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11760" firstSheet="2" activeTab="6"/>
  </bookViews>
  <sheets>
    <sheet name="Kiemelt előirányzatok" sheetId="1" r:id="rId1"/>
    <sheet name="Kiadások műk.,felhalm." sheetId="2" r:id="rId2"/>
    <sheet name="Bevételek, műk.,felhalm." sheetId="3" r:id="rId3"/>
    <sheet name="Beruházás, felújítás" sheetId="4" r:id="rId4"/>
    <sheet name="Tartalék" sheetId="5" r:id="rId5"/>
    <sheet name="Szociális" sheetId="6" r:id="rId6"/>
    <sheet name="Átadott" sheetId="7" r:id="rId7"/>
    <sheet name="Felhasználási üt." sheetId="8" r:id="rId8"/>
    <sheet name="Munka1" sheetId="9" r:id="rId9"/>
  </sheets>
  <definedNames/>
  <calcPr fullCalcOnLoad="1"/>
</workbook>
</file>

<file path=xl/sharedStrings.xml><?xml version="1.0" encoding="utf-8"?>
<sst xmlns="http://schemas.openxmlformats.org/spreadsheetml/2006/main" count="534" uniqueCount="302">
  <si>
    <t xml:space="preserve">1. sz. melléklet az   5 /2018.(V.29.) sz. önkormányzati rendelethez </t>
  </si>
  <si>
    <t>Völcsej Község Önkormányzatának  2017. évi költségvetése</t>
  </si>
  <si>
    <t>Az egységes rovatrend szerint a kiemelt kiadási és bevételi jogcímek</t>
  </si>
  <si>
    <t>forint</t>
  </si>
  <si>
    <t>Megnevezés</t>
  </si>
  <si>
    <t>Eredeti ei.</t>
  </si>
  <si>
    <t>Módosított ei. 2017.06.30.</t>
  </si>
  <si>
    <t>Módosított ei. 2017.12.31.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</si>
  <si>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</si>
  <si>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</si>
  <si>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</si>
  <si>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</si>
  <si>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</si>
  <si>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</si>
  <si>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</si>
  <si>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</si>
  <si>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</si>
  <si>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</si>
  <si>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</si>
  <si>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</si>
  <si>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c. támogatás áh.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</si>
  <si>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</si>
  <si>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</si>
  <si>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</si>
  <si>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</si>
  <si>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</si>
  <si>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 xml:space="preserve">2.1. sz.melléklet az  5/2018.(V.29.) sz. önkormányzati rendelethez </t>
  </si>
  <si>
    <t>Völcsej Község Önkormányzat  2017. évi költségvetésének mérlege</t>
  </si>
  <si>
    <t xml:space="preserve">Kiadások </t>
  </si>
  <si>
    <t>Rovat megnevezése</t>
  </si>
  <si>
    <t>Rovat-szám</t>
  </si>
  <si>
    <t>Módosított ei. 2017.12.31..</t>
  </si>
  <si>
    <t>Önként vállalt feladatok</t>
  </si>
  <si>
    <t xml:space="preserve">Kötelező feladatok </t>
  </si>
  <si>
    <t>Törvény szerinti illetmények, munkabérek</t>
  </si>
  <si>
    <t>K1101</t>
  </si>
  <si>
    <t>Béren kívüli juttatások</t>
  </si>
  <si>
    <t>K1107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</si>
  <si>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</si>
  <si>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</si>
  <si>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</si>
  <si>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</si>
  <si>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</si>
  <si>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</si>
  <si>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</si>
  <si>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</si>
  <si>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</si>
  <si>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</si>
  <si>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</si>
  <si>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</si>
  <si>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</si>
  <si>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</si>
  <si>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</si>
  <si>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</si>
  <si>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</si>
  <si>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</si>
  <si>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</si>
  <si>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</si>
  <si>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</si>
  <si>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</si>
  <si>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</si>
  <si>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</si>
  <si>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</si>
  <si>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</si>
  <si>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</si>
  <si>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</si>
  <si>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</si>
  <si>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</si>
  <si>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</si>
  <si>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</si>
  <si>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</si>
  <si>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</si>
  <si>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</si>
  <si>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</si>
  <si>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</si>
  <si>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</si>
  <si>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Működési célú előzetesen felszámított általános forgalmi adó</t>
  </si>
  <si>
    <t>K351</t>
  </si>
  <si>
    <t xml:space="preserve">Fizetendő általános forgalmi adó </t>
  </si>
  <si>
    <t>K352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</si>
  <si>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</si>
  <si>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</si>
  <si>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</si>
  <si>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</si>
  <si>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</si>
  <si>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</si>
  <si>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 xml:space="preserve">Családi támogatások </t>
  </si>
  <si>
    <t>K42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</si>
  <si>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</si>
  <si>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</si>
  <si>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</si>
  <si>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</si>
  <si>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</si>
  <si>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</si>
  <si>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Elvonások és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</si>
  <si>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</si>
  <si>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</si>
  <si>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</si>
  <si>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</si>
  <si>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</si>
  <si>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</si>
  <si>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</si>
  <si>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</si>
  <si>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</si>
  <si>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</si>
  <si>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</si>
  <si>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</si>
  <si>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Informatikai eszközök beszerzése, léteesítése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</si>
  <si>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</si>
  <si>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</si>
  <si>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</si>
  <si>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</si>
  <si>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</si>
  <si>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</si>
  <si>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</si>
  <si>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</si>
  <si>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</si>
  <si>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</si>
  <si>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</si>
  <si>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</si>
  <si>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</si>
  <si>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</si>
  <si>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</si>
  <si>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</si>
  <si>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</si>
  <si>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</si>
  <si>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</si>
  <si>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</si>
  <si>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</si>
  <si>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</si>
  <si>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</si>
  <si>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</si>
  <si>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</si>
  <si>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</si>
  <si>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>Központi, irányító szervi támogatások folyósítása</t>
  </si>
  <si>
    <t>K915</t>
  </si>
  <si>
    <t xml:space="preserve">Finanszírozási kiadások </t>
  </si>
  <si>
    <t>K9</t>
  </si>
  <si>
    <t xml:space="preserve">2.2. sz.melléklet az5/2018.(V.29.) sz. önkormányzati rendelethez </t>
  </si>
  <si>
    <t xml:space="preserve">Bevételek </t>
  </si>
  <si>
    <t>Rovat-
szám</t>
  </si>
  <si>
    <t>Kötelező feladatok</t>
  </si>
  <si>
    <t>Helyi önkormányzatok működésének általános támogatása</t>
  </si>
  <si>
    <t>B111</t>
  </si>
  <si>
    <t xml:space="preserve">Szociális, gyermekjóléti és gyermekétkeztetési tám. </t>
  </si>
  <si>
    <t>B113</t>
  </si>
  <si>
    <t xml:space="preserve">Önkorm. kulturális tám. </t>
  </si>
  <si>
    <t>B114</t>
  </si>
  <si>
    <t xml:space="preserve">Működési c. kv.támogatás és kiegészítő támm. </t>
  </si>
  <si>
    <t>B115</t>
  </si>
  <si>
    <t>Elszámolásból származó bevételek</t>
  </si>
  <si>
    <t>B116</t>
  </si>
  <si>
    <t xml:space="preserve">Önkormányzatok működési támogatásai </t>
  </si>
  <si>
    <t>B11</t>
  </si>
  <si>
    <t>Egyéb működési c. támogatások bevételei államháztartáson belülről</t>
  </si>
  <si>
    <t>B16</t>
  </si>
  <si>
    <t>Működési célú támogatások államháztartáson belülről</t>
  </si>
  <si>
    <t>B1</t>
  </si>
  <si>
    <t>Felhalmozási célú önkorm. támogatás</t>
  </si>
  <si>
    <t>B21</t>
  </si>
  <si>
    <t>Felhalmozási támogatások áh. Belülről</t>
  </si>
  <si>
    <t>B2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</si>
  <si>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</si>
  <si>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</si>
  <si>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</si>
  <si>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</si>
  <si>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</si>
  <si>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</si>
  <si>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>Egyéb közhatalmi bevételek</t>
  </si>
  <si>
    <t>B36</t>
  </si>
  <si>
    <t xml:space="preserve">Közhatalmi bevételek </t>
  </si>
  <si>
    <t>B3</t>
  </si>
  <si>
    <t>Szolgáltatások ellenértéke</t>
  </si>
  <si>
    <t>B402</t>
  </si>
  <si>
    <t>Közvetített szolgáltatások ellenértéke</t>
  </si>
  <si>
    <t>B403</t>
  </si>
  <si>
    <t>Ellátási díjak</t>
  </si>
  <si>
    <t>B405</t>
  </si>
  <si>
    <t>Kiszámlázott általános forgalmi adó</t>
  </si>
  <si>
    <t>B406</t>
  </si>
  <si>
    <t>Egyéb működési bevételek</t>
  </si>
  <si>
    <t>B411</t>
  </si>
  <si>
    <t xml:space="preserve">Működési bevételek </t>
  </si>
  <si>
    <t>B4</t>
  </si>
  <si>
    <t>Egyéb tárgyi eszközök értékesítése</t>
  </si>
  <si>
    <t>B53</t>
  </si>
  <si>
    <t xml:space="preserve">Felhalmozási bevételek </t>
  </si>
  <si>
    <t>B5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</si>
  <si>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</si>
  <si>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</si>
  <si>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</si>
  <si>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</si>
  <si>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</si>
  <si>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</si>
  <si>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</si>
  <si>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</si>
  <si>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</si>
  <si>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</si>
  <si>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>Völcsej Község Önkormányzat  2017. évi költségvetése</t>
  </si>
  <si>
    <t xml:space="preserve">Beruházások és felújítások </t>
  </si>
  <si>
    <t xml:space="preserve">Eredeti ei. </t>
  </si>
  <si>
    <t>Módosított ei.  2017.06.30.</t>
  </si>
  <si>
    <t>Módosított ei.  2017.12.31..</t>
  </si>
  <si>
    <t xml:space="preserve">Ingatlanok beszerzése, létesítése </t>
  </si>
  <si>
    <t>Vízközmű ingatlan beruházás</t>
  </si>
  <si>
    <t>Szennyvíz-csatorna ingatlan beruházás</t>
  </si>
  <si>
    <t xml:space="preserve">Informatikai eszköz beszerzés (vízközmű) </t>
  </si>
  <si>
    <t xml:space="preserve">Egyéb tárgyi eszköz beszerzés (vízközmű) </t>
  </si>
  <si>
    <t xml:space="preserve">Járda felújítás Fő u. 101-111, Fő u. 166-180. </t>
  </si>
  <si>
    <t>Vízmű ingatlan felújítás</t>
  </si>
  <si>
    <t>Fő u. 57. sz. tetőfelújítás, homlokzat felújítás</t>
  </si>
  <si>
    <t>Szennyvíz-csatorna szivattyúfelújítás</t>
  </si>
  <si>
    <t>Általános- és céltartalékok (forint)</t>
  </si>
  <si>
    <t>Eredeti előirányzat</t>
  </si>
  <si>
    <t>Általános tartalékok</t>
  </si>
  <si>
    <t>Céltartalékok-</t>
  </si>
  <si>
    <t>Völcsej Község Önkormányzat 2017. évi költségvetése</t>
  </si>
  <si>
    <t>Lakosságnak juttatott támogatások, szociális, rászorultsági jellegű ellátások (forint)</t>
  </si>
  <si>
    <t>ÖNKORMÁNYZATI ELŐIRÁNYZATOK</t>
  </si>
  <si>
    <t>Családi támogatások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</si>
  <si>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</si>
  <si>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</si>
  <si>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</si>
  <si>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</si>
  <si>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</si>
  <si>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</si>
  <si>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</si>
  <si>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</si>
  <si>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</si>
  <si>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</si>
  <si>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</si>
  <si>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</si>
  <si>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</si>
  <si>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</si>
  <si>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</si>
  <si>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</si>
  <si>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</si>
  <si>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</si>
  <si>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</si>
  <si>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</si>
  <si>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</si>
  <si>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>K472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</si>
  <si>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</si>
  <si>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</si>
  <si>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</si>
  <si>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</si>
  <si>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</si>
  <si>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</si>
  <si>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</si>
  <si>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</si>
  <si>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</si>
  <si>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K486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</si>
  <si>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</si>
  <si>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</si>
  <si>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</si>
  <si>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K488</t>
  </si>
  <si>
    <t>önkormányzat által saját hatáskörben (nem szociális és gyermekvédelmi előírások alapján) adott természetbeni ellátás</t>
  </si>
  <si>
    <t xml:space="preserve">Egyéb nem intézményi ellátások </t>
  </si>
  <si>
    <t>Támogatások, kölcsönök nyújtása és törlesztése (forint)</t>
  </si>
  <si>
    <t>helyi önkormányzatok és költségvetési szerveik részére</t>
  </si>
  <si>
    <t>társulások és költségvetési szerveik részére</t>
  </si>
  <si>
    <t>egyéb civil szervezetek részére</t>
  </si>
  <si>
    <t xml:space="preserve">Egyéb működési célú támogatások államháztartáson kívülre </t>
  </si>
  <si>
    <t xml:space="preserve"> Völcsej Község Önkormányzat 2017. évi költségvetése</t>
  </si>
  <si>
    <t>Előirányzat felhasználási terv (forint)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</si>
  <si>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</si>
  <si>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</si>
  <si>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</si>
  <si>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</si>
  <si>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</si>
  <si>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</si>
  <si>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</si>
  <si>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</si>
  <si>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</si>
  <si>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</si>
  <si>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</si>
  <si>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</si>
  <si>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</si>
  <si>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 xml:space="preserve">Foglalkoztatottak egyéb személyi juttatásai </t>
  </si>
  <si>
    <t>Fizetendő áfa</t>
  </si>
  <si>
    <t xml:space="preserve">Elvonások és befizetések </t>
  </si>
  <si>
    <t>Informatikai eszközök beszerzése, létesítése</t>
  </si>
  <si>
    <t>Egyéb tárgyi eszközök felújítása</t>
  </si>
  <si>
    <t>Egyéb felhalmozási célú támogatások</t>
  </si>
  <si>
    <t>K89</t>
  </si>
  <si>
    <t>Települési önkormányzatok szociális és gyermekjóléti  feladatainak támogatása</t>
  </si>
  <si>
    <t>Települési önkormányzatok kulturális feladatainak támogatása</t>
  </si>
  <si>
    <t>Működési célú kv. támogatások és kieg. támogatások</t>
  </si>
  <si>
    <t>Egyéb működési célú támogatások bevételei áh. Belülről</t>
  </si>
  <si>
    <t>Működési c. támogatás áh. belülről</t>
  </si>
  <si>
    <t>Felhalmozási c. önkormányzati támogatás</t>
  </si>
  <si>
    <t xml:space="preserve">Felhalmozási c. támogatás áh. belülről </t>
  </si>
  <si>
    <t xml:space="preserve">B2 </t>
  </si>
  <si>
    <t>Egyéb működési bevétlek</t>
  </si>
  <si>
    <t>Felhalmozási bevételek</t>
  </si>
  <si>
    <t>Előző évi kv.maradvány igénybevétele</t>
  </si>
  <si>
    <t>Finanszírozási bevételek</t>
  </si>
  <si>
    <t>9.sz.melléklet az 5 /2018.(V. 29.) önkormányzati rendelethez</t>
  </si>
  <si>
    <t xml:space="preserve">4.sz.melléklet az 5/2018.(V.29.) sz. önkormányzati rendelethez </t>
  </si>
  <si>
    <t xml:space="preserve">5.sz.melléklet az  5/2018.(V.29.)    önkormányzati rendelethez </t>
  </si>
  <si>
    <t>6.sz.melléklet az   5/2018.(V.29.) önkormányzati rendelethez</t>
  </si>
  <si>
    <t>7.sz.melléklet az   5/2018.(V.29 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</si>
</sst>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[$-40E]yyyy/\ mmmm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6" fillId="0" borderId="10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/>
    </xf>
    <xf numFmtId="3" fontId="58" fillId="0" borderId="10" xfId="0" applyNumberFormat="1" applyFont="1" applyBorder="1" applyAlignment="1">
      <alignment/>
    </xf>
    <xf numFmtId="0" fontId="59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/>
    </xf>
    <xf numFmtId="3" fontId="60" fillId="0" borderId="10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164" fontId="2" fillId="34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3" fontId="61" fillId="0" borderId="10" xfId="0" applyNumberFormat="1" applyFont="1" applyBorder="1" applyAlignment="1">
      <alignment/>
    </xf>
    <xf numFmtId="0" fontId="13" fillId="34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3" fontId="56" fillId="0" borderId="0" xfId="0" applyNumberFormat="1" applyFont="1" applyAlignment="1">
      <alignment horizontal="center" wrapText="1"/>
    </xf>
    <xf numFmtId="3" fontId="56" fillId="0" borderId="0" xfId="0" applyNumberFormat="1" applyFont="1" applyAlignment="1">
      <alignment/>
    </xf>
    <xf numFmtId="0" fontId="13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3" fontId="16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12" fillId="36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166" fontId="19" fillId="0" borderId="10" xfId="0" applyNumberFormat="1" applyFont="1" applyBorder="1" applyAlignment="1">
      <alignment horizontal="center"/>
    </xf>
    <xf numFmtId="166" fontId="20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6" fillId="0" borderId="0" xfId="0" applyFont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/>
    </xf>
    <xf numFmtId="164" fontId="21" fillId="34" borderId="10" xfId="0" applyNumberFormat="1" applyFont="1" applyFill="1" applyBorder="1" applyAlignment="1">
      <alignment vertical="center"/>
    </xf>
    <xf numFmtId="3" fontId="21" fillId="34" borderId="10" xfId="0" applyNumberFormat="1" applyFont="1" applyFill="1" applyBorder="1" applyAlignment="1">
      <alignment/>
    </xf>
    <xf numFmtId="3" fontId="21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165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164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>
      <alignment/>
    </xf>
    <xf numFmtId="3" fontId="5" fillId="34" borderId="0" xfId="0" applyNumberFormat="1" applyFont="1" applyFill="1" applyAlignment="1">
      <alignment/>
    </xf>
    <xf numFmtId="0" fontId="57" fillId="34" borderId="0" xfId="0" applyFont="1" applyFill="1" applyAlignment="1">
      <alignment/>
    </xf>
    <xf numFmtId="0" fontId="17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/>
    </xf>
    <xf numFmtId="3" fontId="4" fillId="34" borderId="0" xfId="0" applyNumberFormat="1" applyFont="1" applyFill="1" applyAlignment="1">
      <alignment/>
    </xf>
    <xf numFmtId="0" fontId="56" fillId="34" borderId="0" xfId="0" applyFont="1" applyFill="1" applyAlignment="1">
      <alignment/>
    </xf>
    <xf numFmtId="0" fontId="10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/>
    </xf>
    <xf numFmtId="0" fontId="52" fillId="0" borderId="0" xfId="0" applyFont="1" applyAlignment="1">
      <alignment/>
    </xf>
    <xf numFmtId="0" fontId="10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wrapText="1"/>
    </xf>
    <xf numFmtId="3" fontId="5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12" fontId="56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56.7109375" style="0" bestFit="1" customWidth="1"/>
    <col min="2" max="4" width="11.28125" style="0" bestFit="1" customWidth="1"/>
  </cols>
  <sheetData>
    <row r="2" spans="1:5" ht="15">
      <c r="A2" s="135" t="s">
        <v>0</v>
      </c>
      <c r="B2" s="135"/>
      <c r="C2" s="136"/>
      <c r="D2" s="136"/>
      <c r="E2" s="1"/>
    </row>
    <row r="3" spans="1:5" ht="15.75">
      <c r="A3" s="137" t="s">
        <v>1</v>
      </c>
      <c r="B3" s="138"/>
      <c r="C3" s="136"/>
      <c r="D3" s="136"/>
      <c r="E3" s="1"/>
    </row>
    <row r="4" spans="1:4" ht="15.75">
      <c r="A4" s="139" t="s">
        <v>2</v>
      </c>
      <c r="B4" s="138"/>
      <c r="C4" s="140"/>
      <c r="D4" s="140"/>
    </row>
    <row r="7" spans="3:5" ht="15">
      <c r="C7" t="s">
        <v>3</v>
      </c>
      <c r="D7" s="2"/>
      <c r="E7" s="3"/>
    </row>
    <row r="8" spans="1:5" ht="45">
      <c r="A8" s="4" t="s">
        <v>4</v>
      </c>
      <c r="B8" s="5" t="s">
        <v>5</v>
      </c>
      <c r="C8" s="6" t="s">
        <v>6</v>
      </c>
      <c r="D8" s="6" t="s">
        <v>7</v>
      </c>
      <c r="E8" s="7"/>
    </row>
    <row r="9" spans="1:5" ht="15">
      <c r="A9" s="8" t="s">
        <v>8</v>
      </c>
      <c r="B9" s="9">
        <v>5243464</v>
      </c>
      <c r="C9" s="10">
        <v>5715214</v>
      </c>
      <c r="D9" s="10">
        <v>6099271</v>
      </c>
      <c r="E9" s="11"/>
    </row>
    <row r="10" spans="1:5" ht="15">
      <c r="A10" s="12" t="s">
        <v>9</v>
      </c>
      <c r="B10" s="13">
        <v>1217887</v>
      </c>
      <c r="C10" s="10">
        <v>1217887</v>
      </c>
      <c r="D10" s="10">
        <v>1314961</v>
      </c>
      <c r="E10" s="11"/>
    </row>
    <row r="11" spans="1:5" ht="15">
      <c r="A11" s="12" t="s">
        <v>10</v>
      </c>
      <c r="B11" s="13">
        <v>12702828</v>
      </c>
      <c r="C11" s="10">
        <v>13290828</v>
      </c>
      <c r="D11" s="10">
        <v>14894442</v>
      </c>
      <c r="E11" s="11"/>
    </row>
    <row r="12" spans="1:5" ht="15">
      <c r="A12" s="12" t="s">
        <v>11</v>
      </c>
      <c r="B12" s="13">
        <v>640000</v>
      </c>
      <c r="C12" s="10">
        <v>640000</v>
      </c>
      <c r="D12" s="10">
        <v>696000</v>
      </c>
      <c r="E12" s="11"/>
    </row>
    <row r="13" spans="1:5" ht="15">
      <c r="A13" s="12" t="s">
        <v>12</v>
      </c>
      <c r="B13" s="13">
        <v>14198693</v>
      </c>
      <c r="C13" s="10">
        <v>13600475</v>
      </c>
      <c r="D13" s="10">
        <v>12280898</v>
      </c>
      <c r="E13" s="11"/>
    </row>
    <row r="14" spans="1:5" ht="15">
      <c r="A14" s="12" t="s">
        <v>13</v>
      </c>
      <c r="B14" s="13">
        <v>7410236</v>
      </c>
      <c r="C14" s="10">
        <v>7410236</v>
      </c>
      <c r="D14" s="10">
        <v>11798681</v>
      </c>
      <c r="E14" s="11"/>
    </row>
    <row r="15" spans="1:5" ht="15">
      <c r="A15" s="12" t="s">
        <v>14</v>
      </c>
      <c r="B15" s="13">
        <v>20907250</v>
      </c>
      <c r="C15" s="10">
        <v>20907250</v>
      </c>
      <c r="D15" s="10">
        <v>18907250</v>
      </c>
      <c r="E15" s="11"/>
    </row>
    <row r="16" spans="1:5" ht="15">
      <c r="A16" s="12" t="s">
        <v>15</v>
      </c>
      <c r="B16" s="13">
        <v>210000</v>
      </c>
      <c r="C16" s="10">
        <v>210000</v>
      </c>
      <c r="D16" s="10">
        <v>210000</v>
      </c>
      <c r="E16" s="11"/>
    </row>
    <row r="17" spans="1:5" ht="15">
      <c r="A17" s="14" t="s">
        <v>16</v>
      </c>
      <c r="B17" s="15">
        <v>62530358</v>
      </c>
      <c r="C17" s="16">
        <v>62991890</v>
      </c>
      <c r="D17" s="16">
        <f>SUM(D9:D16)</f>
        <v>66201503</v>
      </c>
      <c r="E17" s="11"/>
    </row>
    <row r="18" spans="1:5" ht="15">
      <c r="A18" s="14" t="s">
        <v>17</v>
      </c>
      <c r="B18" s="15">
        <v>747815</v>
      </c>
      <c r="C18" s="16">
        <v>747815</v>
      </c>
      <c r="D18" s="16">
        <v>747815</v>
      </c>
      <c r="E18" s="11"/>
    </row>
    <row r="19" spans="1:5" ht="15">
      <c r="A19" s="17" t="s">
        <v>18</v>
      </c>
      <c r="B19" s="15">
        <v>63278173</v>
      </c>
      <c r="C19" s="16">
        <v>63739705</v>
      </c>
      <c r="D19" s="16">
        <f>SUM(D17:D18)</f>
        <v>66949318</v>
      </c>
      <c r="E19" s="11"/>
    </row>
    <row r="20" spans="1:5" ht="15">
      <c r="A20" s="12" t="s">
        <v>19</v>
      </c>
      <c r="B20" s="13">
        <v>18734132</v>
      </c>
      <c r="C20" s="10">
        <v>19195664</v>
      </c>
      <c r="D20" s="10">
        <v>20652632</v>
      </c>
      <c r="E20" s="11"/>
    </row>
    <row r="21" spans="1:5" ht="15">
      <c r="A21" s="12" t="s">
        <v>20</v>
      </c>
      <c r="B21" s="13"/>
      <c r="C21" s="10"/>
      <c r="D21" s="10">
        <v>1000000</v>
      </c>
      <c r="E21" s="11"/>
    </row>
    <row r="22" spans="1:5" ht="15">
      <c r="A22" s="12" t="s">
        <v>21</v>
      </c>
      <c r="B22" s="13">
        <v>3863000</v>
      </c>
      <c r="C22" s="10">
        <v>3863000</v>
      </c>
      <c r="D22" s="10">
        <v>3863000</v>
      </c>
      <c r="E22" s="11"/>
    </row>
    <row r="23" spans="1:5" ht="15">
      <c r="A23" s="12" t="s">
        <v>22</v>
      </c>
      <c r="B23" s="13">
        <v>9468074</v>
      </c>
      <c r="C23" s="10">
        <v>9468074</v>
      </c>
      <c r="D23" s="10">
        <v>10220719</v>
      </c>
      <c r="E23" s="11"/>
    </row>
    <row r="24" spans="1:5" ht="15">
      <c r="A24" s="14" t="s">
        <v>23</v>
      </c>
      <c r="B24" s="15">
        <v>32065206</v>
      </c>
      <c r="C24" s="16">
        <v>32526738</v>
      </c>
      <c r="D24" s="16">
        <f>SUM(D20:D23)</f>
        <v>35736351</v>
      </c>
      <c r="E24" s="11"/>
    </row>
    <row r="25" spans="1:5" ht="15">
      <c r="A25" s="14" t="s">
        <v>24</v>
      </c>
      <c r="B25" s="15">
        <v>31212967</v>
      </c>
      <c r="C25" s="16">
        <v>31212967</v>
      </c>
      <c r="D25" s="16">
        <v>31212967</v>
      </c>
      <c r="E25" s="11"/>
    </row>
    <row r="26" spans="1:5" ht="15">
      <c r="A26" s="17" t="s">
        <v>25</v>
      </c>
      <c r="B26" s="15">
        <v>63278173</v>
      </c>
      <c r="C26" s="16">
        <v>63739705</v>
      </c>
      <c r="D26" s="16">
        <f>SUM(D24:D25)</f>
        <v>66949318</v>
      </c>
      <c r="E26" s="11"/>
    </row>
  </sheetData>
  <sheetProtection/>
  <mergeCells count="3">
    <mergeCell ref="A2:D2"/>
    <mergeCell ref="A3:D3"/>
    <mergeCell ref="A4:D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48.8515625" style="0" bestFit="1" customWidth="1"/>
    <col min="3" max="4" width="11.8515625" style="0" bestFit="1" customWidth="1"/>
    <col min="5" max="5" width="11.8515625" style="0" customWidth="1"/>
    <col min="6" max="6" width="8.140625" style="0" bestFit="1" customWidth="1"/>
    <col min="7" max="7" width="11.8515625" style="0" bestFit="1" customWidth="1"/>
  </cols>
  <sheetData>
    <row r="1" spans="1:7" ht="15">
      <c r="A1" s="141"/>
      <c r="B1" s="141"/>
      <c r="C1" s="141"/>
      <c r="D1" s="141"/>
      <c r="E1" s="141"/>
      <c r="F1" s="141"/>
      <c r="G1" s="141"/>
    </row>
    <row r="2" spans="1:7" ht="15">
      <c r="A2" s="135"/>
      <c r="B2" s="135"/>
      <c r="C2" s="135"/>
      <c r="D2" s="135"/>
      <c r="E2" s="135"/>
      <c r="F2" s="135"/>
      <c r="G2" s="135"/>
    </row>
    <row r="3" spans="1:7" ht="15">
      <c r="A3" s="135" t="s">
        <v>26</v>
      </c>
      <c r="B3" s="135"/>
      <c r="C3" s="135"/>
      <c r="D3" s="135"/>
      <c r="E3" s="135"/>
      <c r="F3" s="135"/>
      <c r="G3" s="135"/>
    </row>
    <row r="4" spans="1:7" ht="15.75">
      <c r="A4" s="142" t="s">
        <v>27</v>
      </c>
      <c r="B4" s="143"/>
      <c r="C4" s="143"/>
      <c r="D4" s="143"/>
      <c r="E4" s="143"/>
      <c r="F4" s="143"/>
      <c r="G4" s="144"/>
    </row>
    <row r="5" spans="1:7" ht="15.75">
      <c r="A5" s="142" t="s">
        <v>28</v>
      </c>
      <c r="B5" s="143"/>
      <c r="C5" s="143"/>
      <c r="D5" s="143"/>
      <c r="E5" s="143"/>
      <c r="F5" s="143"/>
      <c r="G5" s="144"/>
    </row>
    <row r="6" spans="1:7" ht="19.5">
      <c r="A6" s="18"/>
      <c r="F6" s="3"/>
      <c r="G6" t="s">
        <v>3</v>
      </c>
    </row>
    <row r="7" spans="1:8" ht="38.25">
      <c r="A7" s="19" t="s">
        <v>29</v>
      </c>
      <c r="B7" s="20" t="s">
        <v>30</v>
      </c>
      <c r="C7" s="20" t="s">
        <v>5</v>
      </c>
      <c r="D7" s="20" t="s">
        <v>6</v>
      </c>
      <c r="E7" s="20" t="s">
        <v>31</v>
      </c>
      <c r="F7" s="21" t="s">
        <v>32</v>
      </c>
      <c r="G7" s="21" t="s">
        <v>33</v>
      </c>
      <c r="H7" s="22"/>
    </row>
    <row r="8" spans="1:7" ht="15">
      <c r="A8" s="23" t="s">
        <v>34</v>
      </c>
      <c r="B8" s="24" t="s">
        <v>35</v>
      </c>
      <c r="C8" s="10">
        <v>2750250</v>
      </c>
      <c r="D8" s="10">
        <v>2750250</v>
      </c>
      <c r="E8" s="10">
        <v>2750250</v>
      </c>
      <c r="F8" s="10">
        <v>0</v>
      </c>
      <c r="G8" s="10">
        <v>2750250</v>
      </c>
    </row>
    <row r="9" spans="1:7" ht="15">
      <c r="A9" s="25" t="s">
        <v>36</v>
      </c>
      <c r="B9" s="26" t="s">
        <v>37</v>
      </c>
      <c r="C9" s="10">
        <v>249010</v>
      </c>
      <c r="D9" s="10">
        <v>249010</v>
      </c>
      <c r="E9" s="10">
        <v>249010</v>
      </c>
      <c r="F9" s="10">
        <v>0</v>
      </c>
      <c r="G9" s="10">
        <v>249010</v>
      </c>
    </row>
    <row r="10" spans="1:7" ht="15">
      <c r="A10" s="27" t="s">
        <v>38</v>
      </c>
      <c r="B10" s="26" t="s">
        <v>39</v>
      </c>
      <c r="C10" s="10">
        <v>0</v>
      </c>
      <c r="D10" s="10">
        <v>30500</v>
      </c>
      <c r="E10" s="10">
        <v>85561</v>
      </c>
      <c r="F10" s="10">
        <v>0</v>
      </c>
      <c r="G10" s="10">
        <v>85561</v>
      </c>
    </row>
    <row r="11" spans="1:7" ht="15">
      <c r="A11" s="28" t="s">
        <v>40</v>
      </c>
      <c r="B11" s="29" t="s">
        <v>41</v>
      </c>
      <c r="C11" s="16">
        <v>2999260</v>
      </c>
      <c r="D11" s="16">
        <v>3029760</v>
      </c>
      <c r="E11" s="16">
        <f>SUM(E8:E10)</f>
        <v>3084821</v>
      </c>
      <c r="F11" s="16">
        <v>0</v>
      </c>
      <c r="G11" s="16">
        <f>SUM(G8:G10)</f>
        <v>3084821</v>
      </c>
    </row>
    <row r="12" spans="1:7" ht="15">
      <c r="A12" s="27" t="s">
        <v>42</v>
      </c>
      <c r="B12" s="26" t="s">
        <v>43</v>
      </c>
      <c r="C12" s="10">
        <v>2064204</v>
      </c>
      <c r="D12" s="10">
        <v>2408379</v>
      </c>
      <c r="E12" s="10">
        <v>2752555</v>
      </c>
      <c r="F12" s="10">
        <v>0</v>
      </c>
      <c r="G12" s="10">
        <v>2752555</v>
      </c>
    </row>
    <row r="13" spans="1:7" ht="25.5">
      <c r="A13" s="27" t="s">
        <v>44</v>
      </c>
      <c r="B13" s="26" t="s">
        <v>45</v>
      </c>
      <c r="C13" s="10">
        <v>180000</v>
      </c>
      <c r="D13" s="10">
        <v>277075</v>
      </c>
      <c r="E13" s="10">
        <v>261895</v>
      </c>
      <c r="F13" s="10">
        <v>0</v>
      </c>
      <c r="G13" s="10">
        <v>261895</v>
      </c>
    </row>
    <row r="14" spans="1:8" ht="15">
      <c r="A14" s="30" t="s">
        <v>46</v>
      </c>
      <c r="B14" s="29" t="s">
        <v>47</v>
      </c>
      <c r="C14" s="16">
        <v>2244204</v>
      </c>
      <c r="D14" s="16">
        <v>2685454</v>
      </c>
      <c r="E14" s="16">
        <f>SUM(E12:E13)</f>
        <v>3014450</v>
      </c>
      <c r="F14" s="16">
        <v>0</v>
      </c>
      <c r="G14" s="16">
        <f>SUM(G12:G13)</f>
        <v>3014450</v>
      </c>
      <c r="H14" s="31"/>
    </row>
    <row r="15" spans="1:7" ht="15">
      <c r="A15" s="32" t="s">
        <v>48</v>
      </c>
      <c r="B15" s="33" t="s">
        <v>49</v>
      </c>
      <c r="C15" s="16">
        <v>5243464</v>
      </c>
      <c r="D15" s="16">
        <v>5715214</v>
      </c>
      <c r="E15" s="16">
        <f>SUM(E11+E14)</f>
        <v>6099271</v>
      </c>
      <c r="F15" s="16">
        <v>0</v>
      </c>
      <c r="G15" s="16">
        <f>SUM(G11+G14)</f>
        <v>6099271</v>
      </c>
    </row>
    <row r="16" spans="1:7" ht="28.5">
      <c r="A16" s="34" t="s">
        <v>50</v>
      </c>
      <c r="B16" s="33" t="s">
        <v>51</v>
      </c>
      <c r="C16" s="16">
        <v>1217887</v>
      </c>
      <c r="D16" s="16">
        <v>1217887</v>
      </c>
      <c r="E16" s="16">
        <v>1314961</v>
      </c>
      <c r="F16" s="16">
        <v>0</v>
      </c>
      <c r="G16" s="16">
        <v>1314961</v>
      </c>
    </row>
    <row r="17" spans="1:7" s="37" customFormat="1" ht="15">
      <c r="A17" s="35" t="s">
        <v>52</v>
      </c>
      <c r="B17" s="36" t="s">
        <v>53</v>
      </c>
      <c r="C17" s="10"/>
      <c r="D17" s="10"/>
      <c r="E17" s="10">
        <v>550000</v>
      </c>
      <c r="F17" s="10"/>
      <c r="G17" s="10">
        <v>550000</v>
      </c>
    </row>
    <row r="18" spans="1:7" ht="15">
      <c r="A18" s="27" t="s">
        <v>54</v>
      </c>
      <c r="B18" s="26" t="s">
        <v>55</v>
      </c>
      <c r="C18" s="10">
        <v>1742500</v>
      </c>
      <c r="D18" s="10">
        <v>1742500</v>
      </c>
      <c r="E18" s="10">
        <v>1592500</v>
      </c>
      <c r="F18" s="10">
        <v>0</v>
      </c>
      <c r="G18" s="10">
        <v>1592500</v>
      </c>
    </row>
    <row r="19" spans="1:7" ht="15">
      <c r="A19" s="30" t="s">
        <v>56</v>
      </c>
      <c r="B19" s="29" t="s">
        <v>57</v>
      </c>
      <c r="C19" s="16">
        <v>1742500</v>
      </c>
      <c r="D19" s="16">
        <v>1742500</v>
      </c>
      <c r="E19" s="16">
        <f>SUM(E17:E18)</f>
        <v>2142500</v>
      </c>
      <c r="F19" s="16">
        <v>0</v>
      </c>
      <c r="G19" s="16">
        <f>SUM(G17:G18)</f>
        <v>2142500</v>
      </c>
    </row>
    <row r="20" spans="1:7" ht="15">
      <c r="A20" s="27" t="s">
        <v>58</v>
      </c>
      <c r="B20" s="26" t="s">
        <v>59</v>
      </c>
      <c r="C20" s="10">
        <v>56400</v>
      </c>
      <c r="D20" s="10">
        <v>56400</v>
      </c>
      <c r="E20" s="10">
        <v>56400</v>
      </c>
      <c r="F20" s="10">
        <v>0</v>
      </c>
      <c r="G20" s="10">
        <v>56400</v>
      </c>
    </row>
    <row r="21" spans="1:7" ht="15">
      <c r="A21" s="27" t="s">
        <v>60</v>
      </c>
      <c r="B21" s="26" t="s">
        <v>61</v>
      </c>
      <c r="C21" s="10">
        <v>170000</v>
      </c>
      <c r="D21" s="10">
        <v>170000</v>
      </c>
      <c r="E21" s="10">
        <v>215000</v>
      </c>
      <c r="F21" s="10">
        <v>0</v>
      </c>
      <c r="G21" s="10">
        <v>215000</v>
      </c>
    </row>
    <row r="22" spans="1:7" ht="15">
      <c r="A22" s="30" t="s">
        <v>62</v>
      </c>
      <c r="B22" s="29" t="s">
        <v>63</v>
      </c>
      <c r="C22" s="16">
        <v>226400</v>
      </c>
      <c r="D22" s="16">
        <v>226400</v>
      </c>
      <c r="E22" s="16">
        <f>SUM(E20:E21)</f>
        <v>271400</v>
      </c>
      <c r="F22" s="16">
        <v>0</v>
      </c>
      <c r="G22" s="16">
        <f>SUM(G20:G21)</f>
        <v>271400</v>
      </c>
    </row>
    <row r="23" spans="1:7" ht="15">
      <c r="A23" s="27" t="s">
        <v>64</v>
      </c>
      <c r="B23" s="26" t="s">
        <v>65</v>
      </c>
      <c r="C23" s="10">
        <v>2542000</v>
      </c>
      <c r="D23" s="10">
        <v>2542000</v>
      </c>
      <c r="E23" s="10">
        <v>2594000</v>
      </c>
      <c r="F23" s="10">
        <v>0</v>
      </c>
      <c r="G23" s="10">
        <v>2594000</v>
      </c>
    </row>
    <row r="24" spans="1:7" ht="15">
      <c r="A24" s="27" t="s">
        <v>66</v>
      </c>
      <c r="B24" s="26" t="s">
        <v>67</v>
      </c>
      <c r="C24" s="10">
        <v>2447250</v>
      </c>
      <c r="D24" s="10">
        <v>2447250</v>
      </c>
      <c r="E24" s="10">
        <v>2447250</v>
      </c>
      <c r="F24" s="10">
        <v>0</v>
      </c>
      <c r="G24" s="10">
        <v>2447250</v>
      </c>
    </row>
    <row r="25" spans="1:7" ht="15">
      <c r="A25" s="27" t="s">
        <v>68</v>
      </c>
      <c r="B25" s="26" t="s">
        <v>69</v>
      </c>
      <c r="C25" s="10">
        <v>1330622</v>
      </c>
      <c r="D25" s="10">
        <v>1330622</v>
      </c>
      <c r="E25" s="10">
        <v>1130622</v>
      </c>
      <c r="F25" s="10">
        <v>0</v>
      </c>
      <c r="G25" s="10">
        <v>1130622</v>
      </c>
    </row>
    <row r="26" spans="1:7" ht="15">
      <c r="A26" s="38" t="s">
        <v>70</v>
      </c>
      <c r="B26" s="26" t="s">
        <v>71</v>
      </c>
      <c r="C26" s="10">
        <v>0</v>
      </c>
      <c r="D26" s="10">
        <v>350000</v>
      </c>
      <c r="E26" s="10">
        <v>450000</v>
      </c>
      <c r="F26" s="10">
        <v>0</v>
      </c>
      <c r="G26" s="10">
        <v>450000</v>
      </c>
    </row>
    <row r="27" spans="1:7" ht="15">
      <c r="A27" s="27" t="s">
        <v>72</v>
      </c>
      <c r="B27" s="26" t="s">
        <v>73</v>
      </c>
      <c r="C27" s="10">
        <v>1582000</v>
      </c>
      <c r="D27" s="10">
        <v>1582000</v>
      </c>
      <c r="E27" s="10">
        <v>2630614</v>
      </c>
      <c r="F27" s="10">
        <v>0</v>
      </c>
      <c r="G27" s="10">
        <v>2630614</v>
      </c>
    </row>
    <row r="28" spans="1:7" ht="15">
      <c r="A28" s="30" t="s">
        <v>74</v>
      </c>
      <c r="B28" s="29" t="s">
        <v>75</v>
      </c>
      <c r="C28" s="16">
        <v>7901872</v>
      </c>
      <c r="D28" s="16">
        <v>8251872</v>
      </c>
      <c r="E28" s="16">
        <f>SUM(E23:E27)</f>
        <v>9252486</v>
      </c>
      <c r="F28" s="16">
        <v>0</v>
      </c>
      <c r="G28" s="16">
        <f>SUM(G23:G27)</f>
        <v>9252486</v>
      </c>
    </row>
    <row r="29" spans="1:7" ht="15">
      <c r="A29" s="27" t="s">
        <v>76</v>
      </c>
      <c r="B29" s="26" t="s">
        <v>77</v>
      </c>
      <c r="C29" s="10">
        <v>2732056</v>
      </c>
      <c r="D29" s="10">
        <v>2732056</v>
      </c>
      <c r="E29" s="10">
        <v>2690056</v>
      </c>
      <c r="F29" s="10">
        <v>0</v>
      </c>
      <c r="G29" s="10">
        <v>2690056</v>
      </c>
    </row>
    <row r="30" spans="1:7" ht="15">
      <c r="A30" s="27" t="s">
        <v>78</v>
      </c>
      <c r="B30" s="26" t="s">
        <v>79</v>
      </c>
      <c r="C30" s="10">
        <v>0</v>
      </c>
      <c r="D30" s="10">
        <v>238000</v>
      </c>
      <c r="E30" s="10">
        <v>438000</v>
      </c>
      <c r="F30" s="10">
        <v>0</v>
      </c>
      <c r="G30" s="10">
        <v>438000</v>
      </c>
    </row>
    <row r="31" spans="1:7" ht="15">
      <c r="A31" s="27" t="s">
        <v>80</v>
      </c>
      <c r="B31" s="26" t="s">
        <v>81</v>
      </c>
      <c r="C31" s="10">
        <v>100000</v>
      </c>
      <c r="D31" s="10">
        <v>100000</v>
      </c>
      <c r="E31" s="10">
        <v>100000</v>
      </c>
      <c r="F31" s="10">
        <v>0</v>
      </c>
      <c r="G31" s="10">
        <v>100000</v>
      </c>
    </row>
    <row r="32" spans="1:7" ht="15">
      <c r="A32" s="30" t="s">
        <v>82</v>
      </c>
      <c r="B32" s="29" t="s">
        <v>83</v>
      </c>
      <c r="C32" s="16">
        <v>2832056</v>
      </c>
      <c r="D32" s="16">
        <v>3070056</v>
      </c>
      <c r="E32" s="16">
        <f>SUM(E29:E31)</f>
        <v>3228056</v>
      </c>
      <c r="F32" s="16">
        <v>0</v>
      </c>
      <c r="G32" s="16">
        <f>SUM(G29:G31)</f>
        <v>3228056</v>
      </c>
    </row>
    <row r="33" spans="1:7" ht="15">
      <c r="A33" s="34" t="s">
        <v>84</v>
      </c>
      <c r="B33" s="33" t="s">
        <v>85</v>
      </c>
      <c r="C33" s="16">
        <v>12702828</v>
      </c>
      <c r="D33" s="16">
        <v>13290828</v>
      </c>
      <c r="E33" s="16">
        <f>SUM(E19+E22+E28+E32)</f>
        <v>14894442</v>
      </c>
      <c r="F33" s="16">
        <v>0</v>
      </c>
      <c r="G33" s="16">
        <f>SUM(G19+G22+G28+G32)</f>
        <v>14894442</v>
      </c>
    </row>
    <row r="34" spans="1:7" s="40" customFormat="1" ht="12.75">
      <c r="A34" s="27" t="s">
        <v>86</v>
      </c>
      <c r="B34" s="26" t="s">
        <v>87</v>
      </c>
      <c r="C34" s="39"/>
      <c r="D34" s="39"/>
      <c r="E34" s="39">
        <v>36000</v>
      </c>
      <c r="F34" s="39"/>
      <c r="G34" s="39">
        <v>36000</v>
      </c>
    </row>
    <row r="35" spans="1:7" ht="15">
      <c r="A35" s="41" t="s">
        <v>88</v>
      </c>
      <c r="B35" s="26" t="s">
        <v>89</v>
      </c>
      <c r="C35" s="10">
        <v>160000</v>
      </c>
      <c r="D35" s="10">
        <v>160000</v>
      </c>
      <c r="E35" s="10"/>
      <c r="F35" s="10">
        <v>0</v>
      </c>
      <c r="G35" s="10"/>
    </row>
    <row r="36" spans="1:7" ht="15">
      <c r="A36" s="41" t="s">
        <v>90</v>
      </c>
      <c r="B36" s="26" t="s">
        <v>91</v>
      </c>
      <c r="C36" s="10">
        <v>480000</v>
      </c>
      <c r="D36" s="10">
        <v>480000</v>
      </c>
      <c r="E36" s="10">
        <v>660000</v>
      </c>
      <c r="F36" s="10">
        <v>0</v>
      </c>
      <c r="G36" s="10">
        <v>660000</v>
      </c>
    </row>
    <row r="37" spans="1:7" ht="15">
      <c r="A37" s="42" t="s">
        <v>92</v>
      </c>
      <c r="B37" s="33" t="s">
        <v>93</v>
      </c>
      <c r="C37" s="16">
        <v>640000</v>
      </c>
      <c r="D37" s="16">
        <v>640000</v>
      </c>
      <c r="E37" s="16">
        <f>SUM(E34:E36)</f>
        <v>696000</v>
      </c>
      <c r="F37" s="16">
        <v>0</v>
      </c>
      <c r="G37" s="16">
        <f>SUM(G34:G36)</f>
        <v>696000</v>
      </c>
    </row>
    <row r="38" spans="1:7" ht="15">
      <c r="A38" s="43" t="s">
        <v>94</v>
      </c>
      <c r="B38" s="26" t="s">
        <v>95</v>
      </c>
      <c r="C38" s="10">
        <v>0</v>
      </c>
      <c r="D38" s="10">
        <v>140620</v>
      </c>
      <c r="E38" s="10">
        <v>140620</v>
      </c>
      <c r="F38" s="10">
        <v>0</v>
      </c>
      <c r="G38" s="10">
        <v>140620</v>
      </c>
    </row>
    <row r="39" spans="1:7" ht="15">
      <c r="A39" s="43" t="s">
        <v>96</v>
      </c>
      <c r="B39" s="26" t="s">
        <v>97</v>
      </c>
      <c r="C39" s="10">
        <v>312960</v>
      </c>
      <c r="D39" s="10">
        <v>312960</v>
      </c>
      <c r="E39" s="10">
        <v>562960</v>
      </c>
      <c r="F39" s="10">
        <v>0</v>
      </c>
      <c r="G39" s="10">
        <v>562960</v>
      </c>
    </row>
    <row r="40" spans="1:7" ht="15">
      <c r="A40" s="43" t="s">
        <v>98</v>
      </c>
      <c r="B40" s="26" t="s">
        <v>99</v>
      </c>
      <c r="C40" s="10">
        <v>664000</v>
      </c>
      <c r="D40" s="10">
        <v>664000</v>
      </c>
      <c r="E40" s="10">
        <v>914000</v>
      </c>
      <c r="F40" s="10">
        <v>0</v>
      </c>
      <c r="G40" s="10">
        <v>914000</v>
      </c>
    </row>
    <row r="41" spans="1:7" ht="15">
      <c r="A41" s="44" t="s">
        <v>100</v>
      </c>
      <c r="B41" s="26" t="s">
        <v>101</v>
      </c>
      <c r="C41" s="10">
        <v>13221733</v>
      </c>
      <c r="D41" s="10">
        <v>12482895</v>
      </c>
      <c r="E41" s="10">
        <v>10663318</v>
      </c>
      <c r="F41" s="10">
        <v>0</v>
      </c>
      <c r="G41" s="10">
        <v>10663318</v>
      </c>
    </row>
    <row r="42" spans="1:7" ht="15">
      <c r="A42" s="42" t="s">
        <v>102</v>
      </c>
      <c r="B42" s="33" t="s">
        <v>103</v>
      </c>
      <c r="C42" s="16">
        <v>14198693</v>
      </c>
      <c r="D42" s="16">
        <v>13600475</v>
      </c>
      <c r="E42" s="16">
        <f>SUM(E38:E41)</f>
        <v>12280898</v>
      </c>
      <c r="F42" s="16">
        <v>0</v>
      </c>
      <c r="G42" s="16">
        <f>SUM(G38:G41)</f>
        <v>12280898</v>
      </c>
    </row>
    <row r="43" spans="1:7" ht="15.75">
      <c r="A43" s="45" t="s">
        <v>104</v>
      </c>
      <c r="B43" s="33"/>
      <c r="C43" s="46">
        <v>34002872</v>
      </c>
      <c r="D43" s="46">
        <v>34464404</v>
      </c>
      <c r="E43" s="46">
        <f>SUM(E15+E16+E33+E37+E42)</f>
        <v>35285572</v>
      </c>
      <c r="F43" s="46">
        <v>0</v>
      </c>
      <c r="G43" s="46">
        <f>SUM(G15+G16+G33+G37+G42)</f>
        <v>35285572</v>
      </c>
    </row>
    <row r="44" spans="1:7" ht="15">
      <c r="A44" s="47" t="s">
        <v>105</v>
      </c>
      <c r="B44" s="26" t="s">
        <v>106</v>
      </c>
      <c r="C44" s="10">
        <v>5855397</v>
      </c>
      <c r="D44" s="10">
        <v>4915489</v>
      </c>
      <c r="E44" s="10">
        <v>5915489</v>
      </c>
      <c r="F44" s="10">
        <v>0</v>
      </c>
      <c r="G44" s="10">
        <v>5915489</v>
      </c>
    </row>
    <row r="45" spans="1:7" ht="15">
      <c r="A45" s="47" t="s">
        <v>107</v>
      </c>
      <c r="B45" s="26" t="s">
        <v>108</v>
      </c>
      <c r="C45" s="10">
        <v>0</v>
      </c>
      <c r="D45" s="10">
        <v>131458</v>
      </c>
      <c r="E45" s="10">
        <v>131458</v>
      </c>
      <c r="F45" s="10">
        <v>0</v>
      </c>
      <c r="G45" s="10">
        <v>131458</v>
      </c>
    </row>
    <row r="46" spans="1:7" ht="15">
      <c r="A46" s="47" t="s">
        <v>109</v>
      </c>
      <c r="B46" s="26" t="s">
        <v>110</v>
      </c>
      <c r="C46" s="10">
        <v>0</v>
      </c>
      <c r="D46" s="10">
        <v>808450</v>
      </c>
      <c r="E46" s="10">
        <v>4194195</v>
      </c>
      <c r="F46" s="10">
        <v>0</v>
      </c>
      <c r="G46" s="10">
        <v>4194195</v>
      </c>
    </row>
    <row r="47" spans="1:7" ht="15">
      <c r="A47" s="38" t="s">
        <v>111</v>
      </c>
      <c r="B47" s="26" t="s">
        <v>112</v>
      </c>
      <c r="C47" s="10">
        <v>1554839</v>
      </c>
      <c r="D47" s="10">
        <v>1554839</v>
      </c>
      <c r="E47" s="10">
        <v>1557539</v>
      </c>
      <c r="F47" s="10">
        <v>0</v>
      </c>
      <c r="G47" s="10">
        <v>1557539</v>
      </c>
    </row>
    <row r="48" spans="1:7" ht="15">
      <c r="A48" s="48" t="s">
        <v>113</v>
      </c>
      <c r="B48" s="33" t="s">
        <v>114</v>
      </c>
      <c r="C48" s="16">
        <v>7410236</v>
      </c>
      <c r="D48" s="16">
        <v>7410236</v>
      </c>
      <c r="E48" s="16">
        <f>SUM(E44:E47)</f>
        <v>11798681</v>
      </c>
      <c r="F48" s="16">
        <v>0</v>
      </c>
      <c r="G48" s="16">
        <f>SUM(G44:G47)</f>
        <v>11798681</v>
      </c>
    </row>
    <row r="49" spans="1:7" ht="15">
      <c r="A49" s="41" t="s">
        <v>115</v>
      </c>
      <c r="B49" s="26" t="s">
        <v>116</v>
      </c>
      <c r="C49" s="10">
        <v>16462401</v>
      </c>
      <c r="D49" s="10">
        <v>16212401</v>
      </c>
      <c r="E49" s="10">
        <v>13942401</v>
      </c>
      <c r="F49" s="10">
        <v>0</v>
      </c>
      <c r="G49" s="10">
        <v>13942401</v>
      </c>
    </row>
    <row r="50" spans="1:7" ht="15">
      <c r="A50" s="41" t="s">
        <v>117</v>
      </c>
      <c r="B50" s="26" t="s">
        <v>118</v>
      </c>
      <c r="C50" s="10">
        <v>0</v>
      </c>
      <c r="D50" s="10">
        <v>250000</v>
      </c>
      <c r="E50" s="10">
        <v>250000</v>
      </c>
      <c r="F50" s="10">
        <v>0</v>
      </c>
      <c r="G50" s="10">
        <v>250000</v>
      </c>
    </row>
    <row r="51" spans="1:7" ht="15">
      <c r="A51" s="41" t="s">
        <v>119</v>
      </c>
      <c r="B51" s="26" t="s">
        <v>120</v>
      </c>
      <c r="C51" s="10">
        <v>4444849</v>
      </c>
      <c r="D51" s="10">
        <v>4444849</v>
      </c>
      <c r="E51" s="10">
        <v>4714849</v>
      </c>
      <c r="F51" s="10">
        <v>0</v>
      </c>
      <c r="G51" s="10">
        <v>4714849</v>
      </c>
    </row>
    <row r="52" spans="1:7" ht="15">
      <c r="A52" s="42" t="s">
        <v>121</v>
      </c>
      <c r="B52" s="33" t="s">
        <v>122</v>
      </c>
      <c r="C52" s="16">
        <v>20907250</v>
      </c>
      <c r="D52" s="16">
        <v>20907250</v>
      </c>
      <c r="E52" s="16">
        <f>SUM(E49:E51)</f>
        <v>18907250</v>
      </c>
      <c r="F52" s="16">
        <v>0</v>
      </c>
      <c r="G52" s="16">
        <f>SUM(G49:G51)</f>
        <v>18907250</v>
      </c>
    </row>
    <row r="53" spans="1:7" ht="15">
      <c r="A53" s="41" t="s">
        <v>123</v>
      </c>
      <c r="B53" s="26" t="s">
        <v>124</v>
      </c>
      <c r="C53" s="10">
        <v>210000</v>
      </c>
      <c r="D53" s="10">
        <v>0</v>
      </c>
      <c r="E53" s="10"/>
      <c r="F53" s="10">
        <v>0</v>
      </c>
      <c r="G53" s="10"/>
    </row>
    <row r="54" spans="1:7" ht="25.5">
      <c r="A54" s="41" t="s">
        <v>125</v>
      </c>
      <c r="B54" s="26" t="s">
        <v>126</v>
      </c>
      <c r="C54" s="10">
        <v>0</v>
      </c>
      <c r="D54" s="10">
        <v>210000</v>
      </c>
      <c r="E54" s="10">
        <v>210000</v>
      </c>
      <c r="F54" s="10">
        <v>0</v>
      </c>
      <c r="G54" s="10">
        <v>210000</v>
      </c>
    </row>
    <row r="55" spans="1:7" ht="15">
      <c r="A55" s="42" t="s">
        <v>127</v>
      </c>
      <c r="B55" s="33" t="s">
        <v>128</v>
      </c>
      <c r="C55" s="16">
        <v>210000</v>
      </c>
      <c r="D55" s="16">
        <v>210000</v>
      </c>
      <c r="E55" s="16">
        <f>SUM(E53:E54)</f>
        <v>210000</v>
      </c>
      <c r="F55" s="16">
        <v>0</v>
      </c>
      <c r="G55" s="16">
        <f>SUM(G53:G54)</f>
        <v>210000</v>
      </c>
    </row>
    <row r="56" spans="1:7" ht="15.75">
      <c r="A56" s="45" t="s">
        <v>129</v>
      </c>
      <c r="B56" s="33"/>
      <c r="C56" s="46">
        <v>28527486</v>
      </c>
      <c r="D56" s="46">
        <v>28527486</v>
      </c>
      <c r="E56" s="46">
        <f>SUM(E48+E52+E55)</f>
        <v>30915931</v>
      </c>
      <c r="F56" s="46">
        <v>0</v>
      </c>
      <c r="G56" s="46">
        <f>SUM(G48+G52+G55)</f>
        <v>30915931</v>
      </c>
    </row>
    <row r="57" spans="1:7" ht="15.75">
      <c r="A57" s="49" t="s">
        <v>130</v>
      </c>
      <c r="B57" s="50" t="s">
        <v>131</v>
      </c>
      <c r="C57" s="15">
        <v>62530358</v>
      </c>
      <c r="D57" s="15">
        <v>62991890</v>
      </c>
      <c r="E57" s="15">
        <f>SUM(E43+E56)</f>
        <v>66201503</v>
      </c>
      <c r="F57" s="15">
        <v>0</v>
      </c>
      <c r="G57" s="15">
        <f>SUM(G43+G56)</f>
        <v>66201503</v>
      </c>
    </row>
    <row r="58" spans="1:7" ht="15">
      <c r="A58" s="51" t="s">
        <v>132</v>
      </c>
      <c r="B58" s="27" t="s">
        <v>133</v>
      </c>
      <c r="C58" s="52">
        <v>747815</v>
      </c>
      <c r="D58" s="52">
        <v>747815</v>
      </c>
      <c r="E58" s="52">
        <v>747815</v>
      </c>
      <c r="F58" s="52">
        <v>0</v>
      </c>
      <c r="G58" s="52">
        <v>747815</v>
      </c>
    </row>
    <row r="59" spans="1:7" ht="15">
      <c r="A59" s="53" t="s">
        <v>134</v>
      </c>
      <c r="B59" s="30" t="s">
        <v>135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</row>
    <row r="60" spans="1:7" ht="15.75">
      <c r="A60" s="55" t="s">
        <v>136</v>
      </c>
      <c r="B60" s="56" t="s">
        <v>137</v>
      </c>
      <c r="C60" s="54">
        <v>747815</v>
      </c>
      <c r="D60" s="54">
        <v>747815</v>
      </c>
      <c r="E60" s="54">
        <f>SUM(E58:E59)</f>
        <v>747815</v>
      </c>
      <c r="F60" s="54">
        <v>0</v>
      </c>
      <c r="G60" s="54">
        <f>SUM(G58:G59)</f>
        <v>747815</v>
      </c>
    </row>
    <row r="61" spans="1:7" ht="15.75">
      <c r="A61" s="57" t="s">
        <v>18</v>
      </c>
      <c r="B61" s="58"/>
      <c r="C61" s="15">
        <v>63278173</v>
      </c>
      <c r="D61" s="15">
        <v>63739705</v>
      </c>
      <c r="E61" s="15">
        <f>SUM(E57+E60)</f>
        <v>66949318</v>
      </c>
      <c r="F61" s="15">
        <v>0</v>
      </c>
      <c r="G61" s="15">
        <f>SUM(G57+G60)</f>
        <v>66949318</v>
      </c>
    </row>
  </sheetData>
  <sheetProtection/>
  <mergeCells count="5">
    <mergeCell ref="A1:G1"/>
    <mergeCell ref="A2:G2"/>
    <mergeCell ref="A3:G3"/>
    <mergeCell ref="A4:G4"/>
    <mergeCell ref="A5:G5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H39" sqref="H39"/>
    </sheetView>
  </sheetViews>
  <sheetFormatPr defaultColWidth="9.140625" defaultRowHeight="15"/>
  <cols>
    <col min="1" max="1" width="42.421875" style="0" bestFit="1" customWidth="1"/>
    <col min="3" max="4" width="12.00390625" style="0" bestFit="1" customWidth="1"/>
    <col min="5" max="5" width="12.00390625" style="0" customWidth="1"/>
    <col min="7" max="7" width="12.00390625" style="0" bestFit="1" customWidth="1"/>
  </cols>
  <sheetData>
    <row r="2" spans="1:7" ht="15">
      <c r="A2" s="145" t="s">
        <v>138</v>
      </c>
      <c r="B2" s="145"/>
      <c r="C2" s="145"/>
      <c r="D2" s="145"/>
      <c r="E2" s="145"/>
      <c r="F2" s="145"/>
      <c r="G2" s="145"/>
    </row>
    <row r="3" spans="1:7" ht="15.75">
      <c r="A3" s="142" t="s">
        <v>27</v>
      </c>
      <c r="B3" s="143"/>
      <c r="C3" s="143"/>
      <c r="D3" s="143"/>
      <c r="E3" s="143"/>
      <c r="F3" s="143"/>
      <c r="G3" s="144"/>
    </row>
    <row r="4" spans="1:7" ht="15.75">
      <c r="A4" s="142" t="s">
        <v>139</v>
      </c>
      <c r="B4" s="143"/>
      <c r="C4" s="143"/>
      <c r="D4" s="143"/>
      <c r="E4" s="143"/>
      <c r="F4" s="143"/>
      <c r="G4" s="144"/>
    </row>
    <row r="5" spans="1:7" ht="15.75">
      <c r="A5" s="59"/>
      <c r="B5" s="60"/>
      <c r="C5" s="60"/>
      <c r="D5" s="60"/>
      <c r="E5" s="60"/>
      <c r="G5" s="60" t="s">
        <v>3</v>
      </c>
    </row>
    <row r="6" spans="1:7" ht="38.25">
      <c r="A6" s="19" t="s">
        <v>29</v>
      </c>
      <c r="B6" s="20" t="s">
        <v>140</v>
      </c>
      <c r="C6" s="20" t="s">
        <v>5</v>
      </c>
      <c r="D6" s="20" t="s">
        <v>6</v>
      </c>
      <c r="E6" s="20" t="s">
        <v>7</v>
      </c>
      <c r="F6" s="20" t="s">
        <v>32</v>
      </c>
      <c r="G6" s="20" t="s">
        <v>141</v>
      </c>
    </row>
    <row r="7" spans="1:7" ht="25.5">
      <c r="A7" s="25" t="s">
        <v>142</v>
      </c>
      <c r="B7" s="38" t="s">
        <v>143</v>
      </c>
      <c r="C7" s="10">
        <v>11792372</v>
      </c>
      <c r="D7" s="10">
        <v>11792372</v>
      </c>
      <c r="E7" s="10">
        <v>12792372</v>
      </c>
      <c r="F7" s="10">
        <v>0</v>
      </c>
      <c r="G7" s="10">
        <v>12792372</v>
      </c>
    </row>
    <row r="8" spans="1:7" ht="15">
      <c r="A8" s="25" t="s">
        <v>144</v>
      </c>
      <c r="B8" s="38" t="s">
        <v>145</v>
      </c>
      <c r="C8" s="10">
        <v>5741760</v>
      </c>
      <c r="D8" s="10">
        <v>5741760</v>
      </c>
      <c r="E8" s="10">
        <v>5520320</v>
      </c>
      <c r="F8" s="10">
        <v>0</v>
      </c>
      <c r="G8" s="10">
        <v>5520320</v>
      </c>
    </row>
    <row r="9" spans="1:7" ht="15">
      <c r="A9" s="25" t="s">
        <v>146</v>
      </c>
      <c r="B9" s="38" t="s">
        <v>147</v>
      </c>
      <c r="C9" s="10">
        <v>1200000</v>
      </c>
      <c r="D9" s="10">
        <v>1200000</v>
      </c>
      <c r="E9" s="10">
        <v>1200000</v>
      </c>
      <c r="F9" s="10">
        <v>0</v>
      </c>
      <c r="G9" s="10">
        <v>1200000</v>
      </c>
    </row>
    <row r="10" spans="1:7" ht="15">
      <c r="A10" s="25" t="s">
        <v>148</v>
      </c>
      <c r="B10" s="38" t="s">
        <v>149</v>
      </c>
      <c r="C10" s="10">
        <v>0</v>
      </c>
      <c r="D10" s="10">
        <v>461532</v>
      </c>
      <c r="E10" s="10">
        <v>882500</v>
      </c>
      <c r="F10" s="10">
        <v>0</v>
      </c>
      <c r="G10" s="10">
        <v>882500</v>
      </c>
    </row>
    <row r="11" spans="1:7" ht="15">
      <c r="A11" s="25" t="s">
        <v>150</v>
      </c>
      <c r="B11" s="38" t="s">
        <v>151</v>
      </c>
      <c r="C11" s="10"/>
      <c r="D11" s="10"/>
      <c r="E11" s="10">
        <v>221440</v>
      </c>
      <c r="F11" s="10"/>
      <c r="G11" s="10">
        <v>221440</v>
      </c>
    </row>
    <row r="12" spans="1:7" ht="15">
      <c r="A12" s="30" t="s">
        <v>152</v>
      </c>
      <c r="B12" s="61" t="s">
        <v>153</v>
      </c>
      <c r="C12" s="16">
        <v>18734132</v>
      </c>
      <c r="D12" s="16">
        <v>19195664</v>
      </c>
      <c r="E12" s="16">
        <f>SUM(E7:E11)</f>
        <v>20616632</v>
      </c>
      <c r="F12" s="10">
        <v>0</v>
      </c>
      <c r="G12" s="16">
        <f>SUM(G7:G11)</f>
        <v>20616632</v>
      </c>
    </row>
    <row r="13" spans="1:7" ht="25.5">
      <c r="A13" s="27" t="s">
        <v>154</v>
      </c>
      <c r="B13" s="38" t="s">
        <v>155</v>
      </c>
      <c r="C13" s="10">
        <v>0</v>
      </c>
      <c r="D13" s="10">
        <v>0</v>
      </c>
      <c r="E13" s="10">
        <v>36000</v>
      </c>
      <c r="F13" s="10">
        <v>0</v>
      </c>
      <c r="G13" s="10">
        <v>36000</v>
      </c>
    </row>
    <row r="14" spans="1:7" ht="28.5">
      <c r="A14" s="34" t="s">
        <v>156</v>
      </c>
      <c r="B14" s="48" t="s">
        <v>157</v>
      </c>
      <c r="C14" s="16">
        <v>18734132</v>
      </c>
      <c r="D14" s="16">
        <v>19195664</v>
      </c>
      <c r="E14" s="16">
        <f>SUM(E12:E13)</f>
        <v>20652632</v>
      </c>
      <c r="F14" s="10">
        <v>0</v>
      </c>
      <c r="G14" s="16">
        <f>SUM(G12:G13)</f>
        <v>20652632</v>
      </c>
    </row>
    <row r="15" spans="1:7" s="40" customFormat="1" ht="12.75">
      <c r="A15" s="27" t="s">
        <v>158</v>
      </c>
      <c r="B15" s="38" t="s">
        <v>159</v>
      </c>
      <c r="C15" s="39"/>
      <c r="D15" s="39"/>
      <c r="E15" s="39">
        <v>1000000</v>
      </c>
      <c r="F15" s="39"/>
      <c r="G15" s="39">
        <v>1000000</v>
      </c>
    </row>
    <row r="16" spans="1:7" ht="15">
      <c r="A16" s="34" t="s">
        <v>160</v>
      </c>
      <c r="B16" s="48" t="s">
        <v>161</v>
      </c>
      <c r="C16" s="16"/>
      <c r="D16" s="16"/>
      <c r="E16" s="16">
        <v>1000000</v>
      </c>
      <c r="F16" s="10"/>
      <c r="G16" s="16">
        <v>1000000</v>
      </c>
    </row>
    <row r="17" spans="1:11" ht="15">
      <c r="A17" s="27" t="s">
        <v>162</v>
      </c>
      <c r="B17" s="38" t="s">
        <v>163</v>
      </c>
      <c r="C17" s="10">
        <v>1438000</v>
      </c>
      <c r="D17" s="10">
        <v>1438000</v>
      </c>
      <c r="E17" s="10">
        <v>1438000</v>
      </c>
      <c r="F17" s="10">
        <v>0</v>
      </c>
      <c r="G17" s="10">
        <v>1438000</v>
      </c>
      <c r="I17" s="62"/>
      <c r="K17" s="62"/>
    </row>
    <row r="18" spans="1:7" ht="15">
      <c r="A18" s="27" t="s">
        <v>164</v>
      </c>
      <c r="B18" s="38" t="s">
        <v>165</v>
      </c>
      <c r="C18" s="10">
        <v>1500000</v>
      </c>
      <c r="D18" s="10">
        <v>1500000</v>
      </c>
      <c r="E18" s="10">
        <v>1500000</v>
      </c>
      <c r="F18" s="10">
        <v>0</v>
      </c>
      <c r="G18" s="10">
        <v>1500000</v>
      </c>
    </row>
    <row r="19" spans="1:7" ht="15">
      <c r="A19" s="27" t="s">
        <v>166</v>
      </c>
      <c r="B19" s="38" t="s">
        <v>167</v>
      </c>
      <c r="C19" s="10">
        <v>925000</v>
      </c>
      <c r="D19" s="10">
        <v>925000</v>
      </c>
      <c r="E19" s="10">
        <v>925000</v>
      </c>
      <c r="F19" s="10">
        <v>0</v>
      </c>
      <c r="G19" s="10">
        <v>925000</v>
      </c>
    </row>
    <row r="20" spans="1:7" ht="15">
      <c r="A20" s="27" t="s">
        <v>168</v>
      </c>
      <c r="B20" s="38" t="s">
        <v>169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ht="15">
      <c r="A21" s="34" t="s">
        <v>170</v>
      </c>
      <c r="B21" s="48" t="s">
        <v>171</v>
      </c>
      <c r="C21" s="16">
        <v>3863000</v>
      </c>
      <c r="D21" s="16">
        <v>3863000</v>
      </c>
      <c r="E21" s="16">
        <f>SUM(E17:E20)</f>
        <v>3863000</v>
      </c>
      <c r="F21" s="10">
        <v>0</v>
      </c>
      <c r="G21" s="16">
        <f>SUM(G17:G20)</f>
        <v>3863000</v>
      </c>
    </row>
    <row r="22" spans="1:7" ht="15">
      <c r="A22" s="41" t="s">
        <v>172</v>
      </c>
      <c r="B22" s="38" t="s">
        <v>173</v>
      </c>
      <c r="C22" s="10">
        <v>5635387</v>
      </c>
      <c r="D22" s="10">
        <v>5635387</v>
      </c>
      <c r="E22" s="10">
        <v>6072908</v>
      </c>
      <c r="F22" s="10">
        <v>0</v>
      </c>
      <c r="G22" s="10">
        <v>6072908</v>
      </c>
    </row>
    <row r="23" spans="1:7" ht="15">
      <c r="A23" s="41" t="s">
        <v>174</v>
      </c>
      <c r="B23" s="38" t="s">
        <v>175</v>
      </c>
      <c r="C23" s="10"/>
      <c r="D23" s="10"/>
      <c r="E23" s="10">
        <v>74982</v>
      </c>
      <c r="F23" s="10"/>
      <c r="G23" s="10">
        <v>74982</v>
      </c>
    </row>
    <row r="24" spans="1:7" ht="15">
      <c r="A24" s="41" t="s">
        <v>176</v>
      </c>
      <c r="B24" s="38" t="s">
        <v>177</v>
      </c>
      <c r="C24" s="10">
        <v>1690485</v>
      </c>
      <c r="D24" s="10">
        <v>1690485</v>
      </c>
      <c r="E24" s="10">
        <v>1690485</v>
      </c>
      <c r="F24" s="10">
        <v>0</v>
      </c>
      <c r="G24" s="10">
        <v>1690485</v>
      </c>
    </row>
    <row r="25" spans="1:7" ht="15">
      <c r="A25" s="41" t="s">
        <v>178</v>
      </c>
      <c r="B25" s="38" t="s">
        <v>179</v>
      </c>
      <c r="C25" s="10">
        <v>2142202</v>
      </c>
      <c r="D25" s="10">
        <v>2142202</v>
      </c>
      <c r="E25" s="10">
        <v>2142202</v>
      </c>
      <c r="F25" s="10">
        <v>0</v>
      </c>
      <c r="G25" s="10">
        <v>2142202</v>
      </c>
    </row>
    <row r="26" spans="1:7" ht="15">
      <c r="A26" s="41" t="s">
        <v>180</v>
      </c>
      <c r="B26" s="38" t="s">
        <v>181</v>
      </c>
      <c r="C26" s="10">
        <v>0</v>
      </c>
      <c r="D26" s="10">
        <v>0</v>
      </c>
      <c r="E26" s="10">
        <v>240142</v>
      </c>
      <c r="F26" s="10">
        <v>0</v>
      </c>
      <c r="G26" s="10">
        <v>240142</v>
      </c>
    </row>
    <row r="27" spans="1:7" ht="15">
      <c r="A27" s="42" t="s">
        <v>182</v>
      </c>
      <c r="B27" s="48" t="s">
        <v>183</v>
      </c>
      <c r="C27" s="16">
        <v>9468074</v>
      </c>
      <c r="D27" s="16">
        <v>9468074</v>
      </c>
      <c r="E27" s="16">
        <f>SUM(E22:E26)</f>
        <v>10220719</v>
      </c>
      <c r="F27" s="10">
        <v>0</v>
      </c>
      <c r="G27" s="16">
        <f>SUM(G22:G26)</f>
        <v>10220719</v>
      </c>
    </row>
    <row r="28" spans="1:7" ht="15">
      <c r="A28" s="63" t="s">
        <v>184</v>
      </c>
      <c r="B28" s="61" t="s">
        <v>185</v>
      </c>
      <c r="C28" s="64"/>
      <c r="D28" s="64"/>
      <c r="E28" s="64"/>
      <c r="F28" s="10">
        <v>0</v>
      </c>
      <c r="G28" s="64"/>
    </row>
    <row r="29" spans="1:7" ht="15">
      <c r="A29" s="42" t="s">
        <v>186</v>
      </c>
      <c r="B29" s="48" t="s">
        <v>187</v>
      </c>
      <c r="C29" s="16"/>
      <c r="D29" s="16"/>
      <c r="E29" s="16"/>
      <c r="F29" s="10">
        <v>0</v>
      </c>
      <c r="G29" s="16"/>
    </row>
    <row r="30" spans="1:7" ht="15.75">
      <c r="A30" s="65" t="s">
        <v>188</v>
      </c>
      <c r="B30" s="49" t="s">
        <v>189</v>
      </c>
      <c r="C30" s="16">
        <v>32065206</v>
      </c>
      <c r="D30" s="16">
        <v>32526738</v>
      </c>
      <c r="E30" s="16">
        <f>SUM(E14+E16+E21+E27+E29)</f>
        <v>35736351</v>
      </c>
      <c r="F30" s="10">
        <v>0</v>
      </c>
      <c r="G30" s="16">
        <f>SUM(G14+G16+G21+G27+G29)</f>
        <v>35736351</v>
      </c>
    </row>
    <row r="31" spans="1:7" ht="15.75">
      <c r="A31" s="57" t="s">
        <v>190</v>
      </c>
      <c r="B31" s="49"/>
      <c r="C31" s="16">
        <v>28527486</v>
      </c>
      <c r="D31" s="16">
        <v>6216637</v>
      </c>
      <c r="E31" s="16">
        <v>-549221</v>
      </c>
      <c r="F31" s="10">
        <v>0</v>
      </c>
      <c r="G31" s="16"/>
    </row>
    <row r="32" spans="1:7" ht="15.75">
      <c r="A32" s="57" t="s">
        <v>191</v>
      </c>
      <c r="B32" s="49"/>
      <c r="C32" s="16">
        <v>-28527486</v>
      </c>
      <c r="D32" s="16">
        <v>-28527486</v>
      </c>
      <c r="E32" s="16">
        <v>-29915931</v>
      </c>
      <c r="F32" s="10">
        <v>0</v>
      </c>
      <c r="G32" s="16"/>
    </row>
    <row r="33" spans="1:7" ht="25.5">
      <c r="A33" s="27" t="s">
        <v>192</v>
      </c>
      <c r="B33" s="27" t="s">
        <v>193</v>
      </c>
      <c r="C33" s="10">
        <v>31212967</v>
      </c>
      <c r="D33" s="10">
        <v>31212967</v>
      </c>
      <c r="E33" s="10">
        <v>31212967</v>
      </c>
      <c r="F33" s="10">
        <v>0</v>
      </c>
      <c r="G33" s="10">
        <v>31212967</v>
      </c>
    </row>
    <row r="34" spans="1:7" ht="15">
      <c r="A34" s="30" t="s">
        <v>194</v>
      </c>
      <c r="B34" s="30" t="s">
        <v>195</v>
      </c>
      <c r="C34" s="16">
        <v>31212967</v>
      </c>
      <c r="D34" s="16">
        <v>31212967</v>
      </c>
      <c r="E34" s="16">
        <f>SUM(E33)</f>
        <v>31212967</v>
      </c>
      <c r="F34" s="10">
        <v>0</v>
      </c>
      <c r="G34" s="16">
        <f>SUM(G33)</f>
        <v>31212967</v>
      </c>
    </row>
    <row r="35" spans="1:7" ht="15.75">
      <c r="A35" s="55" t="s">
        <v>196</v>
      </c>
      <c r="B35" s="56" t="s">
        <v>197</v>
      </c>
      <c r="C35" s="16">
        <v>31212967</v>
      </c>
      <c r="D35" s="16">
        <v>31212967</v>
      </c>
      <c r="E35" s="16">
        <f>SUM(E34)</f>
        <v>31212967</v>
      </c>
      <c r="F35" s="10">
        <v>0</v>
      </c>
      <c r="G35" s="16">
        <f>SUM(G34)</f>
        <v>31212967</v>
      </c>
    </row>
    <row r="36" spans="1:7" ht="15.75">
      <c r="A36" s="57" t="s">
        <v>25</v>
      </c>
      <c r="B36" s="58"/>
      <c r="C36" s="16">
        <v>63278173</v>
      </c>
      <c r="D36" s="16">
        <v>63739705</v>
      </c>
      <c r="E36" s="16">
        <f>SUM(E30+E35)</f>
        <v>66949318</v>
      </c>
      <c r="F36" s="10">
        <v>0</v>
      </c>
      <c r="G36" s="16">
        <f>SUM(G30+G35)</f>
        <v>66949318</v>
      </c>
    </row>
    <row r="38" spans="1:6" ht="15">
      <c r="A38" s="135"/>
      <c r="B38" s="135"/>
      <c r="C38" s="135"/>
      <c r="D38" s="135"/>
      <c r="E38" s="135"/>
      <c r="F38" s="135"/>
    </row>
  </sheetData>
  <sheetProtection/>
  <mergeCells count="4">
    <mergeCell ref="A2:G2"/>
    <mergeCell ref="A3:G3"/>
    <mergeCell ref="A4:G4"/>
    <mergeCell ref="A38:F3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bestFit="1" customWidth="1"/>
    <col min="3" max="3" width="15.00390625" style="0" customWidth="1"/>
    <col min="4" max="4" width="13.421875" style="0" customWidth="1"/>
    <col min="5" max="5" width="11.28125" style="0" bestFit="1" customWidth="1"/>
  </cols>
  <sheetData>
    <row r="2" spans="1:3" ht="15">
      <c r="A2" s="66"/>
      <c r="B2" s="66"/>
      <c r="C2" s="66"/>
    </row>
    <row r="3" spans="1:8" ht="15">
      <c r="A3" s="135" t="s">
        <v>298</v>
      </c>
      <c r="B3" s="135"/>
      <c r="C3" s="135"/>
      <c r="D3" s="135"/>
      <c r="E3" s="136"/>
      <c r="F3" s="66"/>
      <c r="G3" s="67"/>
      <c r="H3" s="67"/>
    </row>
    <row r="4" spans="1:8" ht="15.75">
      <c r="A4" s="137" t="s">
        <v>198</v>
      </c>
      <c r="B4" s="136"/>
      <c r="C4" s="136"/>
      <c r="D4" s="136"/>
      <c r="E4" s="136"/>
      <c r="F4" s="68"/>
      <c r="G4" s="67"/>
      <c r="H4" s="67"/>
    </row>
    <row r="5" spans="1:8" ht="19.5">
      <c r="A5" s="146" t="s">
        <v>199</v>
      </c>
      <c r="B5" s="136"/>
      <c r="C5" s="136"/>
      <c r="D5" s="136"/>
      <c r="E5" s="136"/>
      <c r="F5" s="66"/>
      <c r="G5" s="66"/>
      <c r="H5" s="66"/>
    </row>
    <row r="6" spans="1:3" ht="19.5">
      <c r="A6" s="70"/>
      <c r="B6" s="71"/>
      <c r="C6" s="72"/>
    </row>
    <row r="7" spans="1:3" ht="19.5">
      <c r="A7" s="70"/>
      <c r="B7" s="71"/>
      <c r="C7" s="72"/>
    </row>
    <row r="8" spans="3:5" ht="15">
      <c r="C8" s="73"/>
      <c r="E8" t="s">
        <v>3</v>
      </c>
    </row>
    <row r="9" spans="1:5" ht="38.25">
      <c r="A9" s="19" t="s">
        <v>29</v>
      </c>
      <c r="B9" s="20" t="s">
        <v>30</v>
      </c>
      <c r="C9" s="21" t="s">
        <v>200</v>
      </c>
      <c r="D9" s="21" t="s">
        <v>201</v>
      </c>
      <c r="E9" s="21" t="s">
        <v>202</v>
      </c>
    </row>
    <row r="10" spans="1:5" ht="27.75" customHeight="1">
      <c r="A10" s="63" t="s">
        <v>203</v>
      </c>
      <c r="B10" s="61" t="s">
        <v>106</v>
      </c>
      <c r="C10" s="16"/>
      <c r="D10" s="16"/>
      <c r="E10" s="16"/>
    </row>
    <row r="11" spans="1:5" ht="15">
      <c r="A11" s="41" t="s">
        <v>204</v>
      </c>
      <c r="B11" s="38" t="s">
        <v>106</v>
      </c>
      <c r="C11" s="10">
        <v>250000</v>
      </c>
      <c r="D11" s="10">
        <v>0</v>
      </c>
      <c r="E11" s="10">
        <v>0</v>
      </c>
    </row>
    <row r="12" spans="1:5" ht="15">
      <c r="A12" s="41" t="s">
        <v>205</v>
      </c>
      <c r="B12" s="38" t="s">
        <v>106</v>
      </c>
      <c r="C12" s="10">
        <v>5605397</v>
      </c>
      <c r="D12" s="10">
        <v>4915489</v>
      </c>
      <c r="E12" s="10">
        <v>5915489</v>
      </c>
    </row>
    <row r="13" spans="1:5" ht="15">
      <c r="A13" s="41" t="s">
        <v>206</v>
      </c>
      <c r="B13" s="38" t="s">
        <v>108</v>
      </c>
      <c r="C13" s="10"/>
      <c r="D13" s="10">
        <v>131458</v>
      </c>
      <c r="E13" s="10">
        <v>131458</v>
      </c>
    </row>
    <row r="14" spans="1:5" ht="15">
      <c r="A14" s="41" t="s">
        <v>207</v>
      </c>
      <c r="B14" s="38" t="s">
        <v>110</v>
      </c>
      <c r="C14" s="10"/>
      <c r="D14" s="10">
        <v>808450</v>
      </c>
      <c r="E14" s="10">
        <v>4194195</v>
      </c>
    </row>
    <row r="15" spans="1:5" ht="15">
      <c r="A15" s="27" t="s">
        <v>111</v>
      </c>
      <c r="B15" s="38" t="s">
        <v>112</v>
      </c>
      <c r="C15" s="10">
        <v>1554839</v>
      </c>
      <c r="D15" s="10">
        <v>1554839</v>
      </c>
      <c r="E15" s="10">
        <v>1557539</v>
      </c>
    </row>
    <row r="16" spans="1:5" ht="15.75">
      <c r="A16" s="74" t="s">
        <v>113</v>
      </c>
      <c r="B16" s="75" t="s">
        <v>114</v>
      </c>
      <c r="C16" s="16">
        <v>7410236</v>
      </c>
      <c r="D16" s="16">
        <v>7410236</v>
      </c>
      <c r="E16" s="16">
        <f>SUM(E11:E15)</f>
        <v>11798681</v>
      </c>
    </row>
    <row r="17" spans="1:5" ht="15">
      <c r="A17" s="63" t="s">
        <v>115</v>
      </c>
      <c r="B17" s="61" t="s">
        <v>116</v>
      </c>
      <c r="C17" s="16"/>
      <c r="D17" s="16"/>
      <c r="E17" s="16"/>
    </row>
    <row r="18" spans="1:5" ht="15">
      <c r="A18" s="41" t="s">
        <v>208</v>
      </c>
      <c r="B18" s="38" t="s">
        <v>116</v>
      </c>
      <c r="C18" s="10">
        <v>5118110</v>
      </c>
      <c r="D18" s="10">
        <v>4918110</v>
      </c>
      <c r="E18" s="10">
        <v>4918110</v>
      </c>
    </row>
    <row r="19" spans="1:5" ht="15">
      <c r="A19" s="41" t="s">
        <v>209</v>
      </c>
      <c r="B19" s="38" t="s">
        <v>116</v>
      </c>
      <c r="C19" s="10">
        <v>300000</v>
      </c>
      <c r="D19" s="10">
        <v>250000</v>
      </c>
      <c r="E19" s="10">
        <v>250000</v>
      </c>
    </row>
    <row r="20" spans="1:5" ht="15">
      <c r="A20" s="41" t="s">
        <v>210</v>
      </c>
      <c r="B20" s="38" t="s">
        <v>116</v>
      </c>
      <c r="C20" s="10">
        <v>11044291</v>
      </c>
      <c r="D20" s="10">
        <v>11044291</v>
      </c>
      <c r="E20" s="10">
        <v>8774291</v>
      </c>
    </row>
    <row r="21" spans="1:5" ht="15">
      <c r="A21" s="41" t="s">
        <v>211</v>
      </c>
      <c r="B21" s="38" t="s">
        <v>118</v>
      </c>
      <c r="C21" s="10"/>
      <c r="D21" s="10">
        <v>250000</v>
      </c>
      <c r="E21" s="10">
        <v>250000</v>
      </c>
    </row>
    <row r="22" spans="1:5" ht="15">
      <c r="A22" s="41" t="s">
        <v>119</v>
      </c>
      <c r="B22" s="38" t="s">
        <v>120</v>
      </c>
      <c r="C22" s="10">
        <v>4444849</v>
      </c>
      <c r="D22" s="10">
        <v>4444849</v>
      </c>
      <c r="E22" s="10">
        <v>4714849</v>
      </c>
    </row>
    <row r="23" spans="1:5" ht="15.75">
      <c r="A23" s="74" t="s">
        <v>121</v>
      </c>
      <c r="B23" s="75" t="s">
        <v>122</v>
      </c>
      <c r="C23" s="16">
        <v>20907250</v>
      </c>
      <c r="D23" s="16">
        <v>20907250</v>
      </c>
      <c r="E23" s="16">
        <f>SUM(E18:E22)</f>
        <v>18907250</v>
      </c>
    </row>
  </sheetData>
  <sheetProtection/>
  <mergeCells count="3">
    <mergeCell ref="A3:E3"/>
    <mergeCell ref="A4:E4"/>
    <mergeCell ref="A5:E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3.421875" style="0" customWidth="1"/>
    <col min="2" max="2" width="10.7109375" style="0" customWidth="1"/>
    <col min="3" max="3" width="11.28125" style="0" bestFit="1" customWidth="1"/>
    <col min="4" max="4" width="12.421875" style="0" bestFit="1" customWidth="1"/>
    <col min="5" max="5" width="14.140625" style="0" customWidth="1"/>
  </cols>
  <sheetData>
    <row r="1" spans="1:3" ht="15">
      <c r="A1" s="135"/>
      <c r="B1" s="135"/>
      <c r="C1" s="135"/>
    </row>
    <row r="2" spans="1:3" ht="15">
      <c r="A2" s="66"/>
      <c r="B2" s="66"/>
      <c r="C2" s="66"/>
    </row>
    <row r="3" spans="1:6" ht="15">
      <c r="A3" s="135" t="s">
        <v>299</v>
      </c>
      <c r="B3" s="135"/>
      <c r="C3" s="135"/>
      <c r="D3" s="135"/>
      <c r="E3" s="136"/>
      <c r="F3" s="66"/>
    </row>
    <row r="4" spans="1:6" ht="15.75">
      <c r="A4" s="137" t="s">
        <v>198</v>
      </c>
      <c r="B4" s="136"/>
      <c r="C4" s="136"/>
      <c r="D4" s="136"/>
      <c r="E4" s="136"/>
      <c r="F4" s="68"/>
    </row>
    <row r="5" spans="1:8" ht="19.5">
      <c r="A5" s="146" t="s">
        <v>212</v>
      </c>
      <c r="B5" s="136"/>
      <c r="C5" s="136"/>
      <c r="D5" s="136"/>
      <c r="E5" s="136"/>
      <c r="F5" s="66"/>
      <c r="G5" s="66"/>
      <c r="H5" s="66"/>
    </row>
    <row r="6" spans="1:8" ht="19.5">
      <c r="A6" s="69"/>
      <c r="B6" s="76"/>
      <c r="C6" s="76"/>
      <c r="D6" s="76"/>
      <c r="E6" s="66"/>
      <c r="F6" s="66"/>
      <c r="G6" s="66"/>
      <c r="H6" s="66"/>
    </row>
    <row r="7" spans="1:8" ht="19.5">
      <c r="A7" s="69"/>
      <c r="B7" s="76"/>
      <c r="C7" s="76"/>
      <c r="D7" s="76"/>
      <c r="E7" s="66"/>
      <c r="F7" s="66"/>
      <c r="G7" s="66"/>
      <c r="H7" s="66"/>
    </row>
    <row r="8" spans="1:8" ht="19.5">
      <c r="A8" s="69"/>
      <c r="B8" s="76"/>
      <c r="C8" s="76"/>
      <c r="D8" s="76"/>
      <c r="E8" s="66"/>
      <c r="F8" s="66"/>
      <c r="G8" s="66"/>
      <c r="H8" s="66"/>
    </row>
    <row r="9" ht="15">
      <c r="E9" s="77" t="s">
        <v>3</v>
      </c>
    </row>
    <row r="10" spans="1:5" ht="42.75">
      <c r="A10" s="78" t="s">
        <v>29</v>
      </c>
      <c r="B10" s="79" t="s">
        <v>30</v>
      </c>
      <c r="C10" s="80" t="s">
        <v>213</v>
      </c>
      <c r="D10" s="81" t="s">
        <v>6</v>
      </c>
      <c r="E10" s="81" t="s">
        <v>7</v>
      </c>
    </row>
    <row r="11" spans="1:5" ht="23.25" customHeight="1">
      <c r="A11" s="63" t="s">
        <v>214</v>
      </c>
      <c r="B11" s="61" t="s">
        <v>101</v>
      </c>
      <c r="C11" s="16">
        <v>13221733</v>
      </c>
      <c r="D11" s="82">
        <v>12482895</v>
      </c>
      <c r="E11" s="82">
        <v>10663318</v>
      </c>
    </row>
    <row r="12" spans="1:5" ht="27.75" customHeight="1">
      <c r="A12" s="63" t="s">
        <v>215</v>
      </c>
      <c r="B12" s="61" t="s">
        <v>101</v>
      </c>
      <c r="C12" s="16">
        <v>0</v>
      </c>
      <c r="D12" s="83">
        <v>0</v>
      </c>
      <c r="E12" s="83">
        <v>0</v>
      </c>
    </row>
    <row r="13" spans="1:5" ht="27.75" customHeight="1">
      <c r="A13" s="84"/>
      <c r="B13" s="84"/>
      <c r="C13" s="10"/>
      <c r="D13" s="85"/>
      <c r="E13" s="85"/>
    </row>
  </sheetData>
  <sheetProtection/>
  <mergeCells count="4">
    <mergeCell ref="A1:C1"/>
    <mergeCell ref="A3:E3"/>
    <mergeCell ref="A4:E4"/>
    <mergeCell ref="A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8.8515625" style="0" customWidth="1"/>
    <col min="2" max="2" width="14.00390625" style="0" customWidth="1"/>
    <col min="3" max="3" width="10.57421875" style="0" bestFit="1" customWidth="1"/>
    <col min="4" max="4" width="15.140625" style="0" customWidth="1"/>
  </cols>
  <sheetData>
    <row r="1" spans="1:4" ht="15">
      <c r="A1" s="135" t="s">
        <v>300</v>
      </c>
      <c r="B1" s="135"/>
      <c r="C1" s="135"/>
      <c r="D1" s="136"/>
    </row>
    <row r="2" spans="1:4" ht="18.75">
      <c r="A2" s="147" t="s">
        <v>216</v>
      </c>
      <c r="B2" s="147"/>
      <c r="C2" s="147"/>
      <c r="D2" s="136"/>
    </row>
    <row r="3" spans="1:4" ht="15.75">
      <c r="A3" s="139" t="s">
        <v>217</v>
      </c>
      <c r="B3" s="139"/>
      <c r="C3" s="139"/>
      <c r="D3" s="140"/>
    </row>
    <row r="4" spans="1:3" ht="19.5">
      <c r="A4" s="86"/>
      <c r="B4" s="87"/>
      <c r="C4" s="88"/>
    </row>
    <row r="5" ht="15">
      <c r="A5" s="89" t="s">
        <v>218</v>
      </c>
    </row>
    <row r="6" spans="1:4" ht="52.5" customHeight="1">
      <c r="A6" s="90" t="s">
        <v>4</v>
      </c>
      <c r="B6" s="20" t="s">
        <v>30</v>
      </c>
      <c r="C6" s="91" t="s">
        <v>5</v>
      </c>
      <c r="D6" s="80" t="s">
        <v>7</v>
      </c>
    </row>
    <row r="7" spans="1:4" s="40" customFormat="1" ht="12.75">
      <c r="A7" s="92" t="s">
        <v>219</v>
      </c>
      <c r="B7" s="20" t="s">
        <v>87</v>
      </c>
      <c r="C7" s="93"/>
      <c r="D7" s="93">
        <v>36000</v>
      </c>
    </row>
    <row r="8" spans="1:4" ht="15">
      <c r="A8" s="43" t="s">
        <v>220</v>
      </c>
      <c r="B8" s="38" t="s">
        <v>221</v>
      </c>
      <c r="C8" s="10"/>
      <c r="D8" s="10"/>
    </row>
    <row r="9" spans="1:4" ht="15">
      <c r="A9" s="43" t="s">
        <v>222</v>
      </c>
      <c r="B9" s="38" t="s">
        <v>221</v>
      </c>
      <c r="C9" s="10"/>
      <c r="D9" s="10"/>
    </row>
    <row r="10" spans="1:4" ht="25.5">
      <c r="A10" s="43" t="s">
        <v>223</v>
      </c>
      <c r="B10" s="38" t="s">
        <v>221</v>
      </c>
      <c r="C10" s="10"/>
      <c r="D10" s="10"/>
    </row>
    <row r="11" spans="1:4" ht="15">
      <c r="A11" s="43" t="s">
        <v>224</v>
      </c>
      <c r="B11" s="38" t="s">
        <v>221</v>
      </c>
      <c r="C11" s="10"/>
      <c r="D11" s="10"/>
    </row>
    <row r="12" spans="1:4" ht="15">
      <c r="A12" s="41" t="s">
        <v>225</v>
      </c>
      <c r="B12" s="38" t="s">
        <v>221</v>
      </c>
      <c r="C12" s="10"/>
      <c r="D12" s="10"/>
    </row>
    <row r="13" spans="1:4" ht="15">
      <c r="A13" s="41" t="s">
        <v>226</v>
      </c>
      <c r="B13" s="38" t="s">
        <v>221</v>
      </c>
      <c r="C13" s="10"/>
      <c r="D13" s="10"/>
    </row>
    <row r="14" spans="1:4" ht="15">
      <c r="A14" s="63" t="s">
        <v>227</v>
      </c>
      <c r="B14" s="53" t="s">
        <v>221</v>
      </c>
      <c r="C14" s="10"/>
      <c r="D14" s="10"/>
    </row>
    <row r="15" spans="1:4" ht="15">
      <c r="A15" s="43" t="s">
        <v>228</v>
      </c>
      <c r="B15" s="38" t="s">
        <v>229</v>
      </c>
      <c r="C15" s="10"/>
      <c r="D15" s="10"/>
    </row>
    <row r="16" spans="1:4" ht="15">
      <c r="A16" s="94" t="s">
        <v>230</v>
      </c>
      <c r="B16" s="53" t="s">
        <v>229</v>
      </c>
      <c r="C16" s="10"/>
      <c r="D16" s="10"/>
    </row>
    <row r="17" spans="1:4" ht="15">
      <c r="A17" s="43" t="s">
        <v>231</v>
      </c>
      <c r="B17" s="38" t="s">
        <v>232</v>
      </c>
      <c r="C17" s="10"/>
      <c r="D17" s="10"/>
    </row>
    <row r="18" spans="1:4" ht="15">
      <c r="A18" s="43" t="s">
        <v>233</v>
      </c>
      <c r="B18" s="38" t="s">
        <v>232</v>
      </c>
      <c r="C18" s="10"/>
      <c r="D18" s="10"/>
    </row>
    <row r="19" spans="1:4" ht="15">
      <c r="A19" s="41" t="s">
        <v>234</v>
      </c>
      <c r="B19" s="38" t="s">
        <v>232</v>
      </c>
      <c r="C19" s="10"/>
      <c r="D19" s="10"/>
    </row>
    <row r="20" spans="1:4" ht="15">
      <c r="A20" s="41" t="s">
        <v>235</v>
      </c>
      <c r="B20" s="38" t="s">
        <v>232</v>
      </c>
      <c r="C20" s="10"/>
      <c r="D20" s="10"/>
    </row>
    <row r="21" spans="1:4" ht="25.5">
      <c r="A21" s="41" t="s">
        <v>236</v>
      </c>
      <c r="B21" s="38" t="s">
        <v>232</v>
      </c>
      <c r="C21" s="10"/>
      <c r="D21" s="10"/>
    </row>
    <row r="22" spans="1:4" ht="25.5">
      <c r="A22" s="95" t="s">
        <v>237</v>
      </c>
      <c r="B22" s="38" t="s">
        <v>232</v>
      </c>
      <c r="C22" s="10"/>
      <c r="D22" s="10"/>
    </row>
    <row r="23" spans="1:4" ht="15">
      <c r="A23" s="96" t="s">
        <v>238</v>
      </c>
      <c r="B23" s="53" t="s">
        <v>232</v>
      </c>
      <c r="C23" s="10"/>
      <c r="D23" s="10"/>
    </row>
    <row r="24" spans="1:4" ht="15">
      <c r="A24" s="43" t="s">
        <v>239</v>
      </c>
      <c r="B24" s="38" t="s">
        <v>89</v>
      </c>
      <c r="C24" s="10"/>
      <c r="D24" s="10"/>
    </row>
    <row r="25" spans="1:4" ht="15">
      <c r="A25" s="43" t="s">
        <v>240</v>
      </c>
      <c r="B25" s="38" t="s">
        <v>241</v>
      </c>
      <c r="C25" s="10">
        <v>160000</v>
      </c>
      <c r="D25" s="10"/>
    </row>
    <row r="26" spans="1:4" ht="15">
      <c r="A26" s="96" t="s">
        <v>242</v>
      </c>
      <c r="B26" s="61" t="s">
        <v>89</v>
      </c>
      <c r="C26" s="16">
        <v>160000</v>
      </c>
      <c r="D26" s="16"/>
    </row>
    <row r="27" spans="1:4" ht="15">
      <c r="A27" s="43" t="s">
        <v>243</v>
      </c>
      <c r="B27" s="38" t="s">
        <v>91</v>
      </c>
      <c r="C27" s="10"/>
      <c r="D27" s="10"/>
    </row>
    <row r="28" spans="1:4" ht="15">
      <c r="A28" s="43" t="s">
        <v>244</v>
      </c>
      <c r="B28" s="38" t="s">
        <v>91</v>
      </c>
      <c r="C28" s="10"/>
      <c r="D28" s="10"/>
    </row>
    <row r="29" spans="1:4" ht="15">
      <c r="A29" s="41" t="s">
        <v>245</v>
      </c>
      <c r="B29" s="38" t="s">
        <v>91</v>
      </c>
      <c r="C29" s="10">
        <v>480000</v>
      </c>
      <c r="D29" s="10">
        <v>660000</v>
      </c>
    </row>
    <row r="30" spans="1:4" ht="15">
      <c r="A30" s="41" t="s">
        <v>246</v>
      </c>
      <c r="B30" s="38" t="s">
        <v>91</v>
      </c>
      <c r="C30" s="10"/>
      <c r="D30" s="10"/>
    </row>
    <row r="31" spans="1:4" ht="15">
      <c r="A31" s="41" t="s">
        <v>247</v>
      </c>
      <c r="B31" s="38" t="s">
        <v>91</v>
      </c>
      <c r="C31" s="10"/>
      <c r="D31" s="10"/>
    </row>
    <row r="32" spans="1:4" ht="25.5">
      <c r="A32" s="41" t="s">
        <v>248</v>
      </c>
      <c r="B32" s="38" t="s">
        <v>91</v>
      </c>
      <c r="C32" s="10"/>
      <c r="D32" s="10"/>
    </row>
    <row r="33" spans="1:4" ht="15">
      <c r="A33" s="41" t="s">
        <v>249</v>
      </c>
      <c r="B33" s="38" t="s">
        <v>91</v>
      </c>
      <c r="C33" s="10"/>
      <c r="D33" s="10"/>
    </row>
    <row r="34" spans="1:4" ht="15">
      <c r="A34" s="41" t="s">
        <v>250</v>
      </c>
      <c r="B34" s="38" t="s">
        <v>251</v>
      </c>
      <c r="C34" s="10"/>
      <c r="D34" s="10"/>
    </row>
    <row r="35" spans="1:4" ht="15">
      <c r="A35" s="41" t="s">
        <v>252</v>
      </c>
      <c r="B35" s="38" t="s">
        <v>91</v>
      </c>
      <c r="C35" s="10"/>
      <c r="D35" s="10"/>
    </row>
    <row r="36" spans="1:4" ht="15">
      <c r="A36" s="41" t="s">
        <v>253</v>
      </c>
      <c r="B36" s="38" t="s">
        <v>91</v>
      </c>
      <c r="C36" s="10"/>
      <c r="D36" s="10"/>
    </row>
    <row r="37" spans="1:4" ht="25.5">
      <c r="A37" s="41" t="s">
        <v>254</v>
      </c>
      <c r="B37" s="38" t="s">
        <v>255</v>
      </c>
      <c r="C37" s="10"/>
      <c r="D37" s="10"/>
    </row>
    <row r="38" spans="1:4" ht="25.5">
      <c r="A38" s="41" t="s">
        <v>256</v>
      </c>
      <c r="B38" s="38" t="s">
        <v>91</v>
      </c>
      <c r="C38" s="10"/>
      <c r="D38" s="10"/>
    </row>
    <row r="39" spans="1:4" ht="15">
      <c r="A39" s="96" t="s">
        <v>257</v>
      </c>
      <c r="B39" s="53" t="s">
        <v>91</v>
      </c>
      <c r="C39" s="16">
        <v>480000</v>
      </c>
      <c r="D39" s="16">
        <v>696000</v>
      </c>
    </row>
    <row r="40" spans="1:4" ht="15.75">
      <c r="A40" s="97" t="s">
        <v>92</v>
      </c>
      <c r="B40" s="75" t="s">
        <v>93</v>
      </c>
      <c r="C40" s="16">
        <v>640000</v>
      </c>
      <c r="D40" s="16">
        <v>696000</v>
      </c>
    </row>
  </sheetData>
  <sheetProtection/>
  <mergeCells count="3">
    <mergeCell ref="A1:D1"/>
    <mergeCell ref="A2:D2"/>
    <mergeCell ref="A3:D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48.8515625" style="0" bestFit="1" customWidth="1"/>
    <col min="2" max="2" width="5.8515625" style="0" bestFit="1" customWidth="1"/>
    <col min="3" max="3" width="14.140625" style="0" customWidth="1"/>
    <col min="4" max="4" width="14.421875" style="0" bestFit="1" customWidth="1"/>
  </cols>
  <sheetData>
    <row r="1" spans="1:4" ht="15">
      <c r="A1" s="135" t="s">
        <v>301</v>
      </c>
      <c r="B1" s="135"/>
      <c r="C1" s="135"/>
      <c r="D1" s="136"/>
    </row>
    <row r="2" spans="1:4" ht="18.75">
      <c r="A2" s="147" t="s">
        <v>216</v>
      </c>
      <c r="B2" s="147"/>
      <c r="C2" s="147"/>
      <c r="D2" s="136"/>
    </row>
    <row r="3" spans="1:4" ht="19.5">
      <c r="A3" s="146" t="s">
        <v>258</v>
      </c>
      <c r="B3" s="135"/>
      <c r="C3" s="135"/>
      <c r="D3" s="136"/>
    </row>
    <row r="5" spans="1:3" ht="19.5">
      <c r="A5" s="70"/>
      <c r="B5" s="71"/>
      <c r="C5" s="72"/>
    </row>
    <row r="6" ht="15">
      <c r="A6" s="89"/>
    </row>
    <row r="7" ht="15">
      <c r="A7" s="89"/>
    </row>
    <row r="8" ht="15">
      <c r="A8" s="89"/>
    </row>
    <row r="9" ht="15">
      <c r="A9" s="89"/>
    </row>
    <row r="10" spans="1:4" ht="42.75" customHeight="1">
      <c r="A10" s="90" t="s">
        <v>4</v>
      </c>
      <c r="B10" s="20" t="s">
        <v>30</v>
      </c>
      <c r="C10" s="91" t="s">
        <v>5</v>
      </c>
      <c r="D10" s="80" t="s">
        <v>7</v>
      </c>
    </row>
    <row r="11" spans="1:4" ht="24" customHeight="1">
      <c r="A11" s="41" t="s">
        <v>259</v>
      </c>
      <c r="B11" s="38" t="s">
        <v>97</v>
      </c>
      <c r="C11" s="10">
        <v>147960</v>
      </c>
      <c r="D11" s="10">
        <v>147960</v>
      </c>
    </row>
    <row r="12" spans="1:4" ht="24" customHeight="1">
      <c r="A12" s="41" t="s">
        <v>260</v>
      </c>
      <c r="B12" s="38" t="s">
        <v>97</v>
      </c>
      <c r="C12" s="10">
        <v>165000</v>
      </c>
      <c r="D12" s="10">
        <v>415000</v>
      </c>
    </row>
    <row r="13" spans="1:4" ht="21" customHeight="1">
      <c r="A13" s="96" t="s">
        <v>96</v>
      </c>
      <c r="B13" s="61" t="s">
        <v>97</v>
      </c>
      <c r="C13" s="16">
        <f>SUM(C11:C12)</f>
        <v>312960</v>
      </c>
      <c r="D13" s="16">
        <v>562960</v>
      </c>
    </row>
    <row r="14" spans="1:4" ht="21" customHeight="1">
      <c r="A14" s="41" t="s">
        <v>261</v>
      </c>
      <c r="B14" s="27" t="s">
        <v>101</v>
      </c>
      <c r="C14" s="10">
        <v>664000</v>
      </c>
      <c r="D14" s="10">
        <v>914000</v>
      </c>
    </row>
    <row r="15" spans="1:4" ht="23.25" customHeight="1">
      <c r="A15" s="63" t="s">
        <v>262</v>
      </c>
      <c r="B15" s="61" t="s">
        <v>101</v>
      </c>
      <c r="C15" s="16">
        <v>914000</v>
      </c>
      <c r="D15" s="16">
        <v>914000</v>
      </c>
    </row>
  </sheetData>
  <sheetProtection/>
  <mergeCells count="3">
    <mergeCell ref="A1:D1"/>
    <mergeCell ref="A2:D2"/>
    <mergeCell ref="A3:D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5"/>
  <sheetViews>
    <sheetView zoomScalePageLayoutView="0" workbookViewId="0" topLeftCell="A1">
      <selection activeCell="R7" sqref="R7"/>
    </sheetView>
  </sheetViews>
  <sheetFormatPr defaultColWidth="9.140625" defaultRowHeight="15"/>
  <cols>
    <col min="1" max="1" width="56.7109375" style="0" customWidth="1"/>
    <col min="3" max="3" width="11.8515625" style="0" bestFit="1" customWidth="1"/>
    <col min="4" max="5" width="11.28125" style="0" bestFit="1" customWidth="1"/>
    <col min="6" max="6" width="10.7109375" style="0" bestFit="1" customWidth="1"/>
    <col min="7" max="9" width="11.28125" style="0" bestFit="1" customWidth="1"/>
    <col min="10" max="10" width="11.8515625" style="0" bestFit="1" customWidth="1"/>
    <col min="11" max="14" width="10.7109375" style="0" bestFit="1" customWidth="1"/>
    <col min="15" max="16" width="11.8515625" style="0" bestFit="1" customWidth="1"/>
    <col min="20" max="20" width="9.8515625" style="0" bestFit="1" customWidth="1"/>
  </cols>
  <sheetData>
    <row r="1" spans="1:15" ht="15">
      <c r="A1" s="135" t="s">
        <v>297</v>
      </c>
      <c r="B1" s="135"/>
      <c r="C1" s="135"/>
      <c r="D1" s="135"/>
      <c r="E1" s="136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5">
      <c r="A2" s="148" t="s">
        <v>263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5">
      <c r="A3" s="149" t="s">
        <v>264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7" ht="28.5">
      <c r="A4" s="78" t="s">
        <v>29</v>
      </c>
      <c r="B4" s="79" t="s">
        <v>30</v>
      </c>
      <c r="C4" s="98" t="s">
        <v>265</v>
      </c>
      <c r="D4" s="98" t="s">
        <v>266</v>
      </c>
      <c r="E4" s="98" t="s">
        <v>267</v>
      </c>
      <c r="F4" s="98" t="s">
        <v>268</v>
      </c>
      <c r="G4" s="98" t="s">
        <v>269</v>
      </c>
      <c r="H4" s="98" t="s">
        <v>270</v>
      </c>
      <c r="I4" s="98" t="s">
        <v>271</v>
      </c>
      <c r="J4" s="98" t="s">
        <v>272</v>
      </c>
      <c r="K4" s="98" t="s">
        <v>273</v>
      </c>
      <c r="L4" s="98" t="s">
        <v>274</v>
      </c>
      <c r="M4" s="98" t="s">
        <v>275</v>
      </c>
      <c r="N4" s="98" t="s">
        <v>276</v>
      </c>
      <c r="O4" s="99" t="s">
        <v>277</v>
      </c>
      <c r="P4" s="100"/>
      <c r="Q4" s="89"/>
    </row>
    <row r="5" spans="1:20" ht="15">
      <c r="A5" s="101" t="s">
        <v>34</v>
      </c>
      <c r="B5" s="102" t="s">
        <v>35</v>
      </c>
      <c r="C5" s="13">
        <v>229188</v>
      </c>
      <c r="D5" s="13">
        <v>229188</v>
      </c>
      <c r="E5" s="13">
        <v>229188</v>
      </c>
      <c r="F5" s="13">
        <v>229188</v>
      </c>
      <c r="G5" s="13">
        <v>229188</v>
      </c>
      <c r="H5" s="13">
        <v>229188</v>
      </c>
      <c r="I5" s="13">
        <v>229188</v>
      </c>
      <c r="J5" s="13">
        <v>229188</v>
      </c>
      <c r="K5" s="13">
        <v>229188</v>
      </c>
      <c r="L5" s="13">
        <v>229188</v>
      </c>
      <c r="M5" s="13">
        <v>229188</v>
      </c>
      <c r="N5" s="13">
        <v>229182</v>
      </c>
      <c r="O5" s="13">
        <f>SUM(C5:N5)</f>
        <v>2750250</v>
      </c>
      <c r="P5" s="100"/>
      <c r="Q5" s="89"/>
      <c r="R5" s="73"/>
      <c r="T5" s="62"/>
    </row>
    <row r="6" spans="1:20" ht="15">
      <c r="A6" s="103" t="s">
        <v>36</v>
      </c>
      <c r="B6" s="36" t="s">
        <v>37</v>
      </c>
      <c r="C6" s="12">
        <v>20751</v>
      </c>
      <c r="D6" s="12">
        <v>20751</v>
      </c>
      <c r="E6" s="12">
        <v>20751</v>
      </c>
      <c r="F6" s="12">
        <v>20751</v>
      </c>
      <c r="G6" s="12">
        <v>20751</v>
      </c>
      <c r="H6" s="12">
        <v>20751</v>
      </c>
      <c r="I6" s="12">
        <v>20749</v>
      </c>
      <c r="J6" s="12">
        <v>20751</v>
      </c>
      <c r="K6" s="12">
        <v>20751</v>
      </c>
      <c r="L6" s="12">
        <v>20751</v>
      </c>
      <c r="M6" s="12">
        <v>20751</v>
      </c>
      <c r="N6" s="12">
        <v>20751</v>
      </c>
      <c r="O6" s="13">
        <f aca="true" t="shared" si="0" ref="O6:O70">SUM(C6:N6)</f>
        <v>249010</v>
      </c>
      <c r="P6" s="100"/>
      <c r="Q6" s="89"/>
      <c r="R6" s="73"/>
      <c r="T6" s="62"/>
    </row>
    <row r="7" spans="1:20" ht="15">
      <c r="A7" s="103" t="s">
        <v>278</v>
      </c>
      <c r="B7" s="36" t="s">
        <v>39</v>
      </c>
      <c r="C7" s="12">
        <v>7130</v>
      </c>
      <c r="D7" s="12">
        <v>7130</v>
      </c>
      <c r="E7" s="12">
        <v>7130</v>
      </c>
      <c r="F7" s="12">
        <v>7130</v>
      </c>
      <c r="G7" s="12">
        <v>7130</v>
      </c>
      <c r="H7" s="12">
        <v>7130</v>
      </c>
      <c r="I7" s="12">
        <v>7130</v>
      </c>
      <c r="J7" s="12">
        <v>7130</v>
      </c>
      <c r="K7" s="12">
        <v>7130</v>
      </c>
      <c r="L7" s="12">
        <v>7130</v>
      </c>
      <c r="M7" s="12">
        <v>7130</v>
      </c>
      <c r="N7" s="12">
        <v>7131</v>
      </c>
      <c r="O7" s="13">
        <f t="shared" si="0"/>
        <v>85561</v>
      </c>
      <c r="P7" s="100"/>
      <c r="Q7" s="89"/>
      <c r="R7" s="73"/>
      <c r="T7" s="62"/>
    </row>
    <row r="8" spans="1:256" ht="15">
      <c r="A8" s="32" t="s">
        <v>40</v>
      </c>
      <c r="B8" s="33" t="s">
        <v>41</v>
      </c>
      <c r="C8" s="15">
        <f>SUM(C5:C7)</f>
        <v>257069</v>
      </c>
      <c r="D8" s="15">
        <f aca="true" t="shared" si="1" ref="D8:N8">SUM(D5:D7)</f>
        <v>257069</v>
      </c>
      <c r="E8" s="15">
        <f t="shared" si="1"/>
        <v>257069</v>
      </c>
      <c r="F8" s="15">
        <f t="shared" si="1"/>
        <v>257069</v>
      </c>
      <c r="G8" s="15">
        <f t="shared" si="1"/>
        <v>257069</v>
      </c>
      <c r="H8" s="15">
        <f t="shared" si="1"/>
        <v>257069</v>
      </c>
      <c r="I8" s="15">
        <f t="shared" si="1"/>
        <v>257067</v>
      </c>
      <c r="J8" s="15">
        <f t="shared" si="1"/>
        <v>257069</v>
      </c>
      <c r="K8" s="15">
        <f t="shared" si="1"/>
        <v>257069</v>
      </c>
      <c r="L8" s="15">
        <f t="shared" si="1"/>
        <v>257069</v>
      </c>
      <c r="M8" s="15">
        <f t="shared" si="1"/>
        <v>257069</v>
      </c>
      <c r="N8" s="15">
        <f t="shared" si="1"/>
        <v>257064</v>
      </c>
      <c r="O8" s="13">
        <f t="shared" si="0"/>
        <v>3084821</v>
      </c>
      <c r="P8" s="104"/>
      <c r="Q8" s="105"/>
      <c r="R8" s="73"/>
      <c r="S8" s="31"/>
      <c r="T8" s="62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0" ht="15">
      <c r="A9" s="35" t="s">
        <v>42</v>
      </c>
      <c r="B9" s="36" t="s">
        <v>43</v>
      </c>
      <c r="C9" s="13">
        <v>229380</v>
      </c>
      <c r="D9" s="13">
        <v>229380</v>
      </c>
      <c r="E9" s="13">
        <v>229380</v>
      </c>
      <c r="F9" s="13">
        <v>229380</v>
      </c>
      <c r="G9" s="13">
        <v>229380</v>
      </c>
      <c r="H9" s="13">
        <v>229380</v>
      </c>
      <c r="I9" s="13">
        <v>229380</v>
      </c>
      <c r="J9" s="13">
        <v>229379</v>
      </c>
      <c r="K9" s="13">
        <v>229380</v>
      </c>
      <c r="L9" s="13">
        <v>229380</v>
      </c>
      <c r="M9" s="13">
        <v>229380</v>
      </c>
      <c r="N9" s="13">
        <v>229376</v>
      </c>
      <c r="O9" s="13">
        <f t="shared" si="0"/>
        <v>2752555</v>
      </c>
      <c r="P9" s="100"/>
      <c r="Q9" s="89"/>
      <c r="R9" s="73"/>
      <c r="T9" s="62"/>
    </row>
    <row r="10" spans="1:20" ht="30">
      <c r="A10" s="35" t="s">
        <v>44</v>
      </c>
      <c r="B10" s="36" t="s">
        <v>45</v>
      </c>
      <c r="C10" s="13">
        <v>21825</v>
      </c>
      <c r="D10" s="13">
        <v>21825</v>
      </c>
      <c r="E10" s="13">
        <v>21825</v>
      </c>
      <c r="F10" s="13">
        <v>21825</v>
      </c>
      <c r="G10" s="13">
        <v>21825</v>
      </c>
      <c r="H10" s="13">
        <v>21825</v>
      </c>
      <c r="I10" s="13">
        <v>21825</v>
      </c>
      <c r="J10" s="13">
        <v>21825</v>
      </c>
      <c r="K10" s="13">
        <v>21825</v>
      </c>
      <c r="L10" s="13">
        <v>21825</v>
      </c>
      <c r="M10" s="13">
        <v>21820</v>
      </c>
      <c r="N10" s="13">
        <v>21825</v>
      </c>
      <c r="O10" s="13">
        <f t="shared" si="0"/>
        <v>261895</v>
      </c>
      <c r="P10" s="100"/>
      <c r="Q10" s="89"/>
      <c r="R10" s="73"/>
      <c r="T10" s="62"/>
    </row>
    <row r="11" spans="1:256" ht="15">
      <c r="A11" s="34" t="s">
        <v>46</v>
      </c>
      <c r="B11" s="33" t="s">
        <v>47</v>
      </c>
      <c r="C11" s="15">
        <f>SUM(C9:C10)</f>
        <v>251205</v>
      </c>
      <c r="D11" s="15">
        <f aca="true" t="shared" si="2" ref="D11:N11">SUM(D9:D10)</f>
        <v>251205</v>
      </c>
      <c r="E11" s="15">
        <f t="shared" si="2"/>
        <v>251205</v>
      </c>
      <c r="F11" s="15">
        <f t="shared" si="2"/>
        <v>251205</v>
      </c>
      <c r="G11" s="15">
        <f t="shared" si="2"/>
        <v>251205</v>
      </c>
      <c r="H11" s="15">
        <f t="shared" si="2"/>
        <v>251205</v>
      </c>
      <c r="I11" s="15">
        <f t="shared" si="2"/>
        <v>251205</v>
      </c>
      <c r="J11" s="15">
        <f t="shared" si="2"/>
        <v>251204</v>
      </c>
      <c r="K11" s="15">
        <f t="shared" si="2"/>
        <v>251205</v>
      </c>
      <c r="L11" s="15">
        <f t="shared" si="2"/>
        <v>251205</v>
      </c>
      <c r="M11" s="15">
        <f t="shared" si="2"/>
        <v>251200</v>
      </c>
      <c r="N11" s="15">
        <f t="shared" si="2"/>
        <v>251201</v>
      </c>
      <c r="O11" s="13">
        <f t="shared" si="0"/>
        <v>3014450</v>
      </c>
      <c r="P11" s="104"/>
      <c r="Q11" s="89"/>
      <c r="R11" s="73"/>
      <c r="S11" s="31"/>
      <c r="T11" s="62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5">
      <c r="A12" s="32" t="s">
        <v>48</v>
      </c>
      <c r="B12" s="33" t="s">
        <v>49</v>
      </c>
      <c r="C12" s="15">
        <f>SUM(C11,C8)</f>
        <v>508274</v>
      </c>
      <c r="D12" s="15">
        <f aca="true" t="shared" si="3" ref="D12:N12">SUM(D11,D8)</f>
        <v>508274</v>
      </c>
      <c r="E12" s="15">
        <f t="shared" si="3"/>
        <v>508274</v>
      </c>
      <c r="F12" s="15">
        <f t="shared" si="3"/>
        <v>508274</v>
      </c>
      <c r="G12" s="15">
        <f t="shared" si="3"/>
        <v>508274</v>
      </c>
      <c r="H12" s="15">
        <f t="shared" si="3"/>
        <v>508274</v>
      </c>
      <c r="I12" s="15">
        <f t="shared" si="3"/>
        <v>508272</v>
      </c>
      <c r="J12" s="15">
        <f t="shared" si="3"/>
        <v>508273</v>
      </c>
      <c r="K12" s="15">
        <f t="shared" si="3"/>
        <v>508274</v>
      </c>
      <c r="L12" s="15">
        <f t="shared" si="3"/>
        <v>508274</v>
      </c>
      <c r="M12" s="15">
        <f t="shared" si="3"/>
        <v>508269</v>
      </c>
      <c r="N12" s="15">
        <f t="shared" si="3"/>
        <v>508265</v>
      </c>
      <c r="O12" s="13">
        <f t="shared" si="0"/>
        <v>6099271</v>
      </c>
      <c r="P12" s="104"/>
      <c r="Q12" s="89"/>
      <c r="R12" s="73"/>
      <c r="S12" s="31"/>
      <c r="T12" s="62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28.5">
      <c r="A13" s="34" t="s">
        <v>50</v>
      </c>
      <c r="B13" s="33" t="s">
        <v>51</v>
      </c>
      <c r="C13" s="15">
        <v>109580</v>
      </c>
      <c r="D13" s="15">
        <v>109580</v>
      </c>
      <c r="E13" s="15">
        <v>109580</v>
      </c>
      <c r="F13" s="15">
        <v>109580</v>
      </c>
      <c r="G13" s="15">
        <v>109580</v>
      </c>
      <c r="H13" s="15">
        <v>109580</v>
      </c>
      <c r="I13" s="15">
        <v>109580</v>
      </c>
      <c r="J13" s="15">
        <v>109580</v>
      </c>
      <c r="K13" s="15">
        <v>109581</v>
      </c>
      <c r="L13" s="15">
        <v>109580</v>
      </c>
      <c r="M13" s="15">
        <v>109580</v>
      </c>
      <c r="N13" s="15">
        <v>109580</v>
      </c>
      <c r="O13" s="13">
        <f t="shared" si="0"/>
        <v>1314961</v>
      </c>
      <c r="P13" s="104"/>
      <c r="Q13" s="89"/>
      <c r="R13" s="73"/>
      <c r="S13" s="31"/>
      <c r="T13" s="62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s="37" customFormat="1" ht="15">
      <c r="A14" s="35" t="s">
        <v>52</v>
      </c>
      <c r="B14" s="36" t="s">
        <v>53</v>
      </c>
      <c r="C14" s="13"/>
      <c r="D14" s="13">
        <v>165000</v>
      </c>
      <c r="E14" s="13"/>
      <c r="F14" s="13"/>
      <c r="G14" s="13">
        <v>165000</v>
      </c>
      <c r="H14" s="13"/>
      <c r="I14" s="13">
        <v>220000</v>
      </c>
      <c r="J14" s="13"/>
      <c r="K14" s="13"/>
      <c r="L14" s="13"/>
      <c r="M14" s="13"/>
      <c r="N14" s="13"/>
      <c r="O14" s="13">
        <f t="shared" si="0"/>
        <v>550000</v>
      </c>
      <c r="P14" s="100"/>
      <c r="Q14" s="89"/>
      <c r="R14" s="73"/>
      <c r="S14" s="106"/>
      <c r="T14" s="62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  <c r="IV14" s="106"/>
    </row>
    <row r="15" spans="1:20" ht="15">
      <c r="A15" s="35" t="s">
        <v>54</v>
      </c>
      <c r="B15" s="36" t="s">
        <v>55</v>
      </c>
      <c r="C15" s="13">
        <v>25000</v>
      </c>
      <c r="D15" s="13">
        <v>20000</v>
      </c>
      <c r="E15" s="13">
        <v>65000</v>
      </c>
      <c r="F15" s="13">
        <v>150000</v>
      </c>
      <c r="G15" s="13">
        <v>150000</v>
      </c>
      <c r="H15" s="13">
        <v>250000</v>
      </c>
      <c r="I15" s="13">
        <v>250000</v>
      </c>
      <c r="J15" s="13">
        <v>250000</v>
      </c>
      <c r="K15" s="13">
        <v>120000</v>
      </c>
      <c r="L15" s="13">
        <v>150000</v>
      </c>
      <c r="M15" s="13">
        <v>50000</v>
      </c>
      <c r="N15" s="13">
        <v>112500</v>
      </c>
      <c r="O15" s="13">
        <f t="shared" si="0"/>
        <v>1592500</v>
      </c>
      <c r="P15" s="100"/>
      <c r="Q15" s="89"/>
      <c r="R15" s="73"/>
      <c r="T15" s="62"/>
    </row>
    <row r="16" spans="1:256" ht="15">
      <c r="A16" s="34" t="s">
        <v>56</v>
      </c>
      <c r="B16" s="33" t="s">
        <v>57</v>
      </c>
      <c r="C16" s="15">
        <f>SUM(C14:C15)</f>
        <v>25000</v>
      </c>
      <c r="D16" s="15">
        <f aca="true" t="shared" si="4" ref="D16:N16">SUM(D14:D15)</f>
        <v>185000</v>
      </c>
      <c r="E16" s="15">
        <f t="shared" si="4"/>
        <v>65000</v>
      </c>
      <c r="F16" s="15">
        <f t="shared" si="4"/>
        <v>150000</v>
      </c>
      <c r="G16" s="15">
        <f t="shared" si="4"/>
        <v>315000</v>
      </c>
      <c r="H16" s="15">
        <f t="shared" si="4"/>
        <v>250000</v>
      </c>
      <c r="I16" s="15">
        <f t="shared" si="4"/>
        <v>470000</v>
      </c>
      <c r="J16" s="15">
        <f t="shared" si="4"/>
        <v>250000</v>
      </c>
      <c r="K16" s="15">
        <f t="shared" si="4"/>
        <v>120000</v>
      </c>
      <c r="L16" s="15">
        <f t="shared" si="4"/>
        <v>150000</v>
      </c>
      <c r="M16" s="15">
        <f t="shared" si="4"/>
        <v>50000</v>
      </c>
      <c r="N16" s="15">
        <f t="shared" si="4"/>
        <v>112500</v>
      </c>
      <c r="O16" s="13">
        <f t="shared" si="0"/>
        <v>2142500</v>
      </c>
      <c r="P16" s="104"/>
      <c r="Q16" s="89"/>
      <c r="R16" s="73"/>
      <c r="S16" s="31"/>
      <c r="T16" s="62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0" ht="15">
      <c r="A17" s="35" t="s">
        <v>58</v>
      </c>
      <c r="B17" s="36" t="s">
        <v>59</v>
      </c>
      <c r="C17" s="13">
        <v>4700</v>
      </c>
      <c r="D17" s="13">
        <v>4700</v>
      </c>
      <c r="E17" s="13">
        <v>4700</v>
      </c>
      <c r="F17" s="13">
        <v>4700</v>
      </c>
      <c r="G17" s="13">
        <v>4700</v>
      </c>
      <c r="H17" s="13">
        <v>4700</v>
      </c>
      <c r="I17" s="13">
        <v>4700</v>
      </c>
      <c r="J17" s="13">
        <v>4700</v>
      </c>
      <c r="K17" s="13">
        <v>4700</v>
      </c>
      <c r="L17" s="13">
        <v>4700</v>
      </c>
      <c r="M17" s="13">
        <v>4700</v>
      </c>
      <c r="N17" s="13">
        <v>4700</v>
      </c>
      <c r="O17" s="13">
        <f t="shared" si="0"/>
        <v>56400</v>
      </c>
      <c r="P17" s="100"/>
      <c r="Q17" s="89"/>
      <c r="R17" s="73"/>
      <c r="T17" s="62"/>
    </row>
    <row r="18" spans="1:20" ht="15">
      <c r="A18" s="35" t="s">
        <v>60</v>
      </c>
      <c r="B18" s="36" t="s">
        <v>61</v>
      </c>
      <c r="C18" s="13">
        <v>17917</v>
      </c>
      <c r="D18" s="13">
        <v>17917</v>
      </c>
      <c r="E18" s="13">
        <v>17917</v>
      </c>
      <c r="F18" s="13">
        <v>17917</v>
      </c>
      <c r="G18" s="13">
        <v>17917</v>
      </c>
      <c r="H18" s="13">
        <v>17917</v>
      </c>
      <c r="I18" s="13">
        <v>17917</v>
      </c>
      <c r="J18" s="13">
        <v>17917</v>
      </c>
      <c r="K18" s="13">
        <v>17917</v>
      </c>
      <c r="L18" s="13">
        <v>17917</v>
      </c>
      <c r="M18" s="13">
        <v>17917</v>
      </c>
      <c r="N18" s="13">
        <v>17913</v>
      </c>
      <c r="O18" s="13">
        <f t="shared" si="0"/>
        <v>215000</v>
      </c>
      <c r="P18" s="100"/>
      <c r="Q18" s="89"/>
      <c r="R18" s="73"/>
      <c r="T18" s="62"/>
    </row>
    <row r="19" spans="1:256" ht="15">
      <c r="A19" s="34" t="s">
        <v>62</v>
      </c>
      <c r="B19" s="33" t="s">
        <v>63</v>
      </c>
      <c r="C19" s="15">
        <f>SUM(C17:C18)</f>
        <v>22617</v>
      </c>
      <c r="D19" s="15">
        <f aca="true" t="shared" si="5" ref="D19:N19">SUM(D17:D18)</f>
        <v>22617</v>
      </c>
      <c r="E19" s="15">
        <f t="shared" si="5"/>
        <v>22617</v>
      </c>
      <c r="F19" s="15">
        <f t="shared" si="5"/>
        <v>22617</v>
      </c>
      <c r="G19" s="15">
        <f t="shared" si="5"/>
        <v>22617</v>
      </c>
      <c r="H19" s="15">
        <f t="shared" si="5"/>
        <v>22617</v>
      </c>
      <c r="I19" s="15">
        <f t="shared" si="5"/>
        <v>22617</v>
      </c>
      <c r="J19" s="15">
        <f t="shared" si="5"/>
        <v>22617</v>
      </c>
      <c r="K19" s="15">
        <f t="shared" si="5"/>
        <v>22617</v>
      </c>
      <c r="L19" s="15">
        <f t="shared" si="5"/>
        <v>22617</v>
      </c>
      <c r="M19" s="15">
        <f t="shared" si="5"/>
        <v>22617</v>
      </c>
      <c r="N19" s="15">
        <f t="shared" si="5"/>
        <v>22613</v>
      </c>
      <c r="O19" s="13">
        <f t="shared" si="0"/>
        <v>271400</v>
      </c>
      <c r="P19" s="104"/>
      <c r="Q19" s="89"/>
      <c r="R19" s="73"/>
      <c r="S19" s="31"/>
      <c r="T19" s="62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0" ht="15">
      <c r="A20" s="35" t="s">
        <v>64</v>
      </c>
      <c r="B20" s="36" t="s">
        <v>65</v>
      </c>
      <c r="C20" s="13">
        <v>216167</v>
      </c>
      <c r="D20" s="13">
        <v>216167</v>
      </c>
      <c r="E20" s="13">
        <v>216167</v>
      </c>
      <c r="F20" s="13">
        <v>216167</v>
      </c>
      <c r="G20" s="13">
        <v>216167</v>
      </c>
      <c r="H20" s="13">
        <v>216167</v>
      </c>
      <c r="I20" s="13">
        <v>216167</v>
      </c>
      <c r="J20" s="13">
        <v>216167</v>
      </c>
      <c r="K20" s="13">
        <v>216167</v>
      </c>
      <c r="L20" s="13">
        <v>216167</v>
      </c>
      <c r="M20" s="13">
        <v>216163</v>
      </c>
      <c r="N20" s="13">
        <v>216167</v>
      </c>
      <c r="O20" s="13">
        <f t="shared" si="0"/>
        <v>2594000</v>
      </c>
      <c r="P20" s="100"/>
      <c r="Q20" s="89"/>
      <c r="R20" s="73"/>
      <c r="T20" s="62"/>
    </row>
    <row r="21" spans="1:20" ht="15">
      <c r="A21" s="35" t="s">
        <v>66</v>
      </c>
      <c r="B21" s="36" t="s">
        <v>67</v>
      </c>
      <c r="C21" s="13">
        <v>203938</v>
      </c>
      <c r="D21" s="13">
        <v>203938</v>
      </c>
      <c r="E21" s="13">
        <v>203938</v>
      </c>
      <c r="F21" s="13">
        <v>203936</v>
      </c>
      <c r="G21" s="13">
        <v>203938</v>
      </c>
      <c r="H21" s="13">
        <v>203938</v>
      </c>
      <c r="I21" s="13">
        <v>203936</v>
      </c>
      <c r="J21" s="13">
        <v>203938</v>
      </c>
      <c r="K21" s="13">
        <v>203938</v>
      </c>
      <c r="L21" s="13">
        <v>203938</v>
      </c>
      <c r="M21" s="13">
        <v>203938</v>
      </c>
      <c r="N21" s="13">
        <v>203936</v>
      </c>
      <c r="O21" s="13">
        <f t="shared" si="0"/>
        <v>2447250</v>
      </c>
      <c r="P21" s="100"/>
      <c r="Q21" s="89"/>
      <c r="R21" s="73"/>
      <c r="T21" s="62"/>
    </row>
    <row r="22" spans="1:20" ht="15">
      <c r="A22" s="35" t="s">
        <v>68</v>
      </c>
      <c r="B22" s="36" t="s">
        <v>69</v>
      </c>
      <c r="C22" s="13"/>
      <c r="D22" s="13"/>
      <c r="E22" s="13"/>
      <c r="F22" s="13">
        <v>350000</v>
      </c>
      <c r="G22" s="13"/>
      <c r="H22" s="13">
        <v>560000</v>
      </c>
      <c r="I22" s="13"/>
      <c r="J22" s="13">
        <v>15000</v>
      </c>
      <c r="K22" s="13">
        <v>205622</v>
      </c>
      <c r="L22" s="13"/>
      <c r="M22" s="13"/>
      <c r="N22" s="13"/>
      <c r="O22" s="13">
        <f t="shared" si="0"/>
        <v>1130622</v>
      </c>
      <c r="P22" s="100"/>
      <c r="Q22" s="89"/>
      <c r="R22" s="73"/>
      <c r="T22" s="62"/>
    </row>
    <row r="23" spans="1:20" ht="15">
      <c r="A23" s="35" t="s">
        <v>70</v>
      </c>
      <c r="B23" s="36" t="s">
        <v>71</v>
      </c>
      <c r="C23" s="13"/>
      <c r="D23" s="13"/>
      <c r="E23" s="13">
        <v>112500</v>
      </c>
      <c r="F23" s="13"/>
      <c r="G23" s="13"/>
      <c r="H23" s="13"/>
      <c r="I23" s="13">
        <v>112500</v>
      </c>
      <c r="J23" s="13"/>
      <c r="K23" s="13"/>
      <c r="L23" s="13">
        <v>112500</v>
      </c>
      <c r="M23" s="13"/>
      <c r="N23" s="13">
        <v>112500</v>
      </c>
      <c r="O23" s="13">
        <f t="shared" si="0"/>
        <v>450000</v>
      </c>
      <c r="P23" s="100"/>
      <c r="Q23" s="89"/>
      <c r="R23" s="73"/>
      <c r="T23" s="62"/>
    </row>
    <row r="24" spans="1:20" ht="15">
      <c r="A24" s="35" t="s">
        <v>72</v>
      </c>
      <c r="B24" s="36" t="s">
        <v>73</v>
      </c>
      <c r="C24" s="13"/>
      <c r="D24" s="13"/>
      <c r="E24" s="13"/>
      <c r="F24" s="13"/>
      <c r="G24" s="13">
        <v>650000</v>
      </c>
      <c r="H24" s="13"/>
      <c r="I24" s="13">
        <v>1800000</v>
      </c>
      <c r="J24" s="13"/>
      <c r="K24" s="13"/>
      <c r="L24" s="13"/>
      <c r="M24" s="13">
        <v>90307</v>
      </c>
      <c r="N24" s="13">
        <v>90307</v>
      </c>
      <c r="O24" s="13">
        <f t="shared" si="0"/>
        <v>2630614</v>
      </c>
      <c r="P24" s="100"/>
      <c r="Q24" s="89"/>
      <c r="R24" s="73"/>
      <c r="T24" s="62"/>
    </row>
    <row r="25" spans="1:256" ht="15">
      <c r="A25" s="34" t="s">
        <v>74</v>
      </c>
      <c r="B25" s="33" t="s">
        <v>75</v>
      </c>
      <c r="C25" s="15">
        <f>SUM(C20:C24)</f>
        <v>420105</v>
      </c>
      <c r="D25" s="15">
        <f aca="true" t="shared" si="6" ref="D25:N25">SUM(D20:D24)</f>
        <v>420105</v>
      </c>
      <c r="E25" s="15">
        <f t="shared" si="6"/>
        <v>532605</v>
      </c>
      <c r="F25" s="15">
        <f t="shared" si="6"/>
        <v>770103</v>
      </c>
      <c r="G25" s="15">
        <f t="shared" si="6"/>
        <v>1070105</v>
      </c>
      <c r="H25" s="15">
        <f t="shared" si="6"/>
        <v>980105</v>
      </c>
      <c r="I25" s="15">
        <f t="shared" si="6"/>
        <v>2332603</v>
      </c>
      <c r="J25" s="15">
        <f t="shared" si="6"/>
        <v>435105</v>
      </c>
      <c r="K25" s="15">
        <f t="shared" si="6"/>
        <v>625727</v>
      </c>
      <c r="L25" s="15">
        <f t="shared" si="6"/>
        <v>532605</v>
      </c>
      <c r="M25" s="15">
        <f t="shared" si="6"/>
        <v>510408</v>
      </c>
      <c r="N25" s="15">
        <f t="shared" si="6"/>
        <v>622910</v>
      </c>
      <c r="O25" s="13">
        <f t="shared" si="0"/>
        <v>9252486</v>
      </c>
      <c r="P25" s="104"/>
      <c r="Q25" s="89"/>
      <c r="R25" s="73"/>
      <c r="S25" s="31"/>
      <c r="T25" s="62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0" ht="15">
      <c r="A26" s="35" t="s">
        <v>76</v>
      </c>
      <c r="B26" s="36" t="s">
        <v>77</v>
      </c>
      <c r="C26" s="13">
        <v>224171</v>
      </c>
      <c r="D26" s="13">
        <v>224171</v>
      </c>
      <c r="E26" s="13">
        <v>224171</v>
      </c>
      <c r="F26" s="13">
        <v>224171</v>
      </c>
      <c r="G26" s="13">
        <v>224171</v>
      </c>
      <c r="H26" s="13">
        <v>224171</v>
      </c>
      <c r="I26" s="13">
        <v>224171</v>
      </c>
      <c r="J26" s="13">
        <v>224171</v>
      </c>
      <c r="K26" s="13">
        <v>224171</v>
      </c>
      <c r="L26" s="13">
        <v>224171</v>
      </c>
      <c r="M26" s="13">
        <v>224171</v>
      </c>
      <c r="N26" s="13">
        <v>224175</v>
      </c>
      <c r="O26" s="13">
        <f t="shared" si="0"/>
        <v>2690056</v>
      </c>
      <c r="P26" s="100"/>
      <c r="Q26" s="89"/>
      <c r="R26" s="73"/>
      <c r="T26" s="62"/>
    </row>
    <row r="27" spans="1:20" ht="15">
      <c r="A27" s="35" t="s">
        <v>279</v>
      </c>
      <c r="B27" s="36" t="s">
        <v>79</v>
      </c>
      <c r="C27" s="13"/>
      <c r="D27" s="13"/>
      <c r="E27" s="13">
        <v>109500</v>
      </c>
      <c r="F27" s="13"/>
      <c r="G27" s="13"/>
      <c r="H27" s="13">
        <v>109500</v>
      </c>
      <c r="I27" s="13"/>
      <c r="J27" s="13"/>
      <c r="K27" s="13">
        <v>109500</v>
      </c>
      <c r="L27" s="13"/>
      <c r="M27" s="13"/>
      <c r="N27" s="13">
        <v>109500</v>
      </c>
      <c r="O27" s="13">
        <f t="shared" si="0"/>
        <v>438000</v>
      </c>
      <c r="P27" s="100"/>
      <c r="Q27" s="89"/>
      <c r="R27" s="73"/>
      <c r="T27" s="62"/>
    </row>
    <row r="28" spans="1:20" ht="15">
      <c r="A28" s="35" t="s">
        <v>80</v>
      </c>
      <c r="B28" s="36" t="s">
        <v>81</v>
      </c>
      <c r="C28" s="13"/>
      <c r="D28" s="13"/>
      <c r="E28" s="13"/>
      <c r="F28" s="13"/>
      <c r="G28" s="13">
        <v>50000</v>
      </c>
      <c r="H28" s="13"/>
      <c r="I28" s="13">
        <v>50000</v>
      </c>
      <c r="J28" s="13"/>
      <c r="K28" s="13"/>
      <c r="L28" s="13"/>
      <c r="M28" s="13"/>
      <c r="N28" s="13"/>
      <c r="O28" s="13">
        <f t="shared" si="0"/>
        <v>100000</v>
      </c>
      <c r="P28" s="100"/>
      <c r="Q28" s="89"/>
      <c r="R28" s="73"/>
      <c r="T28" s="62"/>
    </row>
    <row r="29" spans="1:256" ht="15">
      <c r="A29" s="34" t="s">
        <v>82</v>
      </c>
      <c r="B29" s="33" t="s">
        <v>83</v>
      </c>
      <c r="C29" s="15">
        <f>SUM(C26:C28)</f>
        <v>224171</v>
      </c>
      <c r="D29" s="15">
        <f aca="true" t="shared" si="7" ref="D29:N29">SUM(D26:D28)</f>
        <v>224171</v>
      </c>
      <c r="E29" s="15">
        <f t="shared" si="7"/>
        <v>333671</v>
      </c>
      <c r="F29" s="15">
        <f t="shared" si="7"/>
        <v>224171</v>
      </c>
      <c r="G29" s="15">
        <f t="shared" si="7"/>
        <v>274171</v>
      </c>
      <c r="H29" s="15">
        <f t="shared" si="7"/>
        <v>333671</v>
      </c>
      <c r="I29" s="15">
        <f t="shared" si="7"/>
        <v>274171</v>
      </c>
      <c r="J29" s="15">
        <f t="shared" si="7"/>
        <v>224171</v>
      </c>
      <c r="K29" s="15">
        <f t="shared" si="7"/>
        <v>333671</v>
      </c>
      <c r="L29" s="15">
        <f t="shared" si="7"/>
        <v>224171</v>
      </c>
      <c r="M29" s="15">
        <f t="shared" si="7"/>
        <v>224171</v>
      </c>
      <c r="N29" s="15">
        <f t="shared" si="7"/>
        <v>333675</v>
      </c>
      <c r="O29" s="13">
        <f t="shared" si="0"/>
        <v>3228056</v>
      </c>
      <c r="P29" s="104"/>
      <c r="Q29" s="89"/>
      <c r="R29" s="73"/>
      <c r="S29" s="31"/>
      <c r="T29" s="62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ht="15">
      <c r="A30" s="34" t="s">
        <v>84</v>
      </c>
      <c r="B30" s="33" t="s">
        <v>85</v>
      </c>
      <c r="C30" s="15">
        <f>SUM(C16+C19+C25+C29)</f>
        <v>691893</v>
      </c>
      <c r="D30" s="15">
        <f aca="true" t="shared" si="8" ref="D30:N30">SUM(D16+D19+D25+D29)</f>
        <v>851893</v>
      </c>
      <c r="E30" s="15">
        <f t="shared" si="8"/>
        <v>953893</v>
      </c>
      <c r="F30" s="15">
        <f t="shared" si="8"/>
        <v>1166891</v>
      </c>
      <c r="G30" s="15">
        <f t="shared" si="8"/>
        <v>1681893</v>
      </c>
      <c r="H30" s="15">
        <f t="shared" si="8"/>
        <v>1586393</v>
      </c>
      <c r="I30" s="15">
        <f t="shared" si="8"/>
        <v>3099391</v>
      </c>
      <c r="J30" s="15">
        <f t="shared" si="8"/>
        <v>931893</v>
      </c>
      <c r="K30" s="15">
        <f t="shared" si="8"/>
        <v>1102015</v>
      </c>
      <c r="L30" s="15">
        <f t="shared" si="8"/>
        <v>929393</v>
      </c>
      <c r="M30" s="15">
        <f t="shared" si="8"/>
        <v>807196</v>
      </c>
      <c r="N30" s="15">
        <f t="shared" si="8"/>
        <v>1091698</v>
      </c>
      <c r="O30" s="13">
        <f t="shared" si="0"/>
        <v>14894442</v>
      </c>
      <c r="P30" s="104"/>
      <c r="Q30" s="89"/>
      <c r="R30" s="73"/>
      <c r="S30" s="31"/>
      <c r="T30" s="62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s="37" customFormat="1" ht="15">
      <c r="A31" s="35" t="s">
        <v>219</v>
      </c>
      <c r="B31" s="36" t="s">
        <v>87</v>
      </c>
      <c r="C31" s="13"/>
      <c r="D31" s="13"/>
      <c r="E31" s="13"/>
      <c r="F31" s="13"/>
      <c r="G31" s="13"/>
      <c r="H31" s="13">
        <v>18000</v>
      </c>
      <c r="I31" s="13"/>
      <c r="J31" s="13"/>
      <c r="K31" s="13"/>
      <c r="L31" s="13"/>
      <c r="M31" s="13">
        <v>18000</v>
      </c>
      <c r="N31" s="13"/>
      <c r="O31" s="13">
        <f t="shared" si="0"/>
        <v>36000</v>
      </c>
      <c r="P31" s="100"/>
      <c r="Q31" s="89"/>
      <c r="R31" s="73"/>
      <c r="S31" s="106"/>
      <c r="T31" s="62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  <c r="IR31" s="106"/>
      <c r="IS31" s="106"/>
      <c r="IT31" s="106"/>
      <c r="IU31" s="106"/>
      <c r="IV31" s="106"/>
    </row>
    <row r="32" spans="1:20" ht="15">
      <c r="A32" s="107" t="s">
        <v>90</v>
      </c>
      <c r="B32" s="36" t="s">
        <v>91</v>
      </c>
      <c r="C32" s="13">
        <v>50000</v>
      </c>
      <c r="D32" s="13">
        <v>200000</v>
      </c>
      <c r="E32" s="13">
        <v>10000</v>
      </c>
      <c r="F32" s="13">
        <v>40000</v>
      </c>
      <c r="G32" s="13">
        <v>30000</v>
      </c>
      <c r="H32" s="13"/>
      <c r="I32" s="13">
        <v>20000</v>
      </c>
      <c r="J32" s="13">
        <v>160000</v>
      </c>
      <c r="K32" s="13">
        <v>110000</v>
      </c>
      <c r="L32" s="13">
        <v>10000</v>
      </c>
      <c r="M32" s="13">
        <v>10000</v>
      </c>
      <c r="N32" s="13">
        <v>20000</v>
      </c>
      <c r="O32" s="13">
        <f t="shared" si="0"/>
        <v>660000</v>
      </c>
      <c r="P32" s="100"/>
      <c r="Q32" s="89"/>
      <c r="R32" s="73"/>
      <c r="T32" s="62"/>
    </row>
    <row r="33" spans="1:256" ht="15">
      <c r="A33" s="42" t="s">
        <v>92</v>
      </c>
      <c r="B33" s="33" t="s">
        <v>93</v>
      </c>
      <c r="C33" s="15">
        <f>SUM(C31:C32)</f>
        <v>50000</v>
      </c>
      <c r="D33" s="15">
        <f aca="true" t="shared" si="9" ref="D33:N33">SUM(D31:D32)</f>
        <v>200000</v>
      </c>
      <c r="E33" s="15">
        <f t="shared" si="9"/>
        <v>10000</v>
      </c>
      <c r="F33" s="15">
        <f t="shared" si="9"/>
        <v>40000</v>
      </c>
      <c r="G33" s="15">
        <f t="shared" si="9"/>
        <v>30000</v>
      </c>
      <c r="H33" s="15">
        <f t="shared" si="9"/>
        <v>18000</v>
      </c>
      <c r="I33" s="15">
        <f t="shared" si="9"/>
        <v>20000</v>
      </c>
      <c r="J33" s="15">
        <f t="shared" si="9"/>
        <v>160000</v>
      </c>
      <c r="K33" s="15">
        <f t="shared" si="9"/>
        <v>110000</v>
      </c>
      <c r="L33" s="15">
        <f t="shared" si="9"/>
        <v>10000</v>
      </c>
      <c r="M33" s="15">
        <f t="shared" si="9"/>
        <v>28000</v>
      </c>
      <c r="N33" s="15">
        <f t="shared" si="9"/>
        <v>20000</v>
      </c>
      <c r="O33" s="13">
        <f t="shared" si="0"/>
        <v>696000</v>
      </c>
      <c r="P33" s="104"/>
      <c r="Q33" s="89"/>
      <c r="R33" s="73"/>
      <c r="S33" s="31"/>
      <c r="T33" s="62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ht="15">
      <c r="A34" s="107" t="s">
        <v>280</v>
      </c>
      <c r="B34" s="36" t="s">
        <v>95</v>
      </c>
      <c r="C34" s="13"/>
      <c r="D34" s="13"/>
      <c r="E34" s="13">
        <v>140620</v>
      </c>
      <c r="F34" s="13"/>
      <c r="G34" s="13"/>
      <c r="H34" s="13"/>
      <c r="I34" s="13"/>
      <c r="J34" s="13"/>
      <c r="K34" s="13"/>
      <c r="L34" s="13"/>
      <c r="M34" s="13"/>
      <c r="N34" s="13"/>
      <c r="O34" s="13">
        <f t="shared" si="0"/>
        <v>140620</v>
      </c>
      <c r="P34" s="100"/>
      <c r="Q34" s="89"/>
      <c r="R34" s="73"/>
      <c r="S34" s="106"/>
      <c r="T34" s="62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  <c r="IS34" s="106"/>
      <c r="IT34" s="106"/>
      <c r="IU34" s="106"/>
      <c r="IV34" s="106"/>
    </row>
    <row r="35" spans="1:20" ht="15">
      <c r="A35" s="108" t="s">
        <v>96</v>
      </c>
      <c r="B35" s="36" t="s">
        <v>97</v>
      </c>
      <c r="C35" s="13"/>
      <c r="D35" s="13"/>
      <c r="E35" s="13">
        <v>140740</v>
      </c>
      <c r="F35" s="13"/>
      <c r="G35" s="13"/>
      <c r="H35" s="13">
        <v>140740</v>
      </c>
      <c r="I35" s="13"/>
      <c r="J35" s="13"/>
      <c r="K35" s="13">
        <v>140740</v>
      </c>
      <c r="L35" s="13"/>
      <c r="M35" s="13"/>
      <c r="N35" s="13">
        <v>140740</v>
      </c>
      <c r="O35" s="13">
        <f t="shared" si="0"/>
        <v>562960</v>
      </c>
      <c r="P35" s="100"/>
      <c r="Q35" s="89"/>
      <c r="R35" s="73"/>
      <c r="T35" s="62"/>
    </row>
    <row r="36" spans="1:20" ht="15">
      <c r="A36" s="108" t="s">
        <v>98</v>
      </c>
      <c r="B36" s="36" t="s">
        <v>99</v>
      </c>
      <c r="C36" s="13"/>
      <c r="D36" s="13"/>
      <c r="E36" s="13">
        <v>228500</v>
      </c>
      <c r="F36" s="13"/>
      <c r="G36" s="13"/>
      <c r="H36" s="13">
        <v>228500</v>
      </c>
      <c r="I36" s="13"/>
      <c r="J36" s="13"/>
      <c r="K36" s="13">
        <v>228500</v>
      </c>
      <c r="L36" s="13"/>
      <c r="M36" s="13"/>
      <c r="N36" s="13">
        <v>228500</v>
      </c>
      <c r="O36" s="13">
        <f t="shared" si="0"/>
        <v>914000</v>
      </c>
      <c r="P36" s="100"/>
      <c r="Q36" s="89"/>
      <c r="R36" s="73"/>
      <c r="T36" s="62"/>
    </row>
    <row r="37" spans="1:20" ht="15">
      <c r="A37" s="109" t="s">
        <v>100</v>
      </c>
      <c r="B37" s="36" t="s">
        <v>101</v>
      </c>
      <c r="C37" s="13"/>
      <c r="D37" s="13">
        <v>10663318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f t="shared" si="0"/>
        <v>10663318</v>
      </c>
      <c r="P37" s="100"/>
      <c r="Q37" s="89"/>
      <c r="R37" s="73"/>
      <c r="T37" s="62"/>
    </row>
    <row r="38" spans="1:256" ht="15">
      <c r="A38" s="42" t="s">
        <v>102</v>
      </c>
      <c r="B38" s="33" t="s">
        <v>103</v>
      </c>
      <c r="C38" s="15">
        <f>SUM(C34:C37)</f>
        <v>0</v>
      </c>
      <c r="D38" s="15">
        <f aca="true" t="shared" si="10" ref="D38:N38">SUM(D34:D37)</f>
        <v>10663318</v>
      </c>
      <c r="E38" s="15">
        <f t="shared" si="10"/>
        <v>509860</v>
      </c>
      <c r="F38" s="15">
        <f t="shared" si="10"/>
        <v>0</v>
      </c>
      <c r="G38" s="15">
        <f t="shared" si="10"/>
        <v>0</v>
      </c>
      <c r="H38" s="15">
        <f t="shared" si="10"/>
        <v>369240</v>
      </c>
      <c r="I38" s="15">
        <f t="shared" si="10"/>
        <v>0</v>
      </c>
      <c r="J38" s="15">
        <f t="shared" si="10"/>
        <v>0</v>
      </c>
      <c r="K38" s="15">
        <f t="shared" si="10"/>
        <v>369240</v>
      </c>
      <c r="L38" s="15">
        <f t="shared" si="10"/>
        <v>0</v>
      </c>
      <c r="M38" s="15">
        <f t="shared" si="10"/>
        <v>0</v>
      </c>
      <c r="N38" s="15">
        <f t="shared" si="10"/>
        <v>369240</v>
      </c>
      <c r="O38" s="13">
        <f t="shared" si="0"/>
        <v>12280898</v>
      </c>
      <c r="P38" s="104"/>
      <c r="Q38" s="89"/>
      <c r="R38" s="73"/>
      <c r="S38" s="31"/>
      <c r="T38" s="62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ht="15">
      <c r="A39" s="110" t="s">
        <v>104</v>
      </c>
      <c r="B39" s="111"/>
      <c r="C39" s="112">
        <f>SUM(C12+C13+C30+C33+C38)</f>
        <v>1359747</v>
      </c>
      <c r="D39" s="112">
        <f aca="true" t="shared" si="11" ref="D39:N39">SUM(D12+D13+D30+D33+D38)</f>
        <v>12333065</v>
      </c>
      <c r="E39" s="112">
        <f t="shared" si="11"/>
        <v>2091607</v>
      </c>
      <c r="F39" s="112">
        <f t="shared" si="11"/>
        <v>1824745</v>
      </c>
      <c r="G39" s="112">
        <f t="shared" si="11"/>
        <v>2329747</v>
      </c>
      <c r="H39" s="112">
        <f t="shared" si="11"/>
        <v>2591487</v>
      </c>
      <c r="I39" s="112">
        <f t="shared" si="11"/>
        <v>3737243</v>
      </c>
      <c r="J39" s="112">
        <f t="shared" si="11"/>
        <v>1709746</v>
      </c>
      <c r="K39" s="112">
        <f t="shared" si="11"/>
        <v>2199110</v>
      </c>
      <c r="L39" s="112">
        <f t="shared" si="11"/>
        <v>1557247</v>
      </c>
      <c r="M39" s="112">
        <f t="shared" si="11"/>
        <v>1453045</v>
      </c>
      <c r="N39" s="112">
        <f t="shared" si="11"/>
        <v>2098783</v>
      </c>
      <c r="O39" s="13">
        <f t="shared" si="0"/>
        <v>35285572</v>
      </c>
      <c r="P39" s="113"/>
      <c r="Q39" s="89"/>
      <c r="R39" s="73"/>
      <c r="S39" s="114"/>
      <c r="T39" s="62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  <c r="IL39" s="114"/>
      <c r="IM39" s="114"/>
      <c r="IN39" s="114"/>
      <c r="IO39" s="114"/>
      <c r="IP39" s="114"/>
      <c r="IQ39" s="114"/>
      <c r="IR39" s="114"/>
      <c r="IS39" s="114"/>
      <c r="IT39" s="114"/>
      <c r="IU39" s="114"/>
      <c r="IV39" s="114"/>
    </row>
    <row r="40" spans="1:20" ht="15">
      <c r="A40" s="115" t="s">
        <v>105</v>
      </c>
      <c r="B40" s="36" t="s">
        <v>106</v>
      </c>
      <c r="C40" s="13"/>
      <c r="D40" s="13"/>
      <c r="E40" s="13"/>
      <c r="F40" s="13"/>
      <c r="G40" s="13">
        <v>5915489</v>
      </c>
      <c r="H40" s="13"/>
      <c r="I40" s="13"/>
      <c r="J40" s="13"/>
      <c r="K40" s="13"/>
      <c r="L40" s="13"/>
      <c r="M40" s="13"/>
      <c r="N40" s="13"/>
      <c r="O40" s="13">
        <f t="shared" si="0"/>
        <v>5915489</v>
      </c>
      <c r="P40" s="100"/>
      <c r="Q40" s="89"/>
      <c r="R40" s="73"/>
      <c r="T40" s="62"/>
    </row>
    <row r="41" spans="1:20" ht="15">
      <c r="A41" s="115" t="s">
        <v>281</v>
      </c>
      <c r="B41" s="36" t="s">
        <v>108</v>
      </c>
      <c r="C41" s="13"/>
      <c r="D41" s="13"/>
      <c r="E41" s="13">
        <v>131458</v>
      </c>
      <c r="F41" s="13"/>
      <c r="G41" s="13"/>
      <c r="H41" s="13"/>
      <c r="I41" s="13"/>
      <c r="J41" s="13"/>
      <c r="K41" s="13"/>
      <c r="L41" s="13"/>
      <c r="M41" s="13"/>
      <c r="N41" s="13"/>
      <c r="O41" s="13">
        <f t="shared" si="0"/>
        <v>131458</v>
      </c>
      <c r="P41" s="100"/>
      <c r="Q41" s="89"/>
      <c r="R41" s="73"/>
      <c r="T41" s="62"/>
    </row>
    <row r="42" spans="1:20" ht="15">
      <c r="A42" s="115" t="s">
        <v>109</v>
      </c>
      <c r="B42" s="36" t="s">
        <v>110</v>
      </c>
      <c r="C42" s="13"/>
      <c r="D42" s="13"/>
      <c r="E42" s="13"/>
      <c r="F42" s="13"/>
      <c r="G42" s="13"/>
      <c r="H42" s="13">
        <v>4194195</v>
      </c>
      <c r="I42" s="13"/>
      <c r="J42" s="13"/>
      <c r="K42" s="13"/>
      <c r="L42" s="13"/>
      <c r="M42" s="13"/>
      <c r="N42" s="13"/>
      <c r="O42" s="13">
        <f t="shared" si="0"/>
        <v>4194195</v>
      </c>
      <c r="P42" s="100"/>
      <c r="Q42" s="89"/>
      <c r="R42" s="73"/>
      <c r="T42" s="62"/>
    </row>
    <row r="43" spans="1:20" ht="15">
      <c r="A43" s="116" t="s">
        <v>111</v>
      </c>
      <c r="B43" s="36" t="s">
        <v>112</v>
      </c>
      <c r="C43" s="13"/>
      <c r="D43" s="13"/>
      <c r="E43" s="13">
        <v>36494</v>
      </c>
      <c r="F43" s="13"/>
      <c r="G43" s="13">
        <v>1235000</v>
      </c>
      <c r="H43" s="13">
        <v>286045</v>
      </c>
      <c r="I43" s="13"/>
      <c r="J43" s="13"/>
      <c r="K43" s="13"/>
      <c r="L43" s="13"/>
      <c r="M43" s="13"/>
      <c r="N43" s="13"/>
      <c r="O43" s="13">
        <f t="shared" si="0"/>
        <v>1557539</v>
      </c>
      <c r="P43" s="100"/>
      <c r="Q43" s="89"/>
      <c r="R43" s="73"/>
      <c r="T43" s="62"/>
    </row>
    <row r="44" spans="1:256" ht="15">
      <c r="A44" s="48" t="s">
        <v>113</v>
      </c>
      <c r="B44" s="33" t="s">
        <v>114</v>
      </c>
      <c r="C44" s="15">
        <f>SUM(C40:C43)</f>
        <v>0</v>
      </c>
      <c r="D44" s="15">
        <f aca="true" t="shared" si="12" ref="D44:N44">SUM(D40:D43)</f>
        <v>0</v>
      </c>
      <c r="E44" s="15">
        <f t="shared" si="12"/>
        <v>167952</v>
      </c>
      <c r="F44" s="15">
        <f t="shared" si="12"/>
        <v>0</v>
      </c>
      <c r="G44" s="15">
        <f t="shared" si="12"/>
        <v>7150489</v>
      </c>
      <c r="H44" s="15">
        <f t="shared" si="12"/>
        <v>4480240</v>
      </c>
      <c r="I44" s="15">
        <f t="shared" si="12"/>
        <v>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12"/>
        <v>0</v>
      </c>
      <c r="O44" s="13">
        <f t="shared" si="0"/>
        <v>11798681</v>
      </c>
      <c r="P44" s="104"/>
      <c r="Q44" s="89"/>
      <c r="R44" s="73"/>
      <c r="S44" s="31"/>
      <c r="T44" s="62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0" ht="15">
      <c r="A45" s="107" t="s">
        <v>115</v>
      </c>
      <c r="B45" s="36" t="s">
        <v>116</v>
      </c>
      <c r="C45" s="13"/>
      <c r="D45" s="13"/>
      <c r="E45" s="13"/>
      <c r="F45" s="13"/>
      <c r="G45" s="13"/>
      <c r="H45" s="10">
        <v>9024291</v>
      </c>
      <c r="I45" s="10">
        <v>4918110</v>
      </c>
      <c r="J45" s="13"/>
      <c r="K45" s="13"/>
      <c r="L45" s="13"/>
      <c r="M45" s="13"/>
      <c r="N45" s="13"/>
      <c r="O45" s="13">
        <f t="shared" si="0"/>
        <v>13942401</v>
      </c>
      <c r="P45" s="100"/>
      <c r="Q45" s="89"/>
      <c r="R45" s="73"/>
      <c r="T45" s="62"/>
    </row>
    <row r="46" spans="1:20" ht="15">
      <c r="A46" s="107" t="s">
        <v>282</v>
      </c>
      <c r="B46" s="36" t="s">
        <v>118</v>
      </c>
      <c r="C46" s="13"/>
      <c r="D46" s="13"/>
      <c r="E46" s="13"/>
      <c r="F46" s="13">
        <v>250000</v>
      </c>
      <c r="G46" s="13"/>
      <c r="H46" s="13"/>
      <c r="I46" s="13"/>
      <c r="J46" s="13"/>
      <c r="K46" s="13"/>
      <c r="L46" s="13"/>
      <c r="M46" s="13"/>
      <c r="N46" s="13"/>
      <c r="O46" s="13">
        <f t="shared" si="0"/>
        <v>250000</v>
      </c>
      <c r="P46" s="100"/>
      <c r="Q46" s="89"/>
      <c r="R46" s="73"/>
      <c r="T46" s="62"/>
    </row>
    <row r="47" spans="1:20" ht="15">
      <c r="A47" s="107" t="s">
        <v>119</v>
      </c>
      <c r="B47" s="36" t="s">
        <v>120</v>
      </c>
      <c r="C47" s="13"/>
      <c r="D47" s="13"/>
      <c r="E47" s="13"/>
      <c r="F47" s="13">
        <v>67500</v>
      </c>
      <c r="G47" s="13"/>
      <c r="H47" s="13">
        <v>2436558</v>
      </c>
      <c r="I47" s="13">
        <v>2210791</v>
      </c>
      <c r="J47" s="13"/>
      <c r="K47" s="13"/>
      <c r="L47" s="13"/>
      <c r="M47" s="13"/>
      <c r="N47" s="13"/>
      <c r="O47" s="13">
        <f t="shared" si="0"/>
        <v>4714849</v>
      </c>
      <c r="P47" s="100"/>
      <c r="Q47" s="89"/>
      <c r="R47" s="73"/>
      <c r="T47" s="62"/>
    </row>
    <row r="48" spans="1:256" ht="15">
      <c r="A48" s="42" t="s">
        <v>121</v>
      </c>
      <c r="B48" s="33" t="s">
        <v>122</v>
      </c>
      <c r="C48" s="15">
        <f>SUM(C45:C47)</f>
        <v>0</v>
      </c>
      <c r="D48" s="15">
        <f aca="true" t="shared" si="13" ref="D48:N48">SUM(D45:D47)</f>
        <v>0</v>
      </c>
      <c r="E48" s="15">
        <f t="shared" si="13"/>
        <v>0</v>
      </c>
      <c r="F48" s="15">
        <f t="shared" si="13"/>
        <v>317500</v>
      </c>
      <c r="G48" s="15">
        <f t="shared" si="13"/>
        <v>0</v>
      </c>
      <c r="H48" s="15">
        <f t="shared" si="13"/>
        <v>11460849</v>
      </c>
      <c r="I48" s="15">
        <f t="shared" si="13"/>
        <v>7128901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3"/>
        <v>0</v>
      </c>
      <c r="O48" s="13">
        <f t="shared" si="0"/>
        <v>18907250</v>
      </c>
      <c r="P48" s="104"/>
      <c r="Q48" s="89"/>
      <c r="R48" s="73"/>
      <c r="S48" s="31"/>
      <c r="T48" s="62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 ht="28.5">
      <c r="A49" s="78" t="s">
        <v>29</v>
      </c>
      <c r="B49" s="79" t="s">
        <v>30</v>
      </c>
      <c r="C49" s="98" t="s">
        <v>265</v>
      </c>
      <c r="D49" s="98" t="s">
        <v>266</v>
      </c>
      <c r="E49" s="98" t="s">
        <v>267</v>
      </c>
      <c r="F49" s="98" t="s">
        <v>268</v>
      </c>
      <c r="G49" s="98" t="s">
        <v>269</v>
      </c>
      <c r="H49" s="98" t="s">
        <v>270</v>
      </c>
      <c r="I49" s="98" t="s">
        <v>271</v>
      </c>
      <c r="J49" s="98" t="s">
        <v>272</v>
      </c>
      <c r="K49" s="98" t="s">
        <v>273</v>
      </c>
      <c r="L49" s="98" t="s">
        <v>274</v>
      </c>
      <c r="M49" s="98" t="s">
        <v>275</v>
      </c>
      <c r="N49" s="98" t="s">
        <v>276</v>
      </c>
      <c r="O49" s="99" t="s">
        <v>277</v>
      </c>
      <c r="P49" s="104"/>
      <c r="Q49" s="89"/>
      <c r="R49" s="73"/>
      <c r="S49" s="31"/>
      <c r="T49" s="62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s="37" customFormat="1" ht="15">
      <c r="A50" s="107" t="s">
        <v>283</v>
      </c>
      <c r="B50" s="36" t="s">
        <v>284</v>
      </c>
      <c r="C50" s="13"/>
      <c r="D50" s="13"/>
      <c r="E50" s="13"/>
      <c r="F50" s="13"/>
      <c r="G50" s="13"/>
      <c r="H50" s="13"/>
      <c r="I50" s="13"/>
      <c r="J50" s="13">
        <v>210000</v>
      </c>
      <c r="K50" s="13"/>
      <c r="L50" s="13"/>
      <c r="M50" s="13"/>
      <c r="N50" s="13"/>
      <c r="O50" s="13">
        <f t="shared" si="0"/>
        <v>210000</v>
      </c>
      <c r="P50" s="100"/>
      <c r="Q50" s="89"/>
      <c r="R50" s="73"/>
      <c r="S50" s="106"/>
      <c r="T50" s="62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  <c r="IR50" s="106"/>
      <c r="IS50" s="106"/>
      <c r="IT50" s="106"/>
      <c r="IU50" s="106"/>
      <c r="IV50" s="106"/>
    </row>
    <row r="51" spans="1:256" ht="15">
      <c r="A51" s="42" t="s">
        <v>127</v>
      </c>
      <c r="B51" s="33" t="s">
        <v>128</v>
      </c>
      <c r="C51" s="15">
        <f>SUM(C50)</f>
        <v>0</v>
      </c>
      <c r="D51" s="15">
        <f aca="true" t="shared" si="14" ref="D51:N51">SUM(D50)</f>
        <v>0</v>
      </c>
      <c r="E51" s="15">
        <f t="shared" si="14"/>
        <v>0</v>
      </c>
      <c r="F51" s="15">
        <f t="shared" si="14"/>
        <v>0</v>
      </c>
      <c r="G51" s="15">
        <f t="shared" si="14"/>
        <v>0</v>
      </c>
      <c r="H51" s="15">
        <f t="shared" si="14"/>
        <v>0</v>
      </c>
      <c r="I51" s="15">
        <f t="shared" si="14"/>
        <v>0</v>
      </c>
      <c r="J51" s="15">
        <f t="shared" si="14"/>
        <v>210000</v>
      </c>
      <c r="K51" s="15">
        <f t="shared" si="14"/>
        <v>0</v>
      </c>
      <c r="L51" s="15">
        <f t="shared" si="14"/>
        <v>0</v>
      </c>
      <c r="M51" s="15">
        <f t="shared" si="14"/>
        <v>0</v>
      </c>
      <c r="N51" s="15">
        <f t="shared" si="14"/>
        <v>0</v>
      </c>
      <c r="O51" s="13">
        <f t="shared" si="0"/>
        <v>210000</v>
      </c>
      <c r="P51" s="104"/>
      <c r="Q51" s="89"/>
      <c r="R51" s="73"/>
      <c r="S51" s="31"/>
      <c r="T51" s="62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 ht="15">
      <c r="A52" s="110" t="s">
        <v>129</v>
      </c>
      <c r="B52" s="111"/>
      <c r="C52" s="112">
        <f>SUM(C51,C48,C44)</f>
        <v>0</v>
      </c>
      <c r="D52" s="112">
        <f aca="true" t="shared" si="15" ref="D52:N52">SUM(D51,D48,D44)</f>
        <v>0</v>
      </c>
      <c r="E52" s="112">
        <f t="shared" si="15"/>
        <v>167952</v>
      </c>
      <c r="F52" s="112">
        <f t="shared" si="15"/>
        <v>317500</v>
      </c>
      <c r="G52" s="112">
        <f t="shared" si="15"/>
        <v>7150489</v>
      </c>
      <c r="H52" s="112">
        <f t="shared" si="15"/>
        <v>15941089</v>
      </c>
      <c r="I52" s="112">
        <f t="shared" si="15"/>
        <v>7128901</v>
      </c>
      <c r="J52" s="112">
        <f t="shared" si="15"/>
        <v>210000</v>
      </c>
      <c r="K52" s="112">
        <f t="shared" si="15"/>
        <v>0</v>
      </c>
      <c r="L52" s="112">
        <f t="shared" si="15"/>
        <v>0</v>
      </c>
      <c r="M52" s="112">
        <f t="shared" si="15"/>
        <v>0</v>
      </c>
      <c r="N52" s="112">
        <f t="shared" si="15"/>
        <v>0</v>
      </c>
      <c r="O52" s="13">
        <f t="shared" si="0"/>
        <v>30915931</v>
      </c>
      <c r="P52" s="113"/>
      <c r="Q52" s="89"/>
      <c r="R52" s="73"/>
      <c r="S52" s="114"/>
      <c r="T52" s="62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  <c r="IM52" s="114"/>
      <c r="IN52" s="114"/>
      <c r="IO52" s="114"/>
      <c r="IP52" s="114"/>
      <c r="IQ52" s="114"/>
      <c r="IR52" s="114"/>
      <c r="IS52" s="114"/>
      <c r="IT52" s="114"/>
      <c r="IU52" s="114"/>
      <c r="IV52" s="114"/>
    </row>
    <row r="53" spans="1:256" ht="15">
      <c r="A53" s="117" t="s">
        <v>130</v>
      </c>
      <c r="B53" s="118" t="s">
        <v>131</v>
      </c>
      <c r="C53" s="119">
        <f>SUM(C39+C52)</f>
        <v>1359747</v>
      </c>
      <c r="D53" s="119">
        <f aca="true" t="shared" si="16" ref="D53:N53">SUM(D39+D52)</f>
        <v>12333065</v>
      </c>
      <c r="E53" s="119">
        <f t="shared" si="16"/>
        <v>2259559</v>
      </c>
      <c r="F53" s="119">
        <f t="shared" si="16"/>
        <v>2142245</v>
      </c>
      <c r="G53" s="119">
        <f t="shared" si="16"/>
        <v>9480236</v>
      </c>
      <c r="H53" s="119">
        <f t="shared" si="16"/>
        <v>18532576</v>
      </c>
      <c r="I53" s="119">
        <f t="shared" si="16"/>
        <v>10866144</v>
      </c>
      <c r="J53" s="119">
        <f t="shared" si="16"/>
        <v>1919746</v>
      </c>
      <c r="K53" s="119">
        <f t="shared" si="16"/>
        <v>2199110</v>
      </c>
      <c r="L53" s="119">
        <f t="shared" si="16"/>
        <v>1557247</v>
      </c>
      <c r="M53" s="119">
        <f t="shared" si="16"/>
        <v>1453045</v>
      </c>
      <c r="N53" s="119">
        <f t="shared" si="16"/>
        <v>2098783</v>
      </c>
      <c r="O53" s="13">
        <f t="shared" si="0"/>
        <v>66201503</v>
      </c>
      <c r="P53" s="120"/>
      <c r="Q53" s="89"/>
      <c r="R53" s="73"/>
      <c r="S53" s="121"/>
      <c r="T53" s="62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  <c r="IA53" s="121"/>
      <c r="IB53" s="121"/>
      <c r="IC53" s="121"/>
      <c r="ID53" s="121"/>
      <c r="IE53" s="121"/>
      <c r="IF53" s="121"/>
      <c r="IG53" s="121"/>
      <c r="IH53" s="121"/>
      <c r="II53" s="121"/>
      <c r="IJ53" s="121"/>
      <c r="IK53" s="121"/>
      <c r="IL53" s="121"/>
      <c r="IM53" s="121"/>
      <c r="IN53" s="121"/>
      <c r="IO53" s="121"/>
      <c r="IP53" s="121"/>
      <c r="IQ53" s="121"/>
      <c r="IR53" s="121"/>
      <c r="IS53" s="121"/>
      <c r="IT53" s="121"/>
      <c r="IU53" s="121"/>
      <c r="IV53" s="121"/>
    </row>
    <row r="54" spans="1:256" ht="15">
      <c r="A54" s="122" t="s">
        <v>132</v>
      </c>
      <c r="B54" s="123" t="s">
        <v>133</v>
      </c>
      <c r="C54" s="124">
        <v>747815</v>
      </c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3">
        <f t="shared" si="0"/>
        <v>747815</v>
      </c>
      <c r="P54" s="125"/>
      <c r="Q54" s="89"/>
      <c r="R54" s="73"/>
      <c r="S54" s="126"/>
      <c r="T54" s="62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/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/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6"/>
      <c r="GA54" s="126"/>
      <c r="GB54" s="126"/>
      <c r="GC54" s="126"/>
      <c r="GD54" s="126"/>
      <c r="GE54" s="126"/>
      <c r="GF54" s="126"/>
      <c r="GG54" s="126"/>
      <c r="GH54" s="126"/>
      <c r="GI54" s="126"/>
      <c r="GJ54" s="126"/>
      <c r="GK54" s="126"/>
      <c r="GL54" s="126"/>
      <c r="GM54" s="126"/>
      <c r="GN54" s="126"/>
      <c r="GO54" s="126"/>
      <c r="GP54" s="126"/>
      <c r="GQ54" s="126"/>
      <c r="GR54" s="126"/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/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/>
      <c r="IK54" s="126"/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</row>
    <row r="55" spans="1:256" ht="15">
      <c r="A55" s="127" t="s">
        <v>136</v>
      </c>
      <c r="B55" s="128" t="s">
        <v>137</v>
      </c>
      <c r="C55" s="119">
        <f>SUM(C54)</f>
        <v>747815</v>
      </c>
      <c r="D55" s="119">
        <f aca="true" t="shared" si="17" ref="D55:N55">SUM(D54)</f>
        <v>0</v>
      </c>
      <c r="E55" s="119">
        <f t="shared" si="17"/>
        <v>0</v>
      </c>
      <c r="F55" s="119">
        <f t="shared" si="17"/>
        <v>0</v>
      </c>
      <c r="G55" s="119">
        <f t="shared" si="17"/>
        <v>0</v>
      </c>
      <c r="H55" s="119">
        <f t="shared" si="17"/>
        <v>0</v>
      </c>
      <c r="I55" s="119">
        <f t="shared" si="17"/>
        <v>0</v>
      </c>
      <c r="J55" s="119">
        <f t="shared" si="17"/>
        <v>0</v>
      </c>
      <c r="K55" s="119">
        <f t="shared" si="17"/>
        <v>0</v>
      </c>
      <c r="L55" s="119">
        <f t="shared" si="17"/>
        <v>0</v>
      </c>
      <c r="M55" s="119">
        <f t="shared" si="17"/>
        <v>0</v>
      </c>
      <c r="N55" s="119">
        <f t="shared" si="17"/>
        <v>0</v>
      </c>
      <c r="O55" s="13">
        <f t="shared" si="0"/>
        <v>747815</v>
      </c>
      <c r="P55" s="120"/>
      <c r="Q55" s="89"/>
      <c r="R55" s="73"/>
      <c r="S55" s="121"/>
      <c r="T55" s="62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1"/>
      <c r="IN55" s="121"/>
      <c r="IO55" s="121"/>
      <c r="IP55" s="121"/>
      <c r="IQ55" s="121"/>
      <c r="IR55" s="121"/>
      <c r="IS55" s="121"/>
      <c r="IT55" s="121"/>
      <c r="IU55" s="121"/>
      <c r="IV55" s="121"/>
    </row>
    <row r="56" spans="1:256" ht="15">
      <c r="A56" s="129" t="s">
        <v>18</v>
      </c>
      <c r="B56" s="129"/>
      <c r="C56" s="119">
        <f>SUM(C53+C55)</f>
        <v>2107562</v>
      </c>
      <c r="D56" s="119">
        <f aca="true" t="shared" si="18" ref="D56:N56">SUM(D53+D55)</f>
        <v>12333065</v>
      </c>
      <c r="E56" s="119">
        <f t="shared" si="18"/>
        <v>2259559</v>
      </c>
      <c r="F56" s="119">
        <f t="shared" si="18"/>
        <v>2142245</v>
      </c>
      <c r="G56" s="119">
        <f t="shared" si="18"/>
        <v>9480236</v>
      </c>
      <c r="H56" s="119">
        <f t="shared" si="18"/>
        <v>18532576</v>
      </c>
      <c r="I56" s="119">
        <f t="shared" si="18"/>
        <v>10866144</v>
      </c>
      <c r="J56" s="119">
        <f t="shared" si="18"/>
        <v>1919746</v>
      </c>
      <c r="K56" s="119">
        <f t="shared" si="18"/>
        <v>2199110</v>
      </c>
      <c r="L56" s="119">
        <f t="shared" si="18"/>
        <v>1557247</v>
      </c>
      <c r="M56" s="119">
        <f t="shared" si="18"/>
        <v>1453045</v>
      </c>
      <c r="N56" s="119">
        <f t="shared" si="18"/>
        <v>2098783</v>
      </c>
      <c r="O56" s="13">
        <f t="shared" si="0"/>
        <v>66949318</v>
      </c>
      <c r="P56" s="120"/>
      <c r="Q56" s="89"/>
      <c r="R56" s="73"/>
      <c r="S56" s="121"/>
      <c r="T56" s="62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1"/>
      <c r="IN56" s="121"/>
      <c r="IO56" s="121"/>
      <c r="IP56" s="121"/>
      <c r="IQ56" s="121"/>
      <c r="IR56" s="121"/>
      <c r="IS56" s="121"/>
      <c r="IT56" s="121"/>
      <c r="IU56" s="121"/>
      <c r="IV56" s="121"/>
    </row>
    <row r="57" spans="1:20" ht="15">
      <c r="A57" s="103" t="s">
        <v>142</v>
      </c>
      <c r="B57" s="116" t="s">
        <v>143</v>
      </c>
      <c r="C57" s="13">
        <v>1066031</v>
      </c>
      <c r="D57" s="13">
        <v>1066031</v>
      </c>
      <c r="E57" s="13">
        <v>1066031</v>
      </c>
      <c r="F57" s="13">
        <v>1066031</v>
      </c>
      <c r="G57" s="13">
        <v>1066031</v>
      </c>
      <c r="H57" s="13">
        <v>1066031</v>
      </c>
      <c r="I57" s="13">
        <v>1066031</v>
      </c>
      <c r="J57" s="13">
        <v>1066031</v>
      </c>
      <c r="K57" s="13">
        <v>1066031</v>
      </c>
      <c r="L57" s="13">
        <v>1066031</v>
      </c>
      <c r="M57" s="13">
        <v>1066031</v>
      </c>
      <c r="N57" s="13">
        <v>1066031</v>
      </c>
      <c r="O57" s="13">
        <f t="shared" si="0"/>
        <v>12792372</v>
      </c>
      <c r="P57" s="100"/>
      <c r="Q57" s="89"/>
      <c r="R57" s="73"/>
      <c r="T57" s="62"/>
    </row>
    <row r="58" spans="1:20" ht="30">
      <c r="A58" s="35" t="s">
        <v>285</v>
      </c>
      <c r="B58" s="116" t="s">
        <v>145</v>
      </c>
      <c r="C58" s="13">
        <v>460027</v>
      </c>
      <c r="D58" s="13">
        <v>460027</v>
      </c>
      <c r="E58" s="13">
        <v>460027</v>
      </c>
      <c r="F58" s="13">
        <v>460027</v>
      </c>
      <c r="G58" s="13">
        <v>460027</v>
      </c>
      <c r="H58" s="13">
        <v>460027</v>
      </c>
      <c r="I58" s="13">
        <v>460027</v>
      </c>
      <c r="J58" s="13">
        <v>460027</v>
      </c>
      <c r="K58" s="13">
        <v>460027</v>
      </c>
      <c r="L58" s="13">
        <v>460027</v>
      </c>
      <c r="M58" s="13">
        <v>460023</v>
      </c>
      <c r="N58" s="13">
        <v>460027</v>
      </c>
      <c r="O58" s="13">
        <f t="shared" si="0"/>
        <v>5520320</v>
      </c>
      <c r="P58" s="100"/>
      <c r="Q58" s="100"/>
      <c r="R58" s="73"/>
      <c r="T58" s="62"/>
    </row>
    <row r="59" spans="1:20" ht="15">
      <c r="A59" s="35" t="s">
        <v>286</v>
      </c>
      <c r="B59" s="116" t="s">
        <v>147</v>
      </c>
      <c r="C59" s="13">
        <v>100000</v>
      </c>
      <c r="D59" s="13">
        <v>100000</v>
      </c>
      <c r="E59" s="13">
        <v>100000</v>
      </c>
      <c r="F59" s="13">
        <v>100000</v>
      </c>
      <c r="G59" s="13">
        <v>100000</v>
      </c>
      <c r="H59" s="13">
        <v>100000</v>
      </c>
      <c r="I59" s="13">
        <v>100000</v>
      </c>
      <c r="J59" s="13">
        <v>100000</v>
      </c>
      <c r="K59" s="13">
        <v>100000</v>
      </c>
      <c r="L59" s="13">
        <v>100000</v>
      </c>
      <c r="M59" s="13">
        <v>100000</v>
      </c>
      <c r="N59" s="13">
        <v>100000</v>
      </c>
      <c r="O59" s="13">
        <f t="shared" si="0"/>
        <v>1200000</v>
      </c>
      <c r="P59" s="100"/>
      <c r="Q59" s="100"/>
      <c r="R59" s="73"/>
      <c r="T59" s="62"/>
    </row>
    <row r="60" spans="1:20" ht="15">
      <c r="A60" s="35" t="s">
        <v>287</v>
      </c>
      <c r="B60" s="116" t="s">
        <v>149</v>
      </c>
      <c r="C60" s="13">
        <v>73542</v>
      </c>
      <c r="D60" s="13">
        <v>73542</v>
      </c>
      <c r="E60" s="13">
        <v>73542</v>
      </c>
      <c r="F60" s="13">
        <v>73542</v>
      </c>
      <c r="G60" s="13">
        <v>73542</v>
      </c>
      <c r="H60" s="13">
        <v>73542</v>
      </c>
      <c r="I60" s="13">
        <v>73542</v>
      </c>
      <c r="J60" s="13">
        <v>73542</v>
      </c>
      <c r="K60" s="13">
        <v>73542</v>
      </c>
      <c r="L60" s="13">
        <v>73542</v>
      </c>
      <c r="M60" s="13">
        <v>73540</v>
      </c>
      <c r="N60" s="13">
        <v>73540</v>
      </c>
      <c r="O60" s="13">
        <f t="shared" si="0"/>
        <v>882500</v>
      </c>
      <c r="P60" s="100"/>
      <c r="Q60" s="100"/>
      <c r="R60" s="73"/>
      <c r="T60" s="62"/>
    </row>
    <row r="61" spans="1:20" ht="15">
      <c r="A61" s="35" t="s">
        <v>150</v>
      </c>
      <c r="B61" s="116" t="s">
        <v>151</v>
      </c>
      <c r="C61" s="13">
        <v>18453</v>
      </c>
      <c r="D61" s="13">
        <v>18453</v>
      </c>
      <c r="E61" s="13">
        <v>18453</v>
      </c>
      <c r="F61" s="13">
        <v>18453</v>
      </c>
      <c r="G61" s="13">
        <v>18453</v>
      </c>
      <c r="H61" s="13">
        <v>18453</v>
      </c>
      <c r="I61" s="13">
        <v>18453</v>
      </c>
      <c r="J61" s="13">
        <v>18453</v>
      </c>
      <c r="K61" s="13">
        <v>18453</v>
      </c>
      <c r="L61" s="13">
        <v>18453</v>
      </c>
      <c r="M61" s="13">
        <v>18454</v>
      </c>
      <c r="N61" s="13">
        <v>18456</v>
      </c>
      <c r="O61" s="13">
        <f t="shared" si="0"/>
        <v>221440</v>
      </c>
      <c r="P61" s="100"/>
      <c r="Q61" s="100"/>
      <c r="R61" s="73"/>
      <c r="T61" s="62"/>
    </row>
    <row r="62" spans="1:20" ht="15">
      <c r="A62" s="34" t="s">
        <v>152</v>
      </c>
      <c r="B62" s="48" t="s">
        <v>153</v>
      </c>
      <c r="C62" s="15">
        <f>SUM(C57:C61)</f>
        <v>1718053</v>
      </c>
      <c r="D62" s="15">
        <f aca="true" t="shared" si="19" ref="D62:N62">SUM(D57:D61)</f>
        <v>1718053</v>
      </c>
      <c r="E62" s="15">
        <f t="shared" si="19"/>
        <v>1718053</v>
      </c>
      <c r="F62" s="15">
        <f t="shared" si="19"/>
        <v>1718053</v>
      </c>
      <c r="G62" s="15">
        <f t="shared" si="19"/>
        <v>1718053</v>
      </c>
      <c r="H62" s="15">
        <f t="shared" si="19"/>
        <v>1718053</v>
      </c>
      <c r="I62" s="15">
        <f t="shared" si="19"/>
        <v>1718053</v>
      </c>
      <c r="J62" s="15">
        <f t="shared" si="19"/>
        <v>1718053</v>
      </c>
      <c r="K62" s="15">
        <f t="shared" si="19"/>
        <v>1718053</v>
      </c>
      <c r="L62" s="15">
        <f t="shared" si="19"/>
        <v>1718053</v>
      </c>
      <c r="M62" s="15">
        <f t="shared" si="19"/>
        <v>1718048</v>
      </c>
      <c r="N62" s="15">
        <f t="shared" si="19"/>
        <v>1718054</v>
      </c>
      <c r="O62" s="13">
        <f t="shared" si="0"/>
        <v>20616632</v>
      </c>
      <c r="P62" s="100"/>
      <c r="Q62" s="100"/>
      <c r="R62" s="73"/>
      <c r="T62" s="62"/>
    </row>
    <row r="63" spans="1:20" s="37" customFormat="1" ht="15">
      <c r="A63" s="35" t="s">
        <v>288</v>
      </c>
      <c r="B63" s="116" t="s">
        <v>155</v>
      </c>
      <c r="C63" s="13"/>
      <c r="D63" s="13"/>
      <c r="E63" s="13"/>
      <c r="F63" s="13"/>
      <c r="G63" s="13">
        <v>18000</v>
      </c>
      <c r="H63" s="13"/>
      <c r="I63" s="13"/>
      <c r="J63" s="13"/>
      <c r="K63" s="13"/>
      <c r="L63" s="13"/>
      <c r="M63" s="13">
        <v>18000</v>
      </c>
      <c r="N63" s="13"/>
      <c r="O63" s="13">
        <f t="shared" si="0"/>
        <v>36000</v>
      </c>
      <c r="P63" s="100"/>
      <c r="Q63" s="100"/>
      <c r="R63" s="73"/>
      <c r="T63" s="62"/>
    </row>
    <row r="64" spans="1:20" s="130" customFormat="1" ht="15">
      <c r="A64" s="34" t="s">
        <v>289</v>
      </c>
      <c r="B64" s="48" t="s">
        <v>157</v>
      </c>
      <c r="C64" s="15">
        <f>SUM(C62:C63)</f>
        <v>1718053</v>
      </c>
      <c r="D64" s="15">
        <f aca="true" t="shared" si="20" ref="D64:N64">SUM(D62:D63)</f>
        <v>1718053</v>
      </c>
      <c r="E64" s="15">
        <f t="shared" si="20"/>
        <v>1718053</v>
      </c>
      <c r="F64" s="15">
        <f t="shared" si="20"/>
        <v>1718053</v>
      </c>
      <c r="G64" s="15">
        <f t="shared" si="20"/>
        <v>1736053</v>
      </c>
      <c r="H64" s="15">
        <f t="shared" si="20"/>
        <v>1718053</v>
      </c>
      <c r="I64" s="15">
        <f t="shared" si="20"/>
        <v>1718053</v>
      </c>
      <c r="J64" s="15">
        <f t="shared" si="20"/>
        <v>1718053</v>
      </c>
      <c r="K64" s="15">
        <f t="shared" si="20"/>
        <v>1718053</v>
      </c>
      <c r="L64" s="15">
        <f t="shared" si="20"/>
        <v>1718053</v>
      </c>
      <c r="M64" s="15">
        <f t="shared" si="20"/>
        <v>1736048</v>
      </c>
      <c r="N64" s="15">
        <f t="shared" si="20"/>
        <v>1718054</v>
      </c>
      <c r="O64" s="13">
        <f t="shared" si="0"/>
        <v>20652632</v>
      </c>
      <c r="P64" s="104"/>
      <c r="Q64" s="104"/>
      <c r="R64" s="73"/>
      <c r="T64" s="62"/>
    </row>
    <row r="65" spans="1:20" s="37" customFormat="1" ht="15">
      <c r="A65" s="35" t="s">
        <v>290</v>
      </c>
      <c r="B65" s="116" t="s">
        <v>159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>
        <v>1000000</v>
      </c>
      <c r="O65" s="13">
        <f t="shared" si="0"/>
        <v>1000000</v>
      </c>
      <c r="P65" s="100"/>
      <c r="Q65" s="100"/>
      <c r="R65" s="73"/>
      <c r="T65" s="62"/>
    </row>
    <row r="66" spans="1:20" s="130" customFormat="1" ht="15">
      <c r="A66" s="34" t="s">
        <v>291</v>
      </c>
      <c r="B66" s="48" t="s">
        <v>292</v>
      </c>
      <c r="C66" s="15">
        <f>SUM(C65)</f>
        <v>0</v>
      </c>
      <c r="D66" s="15">
        <f aca="true" t="shared" si="21" ref="D66:N66">SUM(D65)</f>
        <v>0</v>
      </c>
      <c r="E66" s="15">
        <f t="shared" si="21"/>
        <v>0</v>
      </c>
      <c r="F66" s="15">
        <f t="shared" si="21"/>
        <v>0</v>
      </c>
      <c r="G66" s="15">
        <f t="shared" si="21"/>
        <v>0</v>
      </c>
      <c r="H66" s="15">
        <f t="shared" si="21"/>
        <v>0</v>
      </c>
      <c r="I66" s="15">
        <f t="shared" si="21"/>
        <v>0</v>
      </c>
      <c r="J66" s="15">
        <f t="shared" si="21"/>
        <v>0</v>
      </c>
      <c r="K66" s="15">
        <f t="shared" si="21"/>
        <v>0</v>
      </c>
      <c r="L66" s="15">
        <f t="shared" si="21"/>
        <v>0</v>
      </c>
      <c r="M66" s="15">
        <f t="shared" si="21"/>
        <v>0</v>
      </c>
      <c r="N66" s="15">
        <f t="shared" si="21"/>
        <v>1000000</v>
      </c>
      <c r="O66" s="13">
        <f t="shared" si="0"/>
        <v>1000000</v>
      </c>
      <c r="P66" s="104"/>
      <c r="Q66" s="104"/>
      <c r="R66" s="73"/>
      <c r="T66" s="62"/>
    </row>
    <row r="67" spans="1:256" ht="15">
      <c r="A67" s="35" t="s">
        <v>162</v>
      </c>
      <c r="B67" s="116" t="s">
        <v>163</v>
      </c>
      <c r="C67" s="13"/>
      <c r="D67" s="13"/>
      <c r="E67" s="13">
        <v>719000</v>
      </c>
      <c r="F67" s="13"/>
      <c r="G67" s="13"/>
      <c r="H67" s="13"/>
      <c r="I67" s="13"/>
      <c r="J67" s="13"/>
      <c r="K67" s="13">
        <v>719000</v>
      </c>
      <c r="L67" s="13"/>
      <c r="M67" s="13"/>
      <c r="N67" s="13"/>
      <c r="O67" s="13">
        <f t="shared" si="0"/>
        <v>1438000</v>
      </c>
      <c r="P67" s="100"/>
      <c r="Q67" s="100"/>
      <c r="R67" s="73"/>
      <c r="S67" s="31"/>
      <c r="T67" s="62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1:20" ht="15">
      <c r="A68" s="35" t="s">
        <v>164</v>
      </c>
      <c r="B68" s="116" t="s">
        <v>165</v>
      </c>
      <c r="C68" s="13"/>
      <c r="D68" s="13"/>
      <c r="E68" s="13">
        <v>750000</v>
      </c>
      <c r="F68" s="13"/>
      <c r="G68" s="13"/>
      <c r="H68" s="13"/>
      <c r="I68" s="13"/>
      <c r="J68" s="13"/>
      <c r="K68" s="13">
        <v>750000</v>
      </c>
      <c r="L68" s="13"/>
      <c r="M68" s="13"/>
      <c r="N68" s="13"/>
      <c r="O68" s="13">
        <f t="shared" si="0"/>
        <v>1500000</v>
      </c>
      <c r="P68" s="100"/>
      <c r="Q68" s="100"/>
      <c r="R68" s="73"/>
      <c r="T68" s="62"/>
    </row>
    <row r="69" spans="1:20" ht="15">
      <c r="A69" s="35" t="s">
        <v>166</v>
      </c>
      <c r="B69" s="116" t="s">
        <v>167</v>
      </c>
      <c r="C69" s="13"/>
      <c r="D69" s="13"/>
      <c r="E69" s="13">
        <v>462500</v>
      </c>
      <c r="F69" s="13"/>
      <c r="G69" s="13"/>
      <c r="H69" s="13"/>
      <c r="I69" s="13"/>
      <c r="J69" s="13"/>
      <c r="K69" s="13">
        <v>462500</v>
      </c>
      <c r="L69" s="13"/>
      <c r="M69" s="13"/>
      <c r="N69" s="13"/>
      <c r="O69" s="13">
        <f t="shared" si="0"/>
        <v>925000</v>
      </c>
      <c r="P69" s="100"/>
      <c r="Q69" s="100"/>
      <c r="R69" s="73"/>
      <c r="T69" s="62"/>
    </row>
    <row r="70" spans="1:20" ht="15">
      <c r="A70" s="34" t="s">
        <v>170</v>
      </c>
      <c r="B70" s="48" t="s">
        <v>171</v>
      </c>
      <c r="C70" s="15">
        <f>SUM(C67:C69)</f>
        <v>0</v>
      </c>
      <c r="D70" s="15">
        <f aca="true" t="shared" si="22" ref="D70:N70">SUM(D67:D69)</f>
        <v>0</v>
      </c>
      <c r="E70" s="15">
        <f t="shared" si="22"/>
        <v>1931500</v>
      </c>
      <c r="F70" s="15">
        <f t="shared" si="22"/>
        <v>0</v>
      </c>
      <c r="G70" s="15">
        <f t="shared" si="22"/>
        <v>0</v>
      </c>
      <c r="H70" s="15">
        <f t="shared" si="22"/>
        <v>0</v>
      </c>
      <c r="I70" s="15">
        <f t="shared" si="22"/>
        <v>0</v>
      </c>
      <c r="J70" s="15">
        <f t="shared" si="22"/>
        <v>0</v>
      </c>
      <c r="K70" s="15">
        <f t="shared" si="22"/>
        <v>1931500</v>
      </c>
      <c r="L70" s="15">
        <f t="shared" si="22"/>
        <v>0</v>
      </c>
      <c r="M70" s="15">
        <f t="shared" si="22"/>
        <v>0</v>
      </c>
      <c r="N70" s="15">
        <f t="shared" si="22"/>
        <v>0</v>
      </c>
      <c r="O70" s="13">
        <f t="shared" si="0"/>
        <v>3863000</v>
      </c>
      <c r="P70" s="104"/>
      <c r="Q70" s="100"/>
      <c r="R70" s="73"/>
      <c r="T70" s="62"/>
    </row>
    <row r="71" spans="1:256" ht="15">
      <c r="A71" s="107" t="s">
        <v>172</v>
      </c>
      <c r="B71" s="116" t="s">
        <v>173</v>
      </c>
      <c r="C71" s="13">
        <v>506076</v>
      </c>
      <c r="D71" s="13">
        <v>506076</v>
      </c>
      <c r="E71" s="13">
        <v>506076</v>
      </c>
      <c r="F71" s="13">
        <v>506076</v>
      </c>
      <c r="G71" s="13">
        <v>506076</v>
      </c>
      <c r="H71" s="13">
        <v>506076</v>
      </c>
      <c r="I71" s="13">
        <v>506076</v>
      </c>
      <c r="J71" s="13">
        <v>506076</v>
      </c>
      <c r="K71" s="13">
        <v>506076</v>
      </c>
      <c r="L71" s="13">
        <v>506076</v>
      </c>
      <c r="M71" s="13">
        <v>506076</v>
      </c>
      <c r="N71" s="13">
        <v>506072</v>
      </c>
      <c r="O71" s="13">
        <f aca="true" t="shared" si="23" ref="O71:O81">SUM(C71:N71)</f>
        <v>6072908</v>
      </c>
      <c r="P71" s="100"/>
      <c r="Q71" s="100"/>
      <c r="R71" s="73"/>
      <c r="S71" s="31"/>
      <c r="T71" s="62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</row>
    <row r="72" spans="1:256" ht="15">
      <c r="A72" s="107" t="s">
        <v>174</v>
      </c>
      <c r="B72" s="116" t="s">
        <v>175</v>
      </c>
      <c r="C72" s="13">
        <v>6249</v>
      </c>
      <c r="D72" s="13">
        <v>6249</v>
      </c>
      <c r="E72" s="13">
        <v>6249</v>
      </c>
      <c r="F72" s="13">
        <v>6249</v>
      </c>
      <c r="G72" s="13">
        <v>6249</v>
      </c>
      <c r="H72" s="13">
        <v>6249</v>
      </c>
      <c r="I72" s="13">
        <v>6249</v>
      </c>
      <c r="J72" s="13">
        <v>6249</v>
      </c>
      <c r="K72" s="13">
        <v>6249</v>
      </c>
      <c r="L72" s="13">
        <v>6249</v>
      </c>
      <c r="M72" s="13">
        <v>6247</v>
      </c>
      <c r="N72" s="13">
        <v>6245</v>
      </c>
      <c r="O72" s="13">
        <f t="shared" si="23"/>
        <v>74982</v>
      </c>
      <c r="P72" s="100"/>
      <c r="Q72" s="100"/>
      <c r="R72" s="73"/>
      <c r="S72" s="31"/>
      <c r="T72" s="62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</row>
    <row r="73" spans="1:20" ht="15">
      <c r="A73" s="107" t="s">
        <v>176</v>
      </c>
      <c r="B73" s="116" t="s">
        <v>177</v>
      </c>
      <c r="C73" s="13">
        <v>140874</v>
      </c>
      <c r="D73" s="13">
        <v>140874</v>
      </c>
      <c r="E73" s="13">
        <v>140874</v>
      </c>
      <c r="F73" s="13">
        <v>140874</v>
      </c>
      <c r="G73" s="13">
        <v>140874</v>
      </c>
      <c r="H73" s="13">
        <v>140874</v>
      </c>
      <c r="I73" s="13">
        <v>140874</v>
      </c>
      <c r="J73" s="13">
        <v>140874</v>
      </c>
      <c r="K73" s="13">
        <v>140874</v>
      </c>
      <c r="L73" s="13">
        <v>140874</v>
      </c>
      <c r="M73" s="13">
        <v>140874</v>
      </c>
      <c r="N73" s="13">
        <v>140871</v>
      </c>
      <c r="O73" s="13">
        <f t="shared" si="23"/>
        <v>1690485</v>
      </c>
      <c r="P73" s="100"/>
      <c r="Q73" s="100"/>
      <c r="R73" s="73"/>
      <c r="T73" s="62"/>
    </row>
    <row r="74" spans="1:20" ht="15">
      <c r="A74" s="107" t="s">
        <v>178</v>
      </c>
      <c r="B74" s="116" t="s">
        <v>179</v>
      </c>
      <c r="C74" s="13">
        <v>178517</v>
      </c>
      <c r="D74" s="13">
        <v>178517</v>
      </c>
      <c r="E74" s="13">
        <v>178517</v>
      </c>
      <c r="F74" s="13">
        <v>178517</v>
      </c>
      <c r="G74" s="13">
        <v>178517</v>
      </c>
      <c r="H74" s="13">
        <v>178517</v>
      </c>
      <c r="I74" s="13">
        <v>178517</v>
      </c>
      <c r="J74" s="13">
        <v>178517</v>
      </c>
      <c r="K74" s="13">
        <v>178517</v>
      </c>
      <c r="L74" s="13">
        <v>178517</v>
      </c>
      <c r="M74" s="13">
        <v>178517</v>
      </c>
      <c r="N74" s="13">
        <v>178515</v>
      </c>
      <c r="O74" s="13">
        <f t="shared" si="23"/>
        <v>2142202</v>
      </c>
      <c r="P74" s="100"/>
      <c r="Q74" s="100"/>
      <c r="R74" s="73"/>
      <c r="T74" s="62"/>
    </row>
    <row r="75" spans="1:20" ht="15">
      <c r="A75" s="107" t="s">
        <v>293</v>
      </c>
      <c r="B75" s="116" t="s">
        <v>181</v>
      </c>
      <c r="C75" s="13">
        <v>20012</v>
      </c>
      <c r="D75" s="13">
        <v>20012</v>
      </c>
      <c r="E75" s="13">
        <v>20012</v>
      </c>
      <c r="F75" s="13">
        <v>20012</v>
      </c>
      <c r="G75" s="13">
        <v>20012</v>
      </c>
      <c r="H75" s="13">
        <v>20012</v>
      </c>
      <c r="I75" s="13">
        <v>20012</v>
      </c>
      <c r="J75" s="13">
        <v>20012</v>
      </c>
      <c r="K75" s="13">
        <v>20012</v>
      </c>
      <c r="L75" s="13">
        <v>20012</v>
      </c>
      <c r="M75" s="13">
        <v>20012</v>
      </c>
      <c r="N75" s="13">
        <v>20010</v>
      </c>
      <c r="O75" s="13">
        <f t="shared" si="23"/>
        <v>240142</v>
      </c>
      <c r="P75" s="100"/>
      <c r="Q75" s="100"/>
      <c r="R75" s="73"/>
      <c r="T75" s="62"/>
    </row>
    <row r="76" spans="1:20" ht="15">
      <c r="A76" s="42" t="s">
        <v>182</v>
      </c>
      <c r="B76" s="48" t="s">
        <v>183</v>
      </c>
      <c r="C76" s="15">
        <f>SUM(C71:C75)</f>
        <v>851728</v>
      </c>
      <c r="D76" s="15">
        <f aca="true" t="shared" si="24" ref="D76:N76">SUM(D71:D75)</f>
        <v>851728</v>
      </c>
      <c r="E76" s="15">
        <f t="shared" si="24"/>
        <v>851728</v>
      </c>
      <c r="F76" s="15">
        <f t="shared" si="24"/>
        <v>851728</v>
      </c>
      <c r="G76" s="15">
        <f t="shared" si="24"/>
        <v>851728</v>
      </c>
      <c r="H76" s="15">
        <f t="shared" si="24"/>
        <v>851728</v>
      </c>
      <c r="I76" s="15">
        <f t="shared" si="24"/>
        <v>851728</v>
      </c>
      <c r="J76" s="15">
        <f t="shared" si="24"/>
        <v>851728</v>
      </c>
      <c r="K76" s="15">
        <f t="shared" si="24"/>
        <v>851728</v>
      </c>
      <c r="L76" s="15">
        <f t="shared" si="24"/>
        <v>851728</v>
      </c>
      <c r="M76" s="15">
        <f t="shared" si="24"/>
        <v>851726</v>
      </c>
      <c r="N76" s="15">
        <f t="shared" si="24"/>
        <v>851713</v>
      </c>
      <c r="O76" s="13">
        <f t="shared" si="23"/>
        <v>10220719</v>
      </c>
      <c r="P76" s="104"/>
      <c r="Q76" s="100"/>
      <c r="R76" s="73"/>
      <c r="T76" s="62"/>
    </row>
    <row r="77" spans="1:20" ht="15">
      <c r="A77" s="42" t="s">
        <v>294</v>
      </c>
      <c r="B77" s="48" t="s">
        <v>161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>
        <v>1000000</v>
      </c>
      <c r="O77" s="13">
        <f t="shared" si="23"/>
        <v>1000000</v>
      </c>
      <c r="P77" s="104"/>
      <c r="Q77" s="100"/>
      <c r="R77" s="73"/>
      <c r="T77" s="62"/>
    </row>
    <row r="78" spans="1:256" ht="15">
      <c r="A78" s="131" t="s">
        <v>188</v>
      </c>
      <c r="B78" s="117" t="s">
        <v>189</v>
      </c>
      <c r="C78" s="119">
        <f>SUM(C64+C70+C76+C77)</f>
        <v>2569781</v>
      </c>
      <c r="D78" s="119">
        <f aca="true" t="shared" si="25" ref="D78:N78">SUM(D64+D70+D76+D77)</f>
        <v>2569781</v>
      </c>
      <c r="E78" s="119">
        <f t="shared" si="25"/>
        <v>4501281</v>
      </c>
      <c r="F78" s="119">
        <f t="shared" si="25"/>
        <v>2569781</v>
      </c>
      <c r="G78" s="119">
        <f t="shared" si="25"/>
        <v>2587781</v>
      </c>
      <c r="H78" s="119">
        <f t="shared" si="25"/>
        <v>2569781</v>
      </c>
      <c r="I78" s="119">
        <f t="shared" si="25"/>
        <v>2569781</v>
      </c>
      <c r="J78" s="119">
        <f t="shared" si="25"/>
        <v>2569781</v>
      </c>
      <c r="K78" s="119">
        <f t="shared" si="25"/>
        <v>4501281</v>
      </c>
      <c r="L78" s="119">
        <f t="shared" si="25"/>
        <v>2569781</v>
      </c>
      <c r="M78" s="119">
        <f t="shared" si="25"/>
        <v>2587774</v>
      </c>
      <c r="N78" s="119">
        <f t="shared" si="25"/>
        <v>3569767</v>
      </c>
      <c r="O78" s="13">
        <f t="shared" si="23"/>
        <v>35736351</v>
      </c>
      <c r="P78" s="104"/>
      <c r="Q78" s="105"/>
      <c r="R78" s="73"/>
      <c r="S78" s="31"/>
      <c r="T78" s="62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</row>
    <row r="79" spans="1:256" ht="15">
      <c r="A79" s="132" t="s">
        <v>295</v>
      </c>
      <c r="B79" s="123" t="s">
        <v>193</v>
      </c>
      <c r="C79" s="124"/>
      <c r="D79" s="124"/>
      <c r="E79" s="124">
        <v>31212967</v>
      </c>
      <c r="F79" s="124"/>
      <c r="G79" s="124"/>
      <c r="H79" s="124"/>
      <c r="I79" s="124"/>
      <c r="J79" s="124"/>
      <c r="K79" s="124"/>
      <c r="L79" s="124"/>
      <c r="M79" s="124"/>
      <c r="N79" s="124"/>
      <c r="O79" s="13">
        <f t="shared" si="23"/>
        <v>31212967</v>
      </c>
      <c r="P79" s="120"/>
      <c r="Q79" s="133"/>
      <c r="R79" s="73"/>
      <c r="S79" s="121"/>
      <c r="T79" s="62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  <c r="GJ79" s="121"/>
      <c r="GK79" s="121"/>
      <c r="GL79" s="121"/>
      <c r="GM79" s="121"/>
      <c r="GN79" s="121"/>
      <c r="GO79" s="121"/>
      <c r="GP79" s="121"/>
      <c r="GQ79" s="121"/>
      <c r="GR79" s="121"/>
      <c r="GS79" s="121"/>
      <c r="GT79" s="121"/>
      <c r="GU79" s="121"/>
      <c r="GV79" s="121"/>
      <c r="GW79" s="121"/>
      <c r="GX79" s="121"/>
      <c r="GY79" s="121"/>
      <c r="GZ79" s="121"/>
      <c r="HA79" s="121"/>
      <c r="HB79" s="121"/>
      <c r="HC79" s="121"/>
      <c r="HD79" s="121"/>
      <c r="HE79" s="121"/>
      <c r="HF79" s="121"/>
      <c r="HG79" s="121"/>
      <c r="HH79" s="121"/>
      <c r="HI79" s="121"/>
      <c r="HJ79" s="121"/>
      <c r="HK79" s="121"/>
      <c r="HL79" s="121"/>
      <c r="HM79" s="121"/>
      <c r="HN79" s="121"/>
      <c r="HO79" s="121"/>
      <c r="HP79" s="121"/>
      <c r="HQ79" s="121"/>
      <c r="HR79" s="121"/>
      <c r="HS79" s="121"/>
      <c r="HT79" s="121"/>
      <c r="HU79" s="121"/>
      <c r="HV79" s="121"/>
      <c r="HW79" s="121"/>
      <c r="HX79" s="121"/>
      <c r="HY79" s="121"/>
      <c r="HZ79" s="121"/>
      <c r="IA79" s="121"/>
      <c r="IB79" s="121"/>
      <c r="IC79" s="121"/>
      <c r="ID79" s="121"/>
      <c r="IE79" s="121"/>
      <c r="IF79" s="121"/>
      <c r="IG79" s="121"/>
      <c r="IH79" s="121"/>
      <c r="II79" s="121"/>
      <c r="IJ79" s="121"/>
      <c r="IK79" s="121"/>
      <c r="IL79" s="121"/>
      <c r="IM79" s="121"/>
      <c r="IN79" s="121"/>
      <c r="IO79" s="121"/>
      <c r="IP79" s="121"/>
      <c r="IQ79" s="121"/>
      <c r="IR79" s="121"/>
      <c r="IS79" s="121"/>
      <c r="IT79" s="121"/>
      <c r="IU79" s="121"/>
      <c r="IV79" s="121"/>
    </row>
    <row r="80" spans="1:256" ht="15">
      <c r="A80" s="131" t="s">
        <v>296</v>
      </c>
      <c r="B80" s="128" t="s">
        <v>197</v>
      </c>
      <c r="C80" s="119">
        <f>SUM(C79)</f>
        <v>0</v>
      </c>
      <c r="D80" s="119">
        <f aca="true" t="shared" si="26" ref="D80:N80">SUM(D79)</f>
        <v>0</v>
      </c>
      <c r="E80" s="119">
        <f t="shared" si="26"/>
        <v>31212967</v>
      </c>
      <c r="F80" s="119">
        <f t="shared" si="26"/>
        <v>0</v>
      </c>
      <c r="G80" s="119">
        <f t="shared" si="26"/>
        <v>0</v>
      </c>
      <c r="H80" s="119">
        <f t="shared" si="26"/>
        <v>0</v>
      </c>
      <c r="I80" s="119">
        <f t="shared" si="26"/>
        <v>0</v>
      </c>
      <c r="J80" s="119">
        <f t="shared" si="26"/>
        <v>0</v>
      </c>
      <c r="K80" s="119">
        <f t="shared" si="26"/>
        <v>0</v>
      </c>
      <c r="L80" s="119">
        <f t="shared" si="26"/>
        <v>0</v>
      </c>
      <c r="M80" s="119">
        <f t="shared" si="26"/>
        <v>0</v>
      </c>
      <c r="N80" s="119">
        <f t="shared" si="26"/>
        <v>0</v>
      </c>
      <c r="O80" s="13">
        <f t="shared" si="23"/>
        <v>31212967</v>
      </c>
      <c r="P80" s="125"/>
      <c r="Q80" s="134"/>
      <c r="R80" s="73"/>
      <c r="S80" s="126"/>
      <c r="T80" s="62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126"/>
      <c r="DY80" s="126"/>
      <c r="DZ80" s="126"/>
      <c r="EA80" s="126"/>
      <c r="EB80" s="126"/>
      <c r="EC80" s="126"/>
      <c r="ED80" s="126"/>
      <c r="EE80" s="126"/>
      <c r="EF80" s="126"/>
      <c r="EG80" s="126"/>
      <c r="EH80" s="126"/>
      <c r="EI80" s="126"/>
      <c r="EJ80" s="126"/>
      <c r="EK80" s="126"/>
      <c r="EL80" s="126"/>
      <c r="EM80" s="126"/>
      <c r="EN80" s="126"/>
      <c r="EO80" s="126"/>
      <c r="EP80" s="126"/>
      <c r="EQ80" s="126"/>
      <c r="ER80" s="126"/>
      <c r="ES80" s="126"/>
      <c r="ET80" s="126"/>
      <c r="EU80" s="126"/>
      <c r="EV80" s="126"/>
      <c r="EW80" s="126"/>
      <c r="EX80" s="126"/>
      <c r="EY80" s="126"/>
      <c r="EZ80" s="126"/>
      <c r="FA80" s="126"/>
      <c r="FB80" s="126"/>
      <c r="FC80" s="126"/>
      <c r="FD80" s="126"/>
      <c r="FE80" s="126"/>
      <c r="FF80" s="126"/>
      <c r="FG80" s="126"/>
      <c r="FH80" s="126"/>
      <c r="FI80" s="126"/>
      <c r="FJ80" s="126"/>
      <c r="FK80" s="126"/>
      <c r="FL80" s="126"/>
      <c r="FM80" s="126"/>
      <c r="FN80" s="126"/>
      <c r="FO80" s="126"/>
      <c r="FP80" s="126"/>
      <c r="FQ80" s="126"/>
      <c r="FR80" s="126"/>
      <c r="FS80" s="126"/>
      <c r="FT80" s="126"/>
      <c r="FU80" s="126"/>
      <c r="FV80" s="126"/>
      <c r="FW80" s="126"/>
      <c r="FX80" s="126"/>
      <c r="FY80" s="126"/>
      <c r="FZ80" s="126"/>
      <c r="GA80" s="126"/>
      <c r="GB80" s="126"/>
      <c r="GC80" s="126"/>
      <c r="GD80" s="126"/>
      <c r="GE80" s="126"/>
      <c r="GF80" s="126"/>
      <c r="GG80" s="126"/>
      <c r="GH80" s="126"/>
      <c r="GI80" s="126"/>
      <c r="GJ80" s="126"/>
      <c r="GK80" s="126"/>
      <c r="GL80" s="126"/>
      <c r="GM80" s="126"/>
      <c r="GN80" s="126"/>
      <c r="GO80" s="126"/>
      <c r="GP80" s="126"/>
      <c r="GQ80" s="126"/>
      <c r="GR80" s="126"/>
      <c r="GS80" s="126"/>
      <c r="GT80" s="126"/>
      <c r="GU80" s="126"/>
      <c r="GV80" s="126"/>
      <c r="GW80" s="126"/>
      <c r="GX80" s="126"/>
      <c r="GY80" s="126"/>
      <c r="GZ80" s="126"/>
      <c r="HA80" s="126"/>
      <c r="HB80" s="126"/>
      <c r="HC80" s="126"/>
      <c r="HD80" s="126"/>
      <c r="HE80" s="126"/>
      <c r="HF80" s="126"/>
      <c r="HG80" s="126"/>
      <c r="HH80" s="126"/>
      <c r="HI80" s="126"/>
      <c r="HJ80" s="126"/>
      <c r="HK80" s="126"/>
      <c r="HL80" s="126"/>
      <c r="HM80" s="126"/>
      <c r="HN80" s="126"/>
      <c r="HO80" s="126"/>
      <c r="HP80" s="126"/>
      <c r="HQ80" s="126"/>
      <c r="HR80" s="126"/>
      <c r="HS80" s="126"/>
      <c r="HT80" s="126"/>
      <c r="HU80" s="126"/>
      <c r="HV80" s="126"/>
      <c r="HW80" s="126"/>
      <c r="HX80" s="126"/>
      <c r="HY80" s="126"/>
      <c r="HZ80" s="126"/>
      <c r="IA80" s="126"/>
      <c r="IB80" s="126"/>
      <c r="IC80" s="126"/>
      <c r="ID80" s="126"/>
      <c r="IE80" s="126"/>
      <c r="IF80" s="126"/>
      <c r="IG80" s="126"/>
      <c r="IH80" s="126"/>
      <c r="II80" s="126"/>
      <c r="IJ80" s="126"/>
      <c r="IK80" s="126"/>
      <c r="IL80" s="126"/>
      <c r="IM80" s="126"/>
      <c r="IN80" s="126"/>
      <c r="IO80" s="126"/>
      <c r="IP80" s="126"/>
      <c r="IQ80" s="126"/>
      <c r="IR80" s="126"/>
      <c r="IS80" s="126"/>
      <c r="IT80" s="126"/>
      <c r="IU80" s="126"/>
      <c r="IV80" s="126"/>
    </row>
    <row r="81" spans="1:256" ht="15">
      <c r="A81" s="129" t="s">
        <v>25</v>
      </c>
      <c r="B81" s="129"/>
      <c r="C81" s="119">
        <f>SUM(C78+C80)</f>
        <v>2569781</v>
      </c>
      <c r="D81" s="119">
        <f aca="true" t="shared" si="27" ref="D81:N81">SUM(D78+D80)</f>
        <v>2569781</v>
      </c>
      <c r="E81" s="119">
        <f t="shared" si="27"/>
        <v>35714248</v>
      </c>
      <c r="F81" s="119">
        <f t="shared" si="27"/>
        <v>2569781</v>
      </c>
      <c r="G81" s="119">
        <f t="shared" si="27"/>
        <v>2587781</v>
      </c>
      <c r="H81" s="119">
        <f t="shared" si="27"/>
        <v>2569781</v>
      </c>
      <c r="I81" s="119">
        <f t="shared" si="27"/>
        <v>2569781</v>
      </c>
      <c r="J81" s="119">
        <f t="shared" si="27"/>
        <v>2569781</v>
      </c>
      <c r="K81" s="119">
        <f t="shared" si="27"/>
        <v>4501281</v>
      </c>
      <c r="L81" s="119">
        <f t="shared" si="27"/>
        <v>2569781</v>
      </c>
      <c r="M81" s="119">
        <f t="shared" si="27"/>
        <v>2587774</v>
      </c>
      <c r="N81" s="119">
        <f t="shared" si="27"/>
        <v>3569767</v>
      </c>
      <c r="O81" s="13">
        <f t="shared" si="23"/>
        <v>66949318</v>
      </c>
      <c r="P81" s="120"/>
      <c r="Q81" s="133"/>
      <c r="R81" s="73"/>
      <c r="S81" s="121"/>
      <c r="T81" s="62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1"/>
      <c r="FI81" s="121"/>
      <c r="FJ81" s="121"/>
      <c r="FK81" s="121"/>
      <c r="FL81" s="121"/>
      <c r="FM81" s="121"/>
      <c r="FN81" s="121"/>
      <c r="FO81" s="121"/>
      <c r="FP81" s="121"/>
      <c r="FQ81" s="121"/>
      <c r="FR81" s="121"/>
      <c r="FS81" s="121"/>
      <c r="FT81" s="121"/>
      <c r="FU81" s="121"/>
      <c r="FV81" s="121"/>
      <c r="FW81" s="121"/>
      <c r="FX81" s="121"/>
      <c r="FY81" s="121"/>
      <c r="FZ81" s="121"/>
      <c r="GA81" s="121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</row>
    <row r="82" spans="2:256" ht="15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20"/>
      <c r="Q82" s="120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1"/>
      <c r="FF82" s="121"/>
      <c r="FG82" s="121"/>
      <c r="FH82" s="121"/>
      <c r="FI82" s="121"/>
      <c r="FJ82" s="121"/>
      <c r="FK82" s="121"/>
      <c r="FL82" s="121"/>
      <c r="FM82" s="121"/>
      <c r="FN82" s="121"/>
      <c r="FO82" s="121"/>
      <c r="FP82" s="121"/>
      <c r="FQ82" s="121"/>
      <c r="FR82" s="121"/>
      <c r="FS82" s="121"/>
      <c r="FT82" s="121"/>
      <c r="FU82" s="121"/>
      <c r="FV82" s="121"/>
      <c r="FW82" s="121"/>
      <c r="FX82" s="121"/>
      <c r="FY82" s="121"/>
      <c r="FZ82" s="121"/>
      <c r="GA82" s="121"/>
      <c r="GB82" s="121"/>
      <c r="GC82" s="121"/>
      <c r="GD82" s="121"/>
      <c r="GE82" s="121"/>
      <c r="GF82" s="121"/>
      <c r="GG82" s="121"/>
      <c r="GH82" s="121"/>
      <c r="GI82" s="121"/>
      <c r="GJ82" s="121"/>
      <c r="GK82" s="121"/>
      <c r="GL82" s="121"/>
      <c r="GM82" s="121"/>
      <c r="GN82" s="121"/>
      <c r="GO82" s="121"/>
      <c r="GP82" s="121"/>
      <c r="GQ82" s="121"/>
      <c r="GR82" s="121"/>
      <c r="GS82" s="121"/>
      <c r="GT82" s="121"/>
      <c r="GU82" s="121"/>
      <c r="GV82" s="121"/>
      <c r="GW82" s="121"/>
      <c r="GX82" s="121"/>
      <c r="GY82" s="121"/>
      <c r="GZ82" s="121"/>
      <c r="HA82" s="121"/>
      <c r="HB82" s="121"/>
      <c r="HC82" s="121"/>
      <c r="HD82" s="121"/>
      <c r="HE82" s="121"/>
      <c r="HF82" s="121"/>
      <c r="HG82" s="121"/>
      <c r="HH82" s="121"/>
      <c r="HI82" s="121"/>
      <c r="HJ82" s="121"/>
      <c r="HK82" s="121"/>
      <c r="HL82" s="121"/>
      <c r="HM82" s="121"/>
      <c r="HN82" s="121"/>
      <c r="HO82" s="121"/>
      <c r="HP82" s="121"/>
      <c r="HQ82" s="121"/>
      <c r="HR82" s="121"/>
      <c r="HS82" s="121"/>
      <c r="HT82" s="121"/>
      <c r="HU82" s="121"/>
      <c r="HV82" s="121"/>
      <c r="HW82" s="121"/>
      <c r="HX82" s="121"/>
      <c r="HY82" s="121"/>
      <c r="HZ82" s="121"/>
      <c r="IA82" s="121"/>
      <c r="IB82" s="121"/>
      <c r="IC82" s="121"/>
      <c r="ID82" s="121"/>
      <c r="IE82" s="121"/>
      <c r="IF82" s="121"/>
      <c r="IG82" s="121"/>
      <c r="IH82" s="121"/>
      <c r="II82" s="121"/>
      <c r="IJ82" s="121"/>
      <c r="IK82" s="121"/>
      <c r="IL82" s="121"/>
      <c r="IM82" s="121"/>
      <c r="IN82" s="121"/>
      <c r="IO82" s="121"/>
      <c r="IP82" s="121"/>
      <c r="IQ82" s="121"/>
      <c r="IR82" s="121"/>
      <c r="IS82" s="121"/>
      <c r="IT82" s="121"/>
      <c r="IU82" s="121"/>
      <c r="IV82" s="121"/>
    </row>
    <row r="83" spans="1:17" ht="15">
      <c r="A83" s="150">
        <v>2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00"/>
      <c r="Q83" s="89"/>
    </row>
    <row r="84" spans="2:17" ht="15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00"/>
      <c r="Q84" s="89"/>
    </row>
    <row r="85" spans="2:17" ht="15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00"/>
      <c r="Q85" s="89"/>
    </row>
    <row r="86" spans="2:17" ht="15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00"/>
      <c r="Q86" s="89"/>
    </row>
    <row r="87" spans="2:17" ht="15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00"/>
      <c r="Q87" s="89"/>
    </row>
    <row r="88" spans="2:17" ht="15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00"/>
      <c r="Q88" s="89"/>
    </row>
    <row r="89" spans="2:17" ht="15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00"/>
      <c r="Q89" s="89"/>
    </row>
    <row r="90" spans="2:17" ht="15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00"/>
      <c r="Q90" s="89"/>
    </row>
    <row r="91" spans="2:17" ht="15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00"/>
      <c r="Q91" s="89"/>
    </row>
    <row r="92" spans="2:17" ht="15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00"/>
      <c r="Q92" s="89"/>
    </row>
    <row r="93" spans="2:17" ht="15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00"/>
      <c r="Q93" s="89"/>
    </row>
    <row r="94" spans="2:17" ht="15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00"/>
      <c r="Q94" s="89"/>
    </row>
    <row r="95" spans="16:17" ht="15">
      <c r="P95" s="100"/>
      <c r="Q95" s="89"/>
    </row>
  </sheetData>
  <sheetProtection/>
  <mergeCells count="4">
    <mergeCell ref="A1:O1"/>
    <mergeCell ref="A2:O2"/>
    <mergeCell ref="A3:O3"/>
    <mergeCell ref="A83:O8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Jegyző</cp:lastModifiedBy>
  <cp:lastPrinted>2018-05-30T13:34:10Z</cp:lastPrinted>
  <dcterms:created xsi:type="dcterms:W3CDTF">2018-05-30T10:04:38Z</dcterms:created>
  <dcterms:modified xsi:type="dcterms:W3CDTF">2018-06-01T10:00:43Z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