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1760" firstSheet="4" activeTab="13"/>
  </bookViews>
  <sheets>
    <sheet name="Kiemelt előirányzatok" sheetId="1" r:id="rId1"/>
    <sheet name="Kiadás műk.,felhalm.,finansz." sheetId="2" r:id="rId2"/>
    <sheet name="Bevételek műk.,felhalm.,finansz" sheetId="3" r:id="rId3"/>
    <sheet name="Létszám" sheetId="4" r:id="rId4"/>
    <sheet name="Beruházás, felújítás" sheetId="5" r:id="rId5"/>
    <sheet name="Tartalék" sheetId="6" r:id="rId6"/>
    <sheet name="Szociális" sheetId="7" r:id="rId7"/>
    <sheet name="Átadott " sheetId="8" r:id="rId8"/>
    <sheet name="Helyi adó" sheetId="9" r:id="rId9"/>
    <sheet name="Felhaszn.ütemt." sheetId="10" r:id="rId10"/>
    <sheet name="Vagyonmérleg" sheetId="11" r:id="rId11"/>
    <sheet name="Eredménykimutatás" sheetId="12" r:id="rId12"/>
    <sheet name="Maradványkimutatás" sheetId="13" r:id="rId13"/>
    <sheet name="Vagyonkimutatás" sheetId="14" r:id="rId14"/>
  </sheets>
  <definedNames/>
  <calcPr fullCalcOnLoad="1"/>
</workbook>
</file>

<file path=xl/sharedStrings.xml><?xml version="1.0" encoding="utf-8"?>
<sst xmlns="http://schemas.openxmlformats.org/spreadsheetml/2006/main" count="1029" uniqueCount="638">
  <si>
    <t>Az egységes rovatrend szerint a kiemelt kiadási és bevételi jogcímek</t>
  </si>
  <si>
    <t>Megnevezés</t>
  </si>
  <si>
    <t>Eredeti ei.</t>
  </si>
  <si>
    <t>Módosított ei. 2016.12.31.</t>
  </si>
  <si>
    <t>Teljesítés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</si>
  <si>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</si>
  <si>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</si>
  <si>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</si>
  <si>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</si>
  <si>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</si>
  <si>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</si>
  <si>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</si>
  <si>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</si>
  <si>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</si>
  <si>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</si>
  <si>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</si>
  <si>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</si>
  <si>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áh. belűlről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</si>
  <si>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</si>
  <si>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</si>
  <si>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</si>
  <si>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</si>
  <si>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</si>
  <si>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 xml:space="preserve">1. sz. melléklet az    9/ 2017.(V.30.) sz. önkormányzati rendelethez </t>
  </si>
  <si>
    <t>Völcsej Község Önkormányzatának  2016. évi zárszámadás</t>
  </si>
  <si>
    <t xml:space="preserve">Kiadások </t>
  </si>
  <si>
    <t>Rovat megnevezése</t>
  </si>
  <si>
    <t>Rovat-szám</t>
  </si>
  <si>
    <t>kötelező feladatok</t>
  </si>
  <si>
    <t>önként vállalt feladatok</t>
  </si>
  <si>
    <t>Törvény szerinti illetmények, munkabérek</t>
  </si>
  <si>
    <t>K1101</t>
  </si>
  <si>
    <t>Béren kívüli juttatások</t>
  </si>
  <si>
    <t>K1107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</si>
  <si>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</si>
  <si>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</si>
  <si>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</si>
  <si>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</si>
  <si>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</si>
  <si>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</si>
  <si>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</si>
  <si>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</si>
  <si>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</si>
  <si>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</si>
  <si>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</si>
  <si>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</si>
  <si>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</si>
  <si>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</si>
  <si>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</si>
  <si>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</si>
  <si>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</si>
  <si>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</si>
  <si>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</si>
  <si>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</si>
  <si>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</si>
  <si>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</si>
  <si>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</si>
  <si>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</si>
  <si>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</si>
  <si>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</si>
  <si>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</si>
  <si>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</si>
  <si>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</si>
  <si>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</si>
  <si>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</si>
  <si>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</si>
  <si>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</si>
  <si>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</si>
  <si>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</si>
  <si>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</si>
  <si>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</si>
  <si>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</si>
  <si>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</si>
  <si>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</si>
  <si>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</si>
  <si>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</si>
  <si>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</si>
  <si>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</si>
  <si>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</si>
  <si>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</si>
  <si>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</si>
  <si>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</si>
  <si>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Családi támogatások</t>
  </si>
  <si>
    <t>K42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</si>
  <si>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</si>
  <si>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</si>
  <si>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</si>
  <si>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</si>
  <si>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</si>
  <si>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</si>
  <si>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</si>
  <si>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</si>
  <si>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</si>
  <si>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</si>
  <si>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</si>
  <si>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</si>
  <si>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</si>
  <si>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</si>
  <si>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</si>
  <si>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</si>
  <si>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</si>
  <si>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</si>
  <si>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</si>
  <si>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</si>
  <si>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</si>
  <si>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</si>
  <si>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</si>
  <si>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</si>
  <si>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</si>
  <si>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</si>
  <si>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</si>
  <si>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</si>
  <si>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</si>
  <si>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</si>
  <si>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</si>
  <si>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</si>
  <si>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</si>
  <si>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</si>
  <si>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</si>
  <si>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</si>
  <si>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</si>
  <si>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</si>
  <si>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</si>
  <si>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</si>
  <si>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</si>
  <si>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</si>
  <si>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</si>
  <si>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</si>
  <si>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 xml:space="preserve">Finanszírozási kiadások </t>
  </si>
  <si>
    <t>K9</t>
  </si>
  <si>
    <t>forint</t>
  </si>
  <si>
    <t>Völcsej Község Önkormányzat  2016. évi zárszámadásának mérlege</t>
  </si>
  <si>
    <t xml:space="preserve">2.1. sz.melléklet az 9 /2017.(V.30.) sz. önkormányzati rendelethez </t>
  </si>
  <si>
    <t xml:space="preserve">Bevételek </t>
  </si>
  <si>
    <t>Rovat-
szám</t>
  </si>
  <si>
    <t>Helyi önkormányzatok működésének általános támogatása</t>
  </si>
  <si>
    <t>B111</t>
  </si>
  <si>
    <t>Települési önkormányzatok szoc., gyermekj.és gyermekétkeztetési támogatása</t>
  </si>
  <si>
    <t>B113</t>
  </si>
  <si>
    <t xml:space="preserve">Települési önkormányzatok kulturális feladatainak támogatása </t>
  </si>
  <si>
    <t>B114</t>
  </si>
  <si>
    <t>Működési célú költségvetési támogatások és kieg.támogatások</t>
  </si>
  <si>
    <t>B115</t>
  </si>
  <si>
    <t xml:space="preserve">Elszámolásból származó bevételek </t>
  </si>
  <si>
    <t>B116</t>
  </si>
  <si>
    <t xml:space="preserve">Önkormányzatok működési támogatásai </t>
  </si>
  <si>
    <t>B11</t>
  </si>
  <si>
    <t>Egyéb működési c.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</si>
  <si>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</si>
  <si>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</si>
  <si>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</si>
  <si>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</si>
  <si>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</si>
  <si>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</si>
  <si>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</si>
  <si>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</si>
  <si>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</si>
  <si>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</si>
  <si>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</si>
  <si>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Egyéb közhatalmi bevételek</t>
  </si>
  <si>
    <t>B36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</si>
  <si>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</si>
  <si>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</si>
  <si>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</si>
  <si>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</si>
  <si>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</si>
  <si>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</si>
  <si>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</si>
  <si>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</si>
  <si>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</si>
  <si>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</si>
  <si>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</si>
  <si>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</si>
  <si>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</si>
  <si>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</si>
  <si>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</si>
  <si>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</si>
  <si>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</si>
  <si>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</si>
  <si>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</si>
  <si>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</si>
  <si>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</si>
  <si>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</si>
  <si>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 xml:space="preserve">2.2. sz.melléklet az 9/2017.(V.30.) sz. önkormányzati rendelethez </t>
  </si>
  <si>
    <t>Foglalkoztatottak létszáma (fő)</t>
  </si>
  <si>
    <t>MEGNEVEZÉS</t>
  </si>
  <si>
    <t xml:space="preserve">Költségvetési engedélyezett létszámkeret (álláshely) (fő) </t>
  </si>
  <si>
    <t xml:space="preserve">Költségvetési engedélyezett létszámkeret (álláshely) (fő)  (2016. záró)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</si>
  <si>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</si>
  <si>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</si>
  <si>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</si>
  <si>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</si>
  <si>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</si>
  <si>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</si>
  <si>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</si>
  <si>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</si>
  <si>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</si>
  <si>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</si>
  <si>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</si>
  <si>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</si>
  <si>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</si>
  <si>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</si>
  <si>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</si>
  <si>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</si>
  <si>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</si>
  <si>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</si>
  <si>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</si>
  <si>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</si>
  <si>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</si>
  <si>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</si>
  <si>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</si>
  <si>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</si>
  <si>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</si>
  <si>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</si>
  <si>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</si>
  <si>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 xml:space="preserve">3.sz.melléklet az  9/2017.(V.30.) sz. önkormányzati rendelethez </t>
  </si>
  <si>
    <t>Völcsej Község Önkormányzat  2016. évi zárszámadás</t>
  </si>
  <si>
    <t xml:space="preserve">Beruházások és felújítások </t>
  </si>
  <si>
    <t xml:space="preserve">Eredeti ei. </t>
  </si>
  <si>
    <t>Módosított ei. 201612.31.</t>
  </si>
  <si>
    <t>Ingatlanok létesítése</t>
  </si>
  <si>
    <t xml:space="preserve">Vízközmű beruházás </t>
  </si>
  <si>
    <t>Fatároló, gépkocsi beálló</t>
  </si>
  <si>
    <t>Egyéb tárgyi eszköz beszerzése</t>
  </si>
  <si>
    <t>Sihl fűkasza</t>
  </si>
  <si>
    <t>Áramfejlesztő</t>
  </si>
  <si>
    <t>56-os emlék</t>
  </si>
  <si>
    <t>Fő u. 21. fűtéskorszerűsítés</t>
  </si>
  <si>
    <t>Fő u. 50. WC felújítás</t>
  </si>
  <si>
    <t>Fő u. 50. hivatali rész parkettázás</t>
  </si>
  <si>
    <t>Fő u. 50. színpad felújítás</t>
  </si>
  <si>
    <t>Vízmű felújítás</t>
  </si>
  <si>
    <t>Út-, járdafelújítás</t>
  </si>
  <si>
    <t>Egyéb tárgyi eszköz felújítás</t>
  </si>
  <si>
    <t>Szvcs. Hálózat gépeinek felújítása</t>
  </si>
  <si>
    <t xml:space="preserve">4.sz.melléklet az 9/2017.(V.30.) sz. önkormányzati rendelethez </t>
  </si>
  <si>
    <t>Völcsej Község Önkormányzat  2016. évi zárszámadása</t>
  </si>
  <si>
    <t xml:space="preserve">Általános- és céltartalékok </t>
  </si>
  <si>
    <t>Általános tartalékok</t>
  </si>
  <si>
    <t>Céltartalékok-</t>
  </si>
  <si>
    <t xml:space="preserve">5.sz.melléklet az 9 /2017.(V.30.)    önkormányzati rendelethez </t>
  </si>
  <si>
    <t>Völcsej Község Önkormányzat 2016. évi költségvetése</t>
  </si>
  <si>
    <t xml:space="preserve">Lakosságnak juttatott támogatások, szociális, rászorultsági jellegű ellátások </t>
  </si>
  <si>
    <t>eredeti ei.</t>
  </si>
  <si>
    <t>módosított ei. 2016.12.31.</t>
  </si>
  <si>
    <t>teljesítés</t>
  </si>
  <si>
    <t>Családi támogatás (Gyvt.)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</si>
  <si>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</si>
  <si>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</si>
  <si>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</si>
  <si>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</si>
  <si>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</si>
  <si>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</si>
  <si>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</si>
  <si>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</si>
  <si>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</si>
  <si>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</si>
  <si>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</si>
  <si>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</si>
  <si>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</si>
  <si>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</si>
  <si>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</si>
  <si>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</si>
  <si>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</si>
  <si>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</si>
  <si>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</si>
  <si>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</si>
  <si>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</si>
  <si>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>K472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</si>
  <si>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</si>
  <si>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</si>
  <si>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</si>
  <si>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</si>
  <si>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</si>
  <si>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</si>
  <si>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</si>
  <si>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</si>
  <si>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</si>
  <si>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K486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</si>
  <si>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</si>
  <si>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</si>
  <si>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</si>
  <si>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K488</t>
  </si>
  <si>
    <t>önkormányzat által saját hatáskörben (nem szociális és gyermekvédelmi előírások alapján) adott természetbeni ellátás</t>
  </si>
  <si>
    <t xml:space="preserve">Egyéb nem intézményi ellátások </t>
  </si>
  <si>
    <t>6.sz.melléklet az   9/2016.(V.30.) önkormányzati rendelethez</t>
  </si>
  <si>
    <t xml:space="preserve">Támogatások, kölcsönök nyújtása és törlesztése 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</si>
  <si>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</si>
  <si>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</si>
  <si>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</si>
  <si>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</si>
  <si>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</si>
  <si>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</si>
  <si>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</si>
  <si>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</si>
  <si>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</si>
  <si>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</si>
  <si>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</si>
  <si>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</si>
  <si>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</si>
  <si>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</si>
  <si>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</si>
  <si>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</si>
  <si>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</si>
  <si>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</si>
  <si>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</si>
  <si>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</si>
  <si>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</si>
  <si>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</si>
  <si>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</si>
  <si>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</si>
  <si>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</si>
  <si>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</si>
  <si>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</si>
  <si>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>Völcsej Község Önkormányzat 2016. évi zárszámadása</t>
  </si>
  <si>
    <t>7.sz.melléklet az   9/2017.(V.30 .) önkormányzati rendelethez</t>
  </si>
  <si>
    <t xml:space="preserve">Helyi adó és egyéb közhatalmi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</si>
  <si>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</si>
  <si>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</si>
  <si>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</si>
  <si>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</si>
  <si>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</si>
  <si>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</si>
  <si>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</si>
  <si>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</si>
  <si>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</si>
  <si>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</si>
  <si>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</si>
  <si>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</si>
  <si>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</si>
  <si>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</si>
  <si>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</si>
  <si>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</si>
  <si>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</si>
  <si>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</si>
  <si>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</si>
  <si>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</si>
  <si>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</si>
  <si>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</si>
  <si>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</si>
  <si>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</si>
  <si>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</si>
  <si>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</si>
  <si>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Egyéb közhatalmi bevételek </t>
  </si>
  <si>
    <t>8.sz.melléklet az  9/2017.(V.30.) önkormányzati rendelethez</t>
  </si>
  <si>
    <t>Nemeskér Község Önkormányzat 2016. évi zárszámadás</t>
  </si>
  <si>
    <t>Vagyonmérlege</t>
  </si>
  <si>
    <t>sorsz.</t>
  </si>
  <si>
    <t>Előző időszak</t>
  </si>
  <si>
    <t>Tárgyi időszak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</si>
  <si>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</si>
  <si>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</si>
  <si>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</si>
  <si>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</si>
  <si>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</si>
  <si>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</si>
  <si>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</si>
  <si>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</si>
  <si>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</si>
  <si>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</si>
  <si>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</si>
  <si>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</si>
  <si>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</si>
  <si>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</si>
  <si>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</si>
  <si>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</si>
  <si>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</si>
  <si>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</si>
  <si>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</si>
  <si>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</si>
  <si>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</si>
  <si>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</si>
  <si>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</si>
  <si>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</si>
  <si>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</si>
  <si>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</si>
  <si>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</si>
  <si>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</si>
  <si>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</si>
  <si>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</si>
  <si>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</si>
  <si>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</si>
  <si>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</si>
  <si>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</si>
  <si>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</si>
  <si>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</si>
  <si>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</si>
  <si>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</si>
  <si>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101</t>
  </si>
  <si>
    <t>D/I Költségvetési évben esedékes követelések (=D/I/1+…+D/I/8)</t>
  </si>
  <si>
    <t>159</t>
  </si>
  <si>
    <t>161</t>
  </si>
  <si>
    <t>E) EGYÉB SAJÁTOS ESZKÖZOLDALI  ELSZÁMOLÁSOK (=E/I+…+E/II)</t>
  </si>
  <si>
    <t>F) Aktív időbeli elhatárolás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</si>
  <si>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</si>
  <si>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</si>
  <si>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</si>
  <si>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</si>
  <si>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</si>
  <si>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</si>
  <si>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</si>
  <si>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</si>
  <si>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</si>
  <si>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</si>
  <si>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</si>
  <si>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</si>
  <si>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</si>
  <si>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</si>
  <si>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</si>
  <si>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</si>
  <si>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H/III/3 Más szerveket megillető bevételek elszámolása</t>
  </si>
  <si>
    <t>236</t>
  </si>
  <si>
    <t>H/III Kötelezettség jellegű sajátos elszámolások (=H/III/1+…+H/III/10)</t>
  </si>
  <si>
    <t>237</t>
  </si>
  <si>
    <t>H) KÖTELEZETTSÉGEK (=H/I+H/II+H/III)</t>
  </si>
  <si>
    <t>240</t>
  </si>
  <si>
    <t>J/2 Költségek, ráfordítások passzív időbeli elhatárolása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</si>
  <si>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</si>
  <si>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</si>
  <si>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</si>
  <si>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</si>
  <si>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</si>
  <si>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Eredménykimutatás</t>
  </si>
  <si>
    <t>Ssz.</t>
  </si>
  <si>
    <t>Módosítások (+/-)</t>
  </si>
  <si>
    <t>01</t>
  </si>
  <si>
    <t>01        Közhatalmi eredményszemléletű bevételek</t>
  </si>
  <si>
    <t>02        Eszközök és szolgáltatások értékesítése nettó eredményszemléletű bevételei</t>
  </si>
  <si>
    <t>03</t>
  </si>
  <si>
    <t>03        Tevékenység egyéb nettó eredményszemléletű bevételei</t>
  </si>
  <si>
    <t>I        Tevékenység nettó eredményszemléletű bevétele (=01+02+03) (04=01+02+03)</t>
  </si>
  <si>
    <t>06        Központi működési célú támogatások eredményszemléletű bevételei</t>
  </si>
  <si>
    <t>07        Egyéb működési célú támogatások eredményszemléletű bevételei</t>
  </si>
  <si>
    <t>08        Felhalmozási c.támogatások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</si>
  <si>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</si>
  <si>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</si>
  <si>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</si>
  <si>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</si>
  <si>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</si>
  <si>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</si>
  <si>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</si>
  <si>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</si>
  <si>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</si>
  <si>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</si>
  <si>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</si>
  <si>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</si>
  <si>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20        Egyéb kapott (járó) kamat és kamatjellegű eredménysz.bevételek</t>
  </si>
  <si>
    <t>VIII        Pénzügyi műveletek eredményszemléletű bevételei (=16+17+18) (28=24+...+26)</t>
  </si>
  <si>
    <t>19        Fizetendő kamatok és kamatjellegű ráfordítások</t>
  </si>
  <si>
    <t>IX        Pénzügyi műveletek ráfordításai (=19+20+21) (33=29+...+31)</t>
  </si>
  <si>
    <t>B)        PÉNZÜGYI MŰVELETEK EREDMÉNYE (=VIII-IX) (34=28-33)</t>
  </si>
  <si>
    <t>E)        MÉRLEG SZERINTI EREDMÉNY (=±C±D) (41=±35±40)</t>
  </si>
  <si>
    <t>Maradványkimutatás</t>
  </si>
  <si>
    <t xml:space="preserve">Ssz. </t>
  </si>
  <si>
    <t>Összeg</t>
  </si>
  <si>
    <t>01 Alaptevékenység költségvetési bevételei</t>
  </si>
  <si>
    <t>02 Alaptevékenység költségvetési kiadásai</t>
  </si>
  <si>
    <t>I.       Alaptevékenység költségvetési egyenlege(=01-02)</t>
  </si>
  <si>
    <t>04.</t>
  </si>
  <si>
    <t>03 Alaptevékenynség finanszírozási bevételei</t>
  </si>
  <si>
    <t>04 Alaptevékenység finanszírozási kiadásai</t>
  </si>
  <si>
    <t>II. Alaptevékenység finanszíroztási egyenlege (=03-04)</t>
  </si>
  <si>
    <t>07</t>
  </si>
  <si>
    <t>A) Alaptevékenység maradványa (=+I+II)</t>
  </si>
  <si>
    <t>15</t>
  </si>
  <si>
    <t>C) Összes maradvány (=A+B)</t>
  </si>
  <si>
    <t>D) Alaptevékenység kötelezettségvállalással terhelt maradványa</t>
  </si>
  <si>
    <t>17</t>
  </si>
  <si>
    <t>E) Alaptevékenység szabad maradványa (=A-D)</t>
  </si>
  <si>
    <t>Völcsej Község Önkormányzat 2016. évi zárszámadás</t>
  </si>
  <si>
    <t>D/III/1 Adott előlegek (=D/III/1a…+D/III/1f)</t>
  </si>
  <si>
    <t>D/III/1f - ebből: túlfizetések, téves és visszajáró kifiz.</t>
  </si>
  <si>
    <t xml:space="preserve">D/III Követelés jellegű sajátos elszámolások </t>
  </si>
  <si>
    <t xml:space="preserve">D) Követelések </t>
  </si>
  <si>
    <t>E/I/2 Más előzetesen felszámított ált.forg.adó</t>
  </si>
  <si>
    <t>G/II Nemzeti vagyon változásai</t>
  </si>
  <si>
    <t xml:space="preserve">H/II/5 Költségvetési évet követően esedékes kötelezettségek egyéb működési cálú kiadásokra </t>
  </si>
  <si>
    <t>10.sz.melléklet az 9/2017.(V.30.)  önkormányzati rendelethez</t>
  </si>
  <si>
    <t>12.sz.melléklet az  9/2017.(V.30.) önkormányzati rendelethez</t>
  </si>
  <si>
    <t>13.sz.melléklet az  9/2017.(V.30.) önkormányzati rendelethez</t>
  </si>
  <si>
    <t xml:space="preserve"> Völcsej Község Önkormányzat 2016. évi költségvetése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</si>
  <si>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</si>
  <si>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</si>
  <si>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</si>
  <si>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</si>
  <si>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</si>
  <si>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</si>
  <si>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</si>
  <si>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</si>
  <si>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</si>
  <si>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</si>
  <si>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</si>
  <si>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</si>
  <si>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</si>
  <si>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</si>
  <si>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K11131</t>
  </si>
  <si>
    <t xml:space="preserve">Belföldi finanszírozás kiadásai </t>
  </si>
  <si>
    <t>K91</t>
  </si>
  <si>
    <t xml:space="preserve"> Üzemelétetési anyagok </t>
  </si>
  <si>
    <t>Szakmai tevékenységet segítő szolgáltatások</t>
  </si>
  <si>
    <t>Fizetendő ált. forgalmi adó</t>
  </si>
  <si>
    <t xml:space="preserve">Elvonások és befizetések </t>
  </si>
  <si>
    <t>Egyéb tárgyi eszköz beszerezése, létesítése</t>
  </si>
  <si>
    <t>Egyéb tárgyi eszközök felújítása</t>
  </si>
  <si>
    <t>Egyéb felhalmozási célú támogatás államháztartáson kívülre</t>
  </si>
  <si>
    <t>K88</t>
  </si>
  <si>
    <t>Felhalmozási célú önkorm. Támogatás</t>
  </si>
  <si>
    <t>9.sz.melléklet az  89/2017.(V.30.) önkormányzati rendelethez</t>
  </si>
  <si>
    <t>11.sz.melléklet az  9/2017.(V.30.) önkormányzati rendelethez</t>
  </si>
  <si>
    <t>Völcsej                               Kataszteri napló                                                                             17.05.25</t>
  </si>
  <si>
    <t>Ingatlanvagyon-Kataszter              Forgalomképtelen törvény a.</t>
  </si>
  <si>
    <t xml:space="preserve">                                      Szűrés: Forg.képesség kódja="1"</t>
  </si>
  <si>
    <t>Naplós Település   Helyr.szám       I.jel Fkép Megnevezés           Utca+hsz        Tel.ter(m2) Ön% Önk.tul(m2)      Bruttó(Ft)  Becs.(eFt)</t>
  </si>
  <si>
    <t>------ ----------- ---------------- ----- ---- -------------------- --------------- ----------- --- ----------- --------------- -----------</t>
  </si>
  <si>
    <t xml:space="preserve">    47 Völcsej           /   / /    12743   1  Buszváró             FŐ U. 106                 0 100           0           39000         100</t>
  </si>
  <si>
    <t xml:space="preserve">    48 Völcsej           /   / /    12743   1  Buszváró             FŐ U. 178                 0 100           0           39000         100</t>
  </si>
  <si>
    <t xml:space="preserve">    49 Völcsej           /   / /    12743   1  Buszváró             FŐ U. 145                 0 100           0           43000         100</t>
  </si>
  <si>
    <t xml:space="preserve">   119 Völcsej           /   / /    00004   1  Temető (egyházi tula -                         0 100           0         7946915        6782</t>
  </si>
  <si>
    <t xml:space="preserve">   121 Völcsej           /   / /    12743   1  Buszváró             FŐ U. 5.                  0 100           0          573227         573</t>
  </si>
  <si>
    <t xml:space="preserve">   122 Völcsej           /   / /    12743   1  Buszváró             FŐ U. 96.                 0 100           0          687873         688</t>
  </si>
  <si>
    <t xml:space="preserve">     1 Völcsej         18/   / /    21534   1  Árok                 -                       381 100         381          417402         417</t>
  </si>
  <si>
    <t xml:space="preserve">   105 Völcsej         77/  3/ /    21128   1  Sajáth.út            -                       509 100         509          180000         180</t>
  </si>
  <si>
    <t xml:space="preserve">   106 Völcsej         79/   / /    21128   1  Sajáth.út            -                      4082 100        4082         1430000        1430</t>
  </si>
  <si>
    <t xml:space="preserve">   107 Völcsej         80/  2/ /    21534   1  Árok                 -                       326 100         326          160000         160</t>
  </si>
  <si>
    <t xml:space="preserve">     2 Völcsej        117/   / /    21534   1  Árok                 -                       385 100         385          180000         180</t>
  </si>
  <si>
    <t xml:space="preserve">     3 Völcsej        122/  2/ /    21120   1  Névnélk.út           -                       126 100         126           40000          40</t>
  </si>
  <si>
    <t xml:space="preserve">     4 Völcsej        124/   / /    00001   1  Közterület           -                        25 100          25           10000          10</t>
  </si>
  <si>
    <t xml:space="preserve">     5 Völcsej        143/   / /    21534   1  Árok                 -                       421 100         421          210000         210</t>
  </si>
  <si>
    <t xml:space="preserve">     6 Völcsej        181/   / /    21120   1  Névnélk.út           -                       996 100         996         1320000        1320</t>
  </si>
  <si>
    <t xml:space="preserve">     7 Völcsej        216/  1/ /    21127   1  Járda                -                      8391 100        8391        10811000        7940</t>
  </si>
  <si>
    <t xml:space="preserve">     8 Völcsej        216/  2/ /    00001   1  Közterület           -                         2 100           2            1000           1</t>
  </si>
  <si>
    <t xml:space="preserve">     9 Völcsej        216/  3/ /    00001   1  Közterület           -                         2 100           2            1000           1</t>
  </si>
  <si>
    <t xml:space="preserve">    10 Völcsej        221/   / /    21120   1  Névnélk.út           -                       291 100         291          100000         100</t>
  </si>
  <si>
    <t xml:space="preserve">    11 Völcsej        223/   / /    21127   1  Járda                -                      7955 100        7955        10895124       13777</t>
  </si>
  <si>
    <t xml:space="preserve">    12 Völcsej        226/   / /    21120   1  Névnélk.út           -                       468 100         468          160000         160</t>
  </si>
  <si>
    <t xml:space="preserve">    13 Völcsej        228/   / /    21534   1  Árok                 -                       939 100         939          440000         440</t>
  </si>
  <si>
    <t xml:space="preserve">   108 Völcsej        230/  3/ /    21534   1  Árok                 -                       363 100         363          180000         180</t>
  </si>
  <si>
    <t xml:space="preserve">   109 Völcsej        230/  4/ /    21534   1  Árok                 -                       174 100         174           90000          90</t>
  </si>
  <si>
    <t xml:space="preserve">    14 Völcsej        279/   / /    21120   1  Névnélk.út           -                      1259 100        1259          440000         440</t>
  </si>
  <si>
    <t xml:space="preserve">    15 Völcsej        292/   / /    21534   1  Árok                 -                       392 100         392          200000         200</t>
  </si>
  <si>
    <t xml:space="preserve">    16 Völcsej        311/   / /    00001   1  Közterület           -                       273 100         273          100000         100</t>
  </si>
  <si>
    <t xml:space="preserve">    17 Völcsej        316/   / /    21534   1  Árok                 -                       345 100         345          170000         170</t>
  </si>
  <si>
    <t xml:space="preserve">    18 Völcsej        324/   / /    21120   1  Névnélk.út           -                      1104 100        1104          730000         730</t>
  </si>
  <si>
    <t xml:space="preserve">    19 Völcsej        376/   / /    21534   1  Árok                 -                       306 100         306          150000         150</t>
  </si>
  <si>
    <t xml:space="preserve">    55 Völcsej       1014/  1/ /    21128   1  Sajáth.út            ZÁRTKERT                917 100         917           80000          80</t>
  </si>
  <si>
    <t xml:space="preserve">    56 Völcsej       1218/  5/ /    21534   1  Árok                 ZÁRTKERT                967 100         967          120000         120</t>
  </si>
  <si>
    <t xml:space="preserve">    57 Völcsej       1465/  1/ /    21128   1  Sajáth.út            ZÁRTKERT                410 100         410           40000          40</t>
  </si>
  <si>
    <t xml:space="preserve">    58 Völcsej         04/   / /    21128   1  Sajáth.út            KÜLTERÜLET             7126 100        7126          250000         250</t>
  </si>
  <si>
    <t xml:space="preserve">    59 Völcsej         08/  1/ /    21128   1  Sajáth.út            KÜLTERÜLET             2237 100        2237           90000          90</t>
  </si>
  <si>
    <t xml:space="preserve">    60 Völcsej         08/  2/ /    21128   1  Sajáth.út            KÜLTERÜLET             5337 100        5337          300000         300</t>
  </si>
  <si>
    <t xml:space="preserve">    61 Völcsej         09/   / /    21128   1  Sajáth.út            KÜLTERÜLET             7308 100        7308          360000         360</t>
  </si>
  <si>
    <t xml:space="preserve">    62 Völcsej        017/  3/ /    21128   1  Sajáth.út            KÜLTERÜLET             3392 100        3392          260000         260</t>
  </si>
  <si>
    <t xml:space="preserve">    63 Völcsej        018/   / /    21125   1  Út és árok           KÜLTERÜLET            23963 100       23963          880000         880</t>
  </si>
  <si>
    <t xml:space="preserve">    64 Völcsej        026/   / /    21128   1  Sajáth.út            KÜLTERÜLET             1547 100        1547          160000         160</t>
  </si>
  <si>
    <t xml:space="preserve">    65 Völcsej        027/   / /    21128   1  Sajáth.út            KÜLTERÜLET             7708 100        7708          530000         530</t>
  </si>
  <si>
    <t xml:space="preserve">    66 Völcsej        033/   / /    21534   1  Árok                 KÜLTERÜLET             2133 100        2133          200000         200</t>
  </si>
  <si>
    <t xml:space="preserve">    67 Völcsej        035/   / /    21128   1  Sajáth.út            KÜLTERÜLET              824 100         824           60000          60</t>
  </si>
  <si>
    <t xml:space="preserve">    68 Völcsej        036/   / /    21128   1  Sajáth.út            KÜLTERÜLET             2924 100        2924          380000         380</t>
  </si>
  <si>
    <t xml:space="preserve">    69 Völcsej        038/   / /    21128   1  Sajáth.út            KÜLTERÜLET             1129 100        1129          120000         120</t>
  </si>
  <si>
    <t xml:space="preserve">    70 Völcsej        040/   / /    21128   1  Sajáth.út            KÜLTERÜLET             1198 100        1198           90000          90</t>
  </si>
  <si>
    <t xml:space="preserve">    71 Völcsej        042/   / /    21128   1  Sajáth.út            KÜLTERÜLET             2090 100        2090          140000         140</t>
  </si>
  <si>
    <t xml:space="preserve">    72 Völcsej        044/   / /    21128   1  Sajáth.út            KÜLTERÜLET             4618 100        4618          460000         460</t>
  </si>
  <si>
    <t xml:space="preserve">    73 Völcsej        045/   / /    21128   1  Sajáth.út            KÜLTERÜLET             1457 100        1457          150000         150</t>
  </si>
  <si>
    <t xml:space="preserve">    74 Völcsej        046/  4/ /    21128   1  Sajáth.út            KÜLTERÜLET             3798 100        3798          110000         110</t>
  </si>
  <si>
    <t xml:space="preserve">    75 Völcsej        047/  2/ /    21534   1  Árok                 KÜLTERÜLET             2066 100        2066          460000         460</t>
  </si>
  <si>
    <t xml:space="preserve">    76 Völcsej        048/  1/ /    21128   1  Sajáth.út            KÜLTERÜLET            11000 100       11000          500000         500</t>
  </si>
  <si>
    <t xml:space="preserve">    77 Völcsej        048/  2/ /    21128   1  Sajáth.út            KÜLTERÜLET             4867 100        4867          180000         180</t>
  </si>
  <si>
    <t xml:space="preserve">    78 Völcsej        053/   / /    21128   1  Sajáth.út            KÜLTERÜLET            11873 100       11873          420000         420</t>
  </si>
  <si>
    <t xml:space="preserve">    79 Völcsej        054/ 10/ /    21125   1  Út                   KÜLTERÜLET             1947 100        1947          210000         210</t>
  </si>
  <si>
    <t xml:space="preserve">    80 Völcsej        061/  3/ /    21128   1  Sajáth.út            KÜLTERÜLET              896 100         896          130000         130</t>
  </si>
  <si>
    <t xml:space="preserve">    81 Völcsej        061/ 14/ /    21534   1  Árok                 KÜLTERÜLET             1893 100        1893          270000         270</t>
  </si>
  <si>
    <t xml:space="preserve">    82 Völcsej        064/  2/ /    21128   1  Sajáth.út            KÜLTERÜLET             1038 100        1038          150000         150</t>
  </si>
  <si>
    <t xml:space="preserve">    83 Völcsej        065/  6/ /    21128   1  Sajáth.út            KÜLTERÜLET              770 100         770           90000          90</t>
  </si>
  <si>
    <t xml:space="preserve">    84 Völcsej        065/  9/ /    21534   1  Árok                 KÜLTERÜLET              830 100         830          150000         150</t>
  </si>
  <si>
    <t xml:space="preserve">    85 Völcsej        066/   / /    21128   1  Sajáth.út            KÜLTERÜLET            19230 100       19230          900000         900</t>
  </si>
  <si>
    <t xml:space="preserve">    86 Völcsej        067/  1/ /    21128   1  Sajáth.út            KÜLTERÜLET             4048 100        4048          300000         300</t>
  </si>
  <si>
    <t xml:space="preserve">    87 Völcsej        067/  2/ /    21128   1  Sajáth.út            KÜLTERÜLET             3509 100        3509          290000         290</t>
  </si>
  <si>
    <t xml:space="preserve">    88 Völcsej        069/  1/ /    21125   1  Út                   KÜLTERÜLET             3708 100        3708          260000         260</t>
  </si>
  <si>
    <t xml:space="preserve">    89 Völcsej        069/  2/ /    21125   1  Út                   KÜLTERÜLET             4737 100        4737          300000         300</t>
  </si>
  <si>
    <t xml:space="preserve">    90 Völcsej        074/   / /    21128   1  Sajáth.út            KÜLTERÜLET             4511 100        4511          380000         380</t>
  </si>
  <si>
    <t xml:space="preserve">    91 Völcsej        075/  1/ /    21125   1  Út                   KÜLTERÜLET             4910 100        4910          310000         310</t>
  </si>
  <si>
    <t xml:space="preserve">   114 Völcsej        076/   / /    21125   1  Út                   KÜLTERÜLET             1090 100        1090         6416000         560</t>
  </si>
  <si>
    <t xml:space="preserve">    92 Völcsej        078/   / /    21128   1  Sajáth.út            KÜLTERÜLET             5428 100        5428          340000         340</t>
  </si>
  <si>
    <t xml:space="preserve">    93 Völcsej        079/  1/ /    21125   1  Út és árok           KÜLTERÜLET             7059 100        7059          330000         330</t>
  </si>
  <si>
    <t xml:space="preserve">    21 Völcsej        094/   / /    21125   1  Út                   KÜLTERÜLET            16156 100       16156          451000         450</t>
  </si>
  <si>
    <t xml:space="preserve">    94 Völcsej        095/  3/ /    21534   1  Árok                 KÜLTERÜLET              154 100         154           25000          25</t>
  </si>
  <si>
    <t xml:space="preserve">    95 Völcsej        095/  4/ /    21534   1  Árok                 KÜLTERÜLET              202 100         202           30000          30</t>
  </si>
  <si>
    <t xml:space="preserve">    96 Völcsej        095/  5/ /    21534   1  Árok                 KÜLTERÜLET              574 100         574           90000          90</t>
  </si>
  <si>
    <t xml:space="preserve">    97 Völcsej       0107/   / /    21128   1  Sajáth.út            KÜLTERÜLET             7259 100        7259          260000         260</t>
  </si>
  <si>
    <t xml:space="preserve">    22 Völcsej       0108/   / /    21128   1  Sajáth.út            KÜLTERÜLET             7701 100        7701          271000         270</t>
  </si>
  <si>
    <t xml:space="preserve">    23 Völcsej       0112/   / /    21534   1  Árok                 KÜLTERÜLET             1405 100        1405          250000         250</t>
  </si>
  <si>
    <t xml:space="preserve">    98 Völcsej       0113/   / /    21534   1  Árok                 KÜLTERÜLET              464 100         464          100000         100</t>
  </si>
  <si>
    <t xml:space="preserve">    99 Völcsej       0114/   / /    21534   1  Árok                 KÜLTERÜLET              464 100         464          100000         100</t>
  </si>
  <si>
    <t xml:space="preserve">   100 Völcsej       0115/ 11/ /    21534   1  Árok                 KÜLTERÜLET             3487 100        3487          470000         470</t>
  </si>
  <si>
    <t xml:space="preserve">   101 Völcsej       0119/   / /    21125   1  Út és árok           KÜLTERÜLET             6355 100        6355          260000         260</t>
  </si>
  <si>
    <t xml:space="preserve">   102 Völcsej       0120/   / /    21128   1  Sajáth.út            KÜLTERÜLET            13386 100       13386          440000         440</t>
  </si>
  <si>
    <t xml:space="preserve">    24 Völcsej       0121/   / /    21125   1  Út                   KÜLTERÜLET             8443 100        8443          350000         350</t>
  </si>
  <si>
    <t xml:space="preserve">   103 Völcsej       0124/  1/ /    21128   1  Sajáth.út            KÜLTERÜLET             5312 100        5312          300000         300</t>
  </si>
  <si>
    <t xml:space="preserve">   104 Völcsej       0124/ 11/ /    21534   1  Árok                 KÜLTERÜLET              606 100         606          120000         120</t>
  </si>
  <si>
    <t xml:space="preserve">    25 Völcsej       0126/   / /    21534   1  Árok                 KÜLTERÜLET             1899 100        1899          260000         260</t>
  </si>
  <si>
    <t xml:space="preserve">    26 Völcsej       0127/   / /    21534   1  Árok                 KÜLTERÜLET             1236 100        1236          200000         200</t>
  </si>
  <si>
    <t>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—</t>
  </si>
  <si>
    <t xml:space="preserve">                                                                                    Tel.ter(m2)     Önk.tul(m2)      Bruttó(Ft)  Becs.(eFt)</t>
  </si>
  <si>
    <t>Összesen (87 darab): (Forgalomképtelen törvény a.):                                      281111          281111        58887541       52054</t>
  </si>
  <si>
    <t xml:space="preserve">Ingatlanvagyon-Kataszter              </t>
  </si>
  <si>
    <t>MindÖsszesen (87 darab):                                                                 281111          281111        58887541       52054</t>
  </si>
  <si>
    <t>Ingatlanvagyon-Kataszter              Korlátozottan forg.kép.törvény a.</t>
  </si>
  <si>
    <t xml:space="preserve">                                      Szűrés: Forg.képesség kódja="3"</t>
  </si>
  <si>
    <t xml:space="preserve">    50 Völcsej           /   / /    22221   3  Ivóvíz-közmű         -                         0 100           0        30298921       11309</t>
  </si>
  <si>
    <t xml:space="preserve">    54 Völcsej           /   / /    22232   3  Szennyvízrendszer    -                         0 100           0       180519734      296328</t>
  </si>
  <si>
    <t xml:space="preserve">   116 Völcsej           /   / /    12722   3  Ravatalozó           TEMETŐ                    0 100           0         5718241        5718</t>
  </si>
  <si>
    <t xml:space="preserve">   118 Völcsej           /   / /    22241   3  Közvilágítás bővítés -                         0 100           0         1244637        2490</t>
  </si>
  <si>
    <t xml:space="preserve">    29 Völcsej         41/   / /    12742   3  Tűzoltószertár-edzőt FŐ U. 21               1439 100        1439        11528674       13722</t>
  </si>
  <si>
    <t xml:space="preserve">   115 Völcsej         80/  5/ /    00001   3  Sportpálya           -                      2528 100        2528         1968811        1969</t>
  </si>
  <si>
    <t xml:space="preserve">    30 Völcsej        125/   / /    12611   3  Kultúrház+Polgármest FŐ U. 50               2086 100        2086        30765129       41129</t>
  </si>
  <si>
    <t xml:space="preserve">    31 Völcsej        135/   / /    12633   3  Ált.Isk.+Óvoda+Rende FŐ U. 57               1953 100        1953         9347758       28341</t>
  </si>
  <si>
    <t>Összesen (8 darab): (Korlátozottan forg.kép.törvény a.):                                   8006            8006       271391905      401006</t>
  </si>
  <si>
    <t>Ingatlanvagyon-Kataszter              Forgalomképes</t>
  </si>
  <si>
    <t xml:space="preserve">                                      Szűrés: Forg.képesség kódja="5"</t>
  </si>
  <si>
    <t xml:space="preserve">   120 Völcsej         80/  6/ /    00001   5  Játszótér (s.pálya m -                      2528 100        2528         3682711        3963</t>
  </si>
  <si>
    <t xml:space="preserve">    33 Völcsej        119/   / /    00001   5  Udvar                -                        97 100          97           30000          30</t>
  </si>
  <si>
    <t xml:space="preserve">    34 Völcsej        122/  3/ /    00001   5  Beépítetlen ter.     -                       421 100         421          150000         150</t>
  </si>
  <si>
    <t xml:space="preserve">    36 Völcsej        169/   / /    00001   5  Beépítetlen ter.     -                       770 100         770          270000         270</t>
  </si>
  <si>
    <t xml:space="preserve">    37 Völcsej        220/   / /    00001   5  Horgásztó            -                      9833 100        9833          300000         300</t>
  </si>
  <si>
    <t xml:space="preserve">   117 Völcsej        224/   / /    00001   5  Beépítetlen terület  -                        75 100          75           20000          20</t>
  </si>
  <si>
    <t xml:space="preserve">    39 Völcsej        225/   / /    00001   5  Tó területe+turiszti -                     13620 100       13620         3877542        3648</t>
  </si>
  <si>
    <t xml:space="preserve">    53 Völcsej        227/   / /    00001   5  Beépítetlen ter.     -                      1521 100        1521           90000         100</t>
  </si>
  <si>
    <t xml:space="preserve">    40 Völcsej        229/   / /    00001   5  Beépítetlen ter.     -                       248 100         248           90000          90</t>
  </si>
  <si>
    <t xml:space="preserve">    42 Völcsej        386/  8/ /    00001   5  Beépítetlen ter.     -                      1264 100        1264          440000         440</t>
  </si>
  <si>
    <t xml:space="preserve">    51 Völcsej       1233/   / /    00005   5  Kert                 ZÁRTKERT                990  33         330           10000          10</t>
  </si>
  <si>
    <t xml:space="preserve">    43 Völcsej       1234/   / /    00005   5  Kert                 ZÁRTKERT                993  33         331           10000          10</t>
  </si>
  <si>
    <t xml:space="preserve">    52 Völcsej       1235/   / /    00005   5  Kert                 ZÁRTKERT                993  33         331           10000          10</t>
  </si>
  <si>
    <t xml:space="preserve">    44 Völcsej         07/  2/ /    00005   5  Gyep                 KÜLTERÜLET             6655 100        6655          140000         140</t>
  </si>
  <si>
    <t xml:space="preserve">    20 Völcsej         07/  3/ /    00001   5  Szeméttelep és erdő  KÜLTERÜLET            31545 100       31545          440000         440</t>
  </si>
  <si>
    <t xml:space="preserve">    45 Völcsej        046/  1/ /    00005   5  Erdő                 KÜLTERÜLET             9675 100        9675          300000         300</t>
  </si>
  <si>
    <t xml:space="preserve">   112 Völcsej        095/ 34/ /    00005   5  Szántó               KÜLTERÜLET            23019 100       23019          530000         530</t>
  </si>
  <si>
    <t>Összesen (17 darab): (Forgalomképes):                                                    104247          102262        10390253       10451</t>
  </si>
  <si>
    <t>Kataszteri vagyonkimutatás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</si>
</sst>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[$-40E]yyyy/\ mmmm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ourier New"/>
      <family val="3"/>
    </font>
    <font>
      <sz val="8"/>
      <color indexed="8"/>
      <name val="Calibri"/>
      <family val="2"/>
    </font>
    <font>
      <sz val="11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u val="single"/>
      <sz val="11"/>
      <color theme="1"/>
      <name val="Times New Roman"/>
      <family val="1"/>
    </font>
    <font>
      <sz val="8"/>
      <color theme="1"/>
      <name val="Courier New"/>
      <family val="3"/>
    </font>
    <font>
      <sz val="8"/>
      <color theme="1"/>
      <name val="Calibri"/>
      <family val="2"/>
    </font>
    <font>
      <sz val="11"/>
      <color theme="1"/>
      <name val="Courier New"/>
      <family val="3"/>
    </font>
    <font>
      <sz val="12"/>
      <color theme="1"/>
      <name val="Calibri"/>
      <family val="2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18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65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66" fillId="0" borderId="11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66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6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/>
    </xf>
    <xf numFmtId="3" fontId="65" fillId="0" borderId="11" xfId="0" applyNumberFormat="1" applyFont="1" applyBorder="1" applyAlignment="1">
      <alignment/>
    </xf>
    <xf numFmtId="3" fontId="66" fillId="0" borderId="11" xfId="0" applyNumberFormat="1" applyFont="1" applyBorder="1" applyAlignment="1">
      <alignment/>
    </xf>
    <xf numFmtId="3" fontId="6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67" fillId="0" borderId="11" xfId="0" applyFont="1" applyBorder="1" applyAlignment="1">
      <alignment/>
    </xf>
    <xf numFmtId="0" fontId="8" fillId="0" borderId="11" xfId="0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vertical="center"/>
    </xf>
    <xf numFmtId="0" fontId="6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/>
    </xf>
    <xf numFmtId="0" fontId="66" fillId="0" borderId="0" xfId="0" applyFont="1" applyAlignment="1">
      <alignment/>
    </xf>
    <xf numFmtId="0" fontId="5" fillId="0" borderId="11" xfId="0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2" fillId="34" borderId="11" xfId="0" applyFont="1" applyFill="1" applyBorder="1" applyAlignment="1">
      <alignment/>
    </xf>
    <xf numFmtId="3" fontId="69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165" fontId="8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164" fontId="2" fillId="35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3" fontId="14" fillId="0" borderId="11" xfId="0" applyNumberFormat="1" applyFont="1" applyFill="1" applyBorder="1" applyAlignment="1">
      <alignment horizontal="right" vertical="center"/>
    </xf>
    <xf numFmtId="0" fontId="15" fillId="35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horizontal="center"/>
    </xf>
    <xf numFmtId="3" fontId="65" fillId="0" borderId="11" xfId="0" applyNumberFormat="1" applyFont="1" applyBorder="1" applyAlignment="1">
      <alignment/>
    </xf>
    <xf numFmtId="3" fontId="66" fillId="0" borderId="11" xfId="0" applyNumberFormat="1" applyFont="1" applyBorder="1" applyAlignment="1">
      <alignment/>
    </xf>
    <xf numFmtId="0" fontId="70" fillId="0" borderId="0" xfId="0" applyFont="1" applyAlignment="1">
      <alignment/>
    </xf>
    <xf numFmtId="0" fontId="7" fillId="0" borderId="11" xfId="0" applyFont="1" applyFill="1" applyBorder="1" applyAlignment="1">
      <alignment horizontal="left" vertical="center"/>
    </xf>
    <xf numFmtId="0" fontId="15" fillId="36" borderId="11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/>
    </xf>
    <xf numFmtId="0" fontId="15" fillId="36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 wrapText="1"/>
    </xf>
    <xf numFmtId="0" fontId="16" fillId="36" borderId="11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14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65" fillId="0" borderId="0" xfId="0" applyNumberFormat="1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65" fillId="0" borderId="11" xfId="0" applyNumberFormat="1" applyFont="1" applyBorder="1" applyAlignment="1">
      <alignment/>
    </xf>
    <xf numFmtId="3" fontId="66" fillId="0" borderId="11" xfId="0" applyNumberFormat="1" applyFont="1" applyBorder="1" applyAlignment="1">
      <alignment/>
    </xf>
    <xf numFmtId="3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 horizontal="center" wrapText="1"/>
    </xf>
    <xf numFmtId="0" fontId="14" fillId="0" borderId="11" xfId="0" applyFont="1" applyFill="1" applyBorder="1" applyAlignment="1">
      <alignment horizontal="left" vertical="center" wrapText="1"/>
    </xf>
    <xf numFmtId="0" fontId="15" fillId="37" borderId="11" xfId="0" applyFont="1" applyFill="1" applyBorder="1" applyAlignment="1">
      <alignment horizontal="left" vertical="center" wrapText="1"/>
    </xf>
    <xf numFmtId="0" fontId="7" fillId="37" borderId="11" xfId="0" applyFont="1" applyFill="1" applyBorder="1" applyAlignment="1">
      <alignment horizontal="left" vertical="center"/>
    </xf>
    <xf numFmtId="3" fontId="71" fillId="0" borderId="0" xfId="0" applyNumberFormat="1" applyFont="1" applyAlignment="1">
      <alignment horizontal="center"/>
    </xf>
    <xf numFmtId="3" fontId="71" fillId="0" borderId="11" xfId="0" applyNumberFormat="1" applyFont="1" applyBorder="1" applyAlignment="1">
      <alignment horizontal="center" vertical="center"/>
    </xf>
    <xf numFmtId="3" fontId="65" fillId="0" borderId="0" xfId="0" applyNumberFormat="1" applyFont="1" applyAlignment="1">
      <alignment horizont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65" fillId="0" borderId="11" xfId="0" applyNumberFormat="1" applyFont="1" applyBorder="1" applyAlignment="1">
      <alignment horizontal="center"/>
    </xf>
    <xf numFmtId="3" fontId="6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5" fillId="0" borderId="11" xfId="0" applyFont="1" applyBorder="1" applyAlignment="1">
      <alignment/>
    </xf>
    <xf numFmtId="3" fontId="71" fillId="0" borderId="11" xfId="0" applyNumberFormat="1" applyFont="1" applyBorder="1" applyAlignment="1">
      <alignment horizontal="center"/>
    </xf>
    <xf numFmtId="3" fontId="72" fillId="0" borderId="11" xfId="0" applyNumberFormat="1" applyFont="1" applyBorder="1" applyAlignment="1">
      <alignment horizontal="center"/>
    </xf>
    <xf numFmtId="3" fontId="65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3" fontId="65" fillId="0" borderId="11" xfId="0" applyNumberFormat="1" applyFont="1" applyBorder="1" applyAlignment="1">
      <alignment/>
    </xf>
    <xf numFmtId="3" fontId="66" fillId="0" borderId="11" xfId="0" applyNumberFormat="1" applyFont="1" applyBorder="1" applyAlignment="1">
      <alignment/>
    </xf>
    <xf numFmtId="3" fontId="6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4" fillId="38" borderId="11" xfId="0" applyFont="1" applyFill="1" applyBorder="1" applyAlignment="1">
      <alignment horizontal="left" vertical="center" wrapText="1"/>
    </xf>
    <xf numFmtId="0" fontId="11" fillId="38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0" fontId="15" fillId="37" borderId="11" xfId="0" applyFont="1" applyFill="1" applyBorder="1" applyAlignment="1">
      <alignment vertical="center" wrapText="1"/>
    </xf>
    <xf numFmtId="3" fontId="6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3" fontId="72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3" fontId="65" fillId="0" borderId="11" xfId="0" applyNumberFormat="1" applyFont="1" applyBorder="1" applyAlignment="1">
      <alignment/>
    </xf>
    <xf numFmtId="3" fontId="66" fillId="0" borderId="11" xfId="0" applyNumberFormat="1" applyFont="1" applyBorder="1" applyAlignment="1">
      <alignment/>
    </xf>
    <xf numFmtId="3" fontId="65" fillId="0" borderId="0" xfId="0" applyNumberFormat="1" applyFont="1" applyAlignment="1">
      <alignment/>
    </xf>
    <xf numFmtId="3" fontId="66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65" fillId="0" borderId="11" xfId="0" applyNumberFormat="1" applyFont="1" applyBorder="1" applyAlignment="1">
      <alignment/>
    </xf>
    <xf numFmtId="3" fontId="66" fillId="0" borderId="11" xfId="0" applyNumberFormat="1" applyFont="1" applyBorder="1" applyAlignment="1">
      <alignment/>
    </xf>
    <xf numFmtId="3" fontId="65" fillId="0" borderId="0" xfId="0" applyNumberFormat="1" applyFont="1" applyAlignment="1">
      <alignment/>
    </xf>
    <xf numFmtId="3" fontId="66" fillId="0" borderId="11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3" fontId="6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73" fillId="0" borderId="0" xfId="0" applyFont="1" applyAlignment="1">
      <alignment/>
    </xf>
    <xf numFmtId="0" fontId="65" fillId="36" borderId="0" xfId="0" applyFont="1" applyFill="1" applyAlignment="1">
      <alignment/>
    </xf>
    <xf numFmtId="0" fontId="15" fillId="36" borderId="11" xfId="0" applyFont="1" applyFill="1" applyBorder="1" applyAlignment="1">
      <alignment horizontal="center" vertical="top" wrapText="1"/>
    </xf>
    <xf numFmtId="0" fontId="66" fillId="36" borderId="0" xfId="0" applyFont="1" applyFill="1" applyAlignment="1">
      <alignment/>
    </xf>
    <xf numFmtId="0" fontId="22" fillId="36" borderId="11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3" fontId="22" fillId="0" borderId="11" xfId="0" applyNumberFormat="1" applyFont="1" applyBorder="1" applyAlignment="1">
      <alignment horizontal="right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3" fontId="15" fillId="0" borderId="11" xfId="0" applyNumberFormat="1" applyFont="1" applyBorder="1" applyAlignment="1">
      <alignment horizontal="right" vertical="top" wrapText="1"/>
    </xf>
    <xf numFmtId="49" fontId="22" fillId="0" borderId="11" xfId="0" applyNumberFormat="1" applyFont="1" applyBorder="1" applyAlignment="1">
      <alignment horizontal="center" vertical="top" wrapText="1"/>
    </xf>
    <xf numFmtId="3" fontId="14" fillId="0" borderId="11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49" fontId="61" fillId="0" borderId="11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3" fontId="61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9" fontId="61" fillId="0" borderId="11" xfId="0" applyNumberFormat="1" applyFont="1" applyBorder="1" applyAlignment="1">
      <alignment horizontal="center"/>
    </xf>
    <xf numFmtId="0" fontId="61" fillId="0" borderId="11" xfId="0" applyFont="1" applyBorder="1" applyAlignment="1">
      <alignment/>
    </xf>
    <xf numFmtId="3" fontId="61" fillId="0" borderId="11" xfId="0" applyNumberFormat="1" applyFont="1" applyBorder="1" applyAlignment="1">
      <alignment/>
    </xf>
    <xf numFmtId="0" fontId="61" fillId="0" borderId="0" xfId="0" applyFont="1" applyAlignment="1">
      <alignment/>
    </xf>
    <xf numFmtId="0" fontId="9" fillId="0" borderId="11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22" fillId="0" borderId="11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/>
    </xf>
    <xf numFmtId="166" fontId="2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25" fillId="36" borderId="11" xfId="0" applyFont="1" applyFill="1" applyBorder="1" applyAlignment="1">
      <alignment/>
    </xf>
    <xf numFmtId="164" fontId="25" fillId="36" borderId="11" xfId="0" applyNumberFormat="1" applyFont="1" applyFill="1" applyBorder="1" applyAlignment="1">
      <alignment vertical="center"/>
    </xf>
    <xf numFmtId="3" fontId="25" fillId="36" borderId="11" xfId="0" applyNumberFormat="1" applyFont="1" applyFill="1" applyBorder="1" applyAlignment="1">
      <alignment/>
    </xf>
    <xf numFmtId="0" fontId="25" fillId="36" borderId="0" xfId="0" applyFont="1" applyFill="1" applyAlignment="1">
      <alignment/>
    </xf>
    <xf numFmtId="0" fontId="75" fillId="36" borderId="0" xfId="0" applyFont="1" applyFill="1" applyAlignment="1">
      <alignment/>
    </xf>
    <xf numFmtId="165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/>
    </xf>
    <xf numFmtId="164" fontId="5" fillId="36" borderId="11" xfId="0" applyNumberFormat="1" applyFont="1" applyFill="1" applyBorder="1" applyAlignment="1">
      <alignment vertical="center"/>
    </xf>
    <xf numFmtId="3" fontId="5" fillId="36" borderId="11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9" fillId="36" borderId="11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 wrapText="1"/>
    </xf>
    <xf numFmtId="3" fontId="4" fillId="36" borderId="11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10" fillId="36" borderId="11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/>
    </xf>
    <xf numFmtId="0" fontId="10" fillId="36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0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9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12" fontId="65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65" fillId="36" borderId="0" xfId="0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56.7109375" style="0" bestFit="1" customWidth="1"/>
    <col min="2" max="2" width="12.8515625" style="0" customWidth="1"/>
    <col min="3" max="3" width="14.00390625" style="0" customWidth="1"/>
    <col min="4" max="4" width="13.8515625" style="0" customWidth="1"/>
  </cols>
  <sheetData>
    <row r="2" spans="1:4" ht="15">
      <c r="A2" s="235" t="s">
        <v>23</v>
      </c>
      <c r="B2" s="235"/>
      <c r="C2" s="233"/>
      <c r="D2" s="233"/>
    </row>
    <row r="3" spans="1:4" ht="15.75">
      <c r="A3" s="231" t="s">
        <v>24</v>
      </c>
      <c r="B3" s="232"/>
      <c r="C3" s="233"/>
      <c r="D3" s="233"/>
    </row>
    <row r="4" spans="1:4" ht="15.75">
      <c r="A4" s="234" t="s">
        <v>0</v>
      </c>
      <c r="B4" s="232"/>
      <c r="C4" s="233"/>
      <c r="D4" s="233"/>
    </row>
    <row r="8" spans="1:4" ht="15">
      <c r="A8" s="1"/>
      <c r="B8" s="1"/>
      <c r="C8" s="1"/>
      <c r="D8" s="21" t="s">
        <v>130</v>
      </c>
    </row>
    <row r="9" spans="1:4" ht="42.75">
      <c r="A9" s="13" t="s">
        <v>1</v>
      </c>
      <c r="B9" s="14" t="s">
        <v>2</v>
      </c>
      <c r="C9" s="15" t="s">
        <v>3</v>
      </c>
      <c r="D9" s="12" t="s">
        <v>4</v>
      </c>
    </row>
    <row r="10" spans="1:4" ht="15">
      <c r="A10" s="2" t="s">
        <v>5</v>
      </c>
      <c r="B10" s="3">
        <v>3269110</v>
      </c>
      <c r="C10" s="4">
        <v>4182805</v>
      </c>
      <c r="D10" s="4">
        <v>4120505</v>
      </c>
    </row>
    <row r="11" spans="1:4" ht="15">
      <c r="A11" s="5" t="s">
        <v>6</v>
      </c>
      <c r="B11" s="6">
        <v>921820</v>
      </c>
      <c r="C11" s="4">
        <v>1127548</v>
      </c>
      <c r="D11" s="4">
        <v>1090299</v>
      </c>
    </row>
    <row r="12" spans="1:4" ht="15">
      <c r="A12" s="5" t="s">
        <v>7</v>
      </c>
      <c r="B12" s="6">
        <v>12961158</v>
      </c>
      <c r="C12" s="4">
        <v>13887140</v>
      </c>
      <c r="D12" s="4">
        <v>12658234</v>
      </c>
    </row>
    <row r="13" spans="1:4" ht="15">
      <c r="A13" s="5" t="s">
        <v>8</v>
      </c>
      <c r="B13" s="6">
        <v>660000</v>
      </c>
      <c r="C13" s="4">
        <v>684592</v>
      </c>
      <c r="D13" s="4">
        <v>654800</v>
      </c>
    </row>
    <row r="14" spans="1:4" ht="15">
      <c r="A14" s="5" t="s">
        <v>9</v>
      </c>
      <c r="B14" s="6">
        <v>3452243</v>
      </c>
      <c r="C14" s="4">
        <v>18625707</v>
      </c>
      <c r="D14" s="4">
        <v>1206006</v>
      </c>
    </row>
    <row r="15" spans="1:4" ht="15">
      <c r="A15" s="5" t="s">
        <v>10</v>
      </c>
      <c r="B15" s="6">
        <v>3810000</v>
      </c>
      <c r="C15" s="4">
        <v>3810000</v>
      </c>
      <c r="D15" s="4">
        <v>2044329</v>
      </c>
    </row>
    <row r="16" spans="1:4" ht="15">
      <c r="A16" s="5" t="s">
        <v>11</v>
      </c>
      <c r="B16" s="6">
        <v>10160000</v>
      </c>
      <c r="C16" s="4">
        <v>16660000</v>
      </c>
      <c r="D16" s="4">
        <v>6441337</v>
      </c>
    </row>
    <row r="17" spans="1:5" ht="15">
      <c r="A17" s="5" t="s">
        <v>12</v>
      </c>
      <c r="B17" s="6">
        <v>200000</v>
      </c>
      <c r="C17" s="4">
        <v>600000</v>
      </c>
      <c r="D17" s="4">
        <v>450000</v>
      </c>
      <c r="E17" s="1"/>
    </row>
    <row r="18" spans="1:5" ht="15">
      <c r="A18" s="7" t="s">
        <v>13</v>
      </c>
      <c r="B18" s="8">
        <v>35434331</v>
      </c>
      <c r="C18" s="9">
        <v>59577792</v>
      </c>
      <c r="D18" s="9">
        <v>28665510</v>
      </c>
      <c r="E18" s="1"/>
    </row>
    <row r="19" spans="1:5" ht="15">
      <c r="A19" s="7" t="s">
        <v>14</v>
      </c>
      <c r="B19" s="8">
        <v>544254</v>
      </c>
      <c r="C19" s="9">
        <v>1302069</v>
      </c>
      <c r="D19" s="9">
        <v>554254</v>
      </c>
      <c r="E19" s="1"/>
    </row>
    <row r="20" spans="1:5" ht="15">
      <c r="A20" s="10" t="s">
        <v>15</v>
      </c>
      <c r="B20" s="8">
        <v>35978585</v>
      </c>
      <c r="C20" s="8">
        <v>60879861</v>
      </c>
      <c r="D20" s="8">
        <v>29219764</v>
      </c>
      <c r="E20" s="1"/>
    </row>
    <row r="21" spans="1:5" ht="15">
      <c r="A21" s="5" t="s">
        <v>16</v>
      </c>
      <c r="B21" s="6">
        <v>13936108</v>
      </c>
      <c r="C21" s="4">
        <v>16655442</v>
      </c>
      <c r="D21" s="4">
        <v>16655442</v>
      </c>
      <c r="E21" s="1"/>
    </row>
    <row r="22" spans="1:5" ht="15">
      <c r="A22" s="5" t="s">
        <v>17</v>
      </c>
      <c r="B22" s="6">
        <v>0</v>
      </c>
      <c r="C22" s="4">
        <v>6500000</v>
      </c>
      <c r="D22" s="4">
        <v>6500000</v>
      </c>
      <c r="E22" s="1"/>
    </row>
    <row r="23" spans="1:5" ht="15">
      <c r="A23" s="5" t="s">
        <v>18</v>
      </c>
      <c r="B23" s="6">
        <v>4899000</v>
      </c>
      <c r="C23" s="4">
        <v>4613157</v>
      </c>
      <c r="D23" s="4">
        <v>4212148</v>
      </c>
      <c r="E23" s="1"/>
    </row>
    <row r="24" spans="1:5" ht="15">
      <c r="A24" s="5" t="s">
        <v>19</v>
      </c>
      <c r="B24" s="6">
        <v>8132113</v>
      </c>
      <c r="C24" s="4">
        <v>10007961</v>
      </c>
      <c r="D24" s="4">
        <v>9961840</v>
      </c>
      <c r="E24" s="1"/>
    </row>
    <row r="25" spans="1:5" ht="15">
      <c r="A25" s="7" t="s">
        <v>20</v>
      </c>
      <c r="B25" s="8">
        <v>26967221</v>
      </c>
      <c r="C25" s="9">
        <v>37776560</v>
      </c>
      <c r="D25" s="9">
        <v>37329430</v>
      </c>
      <c r="E25" s="1"/>
    </row>
    <row r="26" spans="1:5" ht="15">
      <c r="A26" s="7" t="s">
        <v>21</v>
      </c>
      <c r="B26" s="8">
        <v>9011364</v>
      </c>
      <c r="C26" s="9">
        <v>23103301</v>
      </c>
      <c r="D26" s="9">
        <v>23103301</v>
      </c>
      <c r="E26" s="1"/>
    </row>
    <row r="27" spans="1:5" ht="15">
      <c r="A27" s="10" t="s">
        <v>22</v>
      </c>
      <c r="B27" s="8">
        <v>44989949</v>
      </c>
      <c r="C27" s="8">
        <v>60879861</v>
      </c>
      <c r="D27" s="8">
        <v>52323065</v>
      </c>
      <c r="E27" s="11"/>
    </row>
  </sheetData>
  <sheetProtection/>
  <mergeCells count="3">
    <mergeCell ref="A3:D3"/>
    <mergeCell ref="A4:D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30"/>
  <sheetViews>
    <sheetView zoomScalePageLayoutView="0" workbookViewId="0" topLeftCell="A1">
      <selection activeCell="R26" sqref="R26"/>
    </sheetView>
  </sheetViews>
  <sheetFormatPr defaultColWidth="9.140625" defaultRowHeight="15"/>
  <cols>
    <col min="1" max="1" width="66.140625" style="79" customWidth="1"/>
    <col min="2" max="2" width="8.57421875" style="79" customWidth="1"/>
    <col min="3" max="3" width="10.140625" style="79" customWidth="1"/>
    <col min="4" max="4" width="10.00390625" style="79" customWidth="1"/>
    <col min="5" max="5" width="9.8515625" style="79" customWidth="1"/>
    <col min="6" max="7" width="9.57421875" style="79" customWidth="1"/>
    <col min="8" max="8" width="9.7109375" style="79" customWidth="1"/>
    <col min="9" max="9" width="10.28125" style="79" customWidth="1"/>
    <col min="10" max="10" width="10.7109375" style="79" customWidth="1"/>
    <col min="11" max="11" width="11.28125" style="79" customWidth="1"/>
    <col min="12" max="12" width="12.00390625" style="79" customWidth="1"/>
    <col min="13" max="13" width="11.57421875" style="79" customWidth="1"/>
    <col min="14" max="14" width="12.00390625" style="79" customWidth="1"/>
    <col min="15" max="15" width="14.140625" style="79" customWidth="1"/>
    <col min="16" max="16384" width="9.140625" style="79" customWidth="1"/>
  </cols>
  <sheetData>
    <row r="1" spans="1:15" ht="15">
      <c r="A1" s="235" t="s">
        <v>507</v>
      </c>
      <c r="B1" s="235"/>
      <c r="C1" s="235"/>
      <c r="D1" s="235"/>
      <c r="E1" s="233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5">
      <c r="A2" s="249" t="s">
        <v>480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1:15" ht="15">
      <c r="A3" s="251" t="s">
        <v>481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7" ht="28.5">
      <c r="A4" s="192" t="s">
        <v>26</v>
      </c>
      <c r="B4" s="193" t="s">
        <v>27</v>
      </c>
      <c r="C4" s="194" t="s">
        <v>482</v>
      </c>
      <c r="D4" s="194" t="s">
        <v>483</v>
      </c>
      <c r="E4" s="194" t="s">
        <v>484</v>
      </c>
      <c r="F4" s="194" t="s">
        <v>485</v>
      </c>
      <c r="G4" s="194" t="s">
        <v>486</v>
      </c>
      <c r="H4" s="194" t="s">
        <v>487</v>
      </c>
      <c r="I4" s="194" t="s">
        <v>488</v>
      </c>
      <c r="J4" s="194" t="s">
        <v>489</v>
      </c>
      <c r="K4" s="194" t="s">
        <v>490</v>
      </c>
      <c r="L4" s="194" t="s">
        <v>491</v>
      </c>
      <c r="M4" s="194" t="s">
        <v>492</v>
      </c>
      <c r="N4" s="194" t="s">
        <v>493</v>
      </c>
      <c r="O4" s="195" t="s">
        <v>494</v>
      </c>
      <c r="P4" s="117"/>
      <c r="Q4" s="117"/>
    </row>
    <row r="5" spans="1:18" ht="15">
      <c r="A5" s="196" t="s">
        <v>30</v>
      </c>
      <c r="B5" s="197" t="s">
        <v>31</v>
      </c>
      <c r="C5" s="6">
        <v>195</v>
      </c>
      <c r="D5" s="6">
        <v>196</v>
      </c>
      <c r="E5" s="6">
        <v>196</v>
      </c>
      <c r="F5" s="6">
        <v>196</v>
      </c>
      <c r="G5" s="6">
        <v>196</v>
      </c>
      <c r="H5" s="6">
        <v>196</v>
      </c>
      <c r="I5" s="6">
        <v>196</v>
      </c>
      <c r="J5" s="6">
        <v>196</v>
      </c>
      <c r="K5" s="6">
        <v>196</v>
      </c>
      <c r="L5" s="6">
        <v>196</v>
      </c>
      <c r="M5" s="6">
        <v>195</v>
      </c>
      <c r="N5" s="6">
        <v>196</v>
      </c>
      <c r="O5" s="6">
        <v>2350</v>
      </c>
      <c r="P5" s="117"/>
      <c r="Q5" s="201"/>
      <c r="R5" s="141"/>
    </row>
    <row r="6" spans="1:18" ht="15">
      <c r="A6" s="198" t="s">
        <v>32</v>
      </c>
      <c r="B6" s="44" t="s">
        <v>33</v>
      </c>
      <c r="C6" s="5">
        <v>16</v>
      </c>
      <c r="D6" s="5">
        <v>16</v>
      </c>
      <c r="E6" s="5">
        <v>16</v>
      </c>
      <c r="F6" s="5">
        <v>16</v>
      </c>
      <c r="G6" s="5">
        <v>16</v>
      </c>
      <c r="H6" s="5">
        <v>16</v>
      </c>
      <c r="I6" s="5">
        <v>16</v>
      </c>
      <c r="J6" s="5">
        <v>16</v>
      </c>
      <c r="K6" s="5">
        <v>16</v>
      </c>
      <c r="L6" s="5">
        <v>16</v>
      </c>
      <c r="M6" s="5">
        <v>16</v>
      </c>
      <c r="N6" s="5">
        <v>16</v>
      </c>
      <c r="O6" s="6">
        <v>192</v>
      </c>
      <c r="P6" s="117"/>
      <c r="Q6" s="201"/>
      <c r="R6" s="141"/>
    </row>
    <row r="7" spans="1:18" ht="15">
      <c r="A7" s="43" t="s">
        <v>34</v>
      </c>
      <c r="B7" s="44" t="s">
        <v>495</v>
      </c>
      <c r="C7" s="5">
        <v>31</v>
      </c>
      <c r="D7" s="5">
        <v>31</v>
      </c>
      <c r="E7" s="5">
        <v>31</v>
      </c>
      <c r="F7" s="5">
        <v>31</v>
      </c>
      <c r="G7" s="5">
        <v>31</v>
      </c>
      <c r="H7" s="5">
        <v>31</v>
      </c>
      <c r="I7" s="5">
        <v>30</v>
      </c>
      <c r="J7" s="5">
        <v>30</v>
      </c>
      <c r="K7" s="5">
        <v>31</v>
      </c>
      <c r="L7" s="5">
        <v>31</v>
      </c>
      <c r="M7" s="5">
        <v>31</v>
      </c>
      <c r="N7" s="5">
        <v>31</v>
      </c>
      <c r="O7" s="6">
        <v>370</v>
      </c>
      <c r="P7" s="117"/>
      <c r="Q7" s="201"/>
      <c r="R7" s="141"/>
    </row>
    <row r="8" spans="1:256" ht="15">
      <c r="A8" s="39" t="s">
        <v>36</v>
      </c>
      <c r="B8" s="40" t="s">
        <v>37</v>
      </c>
      <c r="C8" s="8">
        <f>SUM(C5:C7)</f>
        <v>242</v>
      </c>
      <c r="D8" s="8">
        <f aca="true" t="shared" si="0" ref="D8:N8">SUM(D5:D7)</f>
        <v>243</v>
      </c>
      <c r="E8" s="8">
        <f t="shared" si="0"/>
        <v>243</v>
      </c>
      <c r="F8" s="8">
        <f t="shared" si="0"/>
        <v>243</v>
      </c>
      <c r="G8" s="8">
        <f t="shared" si="0"/>
        <v>243</v>
      </c>
      <c r="H8" s="8">
        <f t="shared" si="0"/>
        <v>243</v>
      </c>
      <c r="I8" s="8">
        <f t="shared" si="0"/>
        <v>242</v>
      </c>
      <c r="J8" s="8">
        <f t="shared" si="0"/>
        <v>242</v>
      </c>
      <c r="K8" s="8">
        <f t="shared" si="0"/>
        <v>243</v>
      </c>
      <c r="L8" s="8">
        <f t="shared" si="0"/>
        <v>243</v>
      </c>
      <c r="M8" s="8">
        <f t="shared" si="0"/>
        <v>242</v>
      </c>
      <c r="N8" s="8">
        <f t="shared" si="0"/>
        <v>243</v>
      </c>
      <c r="O8" s="8">
        <f aca="true" t="shared" si="1" ref="O8:O55">SUM(C8:N8)</f>
        <v>2912</v>
      </c>
      <c r="P8" s="199"/>
      <c r="Q8" s="201"/>
      <c r="R8" s="141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18" ht="15">
      <c r="A9" s="43" t="s">
        <v>38</v>
      </c>
      <c r="B9" s="44" t="s">
        <v>39</v>
      </c>
      <c r="C9" s="6">
        <v>86</v>
      </c>
      <c r="D9" s="6">
        <v>86</v>
      </c>
      <c r="E9" s="6">
        <v>86</v>
      </c>
      <c r="F9" s="6">
        <v>86</v>
      </c>
      <c r="G9" s="6">
        <v>86</v>
      </c>
      <c r="H9" s="6">
        <v>85</v>
      </c>
      <c r="I9" s="6">
        <v>85</v>
      </c>
      <c r="J9" s="6">
        <v>85</v>
      </c>
      <c r="K9" s="6">
        <v>85</v>
      </c>
      <c r="L9" s="6">
        <v>86</v>
      </c>
      <c r="M9" s="6">
        <v>86</v>
      </c>
      <c r="N9" s="6">
        <v>86</v>
      </c>
      <c r="O9" s="6">
        <f t="shared" si="1"/>
        <v>1028</v>
      </c>
      <c r="P9" s="117"/>
      <c r="Q9" s="201"/>
      <c r="R9" s="141"/>
    </row>
    <row r="10" spans="1:18" ht="30">
      <c r="A10" s="43" t="s">
        <v>40</v>
      </c>
      <c r="B10" s="44" t="s">
        <v>41</v>
      </c>
      <c r="C10" s="6">
        <v>15</v>
      </c>
      <c r="D10" s="6">
        <v>15</v>
      </c>
      <c r="E10" s="6">
        <v>15</v>
      </c>
      <c r="F10" s="6">
        <v>15</v>
      </c>
      <c r="G10" s="6">
        <v>15</v>
      </c>
      <c r="H10" s="6">
        <v>15</v>
      </c>
      <c r="I10" s="6">
        <v>15</v>
      </c>
      <c r="J10" s="6">
        <v>15</v>
      </c>
      <c r="K10" s="6">
        <v>15</v>
      </c>
      <c r="L10" s="6">
        <v>15</v>
      </c>
      <c r="M10" s="6">
        <v>15</v>
      </c>
      <c r="N10" s="6">
        <v>15</v>
      </c>
      <c r="O10" s="6">
        <f t="shared" si="1"/>
        <v>180</v>
      </c>
      <c r="P10" s="117"/>
      <c r="Q10" s="201"/>
      <c r="R10" s="141"/>
    </row>
    <row r="11" spans="1:256" ht="15">
      <c r="A11" s="41" t="s">
        <v>42</v>
      </c>
      <c r="B11" s="40" t="s">
        <v>43</v>
      </c>
      <c r="C11" s="8">
        <f>SUM(C9:C10)</f>
        <v>101</v>
      </c>
      <c r="D11" s="8">
        <f aca="true" t="shared" si="2" ref="D11:N11">SUM(D9:D10)</f>
        <v>101</v>
      </c>
      <c r="E11" s="8">
        <f t="shared" si="2"/>
        <v>101</v>
      </c>
      <c r="F11" s="8">
        <f t="shared" si="2"/>
        <v>101</v>
      </c>
      <c r="G11" s="8">
        <f t="shared" si="2"/>
        <v>101</v>
      </c>
      <c r="H11" s="8">
        <f t="shared" si="2"/>
        <v>100</v>
      </c>
      <c r="I11" s="8">
        <f t="shared" si="2"/>
        <v>100</v>
      </c>
      <c r="J11" s="8">
        <f t="shared" si="2"/>
        <v>100</v>
      </c>
      <c r="K11" s="8">
        <f t="shared" si="2"/>
        <v>100</v>
      </c>
      <c r="L11" s="8">
        <f t="shared" si="2"/>
        <v>101</v>
      </c>
      <c r="M11" s="8">
        <f t="shared" si="2"/>
        <v>101</v>
      </c>
      <c r="N11" s="8">
        <f t="shared" si="2"/>
        <v>101</v>
      </c>
      <c r="O11" s="8">
        <f t="shared" si="1"/>
        <v>1208</v>
      </c>
      <c r="P11" s="199"/>
      <c r="Q11" s="201"/>
      <c r="R11" s="141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ht="15">
      <c r="A12" s="39" t="s">
        <v>44</v>
      </c>
      <c r="B12" s="40" t="s">
        <v>45</v>
      </c>
      <c r="C12" s="8">
        <f>SUM(C11,C8)</f>
        <v>343</v>
      </c>
      <c r="D12" s="8">
        <f aca="true" t="shared" si="3" ref="D12:N12">SUM(D11,D8)</f>
        <v>344</v>
      </c>
      <c r="E12" s="8">
        <f t="shared" si="3"/>
        <v>344</v>
      </c>
      <c r="F12" s="8">
        <f t="shared" si="3"/>
        <v>344</v>
      </c>
      <c r="G12" s="8">
        <f t="shared" si="3"/>
        <v>344</v>
      </c>
      <c r="H12" s="8">
        <f t="shared" si="3"/>
        <v>343</v>
      </c>
      <c r="I12" s="8">
        <f t="shared" si="3"/>
        <v>342</v>
      </c>
      <c r="J12" s="8">
        <f t="shared" si="3"/>
        <v>342</v>
      </c>
      <c r="K12" s="8">
        <f t="shared" si="3"/>
        <v>343</v>
      </c>
      <c r="L12" s="8">
        <f t="shared" si="3"/>
        <v>344</v>
      </c>
      <c r="M12" s="8">
        <f t="shared" si="3"/>
        <v>343</v>
      </c>
      <c r="N12" s="8">
        <f t="shared" si="3"/>
        <v>344</v>
      </c>
      <c r="O12" s="8">
        <f t="shared" si="1"/>
        <v>4120</v>
      </c>
      <c r="P12" s="199"/>
      <c r="Q12" s="201"/>
      <c r="R12" s="141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256" ht="15">
      <c r="A13" s="41" t="s">
        <v>46</v>
      </c>
      <c r="B13" s="40" t="s">
        <v>47</v>
      </c>
      <c r="C13" s="8">
        <v>91</v>
      </c>
      <c r="D13" s="8">
        <v>91</v>
      </c>
      <c r="E13" s="8">
        <v>91</v>
      </c>
      <c r="F13" s="8">
        <v>91</v>
      </c>
      <c r="G13" s="8">
        <v>91</v>
      </c>
      <c r="H13" s="8">
        <v>91</v>
      </c>
      <c r="I13" s="8">
        <v>91</v>
      </c>
      <c r="J13" s="8">
        <v>90</v>
      </c>
      <c r="K13" s="8">
        <v>90</v>
      </c>
      <c r="L13" s="8">
        <v>91</v>
      </c>
      <c r="M13" s="8">
        <v>91</v>
      </c>
      <c r="N13" s="8">
        <v>91</v>
      </c>
      <c r="O13" s="8">
        <f t="shared" si="1"/>
        <v>1090</v>
      </c>
      <c r="P13" s="199"/>
      <c r="Q13" s="201"/>
      <c r="R13" s="141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18" ht="15">
      <c r="A14" s="43" t="s">
        <v>498</v>
      </c>
      <c r="B14" s="44" t="s">
        <v>49</v>
      </c>
      <c r="C14" s="6">
        <v>116</v>
      </c>
      <c r="D14" s="6">
        <v>116</v>
      </c>
      <c r="E14" s="6">
        <v>116</v>
      </c>
      <c r="F14" s="6">
        <v>116</v>
      </c>
      <c r="G14" s="6">
        <v>116</v>
      </c>
      <c r="H14" s="6">
        <v>116</v>
      </c>
      <c r="I14" s="6">
        <v>116</v>
      </c>
      <c r="J14" s="6">
        <v>116</v>
      </c>
      <c r="K14" s="6">
        <v>116</v>
      </c>
      <c r="L14" s="6">
        <v>116</v>
      </c>
      <c r="M14" s="6">
        <v>115</v>
      </c>
      <c r="N14" s="6">
        <v>115</v>
      </c>
      <c r="O14" s="6">
        <f t="shared" si="1"/>
        <v>1390</v>
      </c>
      <c r="P14" s="117"/>
      <c r="Q14" s="201"/>
      <c r="R14" s="141"/>
    </row>
    <row r="15" spans="1:256" ht="15">
      <c r="A15" s="41" t="s">
        <v>50</v>
      </c>
      <c r="B15" s="40" t="s">
        <v>51</v>
      </c>
      <c r="C15" s="8">
        <f>SUM(C14)</f>
        <v>116</v>
      </c>
      <c r="D15" s="8">
        <f aca="true" t="shared" si="4" ref="D15:N15">SUM(D14)</f>
        <v>116</v>
      </c>
      <c r="E15" s="8">
        <f t="shared" si="4"/>
        <v>116</v>
      </c>
      <c r="F15" s="8">
        <f t="shared" si="4"/>
        <v>116</v>
      </c>
      <c r="G15" s="8">
        <f t="shared" si="4"/>
        <v>116</v>
      </c>
      <c r="H15" s="8">
        <f t="shared" si="4"/>
        <v>116</v>
      </c>
      <c r="I15" s="8">
        <f t="shared" si="4"/>
        <v>116</v>
      </c>
      <c r="J15" s="8">
        <f t="shared" si="4"/>
        <v>116</v>
      </c>
      <c r="K15" s="8">
        <f t="shared" si="4"/>
        <v>116</v>
      </c>
      <c r="L15" s="8">
        <f t="shared" si="4"/>
        <v>116</v>
      </c>
      <c r="M15" s="8">
        <f t="shared" si="4"/>
        <v>115</v>
      </c>
      <c r="N15" s="8">
        <f t="shared" si="4"/>
        <v>115</v>
      </c>
      <c r="O15" s="8">
        <f t="shared" si="1"/>
        <v>1390</v>
      </c>
      <c r="P15" s="199"/>
      <c r="Q15" s="201"/>
      <c r="R15" s="141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18" ht="15">
      <c r="A16" s="43" t="s">
        <v>52</v>
      </c>
      <c r="B16" s="44" t="s">
        <v>53</v>
      </c>
      <c r="C16" s="6"/>
      <c r="D16" s="6"/>
      <c r="E16" s="6"/>
      <c r="F16" s="6"/>
      <c r="G16" s="6">
        <v>52</v>
      </c>
      <c r="H16" s="6"/>
      <c r="I16" s="6"/>
      <c r="J16" s="6"/>
      <c r="K16" s="6"/>
      <c r="L16" s="6"/>
      <c r="M16" s="6"/>
      <c r="N16" s="6"/>
      <c r="O16" s="6">
        <f t="shared" si="1"/>
        <v>52</v>
      </c>
      <c r="P16" s="117"/>
      <c r="Q16" s="201"/>
      <c r="R16" s="141"/>
    </row>
    <row r="17" spans="1:18" ht="15">
      <c r="A17" s="43" t="s">
        <v>54</v>
      </c>
      <c r="B17" s="44" t="s">
        <v>55</v>
      </c>
      <c r="C17" s="6">
        <v>12</v>
      </c>
      <c r="D17" s="6">
        <v>15</v>
      </c>
      <c r="E17" s="6">
        <v>13</v>
      </c>
      <c r="F17" s="6">
        <v>15</v>
      </c>
      <c r="G17" s="6">
        <v>15</v>
      </c>
      <c r="H17" s="6">
        <v>15</v>
      </c>
      <c r="I17" s="6">
        <v>16</v>
      </c>
      <c r="J17" s="6">
        <v>13</v>
      </c>
      <c r="K17" s="6">
        <v>13</v>
      </c>
      <c r="L17" s="6">
        <v>13</v>
      </c>
      <c r="M17" s="6">
        <v>13</v>
      </c>
      <c r="N17" s="6">
        <v>15</v>
      </c>
      <c r="O17" s="6">
        <f t="shared" si="1"/>
        <v>168</v>
      </c>
      <c r="P17" s="117"/>
      <c r="Q17" s="201"/>
      <c r="R17" s="141"/>
    </row>
    <row r="18" spans="1:256" ht="15">
      <c r="A18" s="41" t="s">
        <v>56</v>
      </c>
      <c r="B18" s="40" t="s">
        <v>57</v>
      </c>
      <c r="C18" s="8">
        <f>SUM(C16:C17)</f>
        <v>12</v>
      </c>
      <c r="D18" s="8">
        <f aca="true" t="shared" si="5" ref="D18:N18">SUM(D16:D17)</f>
        <v>15</v>
      </c>
      <c r="E18" s="8">
        <f t="shared" si="5"/>
        <v>13</v>
      </c>
      <c r="F18" s="8">
        <f t="shared" si="5"/>
        <v>15</v>
      </c>
      <c r="G18" s="8">
        <f t="shared" si="5"/>
        <v>67</v>
      </c>
      <c r="H18" s="8">
        <f t="shared" si="5"/>
        <v>15</v>
      </c>
      <c r="I18" s="8">
        <f t="shared" si="5"/>
        <v>16</v>
      </c>
      <c r="J18" s="8">
        <f t="shared" si="5"/>
        <v>13</v>
      </c>
      <c r="K18" s="8">
        <f t="shared" si="5"/>
        <v>13</v>
      </c>
      <c r="L18" s="8">
        <f t="shared" si="5"/>
        <v>13</v>
      </c>
      <c r="M18" s="8">
        <f t="shared" si="5"/>
        <v>13</v>
      </c>
      <c r="N18" s="8">
        <f t="shared" si="5"/>
        <v>15</v>
      </c>
      <c r="O18" s="8">
        <f t="shared" si="1"/>
        <v>220</v>
      </c>
      <c r="P18" s="199"/>
      <c r="Q18" s="201"/>
      <c r="R18" s="141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18" ht="15">
      <c r="A19" s="43" t="s">
        <v>58</v>
      </c>
      <c r="B19" s="44" t="s">
        <v>59</v>
      </c>
      <c r="C19" s="6">
        <v>210</v>
      </c>
      <c r="D19" s="6">
        <v>210</v>
      </c>
      <c r="E19" s="6">
        <v>210</v>
      </c>
      <c r="F19" s="6">
        <v>210</v>
      </c>
      <c r="G19" s="6">
        <v>210</v>
      </c>
      <c r="H19" s="6">
        <v>210</v>
      </c>
      <c r="I19" s="6">
        <v>209</v>
      </c>
      <c r="J19" s="6">
        <v>209</v>
      </c>
      <c r="K19" s="6">
        <v>209</v>
      </c>
      <c r="L19" s="6">
        <v>209</v>
      </c>
      <c r="M19" s="6">
        <v>209</v>
      </c>
      <c r="N19" s="6">
        <v>209</v>
      </c>
      <c r="O19" s="6">
        <f t="shared" si="1"/>
        <v>2514</v>
      </c>
      <c r="P19" s="117"/>
      <c r="Q19" s="201"/>
      <c r="R19" s="141"/>
    </row>
    <row r="20" spans="1:18" ht="15">
      <c r="A20" s="43" t="s">
        <v>60</v>
      </c>
      <c r="B20" s="44" t="s">
        <v>61</v>
      </c>
      <c r="C20" s="6">
        <v>186</v>
      </c>
      <c r="D20" s="6">
        <v>186</v>
      </c>
      <c r="E20" s="6">
        <v>186</v>
      </c>
      <c r="F20" s="6">
        <v>186</v>
      </c>
      <c r="G20" s="6">
        <v>186</v>
      </c>
      <c r="H20" s="6">
        <v>186</v>
      </c>
      <c r="I20" s="6">
        <v>186</v>
      </c>
      <c r="J20" s="6">
        <v>186</v>
      </c>
      <c r="K20" s="6">
        <v>186</v>
      </c>
      <c r="L20" s="6">
        <v>186</v>
      </c>
      <c r="M20" s="6">
        <v>185</v>
      </c>
      <c r="N20" s="6">
        <v>185</v>
      </c>
      <c r="O20" s="6">
        <f t="shared" si="1"/>
        <v>2230</v>
      </c>
      <c r="P20" s="117"/>
      <c r="Q20" s="201"/>
      <c r="R20" s="141"/>
    </row>
    <row r="21" spans="1:18" ht="15">
      <c r="A21" s="43" t="s">
        <v>64</v>
      </c>
      <c r="B21" s="44" t="s">
        <v>65</v>
      </c>
      <c r="C21" s="6"/>
      <c r="D21" s="6"/>
      <c r="E21" s="6"/>
      <c r="F21" s="6">
        <v>412</v>
      </c>
      <c r="G21" s="6">
        <v>0</v>
      </c>
      <c r="H21" s="6"/>
      <c r="I21" s="6"/>
      <c r="J21" s="6">
        <v>267</v>
      </c>
      <c r="K21" s="6"/>
      <c r="L21" s="6"/>
      <c r="M21" s="6"/>
      <c r="N21" s="6"/>
      <c r="O21" s="6">
        <f t="shared" si="1"/>
        <v>679</v>
      </c>
      <c r="P21" s="117"/>
      <c r="Q21" s="201"/>
      <c r="R21" s="141"/>
    </row>
    <row r="22" spans="1:18" ht="15">
      <c r="A22" s="43" t="s">
        <v>499</v>
      </c>
      <c r="B22" s="44" t="s">
        <v>67</v>
      </c>
      <c r="C22" s="6"/>
      <c r="D22" s="6"/>
      <c r="E22" s="6"/>
      <c r="F22" s="6">
        <v>30</v>
      </c>
      <c r="G22" s="6"/>
      <c r="H22" s="6"/>
      <c r="I22" s="6">
        <v>60</v>
      </c>
      <c r="J22" s="6">
        <v>21</v>
      </c>
      <c r="K22" s="6"/>
      <c r="L22" s="6"/>
      <c r="M22" s="6"/>
      <c r="N22" s="6"/>
      <c r="O22" s="6">
        <f t="shared" si="1"/>
        <v>111</v>
      </c>
      <c r="P22" s="117"/>
      <c r="Q22" s="201"/>
      <c r="R22" s="141"/>
    </row>
    <row r="23" spans="1:18" ht="15">
      <c r="A23" s="43" t="s">
        <v>68</v>
      </c>
      <c r="B23" s="44" t="s">
        <v>69</v>
      </c>
      <c r="C23" s="6"/>
      <c r="D23" s="6"/>
      <c r="E23" s="6"/>
      <c r="F23" s="6"/>
      <c r="G23" s="6">
        <v>139</v>
      </c>
      <c r="H23" s="6"/>
      <c r="I23" s="6"/>
      <c r="J23" s="6">
        <v>1481</v>
      </c>
      <c r="K23" s="6"/>
      <c r="L23" s="6"/>
      <c r="M23" s="6">
        <v>600</v>
      </c>
      <c r="N23" s="6">
        <v>600</v>
      </c>
      <c r="O23" s="6">
        <f t="shared" si="1"/>
        <v>2820</v>
      </c>
      <c r="P23" s="117"/>
      <c r="Q23" s="201"/>
      <c r="R23" s="141"/>
    </row>
    <row r="24" spans="1:256" ht="15">
      <c r="A24" s="41" t="s">
        <v>70</v>
      </c>
      <c r="B24" s="40" t="s">
        <v>71</v>
      </c>
      <c r="C24" s="8">
        <f>SUM(C19:C23)</f>
        <v>396</v>
      </c>
      <c r="D24" s="8">
        <f aca="true" t="shared" si="6" ref="D24:N24">SUM(D19:D23)</f>
        <v>396</v>
      </c>
      <c r="E24" s="8">
        <f t="shared" si="6"/>
        <v>396</v>
      </c>
      <c r="F24" s="8">
        <f t="shared" si="6"/>
        <v>838</v>
      </c>
      <c r="G24" s="8">
        <f t="shared" si="6"/>
        <v>535</v>
      </c>
      <c r="H24" s="8">
        <f t="shared" si="6"/>
        <v>396</v>
      </c>
      <c r="I24" s="8">
        <f t="shared" si="6"/>
        <v>455</v>
      </c>
      <c r="J24" s="8">
        <f t="shared" si="6"/>
        <v>2164</v>
      </c>
      <c r="K24" s="8">
        <f t="shared" si="6"/>
        <v>395</v>
      </c>
      <c r="L24" s="8">
        <f t="shared" si="6"/>
        <v>395</v>
      </c>
      <c r="M24" s="8">
        <f t="shared" si="6"/>
        <v>994</v>
      </c>
      <c r="N24" s="8">
        <f t="shared" si="6"/>
        <v>994</v>
      </c>
      <c r="O24" s="8">
        <f t="shared" si="1"/>
        <v>8354</v>
      </c>
      <c r="P24" s="199"/>
      <c r="Q24" s="201"/>
      <c r="R24" s="141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</row>
    <row r="25" spans="1:18" ht="15">
      <c r="A25" s="43" t="s">
        <v>72</v>
      </c>
      <c r="B25" s="44" t="s">
        <v>73</v>
      </c>
      <c r="C25" s="6">
        <v>172</v>
      </c>
      <c r="D25" s="6">
        <v>172</v>
      </c>
      <c r="E25" s="6">
        <v>172</v>
      </c>
      <c r="F25" s="6">
        <v>172</v>
      </c>
      <c r="G25" s="6">
        <v>172</v>
      </c>
      <c r="H25" s="6">
        <v>175</v>
      </c>
      <c r="I25" s="6">
        <v>173</v>
      </c>
      <c r="J25" s="6">
        <v>176</v>
      </c>
      <c r="K25" s="6">
        <v>173</v>
      </c>
      <c r="L25" s="6">
        <v>174</v>
      </c>
      <c r="M25" s="6">
        <v>173</v>
      </c>
      <c r="N25" s="6">
        <v>173</v>
      </c>
      <c r="O25" s="6">
        <f t="shared" si="1"/>
        <v>2077</v>
      </c>
      <c r="P25" s="201"/>
      <c r="Q25" s="201"/>
      <c r="R25" s="141"/>
    </row>
    <row r="26" spans="1:18" ht="15">
      <c r="A26" s="43" t="s">
        <v>500</v>
      </c>
      <c r="B26" s="44" t="s">
        <v>75</v>
      </c>
      <c r="C26" s="6"/>
      <c r="D26" s="6"/>
      <c r="E26" s="6"/>
      <c r="F26" s="6"/>
      <c r="G26" s="6">
        <v>307</v>
      </c>
      <c r="H26" s="6"/>
      <c r="I26" s="6"/>
      <c r="J26" s="6"/>
      <c r="K26" s="6">
        <v>308</v>
      </c>
      <c r="L26" s="6"/>
      <c r="M26" s="6"/>
      <c r="N26" s="6"/>
      <c r="O26" s="6">
        <f t="shared" si="1"/>
        <v>615</v>
      </c>
      <c r="P26" s="201"/>
      <c r="Q26" s="201"/>
      <c r="R26" s="141"/>
    </row>
    <row r="27" spans="1:18" ht="15">
      <c r="A27" s="43" t="s">
        <v>76</v>
      </c>
      <c r="B27" s="44" t="s">
        <v>77</v>
      </c>
      <c r="C27" s="6"/>
      <c r="D27" s="6"/>
      <c r="E27" s="6"/>
      <c r="F27" s="6"/>
      <c r="G27" s="6">
        <v>3</v>
      </c>
      <c r="H27" s="6"/>
      <c r="I27" s="6"/>
      <c r="J27" s="6"/>
      <c r="K27" s="6"/>
      <c r="L27" s="6"/>
      <c r="M27" s="6"/>
      <c r="N27" s="6"/>
      <c r="O27" s="6">
        <f t="shared" si="1"/>
        <v>3</v>
      </c>
      <c r="P27" s="117"/>
      <c r="Q27" s="201"/>
      <c r="R27" s="141"/>
    </row>
    <row r="28" spans="1:256" ht="15">
      <c r="A28" s="41" t="s">
        <v>78</v>
      </c>
      <c r="B28" s="40" t="s">
        <v>79</v>
      </c>
      <c r="C28" s="8">
        <f>SUM(C25:C27)</f>
        <v>172</v>
      </c>
      <c r="D28" s="8">
        <f aca="true" t="shared" si="7" ref="D28:N28">SUM(D25:D27)</f>
        <v>172</v>
      </c>
      <c r="E28" s="8">
        <f t="shared" si="7"/>
        <v>172</v>
      </c>
      <c r="F28" s="8">
        <f t="shared" si="7"/>
        <v>172</v>
      </c>
      <c r="G28" s="8">
        <f t="shared" si="7"/>
        <v>482</v>
      </c>
      <c r="H28" s="8">
        <f t="shared" si="7"/>
        <v>175</v>
      </c>
      <c r="I28" s="8">
        <f t="shared" si="7"/>
        <v>173</v>
      </c>
      <c r="J28" s="8">
        <f t="shared" si="7"/>
        <v>176</v>
      </c>
      <c r="K28" s="8">
        <f t="shared" si="7"/>
        <v>481</v>
      </c>
      <c r="L28" s="8">
        <f t="shared" si="7"/>
        <v>174</v>
      </c>
      <c r="M28" s="8">
        <f t="shared" si="7"/>
        <v>173</v>
      </c>
      <c r="N28" s="8">
        <f t="shared" si="7"/>
        <v>173</v>
      </c>
      <c r="O28" s="8">
        <f t="shared" si="1"/>
        <v>2695</v>
      </c>
      <c r="P28" s="199"/>
      <c r="Q28" s="201"/>
      <c r="R28" s="141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</row>
    <row r="29" spans="1:256" ht="15">
      <c r="A29" s="41" t="s">
        <v>80</v>
      </c>
      <c r="B29" s="40" t="s">
        <v>81</v>
      </c>
      <c r="C29" s="8">
        <f>SUM(C15+C18+C24+C28)</f>
        <v>696</v>
      </c>
      <c r="D29" s="8">
        <f aca="true" t="shared" si="8" ref="D29:N29">SUM(D15+D18+D24+D28)</f>
        <v>699</v>
      </c>
      <c r="E29" s="8">
        <f t="shared" si="8"/>
        <v>697</v>
      </c>
      <c r="F29" s="8">
        <f t="shared" si="8"/>
        <v>1141</v>
      </c>
      <c r="G29" s="8">
        <f t="shared" si="8"/>
        <v>1200</v>
      </c>
      <c r="H29" s="8">
        <f t="shared" si="8"/>
        <v>702</v>
      </c>
      <c r="I29" s="8">
        <f t="shared" si="8"/>
        <v>760</v>
      </c>
      <c r="J29" s="8">
        <f t="shared" si="8"/>
        <v>2469</v>
      </c>
      <c r="K29" s="8">
        <f t="shared" si="8"/>
        <v>1005</v>
      </c>
      <c r="L29" s="8">
        <f t="shared" si="8"/>
        <v>698</v>
      </c>
      <c r="M29" s="8">
        <f t="shared" si="8"/>
        <v>1295</v>
      </c>
      <c r="N29" s="8">
        <f t="shared" si="8"/>
        <v>1297</v>
      </c>
      <c r="O29" s="8">
        <f t="shared" si="1"/>
        <v>12659</v>
      </c>
      <c r="P29" s="199"/>
      <c r="Q29" s="201"/>
      <c r="R29" s="141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</row>
    <row r="30" spans="1:18" ht="15">
      <c r="A30" s="43" t="s">
        <v>82</v>
      </c>
      <c r="B30" s="44" t="s">
        <v>83</v>
      </c>
      <c r="C30" s="6"/>
      <c r="D30" s="6"/>
      <c r="E30" s="6"/>
      <c r="F30" s="6"/>
      <c r="G30" s="6"/>
      <c r="H30" s="6">
        <v>17</v>
      </c>
      <c r="I30" s="6"/>
      <c r="J30" s="6"/>
      <c r="K30" s="6"/>
      <c r="L30" s="6"/>
      <c r="M30" s="6">
        <v>18</v>
      </c>
      <c r="N30" s="6"/>
      <c r="O30" s="6">
        <f t="shared" si="1"/>
        <v>35</v>
      </c>
      <c r="P30" s="201"/>
      <c r="Q30" s="201"/>
      <c r="R30" s="141"/>
    </row>
    <row r="31" spans="1:18" ht="15">
      <c r="A31" s="202" t="s">
        <v>84</v>
      </c>
      <c r="B31" s="44" t="s">
        <v>85</v>
      </c>
      <c r="C31" s="6"/>
      <c r="D31" s="6"/>
      <c r="E31" s="6">
        <v>80</v>
      </c>
      <c r="F31" s="6"/>
      <c r="G31" s="6"/>
      <c r="H31" s="6"/>
      <c r="I31" s="6"/>
      <c r="J31" s="6">
        <v>80</v>
      </c>
      <c r="K31" s="6"/>
      <c r="L31" s="6"/>
      <c r="M31" s="6"/>
      <c r="N31" s="6"/>
      <c r="O31" s="6">
        <f t="shared" si="1"/>
        <v>160</v>
      </c>
      <c r="P31" s="117"/>
      <c r="Q31" s="201"/>
      <c r="R31" s="141"/>
    </row>
    <row r="32" spans="1:18" ht="15">
      <c r="A32" s="202" t="s">
        <v>86</v>
      </c>
      <c r="B32" s="44" t="s">
        <v>87</v>
      </c>
      <c r="C32" s="6"/>
      <c r="D32" s="6"/>
      <c r="E32" s="6"/>
      <c r="F32" s="6">
        <v>50</v>
      </c>
      <c r="G32" s="6"/>
      <c r="H32" s="6">
        <v>50</v>
      </c>
      <c r="I32" s="6"/>
      <c r="J32" s="6"/>
      <c r="K32" s="6">
        <v>250</v>
      </c>
      <c r="L32" s="6">
        <v>110</v>
      </c>
      <c r="M32" s="6"/>
      <c r="N32" s="6"/>
      <c r="O32" s="6">
        <f t="shared" si="1"/>
        <v>460</v>
      </c>
      <c r="P32" s="117"/>
      <c r="Q32" s="201"/>
      <c r="R32" s="141"/>
    </row>
    <row r="33" spans="1:256" ht="15">
      <c r="A33" s="46" t="s">
        <v>88</v>
      </c>
      <c r="B33" s="40" t="s">
        <v>89</v>
      </c>
      <c r="C33" s="8">
        <f>SUM(C30:C32)</f>
        <v>0</v>
      </c>
      <c r="D33" s="8">
        <f aca="true" t="shared" si="9" ref="D33:N33">SUM(D30:D32)</f>
        <v>0</v>
      </c>
      <c r="E33" s="8">
        <f t="shared" si="9"/>
        <v>80</v>
      </c>
      <c r="F33" s="8">
        <f t="shared" si="9"/>
        <v>50</v>
      </c>
      <c r="G33" s="8">
        <f t="shared" si="9"/>
        <v>0</v>
      </c>
      <c r="H33" s="8">
        <f t="shared" si="9"/>
        <v>67</v>
      </c>
      <c r="I33" s="8">
        <f t="shared" si="9"/>
        <v>0</v>
      </c>
      <c r="J33" s="8">
        <f t="shared" si="9"/>
        <v>80</v>
      </c>
      <c r="K33" s="8">
        <f t="shared" si="9"/>
        <v>250</v>
      </c>
      <c r="L33" s="8">
        <f t="shared" si="9"/>
        <v>110</v>
      </c>
      <c r="M33" s="8">
        <f t="shared" si="9"/>
        <v>18</v>
      </c>
      <c r="N33" s="8">
        <f t="shared" si="9"/>
        <v>0</v>
      </c>
      <c r="O33" s="8">
        <f t="shared" si="1"/>
        <v>655</v>
      </c>
      <c r="P33" s="199"/>
      <c r="Q33" s="201"/>
      <c r="R33" s="141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</row>
    <row r="34" spans="1:18" ht="15">
      <c r="A34" s="202" t="s">
        <v>501</v>
      </c>
      <c r="B34" s="44" t="s">
        <v>91</v>
      </c>
      <c r="C34" s="6"/>
      <c r="D34" s="6"/>
      <c r="E34" s="6">
        <v>22</v>
      </c>
      <c r="F34" s="6"/>
      <c r="G34" s="6"/>
      <c r="H34" s="6"/>
      <c r="I34" s="6"/>
      <c r="J34" s="6"/>
      <c r="K34" s="6"/>
      <c r="L34" s="6"/>
      <c r="M34" s="6"/>
      <c r="N34" s="6"/>
      <c r="O34" s="6">
        <f t="shared" si="1"/>
        <v>22</v>
      </c>
      <c r="P34" s="117"/>
      <c r="Q34" s="201"/>
      <c r="R34" s="141"/>
    </row>
    <row r="35" spans="1:18" ht="15">
      <c r="A35" s="203" t="s">
        <v>92</v>
      </c>
      <c r="B35" s="44" t="s">
        <v>93</v>
      </c>
      <c r="C35" s="6"/>
      <c r="D35" s="6"/>
      <c r="E35" s="6">
        <v>100</v>
      </c>
      <c r="F35" s="6"/>
      <c r="G35" s="6"/>
      <c r="H35" s="6">
        <v>150</v>
      </c>
      <c r="I35" s="6"/>
      <c r="J35" s="6"/>
      <c r="K35" s="6"/>
      <c r="L35" s="6"/>
      <c r="M35" s="6"/>
      <c r="N35" s="6"/>
      <c r="O35" s="6">
        <f t="shared" si="1"/>
        <v>250</v>
      </c>
      <c r="P35" s="117"/>
      <c r="Q35" s="201"/>
      <c r="R35" s="141"/>
    </row>
    <row r="36" spans="1:18" ht="15">
      <c r="A36" s="203" t="s">
        <v>94</v>
      </c>
      <c r="B36" s="44" t="s">
        <v>95</v>
      </c>
      <c r="C36" s="6"/>
      <c r="D36" s="6"/>
      <c r="E36" s="6"/>
      <c r="F36" s="6">
        <v>70</v>
      </c>
      <c r="G36" s="6"/>
      <c r="H36" s="6">
        <v>714</v>
      </c>
      <c r="I36" s="6">
        <v>150</v>
      </c>
      <c r="J36" s="6"/>
      <c r="K36" s="6"/>
      <c r="L36" s="6"/>
      <c r="M36" s="6"/>
      <c r="N36" s="6"/>
      <c r="O36" s="6">
        <f t="shared" si="1"/>
        <v>934</v>
      </c>
      <c r="P36" s="117"/>
      <c r="Q36" s="201"/>
      <c r="R36" s="141"/>
    </row>
    <row r="37" spans="1:256" ht="15">
      <c r="A37" s="46" t="s">
        <v>98</v>
      </c>
      <c r="B37" s="40" t="s">
        <v>99</v>
      </c>
      <c r="C37" s="8">
        <f>SUM(C34:C36)</f>
        <v>0</v>
      </c>
      <c r="D37" s="8">
        <f aca="true" t="shared" si="10" ref="D37:N37">SUM(D34:D36)</f>
        <v>0</v>
      </c>
      <c r="E37" s="8">
        <f t="shared" si="10"/>
        <v>122</v>
      </c>
      <c r="F37" s="8">
        <f t="shared" si="10"/>
        <v>70</v>
      </c>
      <c r="G37" s="8">
        <f t="shared" si="10"/>
        <v>0</v>
      </c>
      <c r="H37" s="8">
        <f t="shared" si="10"/>
        <v>864</v>
      </c>
      <c r="I37" s="8">
        <f t="shared" si="10"/>
        <v>150</v>
      </c>
      <c r="J37" s="8">
        <f t="shared" si="10"/>
        <v>0</v>
      </c>
      <c r="K37" s="8">
        <f t="shared" si="10"/>
        <v>0</v>
      </c>
      <c r="L37" s="8">
        <f t="shared" si="10"/>
        <v>0</v>
      </c>
      <c r="M37" s="8">
        <f t="shared" si="10"/>
        <v>0</v>
      </c>
      <c r="N37" s="8">
        <f t="shared" si="10"/>
        <v>0</v>
      </c>
      <c r="O37" s="8">
        <f t="shared" si="1"/>
        <v>1206</v>
      </c>
      <c r="P37" s="200"/>
      <c r="Q37" s="201"/>
      <c r="R37" s="141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92"/>
    </row>
    <row r="38" spans="1:256" ht="15">
      <c r="A38" s="204" t="s">
        <v>100</v>
      </c>
      <c r="B38" s="205"/>
      <c r="C38" s="206">
        <f>SUM(C12+C13+C29+C33+C37)</f>
        <v>1130</v>
      </c>
      <c r="D38" s="206">
        <f aca="true" t="shared" si="11" ref="D38:N38">SUM(D12+D13+D29+D33+D37)</f>
        <v>1134</v>
      </c>
      <c r="E38" s="206">
        <f t="shared" si="11"/>
        <v>1334</v>
      </c>
      <c r="F38" s="206">
        <f t="shared" si="11"/>
        <v>1696</v>
      </c>
      <c r="G38" s="206">
        <f t="shared" si="11"/>
        <v>1635</v>
      </c>
      <c r="H38" s="206">
        <f t="shared" si="11"/>
        <v>2067</v>
      </c>
      <c r="I38" s="206">
        <f t="shared" si="11"/>
        <v>1343</v>
      </c>
      <c r="J38" s="206">
        <f t="shared" si="11"/>
        <v>2981</v>
      </c>
      <c r="K38" s="206">
        <f t="shared" si="11"/>
        <v>1688</v>
      </c>
      <c r="L38" s="206">
        <f t="shared" si="11"/>
        <v>1243</v>
      </c>
      <c r="M38" s="206">
        <f t="shared" si="11"/>
        <v>1747</v>
      </c>
      <c r="N38" s="206">
        <f t="shared" si="11"/>
        <v>1732</v>
      </c>
      <c r="O38" s="8">
        <f t="shared" si="1"/>
        <v>19730</v>
      </c>
      <c r="P38" s="207"/>
      <c r="Q38" s="201"/>
      <c r="R38" s="141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  <c r="EF38" s="208"/>
      <c r="EG38" s="208"/>
      <c r="EH38" s="208"/>
      <c r="EI38" s="208"/>
      <c r="EJ38" s="208"/>
      <c r="EK38" s="208"/>
      <c r="EL38" s="208"/>
      <c r="EM38" s="208"/>
      <c r="EN38" s="208"/>
      <c r="EO38" s="208"/>
      <c r="EP38" s="208"/>
      <c r="EQ38" s="208"/>
      <c r="ER38" s="208"/>
      <c r="ES38" s="208"/>
      <c r="ET38" s="208"/>
      <c r="EU38" s="208"/>
      <c r="EV38" s="208"/>
      <c r="EW38" s="208"/>
      <c r="EX38" s="208"/>
      <c r="EY38" s="208"/>
      <c r="EZ38" s="208"/>
      <c r="FA38" s="208"/>
      <c r="FB38" s="208"/>
      <c r="FC38" s="208"/>
      <c r="FD38" s="208"/>
      <c r="FE38" s="208"/>
      <c r="FF38" s="208"/>
      <c r="FG38" s="208"/>
      <c r="FH38" s="208"/>
      <c r="FI38" s="208"/>
      <c r="FJ38" s="208"/>
      <c r="FK38" s="208"/>
      <c r="FL38" s="208"/>
      <c r="FM38" s="208"/>
      <c r="FN38" s="208"/>
      <c r="FO38" s="208"/>
      <c r="FP38" s="208"/>
      <c r="FQ38" s="208"/>
      <c r="FR38" s="208"/>
      <c r="FS38" s="208"/>
      <c r="FT38" s="208"/>
      <c r="FU38" s="208"/>
      <c r="FV38" s="208"/>
      <c r="FW38" s="208"/>
      <c r="FX38" s="208"/>
      <c r="FY38" s="208"/>
      <c r="FZ38" s="208"/>
      <c r="GA38" s="208"/>
      <c r="GB38" s="208"/>
      <c r="GC38" s="208"/>
      <c r="GD38" s="208"/>
      <c r="GE38" s="208"/>
      <c r="GF38" s="208"/>
      <c r="GG38" s="208"/>
      <c r="GH38" s="208"/>
      <c r="GI38" s="208"/>
      <c r="GJ38" s="208"/>
      <c r="GK38" s="208"/>
      <c r="GL38" s="208"/>
      <c r="GM38" s="208"/>
      <c r="GN38" s="208"/>
      <c r="GO38" s="208"/>
      <c r="GP38" s="208"/>
      <c r="GQ38" s="208"/>
      <c r="GR38" s="208"/>
      <c r="GS38" s="208"/>
      <c r="GT38" s="208"/>
      <c r="GU38" s="208"/>
      <c r="GV38" s="208"/>
      <c r="GW38" s="208"/>
      <c r="GX38" s="208"/>
      <c r="GY38" s="208"/>
      <c r="GZ38" s="208"/>
      <c r="HA38" s="208"/>
      <c r="HB38" s="208"/>
      <c r="HC38" s="208"/>
      <c r="HD38" s="208"/>
      <c r="HE38" s="208"/>
      <c r="HF38" s="208"/>
      <c r="HG38" s="208"/>
      <c r="HH38" s="208"/>
      <c r="HI38" s="208"/>
      <c r="HJ38" s="208"/>
      <c r="HK38" s="208"/>
      <c r="HL38" s="208"/>
      <c r="HM38" s="208"/>
      <c r="HN38" s="208"/>
      <c r="HO38" s="208"/>
      <c r="HP38" s="208"/>
      <c r="HQ38" s="208"/>
      <c r="HR38" s="208"/>
      <c r="HS38" s="208"/>
      <c r="HT38" s="208"/>
      <c r="HU38" s="208"/>
      <c r="HV38" s="208"/>
      <c r="HW38" s="208"/>
      <c r="HX38" s="208"/>
      <c r="HY38" s="208"/>
      <c r="HZ38" s="208"/>
      <c r="IA38" s="208"/>
      <c r="IB38" s="208"/>
      <c r="IC38" s="208"/>
      <c r="ID38" s="208"/>
      <c r="IE38" s="208"/>
      <c r="IF38" s="208"/>
      <c r="IG38" s="208"/>
      <c r="IH38" s="208"/>
      <c r="II38" s="208"/>
      <c r="IJ38" s="208"/>
      <c r="IK38" s="208"/>
      <c r="IL38" s="208"/>
      <c r="IM38" s="208"/>
      <c r="IN38" s="208"/>
      <c r="IO38" s="208"/>
      <c r="IP38" s="208"/>
      <c r="IQ38" s="208"/>
      <c r="IR38" s="208"/>
      <c r="IS38" s="208"/>
      <c r="IT38" s="208"/>
      <c r="IU38" s="208"/>
      <c r="IV38" s="208"/>
    </row>
    <row r="39" spans="1:18" ht="15">
      <c r="A39" s="209" t="s">
        <v>101</v>
      </c>
      <c r="B39" s="44" t="s">
        <v>102</v>
      </c>
      <c r="C39" s="6"/>
      <c r="D39" s="6"/>
      <c r="E39" s="6"/>
      <c r="F39" s="6"/>
      <c r="G39" s="6">
        <v>1349</v>
      </c>
      <c r="H39" s="6"/>
      <c r="I39" s="6"/>
      <c r="J39" s="6"/>
      <c r="K39" s="6"/>
      <c r="L39" s="6"/>
      <c r="M39" s="6"/>
      <c r="N39" s="6"/>
      <c r="O39" s="6">
        <f t="shared" si="1"/>
        <v>1349</v>
      </c>
      <c r="P39" s="117"/>
      <c r="Q39" s="201"/>
      <c r="R39" s="141"/>
    </row>
    <row r="40" spans="1:18" ht="15">
      <c r="A40" s="209" t="s">
        <v>502</v>
      </c>
      <c r="B40" s="44" t="s">
        <v>104</v>
      </c>
      <c r="C40" s="6"/>
      <c r="D40" s="6"/>
      <c r="E40" s="6">
        <v>50</v>
      </c>
      <c r="F40" s="6"/>
      <c r="G40" s="6"/>
      <c r="H40" s="6">
        <v>298</v>
      </c>
      <c r="I40" s="6"/>
      <c r="J40" s="6"/>
      <c r="K40" s="6"/>
      <c r="L40" s="6">
        <v>50</v>
      </c>
      <c r="M40" s="6"/>
      <c r="N40" s="6"/>
      <c r="O40" s="6">
        <f t="shared" si="1"/>
        <v>398</v>
      </c>
      <c r="P40" s="117"/>
      <c r="Q40" s="201"/>
      <c r="R40" s="141"/>
    </row>
    <row r="41" spans="1:18" ht="15">
      <c r="A41" s="210" t="s">
        <v>105</v>
      </c>
      <c r="B41" s="44" t="s">
        <v>106</v>
      </c>
      <c r="C41" s="6"/>
      <c r="D41" s="6"/>
      <c r="E41" s="6">
        <v>14</v>
      </c>
      <c r="F41" s="6"/>
      <c r="G41" s="6">
        <v>264</v>
      </c>
      <c r="H41" s="6">
        <v>13</v>
      </c>
      <c r="I41" s="6"/>
      <c r="J41" s="6"/>
      <c r="K41" s="6"/>
      <c r="L41" s="6">
        <v>7</v>
      </c>
      <c r="M41" s="6"/>
      <c r="N41" s="6"/>
      <c r="O41" s="6">
        <f t="shared" si="1"/>
        <v>298</v>
      </c>
      <c r="P41" s="117"/>
      <c r="Q41" s="201"/>
      <c r="R41" s="141"/>
    </row>
    <row r="42" spans="1:256" ht="15">
      <c r="A42" s="53" t="s">
        <v>107</v>
      </c>
      <c r="B42" s="40" t="s">
        <v>108</v>
      </c>
      <c r="C42" s="8">
        <f>SUM(C39:C41)</f>
        <v>0</v>
      </c>
      <c r="D42" s="8">
        <f aca="true" t="shared" si="12" ref="D42:N42">SUM(D39:D41)</f>
        <v>0</v>
      </c>
      <c r="E42" s="8">
        <f t="shared" si="12"/>
        <v>64</v>
      </c>
      <c r="F42" s="8">
        <f t="shared" si="12"/>
        <v>0</v>
      </c>
      <c r="G42" s="8">
        <f t="shared" si="12"/>
        <v>1613</v>
      </c>
      <c r="H42" s="8">
        <f t="shared" si="12"/>
        <v>311</v>
      </c>
      <c r="I42" s="8">
        <f t="shared" si="12"/>
        <v>0</v>
      </c>
      <c r="J42" s="8">
        <f t="shared" si="12"/>
        <v>0</v>
      </c>
      <c r="K42" s="8">
        <f t="shared" si="12"/>
        <v>0</v>
      </c>
      <c r="L42" s="8">
        <f t="shared" si="12"/>
        <v>57</v>
      </c>
      <c r="M42" s="8">
        <f t="shared" si="12"/>
        <v>0</v>
      </c>
      <c r="N42" s="8">
        <f t="shared" si="12"/>
        <v>0</v>
      </c>
      <c r="O42" s="8">
        <f t="shared" si="1"/>
        <v>2045</v>
      </c>
      <c r="P42" s="200"/>
      <c r="Q42" s="201"/>
      <c r="R42" s="141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  <c r="IV42" s="92"/>
    </row>
    <row r="43" spans="1:18" ht="15">
      <c r="A43" s="202" t="s">
        <v>109</v>
      </c>
      <c r="B43" s="44" t="s">
        <v>110</v>
      </c>
      <c r="C43" s="6"/>
      <c r="D43" s="6"/>
      <c r="E43" s="6"/>
      <c r="F43" s="6"/>
      <c r="G43" s="6"/>
      <c r="H43" s="6"/>
      <c r="I43" s="6">
        <v>4022</v>
      </c>
      <c r="J43" s="6"/>
      <c r="K43" s="6">
        <v>0</v>
      </c>
      <c r="L43" s="6"/>
      <c r="M43" s="6"/>
      <c r="N43" s="6"/>
      <c r="O43" s="6">
        <f t="shared" si="1"/>
        <v>4022</v>
      </c>
      <c r="P43" s="117"/>
      <c r="Q43" s="201"/>
      <c r="R43" s="141"/>
    </row>
    <row r="44" spans="1:18" ht="15">
      <c r="A44" s="202" t="s">
        <v>503</v>
      </c>
      <c r="B44" s="44" t="s">
        <v>112</v>
      </c>
      <c r="C44" s="6"/>
      <c r="D44" s="6"/>
      <c r="E44" s="6"/>
      <c r="F44" s="6">
        <v>650</v>
      </c>
      <c r="G44" s="6"/>
      <c r="H44" s="6"/>
      <c r="I44" s="6">
        <v>300</v>
      </c>
      <c r="J44" s="6"/>
      <c r="K44" s="6">
        <v>100</v>
      </c>
      <c r="L44" s="6"/>
      <c r="M44" s="6"/>
      <c r="N44" s="6"/>
      <c r="O44" s="6">
        <f t="shared" si="1"/>
        <v>1050</v>
      </c>
      <c r="P44" s="117"/>
      <c r="Q44" s="201"/>
      <c r="R44" s="141"/>
    </row>
    <row r="45" spans="1:18" ht="15">
      <c r="A45" s="202" t="s">
        <v>113</v>
      </c>
      <c r="B45" s="44" t="s">
        <v>114</v>
      </c>
      <c r="C45" s="6"/>
      <c r="D45" s="6"/>
      <c r="E45" s="6"/>
      <c r="F45" s="6">
        <v>81</v>
      </c>
      <c r="G45" s="6"/>
      <c r="H45" s="6"/>
      <c r="I45" s="6">
        <v>1045</v>
      </c>
      <c r="J45" s="6"/>
      <c r="K45" s="6">
        <v>150</v>
      </c>
      <c r="L45" s="6">
        <v>93</v>
      </c>
      <c r="M45" s="6"/>
      <c r="N45" s="6"/>
      <c r="O45" s="6">
        <f t="shared" si="1"/>
        <v>1369</v>
      </c>
      <c r="P45" s="117"/>
      <c r="Q45" s="201"/>
      <c r="R45" s="141"/>
    </row>
    <row r="46" spans="1:256" ht="15">
      <c r="A46" s="46" t="s">
        <v>115</v>
      </c>
      <c r="B46" s="40" t="s">
        <v>116</v>
      </c>
      <c r="C46" s="8">
        <f>SUM(C43:C45)</f>
        <v>0</v>
      </c>
      <c r="D46" s="8">
        <f aca="true" t="shared" si="13" ref="D46:N46">SUM(D43:D45)</f>
        <v>0</v>
      </c>
      <c r="E46" s="8">
        <f t="shared" si="13"/>
        <v>0</v>
      </c>
      <c r="F46" s="8">
        <f t="shared" si="13"/>
        <v>731</v>
      </c>
      <c r="G46" s="8">
        <f t="shared" si="13"/>
        <v>0</v>
      </c>
      <c r="H46" s="8">
        <f t="shared" si="13"/>
        <v>0</v>
      </c>
      <c r="I46" s="8">
        <f t="shared" si="13"/>
        <v>5367</v>
      </c>
      <c r="J46" s="8">
        <f t="shared" si="13"/>
        <v>0</v>
      </c>
      <c r="K46" s="8">
        <f t="shared" si="13"/>
        <v>250</v>
      </c>
      <c r="L46" s="8">
        <f t="shared" si="13"/>
        <v>93</v>
      </c>
      <c r="M46" s="8">
        <f t="shared" si="13"/>
        <v>0</v>
      </c>
      <c r="N46" s="8">
        <f t="shared" si="13"/>
        <v>0</v>
      </c>
      <c r="O46" s="8">
        <f t="shared" si="1"/>
        <v>6441</v>
      </c>
      <c r="P46" s="200"/>
      <c r="Q46" s="201"/>
      <c r="R46" s="141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  <c r="IR46" s="92"/>
      <c r="IS46" s="92"/>
      <c r="IT46" s="92"/>
      <c r="IU46" s="92"/>
      <c r="IV46" s="92"/>
    </row>
    <row r="47" spans="1:18" ht="15">
      <c r="A47" s="202" t="s">
        <v>504</v>
      </c>
      <c r="B47" s="44" t="s">
        <v>505</v>
      </c>
      <c r="C47" s="6"/>
      <c r="D47" s="6"/>
      <c r="E47" s="6"/>
      <c r="F47" s="6"/>
      <c r="G47" s="6"/>
      <c r="H47" s="6">
        <v>200</v>
      </c>
      <c r="I47" s="6">
        <v>200</v>
      </c>
      <c r="J47" s="6">
        <v>50</v>
      </c>
      <c r="K47" s="6"/>
      <c r="L47" s="6"/>
      <c r="M47" s="6"/>
      <c r="N47" s="6"/>
      <c r="O47" s="6">
        <f t="shared" si="1"/>
        <v>450</v>
      </c>
      <c r="P47" s="117"/>
      <c r="Q47" s="201"/>
      <c r="R47" s="141"/>
    </row>
    <row r="48" spans="1:256" ht="15">
      <c r="A48" s="46" t="s">
        <v>119</v>
      </c>
      <c r="B48" s="40" t="s">
        <v>120</v>
      </c>
      <c r="C48" s="8">
        <f>SUM(C47)</f>
        <v>0</v>
      </c>
      <c r="D48" s="8">
        <f aca="true" t="shared" si="14" ref="D48:N48">SUM(D47)</f>
        <v>0</v>
      </c>
      <c r="E48" s="8">
        <f t="shared" si="14"/>
        <v>0</v>
      </c>
      <c r="F48" s="8">
        <f t="shared" si="14"/>
        <v>0</v>
      </c>
      <c r="G48" s="8">
        <f t="shared" si="14"/>
        <v>0</v>
      </c>
      <c r="H48" s="8">
        <f t="shared" si="14"/>
        <v>200</v>
      </c>
      <c r="I48" s="8">
        <f t="shared" si="14"/>
        <v>200</v>
      </c>
      <c r="J48" s="8">
        <f t="shared" si="14"/>
        <v>50</v>
      </c>
      <c r="K48" s="8">
        <f t="shared" si="14"/>
        <v>0</v>
      </c>
      <c r="L48" s="8">
        <f t="shared" si="14"/>
        <v>0</v>
      </c>
      <c r="M48" s="8">
        <f t="shared" si="14"/>
        <v>0</v>
      </c>
      <c r="N48" s="8">
        <f t="shared" si="14"/>
        <v>0</v>
      </c>
      <c r="O48" s="8">
        <f t="shared" si="1"/>
        <v>450</v>
      </c>
      <c r="P48" s="200"/>
      <c r="Q48" s="201"/>
      <c r="R48" s="141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56" ht="15">
      <c r="A49" s="204" t="s">
        <v>121</v>
      </c>
      <c r="B49" s="205"/>
      <c r="C49" s="206">
        <f>SUM(C48,C46,C42)</f>
        <v>0</v>
      </c>
      <c r="D49" s="206">
        <f aca="true" t="shared" si="15" ref="D49:N49">SUM(D48,D46,D42)</f>
        <v>0</v>
      </c>
      <c r="E49" s="206">
        <f t="shared" si="15"/>
        <v>64</v>
      </c>
      <c r="F49" s="206">
        <f t="shared" si="15"/>
        <v>731</v>
      </c>
      <c r="G49" s="206">
        <f t="shared" si="15"/>
        <v>1613</v>
      </c>
      <c r="H49" s="206">
        <f t="shared" si="15"/>
        <v>511</v>
      </c>
      <c r="I49" s="206">
        <f t="shared" si="15"/>
        <v>5567</v>
      </c>
      <c r="J49" s="206">
        <f t="shared" si="15"/>
        <v>50</v>
      </c>
      <c r="K49" s="206">
        <f t="shared" si="15"/>
        <v>250</v>
      </c>
      <c r="L49" s="206">
        <f t="shared" si="15"/>
        <v>150</v>
      </c>
      <c r="M49" s="206">
        <f t="shared" si="15"/>
        <v>0</v>
      </c>
      <c r="N49" s="206">
        <f t="shared" si="15"/>
        <v>0</v>
      </c>
      <c r="O49" s="8">
        <f t="shared" si="1"/>
        <v>8936</v>
      </c>
      <c r="P49" s="207"/>
      <c r="Q49" s="201"/>
      <c r="R49" s="141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  <c r="EF49" s="208"/>
      <c r="EG49" s="208"/>
      <c r="EH49" s="208"/>
      <c r="EI49" s="208"/>
      <c r="EJ49" s="208"/>
      <c r="EK49" s="208"/>
      <c r="EL49" s="208"/>
      <c r="EM49" s="208"/>
      <c r="EN49" s="208"/>
      <c r="EO49" s="208"/>
      <c r="EP49" s="208"/>
      <c r="EQ49" s="208"/>
      <c r="ER49" s="208"/>
      <c r="ES49" s="208"/>
      <c r="ET49" s="208"/>
      <c r="EU49" s="208"/>
      <c r="EV49" s="208"/>
      <c r="EW49" s="208"/>
      <c r="EX49" s="208"/>
      <c r="EY49" s="208"/>
      <c r="EZ49" s="208"/>
      <c r="FA49" s="208"/>
      <c r="FB49" s="208"/>
      <c r="FC49" s="208"/>
      <c r="FD49" s="208"/>
      <c r="FE49" s="208"/>
      <c r="FF49" s="208"/>
      <c r="FG49" s="208"/>
      <c r="FH49" s="208"/>
      <c r="FI49" s="208"/>
      <c r="FJ49" s="208"/>
      <c r="FK49" s="208"/>
      <c r="FL49" s="208"/>
      <c r="FM49" s="208"/>
      <c r="FN49" s="208"/>
      <c r="FO49" s="208"/>
      <c r="FP49" s="208"/>
      <c r="FQ49" s="208"/>
      <c r="FR49" s="208"/>
      <c r="FS49" s="208"/>
      <c r="FT49" s="208"/>
      <c r="FU49" s="208"/>
      <c r="FV49" s="208"/>
      <c r="FW49" s="208"/>
      <c r="FX49" s="208"/>
      <c r="FY49" s="208"/>
      <c r="FZ49" s="208"/>
      <c r="GA49" s="208"/>
      <c r="GB49" s="208"/>
      <c r="GC49" s="208"/>
      <c r="GD49" s="208"/>
      <c r="GE49" s="208"/>
      <c r="GF49" s="208"/>
      <c r="GG49" s="208"/>
      <c r="GH49" s="208"/>
      <c r="GI49" s="208"/>
      <c r="GJ49" s="208"/>
      <c r="GK49" s="208"/>
      <c r="GL49" s="208"/>
      <c r="GM49" s="208"/>
      <c r="GN49" s="208"/>
      <c r="GO49" s="208"/>
      <c r="GP49" s="208"/>
      <c r="GQ49" s="208"/>
      <c r="GR49" s="208"/>
      <c r="GS49" s="208"/>
      <c r="GT49" s="208"/>
      <c r="GU49" s="208"/>
      <c r="GV49" s="208"/>
      <c r="GW49" s="208"/>
      <c r="GX49" s="208"/>
      <c r="GY49" s="208"/>
      <c r="GZ49" s="208"/>
      <c r="HA49" s="208"/>
      <c r="HB49" s="208"/>
      <c r="HC49" s="208"/>
      <c r="HD49" s="208"/>
      <c r="HE49" s="208"/>
      <c r="HF49" s="208"/>
      <c r="HG49" s="208"/>
      <c r="HH49" s="208"/>
      <c r="HI49" s="208"/>
      <c r="HJ49" s="208"/>
      <c r="HK49" s="208"/>
      <c r="HL49" s="208"/>
      <c r="HM49" s="208"/>
      <c r="HN49" s="208"/>
      <c r="HO49" s="208"/>
      <c r="HP49" s="208"/>
      <c r="HQ49" s="208"/>
      <c r="HR49" s="208"/>
      <c r="HS49" s="208"/>
      <c r="HT49" s="208"/>
      <c r="HU49" s="208"/>
      <c r="HV49" s="208"/>
      <c r="HW49" s="208"/>
      <c r="HX49" s="208"/>
      <c r="HY49" s="208"/>
      <c r="HZ49" s="208"/>
      <c r="IA49" s="208"/>
      <c r="IB49" s="208"/>
      <c r="IC49" s="208"/>
      <c r="ID49" s="208"/>
      <c r="IE49" s="208"/>
      <c r="IF49" s="208"/>
      <c r="IG49" s="208"/>
      <c r="IH49" s="208"/>
      <c r="II49" s="208"/>
      <c r="IJ49" s="208"/>
      <c r="IK49" s="208"/>
      <c r="IL49" s="208"/>
      <c r="IM49" s="208"/>
      <c r="IN49" s="208"/>
      <c r="IO49" s="208"/>
      <c r="IP49" s="208"/>
      <c r="IQ49" s="208"/>
      <c r="IR49" s="208"/>
      <c r="IS49" s="208"/>
      <c r="IT49" s="208"/>
      <c r="IU49" s="208"/>
      <c r="IV49" s="208"/>
    </row>
    <row r="50" spans="1:256" ht="28.5">
      <c r="A50" s="192" t="s">
        <v>26</v>
      </c>
      <c r="B50" s="193" t="s">
        <v>27</v>
      </c>
      <c r="C50" s="194" t="s">
        <v>482</v>
      </c>
      <c r="D50" s="194" t="s">
        <v>483</v>
      </c>
      <c r="E50" s="194" t="s">
        <v>484</v>
      </c>
      <c r="F50" s="194" t="s">
        <v>485</v>
      </c>
      <c r="G50" s="194" t="s">
        <v>486</v>
      </c>
      <c r="H50" s="194" t="s">
        <v>487</v>
      </c>
      <c r="I50" s="194" t="s">
        <v>488</v>
      </c>
      <c r="J50" s="194" t="s">
        <v>489</v>
      </c>
      <c r="K50" s="194" t="s">
        <v>490</v>
      </c>
      <c r="L50" s="194" t="s">
        <v>491</v>
      </c>
      <c r="M50" s="194" t="s">
        <v>492</v>
      </c>
      <c r="N50" s="194" t="s">
        <v>493</v>
      </c>
      <c r="O50" s="195" t="s">
        <v>494</v>
      </c>
      <c r="P50" s="207"/>
      <c r="Q50" s="201"/>
      <c r="R50" s="141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8"/>
      <c r="ES50" s="208"/>
      <c r="ET50" s="208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  <c r="FF50" s="208"/>
      <c r="FG50" s="208"/>
      <c r="FH50" s="208"/>
      <c r="FI50" s="208"/>
      <c r="FJ50" s="208"/>
      <c r="FK50" s="208"/>
      <c r="FL50" s="208"/>
      <c r="FM50" s="208"/>
      <c r="FN50" s="208"/>
      <c r="FO50" s="208"/>
      <c r="FP50" s="208"/>
      <c r="FQ50" s="208"/>
      <c r="FR50" s="208"/>
      <c r="FS50" s="208"/>
      <c r="FT50" s="208"/>
      <c r="FU50" s="208"/>
      <c r="FV50" s="208"/>
      <c r="FW50" s="208"/>
      <c r="FX50" s="208"/>
      <c r="FY50" s="208"/>
      <c r="FZ50" s="208"/>
      <c r="GA50" s="208"/>
      <c r="GB50" s="208"/>
      <c r="GC50" s="208"/>
      <c r="GD50" s="208"/>
      <c r="GE50" s="208"/>
      <c r="GF50" s="208"/>
      <c r="GG50" s="208"/>
      <c r="GH50" s="208"/>
      <c r="GI50" s="208"/>
      <c r="GJ50" s="208"/>
      <c r="GK50" s="208"/>
      <c r="GL50" s="208"/>
      <c r="GM50" s="208"/>
      <c r="GN50" s="208"/>
      <c r="GO50" s="208"/>
      <c r="GP50" s="208"/>
      <c r="GQ50" s="208"/>
      <c r="GR50" s="208"/>
      <c r="GS50" s="208"/>
      <c r="GT50" s="208"/>
      <c r="GU50" s="208"/>
      <c r="GV50" s="208"/>
      <c r="GW50" s="208"/>
      <c r="GX50" s="208"/>
      <c r="GY50" s="208"/>
      <c r="GZ50" s="208"/>
      <c r="HA50" s="208"/>
      <c r="HB50" s="208"/>
      <c r="HC50" s="208"/>
      <c r="HD50" s="208"/>
      <c r="HE50" s="208"/>
      <c r="HF50" s="208"/>
      <c r="HG50" s="208"/>
      <c r="HH50" s="208"/>
      <c r="HI50" s="208"/>
      <c r="HJ50" s="208"/>
      <c r="HK50" s="208"/>
      <c r="HL50" s="208"/>
      <c r="HM50" s="208"/>
      <c r="HN50" s="208"/>
      <c r="HO50" s="208"/>
      <c r="HP50" s="208"/>
      <c r="HQ50" s="208"/>
      <c r="HR50" s="208"/>
      <c r="HS50" s="208"/>
      <c r="HT50" s="208"/>
      <c r="HU50" s="208"/>
      <c r="HV50" s="208"/>
      <c r="HW50" s="208"/>
      <c r="HX50" s="208"/>
      <c r="HY50" s="208"/>
      <c r="HZ50" s="208"/>
      <c r="IA50" s="208"/>
      <c r="IB50" s="208"/>
      <c r="IC50" s="208"/>
      <c r="ID50" s="208"/>
      <c r="IE50" s="208"/>
      <c r="IF50" s="208"/>
      <c r="IG50" s="208"/>
      <c r="IH50" s="208"/>
      <c r="II50" s="208"/>
      <c r="IJ50" s="208"/>
      <c r="IK50" s="208"/>
      <c r="IL50" s="208"/>
      <c r="IM50" s="208"/>
      <c r="IN50" s="208"/>
      <c r="IO50" s="208"/>
      <c r="IP50" s="208"/>
      <c r="IQ50" s="208"/>
      <c r="IR50" s="208"/>
      <c r="IS50" s="208"/>
      <c r="IT50" s="208"/>
      <c r="IU50" s="208"/>
      <c r="IV50" s="208"/>
    </row>
    <row r="51" spans="1:256" ht="15">
      <c r="A51" s="211" t="s">
        <v>122</v>
      </c>
      <c r="B51" s="212" t="s">
        <v>123</v>
      </c>
      <c r="C51" s="213">
        <f>SUM(C38+C49)</f>
        <v>1130</v>
      </c>
      <c r="D51" s="213">
        <f aca="true" t="shared" si="16" ref="D51:N51">SUM(D38+D49)</f>
        <v>1134</v>
      </c>
      <c r="E51" s="213">
        <f t="shared" si="16"/>
        <v>1398</v>
      </c>
      <c r="F51" s="213">
        <f t="shared" si="16"/>
        <v>2427</v>
      </c>
      <c r="G51" s="213">
        <f t="shared" si="16"/>
        <v>3248</v>
      </c>
      <c r="H51" s="213">
        <f t="shared" si="16"/>
        <v>2578</v>
      </c>
      <c r="I51" s="213">
        <f t="shared" si="16"/>
        <v>6910</v>
      </c>
      <c r="J51" s="213">
        <f t="shared" si="16"/>
        <v>3031</v>
      </c>
      <c r="K51" s="213">
        <f t="shared" si="16"/>
        <v>1938</v>
      </c>
      <c r="L51" s="213">
        <f t="shared" si="16"/>
        <v>1393</v>
      </c>
      <c r="M51" s="213">
        <f t="shared" si="16"/>
        <v>1747</v>
      </c>
      <c r="N51" s="213">
        <f t="shared" si="16"/>
        <v>1732</v>
      </c>
      <c r="O51" s="6">
        <f t="shared" si="1"/>
        <v>28666</v>
      </c>
      <c r="P51" s="214"/>
      <c r="Q51" s="201"/>
      <c r="R51" s="141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  <c r="GH51" s="158"/>
      <c r="GI51" s="158"/>
      <c r="GJ51" s="158"/>
      <c r="GK51" s="158"/>
      <c r="GL51" s="158"/>
      <c r="GM51" s="158"/>
      <c r="GN51" s="158"/>
      <c r="GO51" s="158"/>
      <c r="GP51" s="158"/>
      <c r="GQ51" s="158"/>
      <c r="GR51" s="158"/>
      <c r="GS51" s="158"/>
      <c r="GT51" s="158"/>
      <c r="GU51" s="158"/>
      <c r="GV51" s="158"/>
      <c r="GW51" s="158"/>
      <c r="GX51" s="158"/>
      <c r="GY51" s="158"/>
      <c r="GZ51" s="158"/>
      <c r="HA51" s="158"/>
      <c r="HB51" s="158"/>
      <c r="HC51" s="158"/>
      <c r="HD51" s="158"/>
      <c r="HE51" s="158"/>
      <c r="HF51" s="158"/>
      <c r="HG51" s="158"/>
      <c r="HH51" s="158"/>
      <c r="HI51" s="158"/>
      <c r="HJ51" s="158"/>
      <c r="HK51" s="158"/>
      <c r="HL51" s="158"/>
      <c r="HM51" s="158"/>
      <c r="HN51" s="158"/>
      <c r="HO51" s="158"/>
      <c r="HP51" s="158"/>
      <c r="HQ51" s="158"/>
      <c r="HR51" s="158"/>
      <c r="HS51" s="158"/>
      <c r="HT51" s="158"/>
      <c r="HU51" s="158"/>
      <c r="HV51" s="158"/>
      <c r="HW51" s="158"/>
      <c r="HX51" s="158"/>
      <c r="HY51" s="158"/>
      <c r="HZ51" s="158"/>
      <c r="IA51" s="158"/>
      <c r="IB51" s="158"/>
      <c r="IC51" s="158"/>
      <c r="ID51" s="158"/>
      <c r="IE51" s="158"/>
      <c r="IF51" s="158"/>
      <c r="IG51" s="158"/>
      <c r="IH51" s="158"/>
      <c r="II51" s="158"/>
      <c r="IJ51" s="158"/>
      <c r="IK51" s="158"/>
      <c r="IL51" s="158"/>
      <c r="IM51" s="158"/>
      <c r="IN51" s="158"/>
      <c r="IO51" s="158"/>
      <c r="IP51" s="158"/>
      <c r="IQ51" s="158"/>
      <c r="IR51" s="158"/>
      <c r="IS51" s="158"/>
      <c r="IT51" s="158"/>
      <c r="IU51" s="158"/>
      <c r="IV51" s="158"/>
    </row>
    <row r="52" spans="1:256" ht="15">
      <c r="A52" s="216" t="s">
        <v>124</v>
      </c>
      <c r="B52" s="217" t="s">
        <v>125</v>
      </c>
      <c r="C52" s="218">
        <v>554</v>
      </c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6">
        <f t="shared" si="1"/>
        <v>554</v>
      </c>
      <c r="P52" s="219"/>
      <c r="Q52" s="201"/>
      <c r="R52" s="141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6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6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6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6"/>
      <c r="HB52" s="156"/>
      <c r="HC52" s="156"/>
      <c r="HD52" s="156"/>
      <c r="HE52" s="156"/>
      <c r="HF52" s="156"/>
      <c r="HG52" s="156"/>
      <c r="HH52" s="156"/>
      <c r="HI52" s="156"/>
      <c r="HJ52" s="156"/>
      <c r="HK52" s="156"/>
      <c r="HL52" s="156"/>
      <c r="HM52" s="156"/>
      <c r="HN52" s="156"/>
      <c r="HO52" s="156"/>
      <c r="HP52" s="156"/>
      <c r="HQ52" s="156"/>
      <c r="HR52" s="156"/>
      <c r="HS52" s="156"/>
      <c r="HT52" s="156"/>
      <c r="HU52" s="156"/>
      <c r="HV52" s="156"/>
      <c r="HW52" s="156"/>
      <c r="HX52" s="156"/>
      <c r="HY52" s="156"/>
      <c r="HZ52" s="156"/>
      <c r="IA52" s="156"/>
      <c r="IB52" s="156"/>
      <c r="IC52" s="156"/>
      <c r="ID52" s="156"/>
      <c r="IE52" s="156"/>
      <c r="IF52" s="156"/>
      <c r="IG52" s="156"/>
      <c r="IH52" s="156"/>
      <c r="II52" s="156"/>
      <c r="IJ52" s="156"/>
      <c r="IK52" s="156"/>
      <c r="IL52" s="156"/>
      <c r="IM52" s="156"/>
      <c r="IN52" s="156"/>
      <c r="IO52" s="156"/>
      <c r="IP52" s="156"/>
      <c r="IQ52" s="156"/>
      <c r="IR52" s="156"/>
      <c r="IS52" s="156"/>
      <c r="IT52" s="156"/>
      <c r="IU52" s="156"/>
      <c r="IV52" s="156"/>
    </row>
    <row r="53" spans="1:256" ht="15">
      <c r="A53" s="220" t="s">
        <v>496</v>
      </c>
      <c r="B53" s="221" t="s">
        <v>497</v>
      </c>
      <c r="C53" s="213">
        <f>SUM(C52)</f>
        <v>554</v>
      </c>
      <c r="D53" s="213">
        <f aca="true" t="shared" si="17" ref="D53:N54">SUM(D52)</f>
        <v>0</v>
      </c>
      <c r="E53" s="213">
        <f t="shared" si="17"/>
        <v>0</v>
      </c>
      <c r="F53" s="213">
        <f t="shared" si="17"/>
        <v>0</v>
      </c>
      <c r="G53" s="213">
        <f t="shared" si="17"/>
        <v>0</v>
      </c>
      <c r="H53" s="213">
        <f t="shared" si="17"/>
        <v>0</v>
      </c>
      <c r="I53" s="213">
        <f t="shared" si="17"/>
        <v>0</v>
      </c>
      <c r="J53" s="213">
        <f t="shared" si="17"/>
        <v>0</v>
      </c>
      <c r="K53" s="213">
        <f t="shared" si="17"/>
        <v>0</v>
      </c>
      <c r="L53" s="213">
        <f t="shared" si="17"/>
        <v>0</v>
      </c>
      <c r="M53" s="213">
        <f t="shared" si="17"/>
        <v>0</v>
      </c>
      <c r="N53" s="213">
        <f t="shared" si="17"/>
        <v>0</v>
      </c>
      <c r="O53" s="8">
        <f t="shared" si="1"/>
        <v>554</v>
      </c>
      <c r="P53" s="215"/>
      <c r="Q53" s="201"/>
      <c r="R53" s="141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  <c r="GH53" s="158"/>
      <c r="GI53" s="158"/>
      <c r="GJ53" s="158"/>
      <c r="GK53" s="158"/>
      <c r="GL53" s="158"/>
      <c r="GM53" s="158"/>
      <c r="GN53" s="158"/>
      <c r="GO53" s="158"/>
      <c r="GP53" s="158"/>
      <c r="GQ53" s="158"/>
      <c r="GR53" s="158"/>
      <c r="GS53" s="158"/>
      <c r="GT53" s="158"/>
      <c r="GU53" s="158"/>
      <c r="GV53" s="158"/>
      <c r="GW53" s="158"/>
      <c r="GX53" s="158"/>
      <c r="GY53" s="158"/>
      <c r="GZ53" s="158"/>
      <c r="HA53" s="158"/>
      <c r="HB53" s="158"/>
      <c r="HC53" s="158"/>
      <c r="HD53" s="158"/>
      <c r="HE53" s="158"/>
      <c r="HF53" s="158"/>
      <c r="HG53" s="158"/>
      <c r="HH53" s="158"/>
      <c r="HI53" s="158"/>
      <c r="HJ53" s="158"/>
      <c r="HK53" s="158"/>
      <c r="HL53" s="158"/>
      <c r="HM53" s="158"/>
      <c r="HN53" s="158"/>
      <c r="HO53" s="158"/>
      <c r="HP53" s="158"/>
      <c r="HQ53" s="158"/>
      <c r="HR53" s="158"/>
      <c r="HS53" s="158"/>
      <c r="HT53" s="158"/>
      <c r="HU53" s="158"/>
      <c r="HV53" s="158"/>
      <c r="HW53" s="158"/>
      <c r="HX53" s="158"/>
      <c r="HY53" s="158"/>
      <c r="HZ53" s="158"/>
      <c r="IA53" s="158"/>
      <c r="IB53" s="158"/>
      <c r="IC53" s="158"/>
      <c r="ID53" s="158"/>
      <c r="IE53" s="158"/>
      <c r="IF53" s="158"/>
      <c r="IG53" s="158"/>
      <c r="IH53" s="158"/>
      <c r="II53" s="158"/>
      <c r="IJ53" s="158"/>
      <c r="IK53" s="158"/>
      <c r="IL53" s="158"/>
      <c r="IM53" s="158"/>
      <c r="IN53" s="158"/>
      <c r="IO53" s="158"/>
      <c r="IP53" s="158"/>
      <c r="IQ53" s="158"/>
      <c r="IR53" s="158"/>
      <c r="IS53" s="158"/>
      <c r="IT53" s="158"/>
      <c r="IU53" s="158"/>
      <c r="IV53" s="158"/>
    </row>
    <row r="54" spans="1:256" ht="15">
      <c r="A54" s="220" t="s">
        <v>128</v>
      </c>
      <c r="B54" s="221" t="s">
        <v>129</v>
      </c>
      <c r="C54" s="213">
        <f>SUM(C53)</f>
        <v>554</v>
      </c>
      <c r="D54" s="213">
        <f t="shared" si="17"/>
        <v>0</v>
      </c>
      <c r="E54" s="213">
        <f t="shared" si="17"/>
        <v>0</v>
      </c>
      <c r="F54" s="213">
        <f t="shared" si="17"/>
        <v>0</v>
      </c>
      <c r="G54" s="213">
        <f t="shared" si="17"/>
        <v>0</v>
      </c>
      <c r="H54" s="213">
        <f t="shared" si="17"/>
        <v>0</v>
      </c>
      <c r="I54" s="213">
        <f t="shared" si="17"/>
        <v>0</v>
      </c>
      <c r="J54" s="213">
        <f t="shared" si="17"/>
        <v>0</v>
      </c>
      <c r="K54" s="213">
        <f t="shared" si="17"/>
        <v>0</v>
      </c>
      <c r="L54" s="213">
        <f t="shared" si="17"/>
        <v>0</v>
      </c>
      <c r="M54" s="213">
        <f t="shared" si="17"/>
        <v>0</v>
      </c>
      <c r="N54" s="213">
        <f t="shared" si="17"/>
        <v>0</v>
      </c>
      <c r="O54" s="8">
        <f t="shared" si="1"/>
        <v>554</v>
      </c>
      <c r="P54" s="215"/>
      <c r="Q54" s="201"/>
      <c r="R54" s="141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  <c r="GH54" s="158"/>
      <c r="GI54" s="158"/>
      <c r="GJ54" s="158"/>
      <c r="GK54" s="158"/>
      <c r="GL54" s="158"/>
      <c r="GM54" s="158"/>
      <c r="GN54" s="158"/>
      <c r="GO54" s="158"/>
      <c r="GP54" s="158"/>
      <c r="GQ54" s="158"/>
      <c r="GR54" s="158"/>
      <c r="GS54" s="158"/>
      <c r="GT54" s="158"/>
      <c r="GU54" s="158"/>
      <c r="GV54" s="158"/>
      <c r="GW54" s="158"/>
      <c r="GX54" s="158"/>
      <c r="GY54" s="158"/>
      <c r="GZ54" s="158"/>
      <c r="HA54" s="158"/>
      <c r="HB54" s="158"/>
      <c r="HC54" s="158"/>
      <c r="HD54" s="158"/>
      <c r="HE54" s="158"/>
      <c r="HF54" s="158"/>
      <c r="HG54" s="158"/>
      <c r="HH54" s="158"/>
      <c r="HI54" s="158"/>
      <c r="HJ54" s="158"/>
      <c r="HK54" s="158"/>
      <c r="HL54" s="158"/>
      <c r="HM54" s="158"/>
      <c r="HN54" s="158"/>
      <c r="HO54" s="158"/>
      <c r="HP54" s="158"/>
      <c r="HQ54" s="158"/>
      <c r="HR54" s="158"/>
      <c r="HS54" s="158"/>
      <c r="HT54" s="158"/>
      <c r="HU54" s="158"/>
      <c r="HV54" s="158"/>
      <c r="HW54" s="158"/>
      <c r="HX54" s="158"/>
      <c r="HY54" s="158"/>
      <c r="HZ54" s="158"/>
      <c r="IA54" s="158"/>
      <c r="IB54" s="158"/>
      <c r="IC54" s="158"/>
      <c r="ID54" s="158"/>
      <c r="IE54" s="158"/>
      <c r="IF54" s="158"/>
      <c r="IG54" s="158"/>
      <c r="IH54" s="158"/>
      <c r="II54" s="158"/>
      <c r="IJ54" s="158"/>
      <c r="IK54" s="158"/>
      <c r="IL54" s="158"/>
      <c r="IM54" s="158"/>
      <c r="IN54" s="158"/>
      <c r="IO54" s="158"/>
      <c r="IP54" s="158"/>
      <c r="IQ54" s="158"/>
      <c r="IR54" s="158"/>
      <c r="IS54" s="158"/>
      <c r="IT54" s="158"/>
      <c r="IU54" s="158"/>
      <c r="IV54" s="158"/>
    </row>
    <row r="55" spans="1:256" ht="15">
      <c r="A55" s="222" t="s">
        <v>15</v>
      </c>
      <c r="B55" s="222"/>
      <c r="C55" s="213">
        <f>SUM(C51+C54)</f>
        <v>1684</v>
      </c>
      <c r="D55" s="213">
        <f aca="true" t="shared" si="18" ref="D55:N55">SUM(D51+D54)</f>
        <v>1134</v>
      </c>
      <c r="E55" s="213">
        <f t="shared" si="18"/>
        <v>1398</v>
      </c>
      <c r="F55" s="213">
        <f t="shared" si="18"/>
        <v>2427</v>
      </c>
      <c r="G55" s="213">
        <f t="shared" si="18"/>
        <v>3248</v>
      </c>
      <c r="H55" s="213">
        <f t="shared" si="18"/>
        <v>2578</v>
      </c>
      <c r="I55" s="213">
        <f t="shared" si="18"/>
        <v>6910</v>
      </c>
      <c r="J55" s="213">
        <f t="shared" si="18"/>
        <v>3031</v>
      </c>
      <c r="K55" s="213">
        <f t="shared" si="18"/>
        <v>1938</v>
      </c>
      <c r="L55" s="213">
        <f t="shared" si="18"/>
        <v>1393</v>
      </c>
      <c r="M55" s="213">
        <f t="shared" si="18"/>
        <v>1747</v>
      </c>
      <c r="N55" s="213">
        <f t="shared" si="18"/>
        <v>1732</v>
      </c>
      <c r="O55" s="8">
        <f t="shared" si="1"/>
        <v>29220</v>
      </c>
      <c r="P55" s="215"/>
      <c r="Q55" s="201"/>
      <c r="R55" s="141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  <c r="GH55" s="158"/>
      <c r="GI55" s="158"/>
      <c r="GJ55" s="158"/>
      <c r="GK55" s="158"/>
      <c r="GL55" s="158"/>
      <c r="GM55" s="158"/>
      <c r="GN55" s="158"/>
      <c r="GO55" s="158"/>
      <c r="GP55" s="158"/>
      <c r="GQ55" s="158"/>
      <c r="GR55" s="158"/>
      <c r="GS55" s="158"/>
      <c r="GT55" s="158"/>
      <c r="GU55" s="158"/>
      <c r="GV55" s="158"/>
      <c r="GW55" s="158"/>
      <c r="GX55" s="158"/>
      <c r="GY55" s="158"/>
      <c r="GZ55" s="158"/>
      <c r="HA55" s="158"/>
      <c r="HB55" s="158"/>
      <c r="HC55" s="158"/>
      <c r="HD55" s="158"/>
      <c r="HE55" s="158"/>
      <c r="HF55" s="158"/>
      <c r="HG55" s="158"/>
      <c r="HH55" s="158"/>
      <c r="HI55" s="158"/>
      <c r="HJ55" s="158"/>
      <c r="HK55" s="158"/>
      <c r="HL55" s="158"/>
      <c r="HM55" s="158"/>
      <c r="HN55" s="158"/>
      <c r="HO55" s="158"/>
      <c r="HP55" s="158"/>
      <c r="HQ55" s="158"/>
      <c r="HR55" s="158"/>
      <c r="HS55" s="158"/>
      <c r="HT55" s="158"/>
      <c r="HU55" s="158"/>
      <c r="HV55" s="158"/>
      <c r="HW55" s="158"/>
      <c r="HX55" s="158"/>
      <c r="HY55" s="158"/>
      <c r="HZ55" s="158"/>
      <c r="IA55" s="158"/>
      <c r="IB55" s="158"/>
      <c r="IC55" s="158"/>
      <c r="ID55" s="158"/>
      <c r="IE55" s="158"/>
      <c r="IF55" s="158"/>
      <c r="IG55" s="158"/>
      <c r="IH55" s="158"/>
      <c r="II55" s="158"/>
      <c r="IJ55" s="158"/>
      <c r="IK55" s="158"/>
      <c r="IL55" s="158"/>
      <c r="IM55" s="158"/>
      <c r="IN55" s="158"/>
      <c r="IO55" s="158"/>
      <c r="IP55" s="158"/>
      <c r="IQ55" s="158"/>
      <c r="IR55" s="158"/>
      <c r="IS55" s="158"/>
      <c r="IT55" s="158"/>
      <c r="IU55" s="158"/>
      <c r="IV55" s="158"/>
    </row>
    <row r="56" spans="1:256" ht="15">
      <c r="A56" s="226"/>
      <c r="B56" s="226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15"/>
      <c r="Q56" s="201"/>
      <c r="R56" s="141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  <c r="GH56" s="158"/>
      <c r="GI56" s="158"/>
      <c r="GJ56" s="158"/>
      <c r="GK56" s="158"/>
      <c r="GL56" s="158"/>
      <c r="GM56" s="158"/>
      <c r="GN56" s="158"/>
      <c r="GO56" s="158"/>
      <c r="GP56" s="158"/>
      <c r="GQ56" s="158"/>
      <c r="GR56" s="158"/>
      <c r="GS56" s="158"/>
      <c r="GT56" s="158"/>
      <c r="GU56" s="158"/>
      <c r="GV56" s="158"/>
      <c r="GW56" s="158"/>
      <c r="GX56" s="158"/>
      <c r="GY56" s="158"/>
      <c r="GZ56" s="158"/>
      <c r="HA56" s="158"/>
      <c r="HB56" s="158"/>
      <c r="HC56" s="158"/>
      <c r="HD56" s="158"/>
      <c r="HE56" s="158"/>
      <c r="HF56" s="158"/>
      <c r="HG56" s="158"/>
      <c r="HH56" s="158"/>
      <c r="HI56" s="158"/>
      <c r="HJ56" s="158"/>
      <c r="HK56" s="158"/>
      <c r="HL56" s="158"/>
      <c r="HM56" s="158"/>
      <c r="HN56" s="158"/>
      <c r="HO56" s="158"/>
      <c r="HP56" s="158"/>
      <c r="HQ56" s="158"/>
      <c r="HR56" s="158"/>
      <c r="HS56" s="158"/>
      <c r="HT56" s="158"/>
      <c r="HU56" s="158"/>
      <c r="HV56" s="158"/>
      <c r="HW56" s="158"/>
      <c r="HX56" s="158"/>
      <c r="HY56" s="158"/>
      <c r="HZ56" s="158"/>
      <c r="IA56" s="158"/>
      <c r="IB56" s="158"/>
      <c r="IC56" s="158"/>
      <c r="ID56" s="158"/>
      <c r="IE56" s="158"/>
      <c r="IF56" s="158"/>
      <c r="IG56" s="158"/>
      <c r="IH56" s="158"/>
      <c r="II56" s="158"/>
      <c r="IJ56" s="158"/>
      <c r="IK56" s="158"/>
      <c r="IL56" s="158"/>
      <c r="IM56" s="158"/>
      <c r="IN56" s="158"/>
      <c r="IO56" s="158"/>
      <c r="IP56" s="158"/>
      <c r="IQ56" s="158"/>
      <c r="IR56" s="158"/>
      <c r="IS56" s="158"/>
      <c r="IT56" s="158"/>
      <c r="IU56" s="158"/>
      <c r="IV56" s="158"/>
    </row>
    <row r="57" spans="1:256" ht="15">
      <c r="A57" s="226"/>
      <c r="B57" s="226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15"/>
      <c r="Q57" s="201"/>
      <c r="R57" s="141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  <c r="GH57" s="158"/>
      <c r="GI57" s="158"/>
      <c r="GJ57" s="158"/>
      <c r="GK57" s="158"/>
      <c r="GL57" s="158"/>
      <c r="GM57" s="158"/>
      <c r="GN57" s="158"/>
      <c r="GO57" s="158"/>
      <c r="GP57" s="158"/>
      <c r="GQ57" s="158"/>
      <c r="GR57" s="158"/>
      <c r="GS57" s="158"/>
      <c r="GT57" s="158"/>
      <c r="GU57" s="158"/>
      <c r="GV57" s="158"/>
      <c r="GW57" s="158"/>
      <c r="GX57" s="158"/>
      <c r="GY57" s="158"/>
      <c r="GZ57" s="158"/>
      <c r="HA57" s="158"/>
      <c r="HB57" s="158"/>
      <c r="HC57" s="158"/>
      <c r="HD57" s="158"/>
      <c r="HE57" s="158"/>
      <c r="HF57" s="158"/>
      <c r="HG57" s="158"/>
      <c r="HH57" s="158"/>
      <c r="HI57" s="158"/>
      <c r="HJ57" s="158"/>
      <c r="HK57" s="158"/>
      <c r="HL57" s="158"/>
      <c r="HM57" s="158"/>
      <c r="HN57" s="158"/>
      <c r="HO57" s="158"/>
      <c r="HP57" s="158"/>
      <c r="HQ57" s="158"/>
      <c r="HR57" s="158"/>
      <c r="HS57" s="158"/>
      <c r="HT57" s="158"/>
      <c r="HU57" s="158"/>
      <c r="HV57" s="158"/>
      <c r="HW57" s="158"/>
      <c r="HX57" s="158"/>
      <c r="HY57" s="158"/>
      <c r="HZ57" s="158"/>
      <c r="IA57" s="158"/>
      <c r="IB57" s="158"/>
      <c r="IC57" s="158"/>
      <c r="ID57" s="158"/>
      <c r="IE57" s="158"/>
      <c r="IF57" s="158"/>
      <c r="IG57" s="158"/>
      <c r="IH57" s="158"/>
      <c r="II57" s="158"/>
      <c r="IJ57" s="158"/>
      <c r="IK57" s="158"/>
      <c r="IL57" s="158"/>
      <c r="IM57" s="158"/>
      <c r="IN57" s="158"/>
      <c r="IO57" s="158"/>
      <c r="IP57" s="158"/>
      <c r="IQ57" s="158"/>
      <c r="IR57" s="158"/>
      <c r="IS57" s="158"/>
      <c r="IT57" s="158"/>
      <c r="IU57" s="158"/>
      <c r="IV57" s="158"/>
    </row>
    <row r="58" spans="1:256" ht="15">
      <c r="A58" s="226"/>
      <c r="B58" s="226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15"/>
      <c r="Q58" s="201"/>
      <c r="R58" s="141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  <c r="GH58" s="158"/>
      <c r="GI58" s="158"/>
      <c r="GJ58" s="158"/>
      <c r="GK58" s="158"/>
      <c r="GL58" s="158"/>
      <c r="GM58" s="158"/>
      <c r="GN58" s="158"/>
      <c r="GO58" s="158"/>
      <c r="GP58" s="158"/>
      <c r="GQ58" s="158"/>
      <c r="GR58" s="158"/>
      <c r="GS58" s="158"/>
      <c r="GT58" s="158"/>
      <c r="GU58" s="158"/>
      <c r="GV58" s="158"/>
      <c r="GW58" s="158"/>
      <c r="GX58" s="158"/>
      <c r="GY58" s="158"/>
      <c r="GZ58" s="158"/>
      <c r="HA58" s="158"/>
      <c r="HB58" s="158"/>
      <c r="HC58" s="158"/>
      <c r="HD58" s="158"/>
      <c r="HE58" s="158"/>
      <c r="HF58" s="158"/>
      <c r="HG58" s="158"/>
      <c r="HH58" s="158"/>
      <c r="HI58" s="158"/>
      <c r="HJ58" s="158"/>
      <c r="HK58" s="158"/>
      <c r="HL58" s="158"/>
      <c r="HM58" s="158"/>
      <c r="HN58" s="158"/>
      <c r="HO58" s="158"/>
      <c r="HP58" s="158"/>
      <c r="HQ58" s="158"/>
      <c r="HR58" s="158"/>
      <c r="HS58" s="158"/>
      <c r="HT58" s="158"/>
      <c r="HU58" s="158"/>
      <c r="HV58" s="158"/>
      <c r="HW58" s="158"/>
      <c r="HX58" s="158"/>
      <c r="HY58" s="158"/>
      <c r="HZ58" s="158"/>
      <c r="IA58" s="158"/>
      <c r="IB58" s="158"/>
      <c r="IC58" s="158"/>
      <c r="ID58" s="158"/>
      <c r="IE58" s="158"/>
      <c r="IF58" s="158"/>
      <c r="IG58" s="158"/>
      <c r="IH58" s="158"/>
      <c r="II58" s="158"/>
      <c r="IJ58" s="158"/>
      <c r="IK58" s="158"/>
      <c r="IL58" s="158"/>
      <c r="IM58" s="158"/>
      <c r="IN58" s="158"/>
      <c r="IO58" s="158"/>
      <c r="IP58" s="158"/>
      <c r="IQ58" s="158"/>
      <c r="IR58" s="158"/>
      <c r="IS58" s="158"/>
      <c r="IT58" s="158"/>
      <c r="IU58" s="158"/>
      <c r="IV58" s="158"/>
    </row>
    <row r="59" spans="1:256" ht="15">
      <c r="A59" s="226"/>
      <c r="B59" s="226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15"/>
      <c r="Q59" s="201"/>
      <c r="R59" s="141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  <c r="GH59" s="158"/>
      <c r="GI59" s="158"/>
      <c r="GJ59" s="158"/>
      <c r="GK59" s="158"/>
      <c r="GL59" s="158"/>
      <c r="GM59" s="158"/>
      <c r="GN59" s="158"/>
      <c r="GO59" s="158"/>
      <c r="GP59" s="158"/>
      <c r="GQ59" s="158"/>
      <c r="GR59" s="158"/>
      <c r="GS59" s="158"/>
      <c r="GT59" s="158"/>
      <c r="GU59" s="158"/>
      <c r="GV59" s="158"/>
      <c r="GW59" s="158"/>
      <c r="GX59" s="158"/>
      <c r="GY59" s="158"/>
      <c r="GZ59" s="158"/>
      <c r="HA59" s="158"/>
      <c r="HB59" s="158"/>
      <c r="HC59" s="158"/>
      <c r="HD59" s="158"/>
      <c r="HE59" s="158"/>
      <c r="HF59" s="158"/>
      <c r="HG59" s="158"/>
      <c r="HH59" s="158"/>
      <c r="HI59" s="158"/>
      <c r="HJ59" s="158"/>
      <c r="HK59" s="158"/>
      <c r="HL59" s="158"/>
      <c r="HM59" s="158"/>
      <c r="HN59" s="158"/>
      <c r="HO59" s="158"/>
      <c r="HP59" s="158"/>
      <c r="HQ59" s="158"/>
      <c r="HR59" s="158"/>
      <c r="HS59" s="158"/>
      <c r="HT59" s="158"/>
      <c r="HU59" s="158"/>
      <c r="HV59" s="158"/>
      <c r="HW59" s="158"/>
      <c r="HX59" s="158"/>
      <c r="HY59" s="158"/>
      <c r="HZ59" s="158"/>
      <c r="IA59" s="158"/>
      <c r="IB59" s="158"/>
      <c r="IC59" s="158"/>
      <c r="ID59" s="158"/>
      <c r="IE59" s="158"/>
      <c r="IF59" s="158"/>
      <c r="IG59" s="158"/>
      <c r="IH59" s="158"/>
      <c r="II59" s="158"/>
      <c r="IJ59" s="158"/>
      <c r="IK59" s="158"/>
      <c r="IL59" s="158"/>
      <c r="IM59" s="158"/>
      <c r="IN59" s="158"/>
      <c r="IO59" s="158"/>
      <c r="IP59" s="158"/>
      <c r="IQ59" s="158"/>
      <c r="IR59" s="158"/>
      <c r="IS59" s="158"/>
      <c r="IT59" s="158"/>
      <c r="IU59" s="158"/>
      <c r="IV59" s="158"/>
    </row>
    <row r="60" spans="1:256" ht="15">
      <c r="A60" s="226"/>
      <c r="B60" s="226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15"/>
      <c r="Q60" s="201"/>
      <c r="R60" s="141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58"/>
      <c r="GP60" s="158"/>
      <c r="GQ60" s="158"/>
      <c r="GR60" s="158"/>
      <c r="GS60" s="158"/>
      <c r="GT60" s="158"/>
      <c r="GU60" s="158"/>
      <c r="GV60" s="158"/>
      <c r="GW60" s="158"/>
      <c r="GX60" s="158"/>
      <c r="GY60" s="158"/>
      <c r="GZ60" s="158"/>
      <c r="HA60" s="158"/>
      <c r="HB60" s="158"/>
      <c r="HC60" s="158"/>
      <c r="HD60" s="158"/>
      <c r="HE60" s="158"/>
      <c r="HF60" s="158"/>
      <c r="HG60" s="158"/>
      <c r="HH60" s="158"/>
      <c r="HI60" s="158"/>
      <c r="HJ60" s="158"/>
      <c r="HK60" s="158"/>
      <c r="HL60" s="158"/>
      <c r="HM60" s="158"/>
      <c r="HN60" s="158"/>
      <c r="HO60" s="158"/>
      <c r="HP60" s="158"/>
      <c r="HQ60" s="158"/>
      <c r="HR60" s="158"/>
      <c r="HS60" s="158"/>
      <c r="HT60" s="158"/>
      <c r="HU60" s="158"/>
      <c r="HV60" s="158"/>
      <c r="HW60" s="158"/>
      <c r="HX60" s="158"/>
      <c r="HY60" s="158"/>
      <c r="HZ60" s="158"/>
      <c r="IA60" s="158"/>
      <c r="IB60" s="158"/>
      <c r="IC60" s="158"/>
      <c r="ID60" s="158"/>
      <c r="IE60" s="158"/>
      <c r="IF60" s="158"/>
      <c r="IG60" s="158"/>
      <c r="IH60" s="158"/>
      <c r="II60" s="158"/>
      <c r="IJ60" s="158"/>
      <c r="IK60" s="158"/>
      <c r="IL60" s="158"/>
      <c r="IM60" s="158"/>
      <c r="IN60" s="158"/>
      <c r="IO60" s="158"/>
      <c r="IP60" s="158"/>
      <c r="IQ60" s="158"/>
      <c r="IR60" s="158"/>
      <c r="IS60" s="158"/>
      <c r="IT60" s="158"/>
      <c r="IU60" s="158"/>
      <c r="IV60" s="158"/>
    </row>
    <row r="61" spans="1:256" ht="15">
      <c r="A61" s="226"/>
      <c r="B61" s="226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15"/>
      <c r="Q61" s="201"/>
      <c r="R61" s="141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  <c r="GH61" s="158"/>
      <c r="GI61" s="158"/>
      <c r="GJ61" s="158"/>
      <c r="GK61" s="158"/>
      <c r="GL61" s="158"/>
      <c r="GM61" s="158"/>
      <c r="GN61" s="158"/>
      <c r="GO61" s="158"/>
      <c r="GP61" s="158"/>
      <c r="GQ61" s="158"/>
      <c r="GR61" s="158"/>
      <c r="GS61" s="158"/>
      <c r="GT61" s="158"/>
      <c r="GU61" s="158"/>
      <c r="GV61" s="158"/>
      <c r="GW61" s="158"/>
      <c r="GX61" s="158"/>
      <c r="GY61" s="158"/>
      <c r="GZ61" s="158"/>
      <c r="HA61" s="158"/>
      <c r="HB61" s="158"/>
      <c r="HC61" s="158"/>
      <c r="HD61" s="158"/>
      <c r="HE61" s="158"/>
      <c r="HF61" s="158"/>
      <c r="HG61" s="158"/>
      <c r="HH61" s="158"/>
      <c r="HI61" s="158"/>
      <c r="HJ61" s="158"/>
      <c r="HK61" s="158"/>
      <c r="HL61" s="158"/>
      <c r="HM61" s="158"/>
      <c r="HN61" s="158"/>
      <c r="HO61" s="158"/>
      <c r="HP61" s="158"/>
      <c r="HQ61" s="158"/>
      <c r="HR61" s="158"/>
      <c r="HS61" s="158"/>
      <c r="HT61" s="158"/>
      <c r="HU61" s="158"/>
      <c r="HV61" s="158"/>
      <c r="HW61" s="158"/>
      <c r="HX61" s="158"/>
      <c r="HY61" s="158"/>
      <c r="HZ61" s="158"/>
      <c r="IA61" s="158"/>
      <c r="IB61" s="158"/>
      <c r="IC61" s="158"/>
      <c r="ID61" s="158"/>
      <c r="IE61" s="158"/>
      <c r="IF61" s="158"/>
      <c r="IG61" s="158"/>
      <c r="IH61" s="158"/>
      <c r="II61" s="158"/>
      <c r="IJ61" s="158"/>
      <c r="IK61" s="158"/>
      <c r="IL61" s="158"/>
      <c r="IM61" s="158"/>
      <c r="IN61" s="158"/>
      <c r="IO61" s="158"/>
      <c r="IP61" s="158"/>
      <c r="IQ61" s="158"/>
      <c r="IR61" s="158"/>
      <c r="IS61" s="158"/>
      <c r="IT61" s="158"/>
      <c r="IU61" s="158"/>
      <c r="IV61" s="158"/>
    </row>
    <row r="62" spans="1:256" ht="15">
      <c r="A62" s="226"/>
      <c r="B62" s="226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15"/>
      <c r="Q62" s="201"/>
      <c r="R62" s="141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  <c r="GH62" s="158"/>
      <c r="GI62" s="158"/>
      <c r="GJ62" s="158"/>
      <c r="GK62" s="158"/>
      <c r="GL62" s="158"/>
      <c r="GM62" s="158"/>
      <c r="GN62" s="158"/>
      <c r="GO62" s="158"/>
      <c r="GP62" s="158"/>
      <c r="GQ62" s="158"/>
      <c r="GR62" s="158"/>
      <c r="GS62" s="158"/>
      <c r="GT62" s="158"/>
      <c r="GU62" s="158"/>
      <c r="GV62" s="158"/>
      <c r="GW62" s="158"/>
      <c r="GX62" s="158"/>
      <c r="GY62" s="158"/>
      <c r="GZ62" s="158"/>
      <c r="HA62" s="158"/>
      <c r="HB62" s="158"/>
      <c r="HC62" s="158"/>
      <c r="HD62" s="158"/>
      <c r="HE62" s="158"/>
      <c r="HF62" s="158"/>
      <c r="HG62" s="158"/>
      <c r="HH62" s="158"/>
      <c r="HI62" s="158"/>
      <c r="HJ62" s="158"/>
      <c r="HK62" s="158"/>
      <c r="HL62" s="158"/>
      <c r="HM62" s="158"/>
      <c r="HN62" s="158"/>
      <c r="HO62" s="158"/>
      <c r="HP62" s="158"/>
      <c r="HQ62" s="158"/>
      <c r="HR62" s="158"/>
      <c r="HS62" s="158"/>
      <c r="HT62" s="158"/>
      <c r="HU62" s="158"/>
      <c r="HV62" s="158"/>
      <c r="HW62" s="158"/>
      <c r="HX62" s="158"/>
      <c r="HY62" s="158"/>
      <c r="HZ62" s="158"/>
      <c r="IA62" s="158"/>
      <c r="IB62" s="158"/>
      <c r="IC62" s="158"/>
      <c r="ID62" s="158"/>
      <c r="IE62" s="158"/>
      <c r="IF62" s="158"/>
      <c r="IG62" s="158"/>
      <c r="IH62" s="158"/>
      <c r="II62" s="158"/>
      <c r="IJ62" s="158"/>
      <c r="IK62" s="158"/>
      <c r="IL62" s="158"/>
      <c r="IM62" s="158"/>
      <c r="IN62" s="158"/>
      <c r="IO62" s="158"/>
      <c r="IP62" s="158"/>
      <c r="IQ62" s="158"/>
      <c r="IR62" s="158"/>
      <c r="IS62" s="158"/>
      <c r="IT62" s="158"/>
      <c r="IU62" s="158"/>
      <c r="IV62" s="158"/>
    </row>
    <row r="63" spans="1:256" ht="15">
      <c r="A63" s="226"/>
      <c r="B63" s="226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15"/>
      <c r="Q63" s="201"/>
      <c r="R63" s="141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  <c r="GH63" s="158"/>
      <c r="GI63" s="158"/>
      <c r="GJ63" s="158"/>
      <c r="GK63" s="158"/>
      <c r="GL63" s="158"/>
      <c r="GM63" s="158"/>
      <c r="GN63" s="158"/>
      <c r="GO63" s="158"/>
      <c r="GP63" s="158"/>
      <c r="GQ63" s="158"/>
      <c r="GR63" s="158"/>
      <c r="GS63" s="158"/>
      <c r="GT63" s="158"/>
      <c r="GU63" s="158"/>
      <c r="GV63" s="158"/>
      <c r="GW63" s="158"/>
      <c r="GX63" s="158"/>
      <c r="GY63" s="158"/>
      <c r="GZ63" s="158"/>
      <c r="HA63" s="158"/>
      <c r="HB63" s="158"/>
      <c r="HC63" s="158"/>
      <c r="HD63" s="158"/>
      <c r="HE63" s="158"/>
      <c r="HF63" s="158"/>
      <c r="HG63" s="158"/>
      <c r="HH63" s="158"/>
      <c r="HI63" s="158"/>
      <c r="HJ63" s="158"/>
      <c r="HK63" s="158"/>
      <c r="HL63" s="158"/>
      <c r="HM63" s="158"/>
      <c r="HN63" s="158"/>
      <c r="HO63" s="158"/>
      <c r="HP63" s="158"/>
      <c r="HQ63" s="158"/>
      <c r="HR63" s="158"/>
      <c r="HS63" s="158"/>
      <c r="HT63" s="158"/>
      <c r="HU63" s="158"/>
      <c r="HV63" s="158"/>
      <c r="HW63" s="158"/>
      <c r="HX63" s="158"/>
      <c r="HY63" s="158"/>
      <c r="HZ63" s="158"/>
      <c r="IA63" s="158"/>
      <c r="IB63" s="158"/>
      <c r="IC63" s="158"/>
      <c r="ID63" s="158"/>
      <c r="IE63" s="158"/>
      <c r="IF63" s="158"/>
      <c r="IG63" s="158"/>
      <c r="IH63" s="158"/>
      <c r="II63" s="158"/>
      <c r="IJ63" s="158"/>
      <c r="IK63" s="158"/>
      <c r="IL63" s="158"/>
      <c r="IM63" s="158"/>
      <c r="IN63" s="158"/>
      <c r="IO63" s="158"/>
      <c r="IP63" s="158"/>
      <c r="IQ63" s="158"/>
      <c r="IR63" s="158"/>
      <c r="IS63" s="158"/>
      <c r="IT63" s="158"/>
      <c r="IU63" s="158"/>
      <c r="IV63" s="158"/>
    </row>
    <row r="64" spans="1:256" ht="15">
      <c r="A64" s="226"/>
      <c r="B64" s="226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15"/>
      <c r="Q64" s="201"/>
      <c r="R64" s="141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8"/>
      <c r="GO64" s="158"/>
      <c r="GP64" s="158"/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8"/>
      <c r="HB64" s="158"/>
      <c r="HC64" s="158"/>
      <c r="HD64" s="158"/>
      <c r="HE64" s="158"/>
      <c r="HF64" s="158"/>
      <c r="HG64" s="158"/>
      <c r="HH64" s="158"/>
      <c r="HI64" s="158"/>
      <c r="HJ64" s="158"/>
      <c r="HK64" s="158"/>
      <c r="HL64" s="158"/>
      <c r="HM64" s="158"/>
      <c r="HN64" s="158"/>
      <c r="HO64" s="158"/>
      <c r="HP64" s="158"/>
      <c r="HQ64" s="158"/>
      <c r="HR64" s="158"/>
      <c r="HS64" s="158"/>
      <c r="HT64" s="158"/>
      <c r="HU64" s="158"/>
      <c r="HV64" s="158"/>
      <c r="HW64" s="158"/>
      <c r="HX64" s="158"/>
      <c r="HY64" s="158"/>
      <c r="HZ64" s="158"/>
      <c r="IA64" s="158"/>
      <c r="IB64" s="158"/>
      <c r="IC64" s="158"/>
      <c r="ID64" s="158"/>
      <c r="IE64" s="158"/>
      <c r="IF64" s="158"/>
      <c r="IG64" s="158"/>
      <c r="IH64" s="158"/>
      <c r="II64" s="158"/>
      <c r="IJ64" s="158"/>
      <c r="IK64" s="158"/>
      <c r="IL64" s="158"/>
      <c r="IM64" s="158"/>
      <c r="IN64" s="158"/>
      <c r="IO64" s="158"/>
      <c r="IP64" s="158"/>
      <c r="IQ64" s="158"/>
      <c r="IR64" s="158"/>
      <c r="IS64" s="158"/>
      <c r="IT64" s="158"/>
      <c r="IU64" s="158"/>
      <c r="IV64" s="158"/>
    </row>
    <row r="65" spans="1:256" ht="15">
      <c r="A65" s="226"/>
      <c r="B65" s="226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15"/>
      <c r="Q65" s="201"/>
      <c r="R65" s="141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  <c r="HR65" s="158"/>
      <c r="HS65" s="158"/>
      <c r="HT65" s="158"/>
      <c r="HU65" s="158"/>
      <c r="HV65" s="158"/>
      <c r="HW65" s="158"/>
      <c r="HX65" s="158"/>
      <c r="HY65" s="158"/>
      <c r="HZ65" s="158"/>
      <c r="IA65" s="158"/>
      <c r="IB65" s="158"/>
      <c r="IC65" s="158"/>
      <c r="ID65" s="158"/>
      <c r="IE65" s="158"/>
      <c r="IF65" s="158"/>
      <c r="IG65" s="158"/>
      <c r="IH65" s="158"/>
      <c r="II65" s="158"/>
      <c r="IJ65" s="158"/>
      <c r="IK65" s="158"/>
      <c r="IL65" s="158"/>
      <c r="IM65" s="158"/>
      <c r="IN65" s="158"/>
      <c r="IO65" s="158"/>
      <c r="IP65" s="158"/>
      <c r="IQ65" s="158"/>
      <c r="IR65" s="158"/>
      <c r="IS65" s="158"/>
      <c r="IT65" s="158"/>
      <c r="IU65" s="158"/>
      <c r="IV65" s="158"/>
    </row>
    <row r="66" spans="1:256" ht="15">
      <c r="A66" s="226"/>
      <c r="B66" s="226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15"/>
      <c r="Q66" s="201"/>
      <c r="R66" s="141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  <c r="GH66" s="158"/>
      <c r="GI66" s="158"/>
      <c r="GJ66" s="158"/>
      <c r="GK66" s="158"/>
      <c r="GL66" s="158"/>
      <c r="GM66" s="158"/>
      <c r="GN66" s="158"/>
      <c r="GO66" s="158"/>
      <c r="GP66" s="158"/>
      <c r="GQ66" s="158"/>
      <c r="GR66" s="158"/>
      <c r="GS66" s="158"/>
      <c r="GT66" s="158"/>
      <c r="GU66" s="158"/>
      <c r="GV66" s="158"/>
      <c r="GW66" s="158"/>
      <c r="GX66" s="158"/>
      <c r="GY66" s="158"/>
      <c r="GZ66" s="158"/>
      <c r="HA66" s="158"/>
      <c r="HB66" s="158"/>
      <c r="HC66" s="158"/>
      <c r="HD66" s="158"/>
      <c r="HE66" s="158"/>
      <c r="HF66" s="158"/>
      <c r="HG66" s="158"/>
      <c r="HH66" s="158"/>
      <c r="HI66" s="158"/>
      <c r="HJ66" s="158"/>
      <c r="HK66" s="158"/>
      <c r="HL66" s="158"/>
      <c r="HM66" s="158"/>
      <c r="HN66" s="158"/>
      <c r="HO66" s="158"/>
      <c r="HP66" s="158"/>
      <c r="HQ66" s="158"/>
      <c r="HR66" s="158"/>
      <c r="HS66" s="158"/>
      <c r="HT66" s="158"/>
      <c r="HU66" s="158"/>
      <c r="HV66" s="158"/>
      <c r="HW66" s="158"/>
      <c r="HX66" s="158"/>
      <c r="HY66" s="158"/>
      <c r="HZ66" s="158"/>
      <c r="IA66" s="158"/>
      <c r="IB66" s="158"/>
      <c r="IC66" s="158"/>
      <c r="ID66" s="158"/>
      <c r="IE66" s="158"/>
      <c r="IF66" s="158"/>
      <c r="IG66" s="158"/>
      <c r="IH66" s="158"/>
      <c r="II66" s="158"/>
      <c r="IJ66" s="158"/>
      <c r="IK66" s="158"/>
      <c r="IL66" s="158"/>
      <c r="IM66" s="158"/>
      <c r="IN66" s="158"/>
      <c r="IO66" s="158"/>
      <c r="IP66" s="158"/>
      <c r="IQ66" s="158"/>
      <c r="IR66" s="158"/>
      <c r="IS66" s="158"/>
      <c r="IT66" s="158"/>
      <c r="IU66" s="158"/>
      <c r="IV66" s="158"/>
    </row>
    <row r="67" spans="1:256" ht="15">
      <c r="A67" s="226"/>
      <c r="B67" s="226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15"/>
      <c r="Q67" s="201"/>
      <c r="R67" s="141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  <c r="HG67" s="158"/>
      <c r="HH67" s="158"/>
      <c r="HI67" s="158"/>
      <c r="HJ67" s="158"/>
      <c r="HK67" s="158"/>
      <c r="HL67" s="158"/>
      <c r="HM67" s="158"/>
      <c r="HN67" s="158"/>
      <c r="HO67" s="158"/>
      <c r="HP67" s="158"/>
      <c r="HQ67" s="158"/>
      <c r="HR67" s="158"/>
      <c r="HS67" s="158"/>
      <c r="HT67" s="158"/>
      <c r="HU67" s="158"/>
      <c r="HV67" s="158"/>
      <c r="HW67" s="158"/>
      <c r="HX67" s="158"/>
      <c r="HY67" s="158"/>
      <c r="HZ67" s="158"/>
      <c r="IA67" s="158"/>
      <c r="IB67" s="158"/>
      <c r="IC67" s="158"/>
      <c r="ID67" s="158"/>
      <c r="IE67" s="158"/>
      <c r="IF67" s="158"/>
      <c r="IG67" s="158"/>
      <c r="IH67" s="158"/>
      <c r="II67" s="158"/>
      <c r="IJ67" s="158"/>
      <c r="IK67" s="158"/>
      <c r="IL67" s="158"/>
      <c r="IM67" s="158"/>
      <c r="IN67" s="158"/>
      <c r="IO67" s="158"/>
      <c r="IP67" s="158"/>
      <c r="IQ67" s="158"/>
      <c r="IR67" s="158"/>
      <c r="IS67" s="158"/>
      <c r="IT67" s="158"/>
      <c r="IU67" s="158"/>
      <c r="IV67" s="158"/>
    </row>
    <row r="68" spans="1:256" ht="15">
      <c r="A68" s="226"/>
      <c r="B68" s="226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15"/>
      <c r="Q68" s="201"/>
      <c r="R68" s="141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  <c r="GH68" s="158"/>
      <c r="GI68" s="158"/>
      <c r="GJ68" s="158"/>
      <c r="GK68" s="158"/>
      <c r="GL68" s="158"/>
      <c r="GM68" s="158"/>
      <c r="GN68" s="158"/>
      <c r="GO68" s="158"/>
      <c r="GP68" s="158"/>
      <c r="GQ68" s="158"/>
      <c r="GR68" s="158"/>
      <c r="GS68" s="158"/>
      <c r="GT68" s="158"/>
      <c r="GU68" s="158"/>
      <c r="GV68" s="158"/>
      <c r="GW68" s="158"/>
      <c r="GX68" s="158"/>
      <c r="GY68" s="158"/>
      <c r="GZ68" s="158"/>
      <c r="HA68" s="158"/>
      <c r="HB68" s="158"/>
      <c r="HC68" s="158"/>
      <c r="HD68" s="158"/>
      <c r="HE68" s="158"/>
      <c r="HF68" s="158"/>
      <c r="HG68" s="158"/>
      <c r="HH68" s="158"/>
      <c r="HI68" s="158"/>
      <c r="HJ68" s="158"/>
      <c r="HK68" s="158"/>
      <c r="HL68" s="158"/>
      <c r="HM68" s="158"/>
      <c r="HN68" s="158"/>
      <c r="HO68" s="158"/>
      <c r="HP68" s="158"/>
      <c r="HQ68" s="158"/>
      <c r="HR68" s="158"/>
      <c r="HS68" s="158"/>
      <c r="HT68" s="158"/>
      <c r="HU68" s="158"/>
      <c r="HV68" s="158"/>
      <c r="HW68" s="158"/>
      <c r="HX68" s="158"/>
      <c r="HY68" s="158"/>
      <c r="HZ68" s="158"/>
      <c r="IA68" s="158"/>
      <c r="IB68" s="158"/>
      <c r="IC68" s="158"/>
      <c r="ID68" s="158"/>
      <c r="IE68" s="158"/>
      <c r="IF68" s="158"/>
      <c r="IG68" s="158"/>
      <c r="IH68" s="158"/>
      <c r="II68" s="158"/>
      <c r="IJ68" s="158"/>
      <c r="IK68" s="158"/>
      <c r="IL68" s="158"/>
      <c r="IM68" s="158"/>
      <c r="IN68" s="158"/>
      <c r="IO68" s="158"/>
      <c r="IP68" s="158"/>
      <c r="IQ68" s="158"/>
      <c r="IR68" s="158"/>
      <c r="IS68" s="158"/>
      <c r="IT68" s="158"/>
      <c r="IU68" s="158"/>
      <c r="IV68" s="158"/>
    </row>
    <row r="69" spans="1:256" ht="15">
      <c r="A69" s="226"/>
      <c r="B69" s="226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15"/>
      <c r="Q69" s="201"/>
      <c r="R69" s="141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  <c r="GH69" s="158"/>
      <c r="GI69" s="158"/>
      <c r="GJ69" s="158"/>
      <c r="GK69" s="158"/>
      <c r="GL69" s="158"/>
      <c r="GM69" s="158"/>
      <c r="GN69" s="158"/>
      <c r="GO69" s="158"/>
      <c r="GP69" s="158"/>
      <c r="GQ69" s="158"/>
      <c r="GR69" s="158"/>
      <c r="GS69" s="158"/>
      <c r="GT69" s="158"/>
      <c r="GU69" s="158"/>
      <c r="GV69" s="158"/>
      <c r="GW69" s="158"/>
      <c r="GX69" s="158"/>
      <c r="GY69" s="158"/>
      <c r="GZ69" s="158"/>
      <c r="HA69" s="158"/>
      <c r="HB69" s="158"/>
      <c r="HC69" s="158"/>
      <c r="HD69" s="158"/>
      <c r="HE69" s="158"/>
      <c r="HF69" s="158"/>
      <c r="HG69" s="158"/>
      <c r="HH69" s="158"/>
      <c r="HI69" s="158"/>
      <c r="HJ69" s="158"/>
      <c r="HK69" s="158"/>
      <c r="HL69" s="158"/>
      <c r="HM69" s="158"/>
      <c r="HN69" s="158"/>
      <c r="HO69" s="158"/>
      <c r="HP69" s="158"/>
      <c r="HQ69" s="158"/>
      <c r="HR69" s="158"/>
      <c r="HS69" s="158"/>
      <c r="HT69" s="158"/>
      <c r="HU69" s="158"/>
      <c r="HV69" s="158"/>
      <c r="HW69" s="158"/>
      <c r="HX69" s="158"/>
      <c r="HY69" s="158"/>
      <c r="HZ69" s="158"/>
      <c r="IA69" s="158"/>
      <c r="IB69" s="158"/>
      <c r="IC69" s="158"/>
      <c r="ID69" s="158"/>
      <c r="IE69" s="158"/>
      <c r="IF69" s="158"/>
      <c r="IG69" s="158"/>
      <c r="IH69" s="158"/>
      <c r="II69" s="158"/>
      <c r="IJ69" s="158"/>
      <c r="IK69" s="158"/>
      <c r="IL69" s="158"/>
      <c r="IM69" s="158"/>
      <c r="IN69" s="158"/>
      <c r="IO69" s="158"/>
      <c r="IP69" s="158"/>
      <c r="IQ69" s="158"/>
      <c r="IR69" s="158"/>
      <c r="IS69" s="158"/>
      <c r="IT69" s="158"/>
      <c r="IU69" s="158"/>
      <c r="IV69" s="158"/>
    </row>
    <row r="70" spans="1:256" ht="15">
      <c r="A70" s="226"/>
      <c r="B70" s="226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15"/>
      <c r="Q70" s="201"/>
      <c r="R70" s="141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  <c r="GH70" s="158"/>
      <c r="GI70" s="158"/>
      <c r="GJ70" s="158"/>
      <c r="GK70" s="158"/>
      <c r="GL70" s="158"/>
      <c r="GM70" s="158"/>
      <c r="GN70" s="158"/>
      <c r="GO70" s="158"/>
      <c r="GP70" s="158"/>
      <c r="GQ70" s="158"/>
      <c r="GR70" s="158"/>
      <c r="GS70" s="158"/>
      <c r="GT70" s="158"/>
      <c r="GU70" s="158"/>
      <c r="GV70" s="158"/>
      <c r="GW70" s="158"/>
      <c r="GX70" s="158"/>
      <c r="GY70" s="158"/>
      <c r="GZ70" s="158"/>
      <c r="HA70" s="158"/>
      <c r="HB70" s="158"/>
      <c r="HC70" s="158"/>
      <c r="HD70" s="158"/>
      <c r="HE70" s="158"/>
      <c r="HF70" s="158"/>
      <c r="HG70" s="158"/>
      <c r="HH70" s="158"/>
      <c r="HI70" s="158"/>
      <c r="HJ70" s="158"/>
      <c r="HK70" s="158"/>
      <c r="HL70" s="158"/>
      <c r="HM70" s="158"/>
      <c r="HN70" s="158"/>
      <c r="HO70" s="158"/>
      <c r="HP70" s="158"/>
      <c r="HQ70" s="158"/>
      <c r="HR70" s="158"/>
      <c r="HS70" s="158"/>
      <c r="HT70" s="158"/>
      <c r="HU70" s="158"/>
      <c r="HV70" s="158"/>
      <c r="HW70" s="158"/>
      <c r="HX70" s="158"/>
      <c r="HY70" s="158"/>
      <c r="HZ70" s="158"/>
      <c r="IA70" s="158"/>
      <c r="IB70" s="158"/>
      <c r="IC70" s="158"/>
      <c r="ID70" s="158"/>
      <c r="IE70" s="158"/>
      <c r="IF70" s="158"/>
      <c r="IG70" s="158"/>
      <c r="IH70" s="158"/>
      <c r="II70" s="158"/>
      <c r="IJ70" s="158"/>
      <c r="IK70" s="158"/>
      <c r="IL70" s="158"/>
      <c r="IM70" s="158"/>
      <c r="IN70" s="158"/>
      <c r="IO70" s="158"/>
      <c r="IP70" s="158"/>
      <c r="IQ70" s="158"/>
      <c r="IR70" s="158"/>
      <c r="IS70" s="158"/>
      <c r="IT70" s="158"/>
      <c r="IU70" s="158"/>
      <c r="IV70" s="158"/>
    </row>
    <row r="71" spans="1:256" ht="15">
      <c r="A71" s="226"/>
      <c r="B71" s="226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15"/>
      <c r="Q71" s="201"/>
      <c r="R71" s="141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  <c r="GH71" s="158"/>
      <c r="GI71" s="158"/>
      <c r="GJ71" s="158"/>
      <c r="GK71" s="158"/>
      <c r="GL71" s="158"/>
      <c r="GM71" s="158"/>
      <c r="GN71" s="158"/>
      <c r="GO71" s="158"/>
      <c r="GP71" s="158"/>
      <c r="GQ71" s="158"/>
      <c r="GR71" s="158"/>
      <c r="GS71" s="158"/>
      <c r="GT71" s="158"/>
      <c r="GU71" s="158"/>
      <c r="GV71" s="158"/>
      <c r="GW71" s="158"/>
      <c r="GX71" s="158"/>
      <c r="GY71" s="158"/>
      <c r="GZ71" s="158"/>
      <c r="HA71" s="158"/>
      <c r="HB71" s="158"/>
      <c r="HC71" s="158"/>
      <c r="HD71" s="158"/>
      <c r="HE71" s="158"/>
      <c r="HF71" s="158"/>
      <c r="HG71" s="158"/>
      <c r="HH71" s="158"/>
      <c r="HI71" s="158"/>
      <c r="HJ71" s="158"/>
      <c r="HK71" s="158"/>
      <c r="HL71" s="158"/>
      <c r="HM71" s="158"/>
      <c r="HN71" s="158"/>
      <c r="HO71" s="158"/>
      <c r="HP71" s="158"/>
      <c r="HQ71" s="158"/>
      <c r="HR71" s="158"/>
      <c r="HS71" s="158"/>
      <c r="HT71" s="158"/>
      <c r="HU71" s="158"/>
      <c r="HV71" s="158"/>
      <c r="HW71" s="158"/>
      <c r="HX71" s="158"/>
      <c r="HY71" s="158"/>
      <c r="HZ71" s="158"/>
      <c r="IA71" s="158"/>
      <c r="IB71" s="158"/>
      <c r="IC71" s="158"/>
      <c r="ID71" s="158"/>
      <c r="IE71" s="158"/>
      <c r="IF71" s="158"/>
      <c r="IG71" s="158"/>
      <c r="IH71" s="158"/>
      <c r="II71" s="158"/>
      <c r="IJ71" s="158"/>
      <c r="IK71" s="158"/>
      <c r="IL71" s="158"/>
      <c r="IM71" s="158"/>
      <c r="IN71" s="158"/>
      <c r="IO71" s="158"/>
      <c r="IP71" s="158"/>
      <c r="IQ71" s="158"/>
      <c r="IR71" s="158"/>
      <c r="IS71" s="158"/>
      <c r="IT71" s="158"/>
      <c r="IU71" s="158"/>
      <c r="IV71" s="158"/>
    </row>
    <row r="72" spans="1:256" ht="15">
      <c r="A72" s="226"/>
      <c r="B72" s="226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15"/>
      <c r="Q72" s="201"/>
      <c r="R72" s="141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  <c r="GH72" s="158"/>
      <c r="GI72" s="158"/>
      <c r="GJ72" s="158"/>
      <c r="GK72" s="158"/>
      <c r="GL72" s="158"/>
      <c r="GM72" s="158"/>
      <c r="GN72" s="158"/>
      <c r="GO72" s="158"/>
      <c r="GP72" s="158"/>
      <c r="GQ72" s="158"/>
      <c r="GR72" s="158"/>
      <c r="GS72" s="158"/>
      <c r="GT72" s="158"/>
      <c r="GU72" s="158"/>
      <c r="GV72" s="158"/>
      <c r="GW72" s="158"/>
      <c r="GX72" s="158"/>
      <c r="GY72" s="158"/>
      <c r="GZ72" s="158"/>
      <c r="HA72" s="158"/>
      <c r="HB72" s="158"/>
      <c r="HC72" s="158"/>
      <c r="HD72" s="158"/>
      <c r="HE72" s="158"/>
      <c r="HF72" s="158"/>
      <c r="HG72" s="158"/>
      <c r="HH72" s="158"/>
      <c r="HI72" s="158"/>
      <c r="HJ72" s="158"/>
      <c r="HK72" s="158"/>
      <c r="HL72" s="158"/>
      <c r="HM72" s="158"/>
      <c r="HN72" s="158"/>
      <c r="HO72" s="158"/>
      <c r="HP72" s="158"/>
      <c r="HQ72" s="158"/>
      <c r="HR72" s="158"/>
      <c r="HS72" s="158"/>
      <c r="HT72" s="158"/>
      <c r="HU72" s="158"/>
      <c r="HV72" s="158"/>
      <c r="HW72" s="158"/>
      <c r="HX72" s="158"/>
      <c r="HY72" s="158"/>
      <c r="HZ72" s="158"/>
      <c r="IA72" s="158"/>
      <c r="IB72" s="158"/>
      <c r="IC72" s="158"/>
      <c r="ID72" s="158"/>
      <c r="IE72" s="158"/>
      <c r="IF72" s="158"/>
      <c r="IG72" s="158"/>
      <c r="IH72" s="158"/>
      <c r="II72" s="158"/>
      <c r="IJ72" s="158"/>
      <c r="IK72" s="158"/>
      <c r="IL72" s="158"/>
      <c r="IM72" s="158"/>
      <c r="IN72" s="158"/>
      <c r="IO72" s="158"/>
      <c r="IP72" s="158"/>
      <c r="IQ72" s="158"/>
      <c r="IR72" s="158"/>
      <c r="IS72" s="158"/>
      <c r="IT72" s="158"/>
      <c r="IU72" s="158"/>
      <c r="IV72" s="158"/>
    </row>
    <row r="73" spans="1:256" ht="15">
      <c r="A73" s="226"/>
      <c r="B73" s="226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15"/>
      <c r="Q73" s="201"/>
      <c r="R73" s="141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  <c r="GH73" s="158"/>
      <c r="GI73" s="158"/>
      <c r="GJ73" s="158"/>
      <c r="GK73" s="158"/>
      <c r="GL73" s="158"/>
      <c r="GM73" s="158"/>
      <c r="GN73" s="158"/>
      <c r="GO73" s="158"/>
      <c r="GP73" s="158"/>
      <c r="GQ73" s="158"/>
      <c r="GR73" s="158"/>
      <c r="GS73" s="158"/>
      <c r="GT73" s="158"/>
      <c r="GU73" s="158"/>
      <c r="GV73" s="158"/>
      <c r="GW73" s="158"/>
      <c r="GX73" s="158"/>
      <c r="GY73" s="158"/>
      <c r="GZ73" s="158"/>
      <c r="HA73" s="158"/>
      <c r="HB73" s="158"/>
      <c r="HC73" s="158"/>
      <c r="HD73" s="158"/>
      <c r="HE73" s="158"/>
      <c r="HF73" s="158"/>
      <c r="HG73" s="158"/>
      <c r="HH73" s="158"/>
      <c r="HI73" s="158"/>
      <c r="HJ73" s="158"/>
      <c r="HK73" s="158"/>
      <c r="HL73" s="158"/>
      <c r="HM73" s="158"/>
      <c r="HN73" s="158"/>
      <c r="HO73" s="158"/>
      <c r="HP73" s="158"/>
      <c r="HQ73" s="158"/>
      <c r="HR73" s="158"/>
      <c r="HS73" s="158"/>
      <c r="HT73" s="158"/>
      <c r="HU73" s="158"/>
      <c r="HV73" s="158"/>
      <c r="HW73" s="158"/>
      <c r="HX73" s="158"/>
      <c r="HY73" s="158"/>
      <c r="HZ73" s="158"/>
      <c r="IA73" s="158"/>
      <c r="IB73" s="158"/>
      <c r="IC73" s="158"/>
      <c r="ID73" s="158"/>
      <c r="IE73" s="158"/>
      <c r="IF73" s="158"/>
      <c r="IG73" s="158"/>
      <c r="IH73" s="158"/>
      <c r="II73" s="158"/>
      <c r="IJ73" s="158"/>
      <c r="IK73" s="158"/>
      <c r="IL73" s="158"/>
      <c r="IM73" s="158"/>
      <c r="IN73" s="158"/>
      <c r="IO73" s="158"/>
      <c r="IP73" s="158"/>
      <c r="IQ73" s="158"/>
      <c r="IR73" s="158"/>
      <c r="IS73" s="158"/>
      <c r="IT73" s="158"/>
      <c r="IU73" s="158"/>
      <c r="IV73" s="158"/>
    </row>
    <row r="74" spans="1:256" ht="15">
      <c r="A74" s="226"/>
      <c r="B74" s="226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15"/>
      <c r="Q74" s="201"/>
      <c r="R74" s="141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  <c r="GH74" s="158"/>
      <c r="GI74" s="158"/>
      <c r="GJ74" s="158"/>
      <c r="GK74" s="158"/>
      <c r="GL74" s="158"/>
      <c r="GM74" s="158"/>
      <c r="GN74" s="158"/>
      <c r="GO74" s="158"/>
      <c r="GP74" s="158"/>
      <c r="GQ74" s="158"/>
      <c r="GR74" s="158"/>
      <c r="GS74" s="158"/>
      <c r="GT74" s="158"/>
      <c r="GU74" s="158"/>
      <c r="GV74" s="158"/>
      <c r="GW74" s="158"/>
      <c r="GX74" s="158"/>
      <c r="GY74" s="158"/>
      <c r="GZ74" s="158"/>
      <c r="HA74" s="158"/>
      <c r="HB74" s="158"/>
      <c r="HC74" s="158"/>
      <c r="HD74" s="158"/>
      <c r="HE74" s="158"/>
      <c r="HF74" s="158"/>
      <c r="HG74" s="158"/>
      <c r="HH74" s="158"/>
      <c r="HI74" s="158"/>
      <c r="HJ74" s="158"/>
      <c r="HK74" s="158"/>
      <c r="HL74" s="158"/>
      <c r="HM74" s="158"/>
      <c r="HN74" s="158"/>
      <c r="HO74" s="158"/>
      <c r="HP74" s="158"/>
      <c r="HQ74" s="158"/>
      <c r="HR74" s="158"/>
      <c r="HS74" s="158"/>
      <c r="HT74" s="158"/>
      <c r="HU74" s="158"/>
      <c r="HV74" s="158"/>
      <c r="HW74" s="158"/>
      <c r="HX74" s="158"/>
      <c r="HY74" s="158"/>
      <c r="HZ74" s="158"/>
      <c r="IA74" s="158"/>
      <c r="IB74" s="158"/>
      <c r="IC74" s="158"/>
      <c r="ID74" s="158"/>
      <c r="IE74" s="158"/>
      <c r="IF74" s="158"/>
      <c r="IG74" s="158"/>
      <c r="IH74" s="158"/>
      <c r="II74" s="158"/>
      <c r="IJ74" s="158"/>
      <c r="IK74" s="158"/>
      <c r="IL74" s="158"/>
      <c r="IM74" s="158"/>
      <c r="IN74" s="158"/>
      <c r="IO74" s="158"/>
      <c r="IP74" s="158"/>
      <c r="IQ74" s="158"/>
      <c r="IR74" s="158"/>
      <c r="IS74" s="158"/>
      <c r="IT74" s="158"/>
      <c r="IU74" s="158"/>
      <c r="IV74" s="158"/>
    </row>
    <row r="75" spans="1:256" ht="15">
      <c r="A75" s="226"/>
      <c r="B75" s="226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15"/>
      <c r="Q75" s="201"/>
      <c r="R75" s="141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  <c r="GH75" s="158"/>
      <c r="GI75" s="158"/>
      <c r="GJ75" s="158"/>
      <c r="GK75" s="158"/>
      <c r="GL75" s="158"/>
      <c r="GM75" s="158"/>
      <c r="GN75" s="158"/>
      <c r="GO75" s="158"/>
      <c r="GP75" s="158"/>
      <c r="GQ75" s="158"/>
      <c r="GR75" s="158"/>
      <c r="GS75" s="158"/>
      <c r="GT75" s="158"/>
      <c r="GU75" s="158"/>
      <c r="GV75" s="158"/>
      <c r="GW75" s="158"/>
      <c r="GX75" s="158"/>
      <c r="GY75" s="158"/>
      <c r="GZ75" s="158"/>
      <c r="HA75" s="158"/>
      <c r="HB75" s="158"/>
      <c r="HC75" s="158"/>
      <c r="HD75" s="158"/>
      <c r="HE75" s="158"/>
      <c r="HF75" s="158"/>
      <c r="HG75" s="158"/>
      <c r="HH75" s="158"/>
      <c r="HI75" s="158"/>
      <c r="HJ75" s="158"/>
      <c r="HK75" s="158"/>
      <c r="HL75" s="158"/>
      <c r="HM75" s="158"/>
      <c r="HN75" s="158"/>
      <c r="HO75" s="158"/>
      <c r="HP75" s="158"/>
      <c r="HQ75" s="158"/>
      <c r="HR75" s="158"/>
      <c r="HS75" s="158"/>
      <c r="HT75" s="158"/>
      <c r="HU75" s="158"/>
      <c r="HV75" s="158"/>
      <c r="HW75" s="158"/>
      <c r="HX75" s="158"/>
      <c r="HY75" s="158"/>
      <c r="HZ75" s="158"/>
      <c r="IA75" s="158"/>
      <c r="IB75" s="158"/>
      <c r="IC75" s="158"/>
      <c r="ID75" s="158"/>
      <c r="IE75" s="158"/>
      <c r="IF75" s="158"/>
      <c r="IG75" s="158"/>
      <c r="IH75" s="158"/>
      <c r="II75" s="158"/>
      <c r="IJ75" s="158"/>
      <c r="IK75" s="158"/>
      <c r="IL75" s="158"/>
      <c r="IM75" s="158"/>
      <c r="IN75" s="158"/>
      <c r="IO75" s="158"/>
      <c r="IP75" s="158"/>
      <c r="IQ75" s="158"/>
      <c r="IR75" s="158"/>
      <c r="IS75" s="158"/>
      <c r="IT75" s="158"/>
      <c r="IU75" s="158"/>
      <c r="IV75" s="158"/>
    </row>
    <row r="76" spans="1:256" ht="15">
      <c r="A76" s="226"/>
      <c r="B76" s="226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15"/>
      <c r="Q76" s="201"/>
      <c r="R76" s="141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  <c r="GH76" s="158"/>
      <c r="GI76" s="158"/>
      <c r="GJ76" s="158"/>
      <c r="GK76" s="158"/>
      <c r="GL76" s="158"/>
      <c r="GM76" s="158"/>
      <c r="GN76" s="158"/>
      <c r="GO76" s="158"/>
      <c r="GP76" s="158"/>
      <c r="GQ76" s="158"/>
      <c r="GR76" s="158"/>
      <c r="GS76" s="158"/>
      <c r="GT76" s="158"/>
      <c r="GU76" s="158"/>
      <c r="GV76" s="158"/>
      <c r="GW76" s="158"/>
      <c r="GX76" s="158"/>
      <c r="GY76" s="158"/>
      <c r="GZ76" s="158"/>
      <c r="HA76" s="158"/>
      <c r="HB76" s="158"/>
      <c r="HC76" s="158"/>
      <c r="HD76" s="158"/>
      <c r="HE76" s="158"/>
      <c r="HF76" s="158"/>
      <c r="HG76" s="158"/>
      <c r="HH76" s="158"/>
      <c r="HI76" s="158"/>
      <c r="HJ76" s="158"/>
      <c r="HK76" s="158"/>
      <c r="HL76" s="158"/>
      <c r="HM76" s="158"/>
      <c r="HN76" s="158"/>
      <c r="HO76" s="158"/>
      <c r="HP76" s="158"/>
      <c r="HQ76" s="158"/>
      <c r="HR76" s="158"/>
      <c r="HS76" s="158"/>
      <c r="HT76" s="158"/>
      <c r="HU76" s="158"/>
      <c r="HV76" s="158"/>
      <c r="HW76" s="158"/>
      <c r="HX76" s="158"/>
      <c r="HY76" s="158"/>
      <c r="HZ76" s="158"/>
      <c r="IA76" s="158"/>
      <c r="IB76" s="158"/>
      <c r="IC76" s="158"/>
      <c r="ID76" s="158"/>
      <c r="IE76" s="158"/>
      <c r="IF76" s="158"/>
      <c r="IG76" s="158"/>
      <c r="IH76" s="158"/>
      <c r="II76" s="158"/>
      <c r="IJ76" s="158"/>
      <c r="IK76" s="158"/>
      <c r="IL76" s="158"/>
      <c r="IM76" s="158"/>
      <c r="IN76" s="158"/>
      <c r="IO76" s="158"/>
      <c r="IP76" s="158"/>
      <c r="IQ76" s="158"/>
      <c r="IR76" s="158"/>
      <c r="IS76" s="158"/>
      <c r="IT76" s="158"/>
      <c r="IU76" s="158"/>
      <c r="IV76" s="158"/>
    </row>
    <row r="77" spans="1:256" ht="15">
      <c r="A77" s="226"/>
      <c r="B77" s="226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15"/>
      <c r="Q77" s="201"/>
      <c r="R77" s="141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  <c r="GH77" s="158"/>
      <c r="GI77" s="158"/>
      <c r="GJ77" s="158"/>
      <c r="GK77" s="158"/>
      <c r="GL77" s="158"/>
      <c r="GM77" s="158"/>
      <c r="GN77" s="158"/>
      <c r="GO77" s="158"/>
      <c r="GP77" s="158"/>
      <c r="GQ77" s="158"/>
      <c r="GR77" s="158"/>
      <c r="GS77" s="158"/>
      <c r="GT77" s="158"/>
      <c r="GU77" s="158"/>
      <c r="GV77" s="158"/>
      <c r="GW77" s="158"/>
      <c r="GX77" s="158"/>
      <c r="GY77" s="158"/>
      <c r="GZ77" s="158"/>
      <c r="HA77" s="158"/>
      <c r="HB77" s="158"/>
      <c r="HC77" s="158"/>
      <c r="HD77" s="158"/>
      <c r="HE77" s="158"/>
      <c r="HF77" s="158"/>
      <c r="HG77" s="158"/>
      <c r="HH77" s="158"/>
      <c r="HI77" s="158"/>
      <c r="HJ77" s="158"/>
      <c r="HK77" s="158"/>
      <c r="HL77" s="158"/>
      <c r="HM77" s="158"/>
      <c r="HN77" s="158"/>
      <c r="HO77" s="158"/>
      <c r="HP77" s="158"/>
      <c r="HQ77" s="158"/>
      <c r="HR77" s="158"/>
      <c r="HS77" s="158"/>
      <c r="HT77" s="158"/>
      <c r="HU77" s="158"/>
      <c r="HV77" s="158"/>
      <c r="HW77" s="158"/>
      <c r="HX77" s="158"/>
      <c r="HY77" s="158"/>
      <c r="HZ77" s="158"/>
      <c r="IA77" s="158"/>
      <c r="IB77" s="158"/>
      <c r="IC77" s="158"/>
      <c r="ID77" s="158"/>
      <c r="IE77" s="158"/>
      <c r="IF77" s="158"/>
      <c r="IG77" s="158"/>
      <c r="IH77" s="158"/>
      <c r="II77" s="158"/>
      <c r="IJ77" s="158"/>
      <c r="IK77" s="158"/>
      <c r="IL77" s="158"/>
      <c r="IM77" s="158"/>
      <c r="IN77" s="158"/>
      <c r="IO77" s="158"/>
      <c r="IP77" s="158"/>
      <c r="IQ77" s="158"/>
      <c r="IR77" s="158"/>
      <c r="IS77" s="158"/>
      <c r="IT77" s="158"/>
      <c r="IU77" s="158"/>
      <c r="IV77" s="158"/>
    </row>
    <row r="78" spans="1:256" ht="15">
      <c r="A78" s="226"/>
      <c r="B78" s="226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15"/>
      <c r="Q78" s="201"/>
      <c r="R78" s="141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  <c r="GH78" s="158"/>
      <c r="GI78" s="158"/>
      <c r="GJ78" s="158"/>
      <c r="GK78" s="158"/>
      <c r="GL78" s="158"/>
      <c r="GM78" s="158"/>
      <c r="GN78" s="158"/>
      <c r="GO78" s="158"/>
      <c r="GP78" s="158"/>
      <c r="GQ78" s="158"/>
      <c r="GR78" s="158"/>
      <c r="GS78" s="158"/>
      <c r="GT78" s="158"/>
      <c r="GU78" s="158"/>
      <c r="GV78" s="158"/>
      <c r="GW78" s="158"/>
      <c r="GX78" s="158"/>
      <c r="GY78" s="158"/>
      <c r="GZ78" s="158"/>
      <c r="HA78" s="158"/>
      <c r="HB78" s="158"/>
      <c r="HC78" s="158"/>
      <c r="HD78" s="158"/>
      <c r="HE78" s="158"/>
      <c r="HF78" s="158"/>
      <c r="HG78" s="158"/>
      <c r="HH78" s="158"/>
      <c r="HI78" s="158"/>
      <c r="HJ78" s="158"/>
      <c r="HK78" s="158"/>
      <c r="HL78" s="158"/>
      <c r="HM78" s="158"/>
      <c r="HN78" s="158"/>
      <c r="HO78" s="158"/>
      <c r="HP78" s="158"/>
      <c r="HQ78" s="158"/>
      <c r="HR78" s="158"/>
      <c r="HS78" s="158"/>
      <c r="HT78" s="158"/>
      <c r="HU78" s="158"/>
      <c r="HV78" s="158"/>
      <c r="HW78" s="158"/>
      <c r="HX78" s="158"/>
      <c r="HY78" s="158"/>
      <c r="HZ78" s="158"/>
      <c r="IA78" s="158"/>
      <c r="IB78" s="158"/>
      <c r="IC78" s="158"/>
      <c r="ID78" s="158"/>
      <c r="IE78" s="158"/>
      <c r="IF78" s="158"/>
      <c r="IG78" s="158"/>
      <c r="IH78" s="158"/>
      <c r="II78" s="158"/>
      <c r="IJ78" s="158"/>
      <c r="IK78" s="158"/>
      <c r="IL78" s="158"/>
      <c r="IM78" s="158"/>
      <c r="IN78" s="158"/>
      <c r="IO78" s="158"/>
      <c r="IP78" s="158"/>
      <c r="IQ78" s="158"/>
      <c r="IR78" s="158"/>
      <c r="IS78" s="158"/>
      <c r="IT78" s="158"/>
      <c r="IU78" s="158"/>
      <c r="IV78" s="158"/>
    </row>
    <row r="79" spans="1:256" ht="15">
      <c r="A79" s="226"/>
      <c r="B79" s="226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15"/>
      <c r="Q79" s="201"/>
      <c r="R79" s="141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  <c r="GH79" s="158"/>
      <c r="GI79" s="158"/>
      <c r="GJ79" s="158"/>
      <c r="GK79" s="158"/>
      <c r="GL79" s="158"/>
      <c r="GM79" s="158"/>
      <c r="GN79" s="158"/>
      <c r="GO79" s="158"/>
      <c r="GP79" s="158"/>
      <c r="GQ79" s="158"/>
      <c r="GR79" s="158"/>
      <c r="GS79" s="158"/>
      <c r="GT79" s="158"/>
      <c r="GU79" s="158"/>
      <c r="GV79" s="158"/>
      <c r="GW79" s="158"/>
      <c r="GX79" s="158"/>
      <c r="GY79" s="158"/>
      <c r="GZ79" s="158"/>
      <c r="HA79" s="158"/>
      <c r="HB79" s="158"/>
      <c r="HC79" s="158"/>
      <c r="HD79" s="158"/>
      <c r="HE79" s="158"/>
      <c r="HF79" s="158"/>
      <c r="HG79" s="158"/>
      <c r="HH79" s="158"/>
      <c r="HI79" s="158"/>
      <c r="HJ79" s="158"/>
      <c r="HK79" s="158"/>
      <c r="HL79" s="158"/>
      <c r="HM79" s="158"/>
      <c r="HN79" s="158"/>
      <c r="HO79" s="158"/>
      <c r="HP79" s="158"/>
      <c r="HQ79" s="158"/>
      <c r="HR79" s="158"/>
      <c r="HS79" s="158"/>
      <c r="HT79" s="158"/>
      <c r="HU79" s="158"/>
      <c r="HV79" s="158"/>
      <c r="HW79" s="158"/>
      <c r="HX79" s="158"/>
      <c r="HY79" s="158"/>
      <c r="HZ79" s="158"/>
      <c r="IA79" s="158"/>
      <c r="IB79" s="158"/>
      <c r="IC79" s="158"/>
      <c r="ID79" s="158"/>
      <c r="IE79" s="158"/>
      <c r="IF79" s="158"/>
      <c r="IG79" s="158"/>
      <c r="IH79" s="158"/>
      <c r="II79" s="158"/>
      <c r="IJ79" s="158"/>
      <c r="IK79" s="158"/>
      <c r="IL79" s="158"/>
      <c r="IM79" s="158"/>
      <c r="IN79" s="158"/>
      <c r="IO79" s="158"/>
      <c r="IP79" s="158"/>
      <c r="IQ79" s="158"/>
      <c r="IR79" s="158"/>
      <c r="IS79" s="158"/>
      <c r="IT79" s="158"/>
      <c r="IU79" s="158"/>
      <c r="IV79" s="158"/>
    </row>
    <row r="80" spans="1:256" ht="15">
      <c r="A80" s="226"/>
      <c r="B80" s="226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15"/>
      <c r="Q80" s="201"/>
      <c r="R80" s="141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  <c r="GH80" s="158"/>
      <c r="GI80" s="158"/>
      <c r="GJ80" s="158"/>
      <c r="GK80" s="158"/>
      <c r="GL80" s="158"/>
      <c r="GM80" s="158"/>
      <c r="GN80" s="158"/>
      <c r="GO80" s="158"/>
      <c r="GP80" s="158"/>
      <c r="GQ80" s="158"/>
      <c r="GR80" s="158"/>
      <c r="GS80" s="158"/>
      <c r="GT80" s="158"/>
      <c r="GU80" s="158"/>
      <c r="GV80" s="158"/>
      <c r="GW80" s="158"/>
      <c r="GX80" s="158"/>
      <c r="GY80" s="158"/>
      <c r="GZ80" s="158"/>
      <c r="HA80" s="158"/>
      <c r="HB80" s="158"/>
      <c r="HC80" s="158"/>
      <c r="HD80" s="158"/>
      <c r="HE80" s="158"/>
      <c r="HF80" s="158"/>
      <c r="HG80" s="158"/>
      <c r="HH80" s="158"/>
      <c r="HI80" s="158"/>
      <c r="HJ80" s="158"/>
      <c r="HK80" s="158"/>
      <c r="HL80" s="158"/>
      <c r="HM80" s="158"/>
      <c r="HN80" s="158"/>
      <c r="HO80" s="158"/>
      <c r="HP80" s="158"/>
      <c r="HQ80" s="158"/>
      <c r="HR80" s="158"/>
      <c r="HS80" s="158"/>
      <c r="HT80" s="158"/>
      <c r="HU80" s="158"/>
      <c r="HV80" s="158"/>
      <c r="HW80" s="158"/>
      <c r="HX80" s="158"/>
      <c r="HY80" s="158"/>
      <c r="HZ80" s="158"/>
      <c r="IA80" s="158"/>
      <c r="IB80" s="158"/>
      <c r="IC80" s="158"/>
      <c r="ID80" s="158"/>
      <c r="IE80" s="158"/>
      <c r="IF80" s="158"/>
      <c r="IG80" s="158"/>
      <c r="IH80" s="158"/>
      <c r="II80" s="158"/>
      <c r="IJ80" s="158"/>
      <c r="IK80" s="158"/>
      <c r="IL80" s="158"/>
      <c r="IM80" s="158"/>
      <c r="IN80" s="158"/>
      <c r="IO80" s="158"/>
      <c r="IP80" s="158"/>
      <c r="IQ80" s="158"/>
      <c r="IR80" s="158"/>
      <c r="IS80" s="158"/>
      <c r="IT80" s="158"/>
      <c r="IU80" s="158"/>
      <c r="IV80" s="158"/>
    </row>
    <row r="81" spans="1:256" ht="15">
      <c r="A81" s="226"/>
      <c r="B81" s="226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15"/>
      <c r="Q81" s="201"/>
      <c r="R81" s="141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  <c r="GH81" s="158"/>
      <c r="GI81" s="158"/>
      <c r="GJ81" s="158"/>
      <c r="GK81" s="158"/>
      <c r="GL81" s="158"/>
      <c r="GM81" s="158"/>
      <c r="GN81" s="158"/>
      <c r="GO81" s="158"/>
      <c r="GP81" s="158"/>
      <c r="GQ81" s="158"/>
      <c r="GR81" s="158"/>
      <c r="GS81" s="158"/>
      <c r="GT81" s="158"/>
      <c r="GU81" s="158"/>
      <c r="GV81" s="158"/>
      <c r="GW81" s="158"/>
      <c r="GX81" s="158"/>
      <c r="GY81" s="158"/>
      <c r="GZ81" s="158"/>
      <c r="HA81" s="158"/>
      <c r="HB81" s="158"/>
      <c r="HC81" s="158"/>
      <c r="HD81" s="158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8"/>
      <c r="HR81" s="158"/>
      <c r="HS81" s="158"/>
      <c r="HT81" s="158"/>
      <c r="HU81" s="158"/>
      <c r="HV81" s="158"/>
      <c r="HW81" s="158"/>
      <c r="HX81" s="158"/>
      <c r="HY81" s="158"/>
      <c r="HZ81" s="158"/>
      <c r="IA81" s="158"/>
      <c r="IB81" s="158"/>
      <c r="IC81" s="158"/>
      <c r="ID81" s="158"/>
      <c r="IE81" s="158"/>
      <c r="IF81" s="158"/>
      <c r="IG81" s="158"/>
      <c r="IH81" s="158"/>
      <c r="II81" s="158"/>
      <c r="IJ81" s="158"/>
      <c r="IK81" s="158"/>
      <c r="IL81" s="158"/>
      <c r="IM81" s="158"/>
      <c r="IN81" s="158"/>
      <c r="IO81" s="158"/>
      <c r="IP81" s="158"/>
      <c r="IQ81" s="158"/>
      <c r="IR81" s="158"/>
      <c r="IS81" s="158"/>
      <c r="IT81" s="158"/>
      <c r="IU81" s="158"/>
      <c r="IV81" s="158"/>
    </row>
    <row r="82" spans="1:256" ht="15">
      <c r="A82" s="226"/>
      <c r="B82" s="226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15"/>
      <c r="Q82" s="201"/>
      <c r="R82" s="141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  <c r="GH82" s="158"/>
      <c r="GI82" s="158"/>
      <c r="GJ82" s="158"/>
      <c r="GK82" s="158"/>
      <c r="GL82" s="158"/>
      <c r="GM82" s="158"/>
      <c r="GN82" s="158"/>
      <c r="GO82" s="158"/>
      <c r="GP82" s="158"/>
      <c r="GQ82" s="158"/>
      <c r="GR82" s="158"/>
      <c r="GS82" s="158"/>
      <c r="GT82" s="158"/>
      <c r="GU82" s="158"/>
      <c r="GV82" s="158"/>
      <c r="GW82" s="158"/>
      <c r="GX82" s="158"/>
      <c r="GY82" s="158"/>
      <c r="GZ82" s="158"/>
      <c r="HA82" s="158"/>
      <c r="HB82" s="158"/>
      <c r="HC82" s="158"/>
      <c r="HD82" s="158"/>
      <c r="HE82" s="158"/>
      <c r="HF82" s="158"/>
      <c r="HG82" s="158"/>
      <c r="HH82" s="158"/>
      <c r="HI82" s="158"/>
      <c r="HJ82" s="158"/>
      <c r="HK82" s="158"/>
      <c r="HL82" s="158"/>
      <c r="HM82" s="158"/>
      <c r="HN82" s="158"/>
      <c r="HO82" s="158"/>
      <c r="HP82" s="158"/>
      <c r="HQ82" s="158"/>
      <c r="HR82" s="158"/>
      <c r="HS82" s="158"/>
      <c r="HT82" s="158"/>
      <c r="HU82" s="158"/>
      <c r="HV82" s="158"/>
      <c r="HW82" s="158"/>
      <c r="HX82" s="158"/>
      <c r="HY82" s="158"/>
      <c r="HZ82" s="158"/>
      <c r="IA82" s="158"/>
      <c r="IB82" s="158"/>
      <c r="IC82" s="158"/>
      <c r="ID82" s="158"/>
      <c r="IE82" s="158"/>
      <c r="IF82" s="158"/>
      <c r="IG82" s="158"/>
      <c r="IH82" s="158"/>
      <c r="II82" s="158"/>
      <c r="IJ82" s="158"/>
      <c r="IK82" s="158"/>
      <c r="IL82" s="158"/>
      <c r="IM82" s="158"/>
      <c r="IN82" s="158"/>
      <c r="IO82" s="158"/>
      <c r="IP82" s="158"/>
      <c r="IQ82" s="158"/>
      <c r="IR82" s="158"/>
      <c r="IS82" s="158"/>
      <c r="IT82" s="158"/>
      <c r="IU82" s="158"/>
      <c r="IV82" s="158"/>
    </row>
    <row r="83" spans="1:256" ht="15">
      <c r="A83" s="226"/>
      <c r="B83" s="226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15"/>
      <c r="Q83" s="201"/>
      <c r="R83" s="141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  <c r="GH83" s="158"/>
      <c r="GI83" s="158"/>
      <c r="GJ83" s="158"/>
      <c r="GK83" s="158"/>
      <c r="GL83" s="158"/>
      <c r="GM83" s="158"/>
      <c r="GN83" s="158"/>
      <c r="GO83" s="158"/>
      <c r="GP83" s="158"/>
      <c r="GQ83" s="158"/>
      <c r="GR83" s="158"/>
      <c r="GS83" s="158"/>
      <c r="GT83" s="158"/>
      <c r="GU83" s="158"/>
      <c r="GV83" s="158"/>
      <c r="GW83" s="158"/>
      <c r="GX83" s="158"/>
      <c r="GY83" s="158"/>
      <c r="GZ83" s="158"/>
      <c r="HA83" s="158"/>
      <c r="HB83" s="158"/>
      <c r="HC83" s="158"/>
      <c r="HD83" s="158"/>
      <c r="HE83" s="158"/>
      <c r="HF83" s="158"/>
      <c r="HG83" s="158"/>
      <c r="HH83" s="158"/>
      <c r="HI83" s="158"/>
      <c r="HJ83" s="158"/>
      <c r="HK83" s="158"/>
      <c r="HL83" s="158"/>
      <c r="HM83" s="158"/>
      <c r="HN83" s="158"/>
      <c r="HO83" s="158"/>
      <c r="HP83" s="158"/>
      <c r="HQ83" s="158"/>
      <c r="HR83" s="158"/>
      <c r="HS83" s="158"/>
      <c r="HT83" s="158"/>
      <c r="HU83" s="158"/>
      <c r="HV83" s="158"/>
      <c r="HW83" s="158"/>
      <c r="HX83" s="158"/>
      <c r="HY83" s="158"/>
      <c r="HZ83" s="158"/>
      <c r="IA83" s="158"/>
      <c r="IB83" s="158"/>
      <c r="IC83" s="158"/>
      <c r="ID83" s="158"/>
      <c r="IE83" s="158"/>
      <c r="IF83" s="158"/>
      <c r="IG83" s="158"/>
      <c r="IH83" s="158"/>
      <c r="II83" s="158"/>
      <c r="IJ83" s="158"/>
      <c r="IK83" s="158"/>
      <c r="IL83" s="158"/>
      <c r="IM83" s="158"/>
      <c r="IN83" s="158"/>
      <c r="IO83" s="158"/>
      <c r="IP83" s="158"/>
      <c r="IQ83" s="158"/>
      <c r="IR83" s="158"/>
      <c r="IS83" s="158"/>
      <c r="IT83" s="158"/>
      <c r="IU83" s="158"/>
      <c r="IV83" s="158"/>
    </row>
    <row r="84" spans="1:256" ht="15">
      <c r="A84" s="226"/>
      <c r="B84" s="226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15"/>
      <c r="Q84" s="201"/>
      <c r="R84" s="141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  <c r="GH84" s="158"/>
      <c r="GI84" s="158"/>
      <c r="GJ84" s="158"/>
      <c r="GK84" s="158"/>
      <c r="GL84" s="158"/>
      <c r="GM84" s="158"/>
      <c r="GN84" s="158"/>
      <c r="GO84" s="158"/>
      <c r="GP84" s="158"/>
      <c r="GQ84" s="158"/>
      <c r="GR84" s="158"/>
      <c r="GS84" s="158"/>
      <c r="GT84" s="158"/>
      <c r="GU84" s="158"/>
      <c r="GV84" s="158"/>
      <c r="GW84" s="158"/>
      <c r="GX84" s="158"/>
      <c r="GY84" s="158"/>
      <c r="GZ84" s="158"/>
      <c r="HA84" s="158"/>
      <c r="HB84" s="158"/>
      <c r="HC84" s="158"/>
      <c r="HD84" s="158"/>
      <c r="HE84" s="158"/>
      <c r="HF84" s="158"/>
      <c r="HG84" s="158"/>
      <c r="HH84" s="158"/>
      <c r="HI84" s="158"/>
      <c r="HJ84" s="158"/>
      <c r="HK84" s="158"/>
      <c r="HL84" s="158"/>
      <c r="HM84" s="158"/>
      <c r="HN84" s="158"/>
      <c r="HO84" s="158"/>
      <c r="HP84" s="158"/>
      <c r="HQ84" s="158"/>
      <c r="HR84" s="158"/>
      <c r="HS84" s="158"/>
      <c r="HT84" s="158"/>
      <c r="HU84" s="158"/>
      <c r="HV84" s="158"/>
      <c r="HW84" s="158"/>
      <c r="HX84" s="158"/>
      <c r="HY84" s="158"/>
      <c r="HZ84" s="158"/>
      <c r="IA84" s="158"/>
      <c r="IB84" s="158"/>
      <c r="IC84" s="158"/>
      <c r="ID84" s="158"/>
      <c r="IE84" s="158"/>
      <c r="IF84" s="158"/>
      <c r="IG84" s="158"/>
      <c r="IH84" s="158"/>
      <c r="II84" s="158"/>
      <c r="IJ84" s="158"/>
      <c r="IK84" s="158"/>
      <c r="IL84" s="158"/>
      <c r="IM84" s="158"/>
      <c r="IN84" s="158"/>
      <c r="IO84" s="158"/>
      <c r="IP84" s="158"/>
      <c r="IQ84" s="158"/>
      <c r="IR84" s="158"/>
      <c r="IS84" s="158"/>
      <c r="IT84" s="158"/>
      <c r="IU84" s="158"/>
      <c r="IV84" s="158"/>
    </row>
    <row r="85" spans="1:256" ht="15">
      <c r="A85" s="226"/>
      <c r="B85" s="226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15"/>
      <c r="Q85" s="201"/>
      <c r="R85" s="141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  <c r="GH85" s="158"/>
      <c r="GI85" s="158"/>
      <c r="GJ85" s="158"/>
      <c r="GK85" s="158"/>
      <c r="GL85" s="158"/>
      <c r="GM85" s="158"/>
      <c r="GN85" s="158"/>
      <c r="GO85" s="158"/>
      <c r="GP85" s="158"/>
      <c r="GQ85" s="158"/>
      <c r="GR85" s="158"/>
      <c r="GS85" s="158"/>
      <c r="GT85" s="158"/>
      <c r="GU85" s="158"/>
      <c r="GV85" s="158"/>
      <c r="GW85" s="158"/>
      <c r="GX85" s="158"/>
      <c r="GY85" s="158"/>
      <c r="GZ85" s="158"/>
      <c r="HA85" s="158"/>
      <c r="HB85" s="158"/>
      <c r="HC85" s="158"/>
      <c r="HD85" s="158"/>
      <c r="HE85" s="158"/>
      <c r="HF85" s="158"/>
      <c r="HG85" s="158"/>
      <c r="HH85" s="158"/>
      <c r="HI85" s="158"/>
      <c r="HJ85" s="158"/>
      <c r="HK85" s="158"/>
      <c r="HL85" s="158"/>
      <c r="HM85" s="158"/>
      <c r="HN85" s="158"/>
      <c r="HO85" s="158"/>
      <c r="HP85" s="158"/>
      <c r="HQ85" s="158"/>
      <c r="HR85" s="158"/>
      <c r="HS85" s="158"/>
      <c r="HT85" s="158"/>
      <c r="HU85" s="158"/>
      <c r="HV85" s="158"/>
      <c r="HW85" s="158"/>
      <c r="HX85" s="158"/>
      <c r="HY85" s="158"/>
      <c r="HZ85" s="158"/>
      <c r="IA85" s="158"/>
      <c r="IB85" s="158"/>
      <c r="IC85" s="158"/>
      <c r="ID85" s="158"/>
      <c r="IE85" s="158"/>
      <c r="IF85" s="158"/>
      <c r="IG85" s="158"/>
      <c r="IH85" s="158"/>
      <c r="II85" s="158"/>
      <c r="IJ85" s="158"/>
      <c r="IK85" s="158"/>
      <c r="IL85" s="158"/>
      <c r="IM85" s="158"/>
      <c r="IN85" s="158"/>
      <c r="IO85" s="158"/>
      <c r="IP85" s="158"/>
      <c r="IQ85" s="158"/>
      <c r="IR85" s="158"/>
      <c r="IS85" s="158"/>
      <c r="IT85" s="158"/>
      <c r="IU85" s="158"/>
      <c r="IV85" s="158"/>
    </row>
    <row r="86" spans="1:256" ht="15">
      <c r="A86" s="226"/>
      <c r="B86" s="226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15"/>
      <c r="Q86" s="201"/>
      <c r="R86" s="141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  <c r="FL86" s="158"/>
      <c r="FM86" s="158"/>
      <c r="FN86" s="158"/>
      <c r="FO86" s="158"/>
      <c r="FP86" s="158"/>
      <c r="FQ86" s="158"/>
      <c r="FR86" s="158"/>
      <c r="FS86" s="158"/>
      <c r="FT86" s="158"/>
      <c r="FU86" s="158"/>
      <c r="FV86" s="158"/>
      <c r="FW86" s="158"/>
      <c r="FX86" s="158"/>
      <c r="FY86" s="158"/>
      <c r="FZ86" s="158"/>
      <c r="GA86" s="158"/>
      <c r="GB86" s="158"/>
      <c r="GC86" s="158"/>
      <c r="GD86" s="158"/>
      <c r="GE86" s="158"/>
      <c r="GF86" s="158"/>
      <c r="GG86" s="158"/>
      <c r="GH86" s="158"/>
      <c r="GI86" s="158"/>
      <c r="GJ86" s="158"/>
      <c r="GK86" s="158"/>
      <c r="GL86" s="158"/>
      <c r="GM86" s="158"/>
      <c r="GN86" s="158"/>
      <c r="GO86" s="158"/>
      <c r="GP86" s="158"/>
      <c r="GQ86" s="158"/>
      <c r="GR86" s="158"/>
      <c r="GS86" s="158"/>
      <c r="GT86" s="158"/>
      <c r="GU86" s="158"/>
      <c r="GV86" s="158"/>
      <c r="GW86" s="158"/>
      <c r="GX86" s="158"/>
      <c r="GY86" s="158"/>
      <c r="GZ86" s="158"/>
      <c r="HA86" s="158"/>
      <c r="HB86" s="158"/>
      <c r="HC86" s="158"/>
      <c r="HD86" s="158"/>
      <c r="HE86" s="158"/>
      <c r="HF86" s="158"/>
      <c r="HG86" s="158"/>
      <c r="HH86" s="158"/>
      <c r="HI86" s="158"/>
      <c r="HJ86" s="158"/>
      <c r="HK86" s="158"/>
      <c r="HL86" s="158"/>
      <c r="HM86" s="158"/>
      <c r="HN86" s="158"/>
      <c r="HO86" s="158"/>
      <c r="HP86" s="158"/>
      <c r="HQ86" s="158"/>
      <c r="HR86" s="158"/>
      <c r="HS86" s="158"/>
      <c r="HT86" s="158"/>
      <c r="HU86" s="158"/>
      <c r="HV86" s="158"/>
      <c r="HW86" s="158"/>
      <c r="HX86" s="158"/>
      <c r="HY86" s="158"/>
      <c r="HZ86" s="158"/>
      <c r="IA86" s="158"/>
      <c r="IB86" s="158"/>
      <c r="IC86" s="158"/>
      <c r="ID86" s="158"/>
      <c r="IE86" s="158"/>
      <c r="IF86" s="158"/>
      <c r="IG86" s="158"/>
      <c r="IH86" s="158"/>
      <c r="II86" s="158"/>
      <c r="IJ86" s="158"/>
      <c r="IK86" s="158"/>
      <c r="IL86" s="158"/>
      <c r="IM86" s="158"/>
      <c r="IN86" s="158"/>
      <c r="IO86" s="158"/>
      <c r="IP86" s="158"/>
      <c r="IQ86" s="158"/>
      <c r="IR86" s="158"/>
      <c r="IS86" s="158"/>
      <c r="IT86" s="158"/>
      <c r="IU86" s="158"/>
      <c r="IV86" s="158"/>
    </row>
    <row r="87" spans="1:256" ht="15">
      <c r="A87" s="226"/>
      <c r="B87" s="226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15"/>
      <c r="Q87" s="201"/>
      <c r="R87" s="141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  <c r="FL87" s="158"/>
      <c r="FM87" s="158"/>
      <c r="FN87" s="158"/>
      <c r="FO87" s="158"/>
      <c r="FP87" s="158"/>
      <c r="FQ87" s="158"/>
      <c r="FR87" s="158"/>
      <c r="FS87" s="158"/>
      <c r="FT87" s="158"/>
      <c r="FU87" s="158"/>
      <c r="FV87" s="158"/>
      <c r="FW87" s="158"/>
      <c r="FX87" s="158"/>
      <c r="FY87" s="158"/>
      <c r="FZ87" s="158"/>
      <c r="GA87" s="158"/>
      <c r="GB87" s="158"/>
      <c r="GC87" s="158"/>
      <c r="GD87" s="158"/>
      <c r="GE87" s="158"/>
      <c r="GF87" s="158"/>
      <c r="GG87" s="158"/>
      <c r="GH87" s="158"/>
      <c r="GI87" s="158"/>
      <c r="GJ87" s="158"/>
      <c r="GK87" s="158"/>
      <c r="GL87" s="158"/>
      <c r="GM87" s="158"/>
      <c r="GN87" s="158"/>
      <c r="GO87" s="158"/>
      <c r="GP87" s="158"/>
      <c r="GQ87" s="158"/>
      <c r="GR87" s="158"/>
      <c r="GS87" s="158"/>
      <c r="GT87" s="158"/>
      <c r="GU87" s="158"/>
      <c r="GV87" s="158"/>
      <c r="GW87" s="158"/>
      <c r="GX87" s="158"/>
      <c r="GY87" s="158"/>
      <c r="GZ87" s="158"/>
      <c r="HA87" s="158"/>
      <c r="HB87" s="158"/>
      <c r="HC87" s="158"/>
      <c r="HD87" s="158"/>
      <c r="HE87" s="158"/>
      <c r="HF87" s="158"/>
      <c r="HG87" s="158"/>
      <c r="HH87" s="158"/>
      <c r="HI87" s="158"/>
      <c r="HJ87" s="158"/>
      <c r="HK87" s="158"/>
      <c r="HL87" s="158"/>
      <c r="HM87" s="158"/>
      <c r="HN87" s="158"/>
      <c r="HO87" s="158"/>
      <c r="HP87" s="158"/>
      <c r="HQ87" s="158"/>
      <c r="HR87" s="158"/>
      <c r="HS87" s="158"/>
      <c r="HT87" s="158"/>
      <c r="HU87" s="158"/>
      <c r="HV87" s="158"/>
      <c r="HW87" s="158"/>
      <c r="HX87" s="158"/>
      <c r="HY87" s="158"/>
      <c r="HZ87" s="158"/>
      <c r="IA87" s="158"/>
      <c r="IB87" s="158"/>
      <c r="IC87" s="158"/>
      <c r="ID87" s="158"/>
      <c r="IE87" s="158"/>
      <c r="IF87" s="158"/>
      <c r="IG87" s="158"/>
      <c r="IH87" s="158"/>
      <c r="II87" s="158"/>
      <c r="IJ87" s="158"/>
      <c r="IK87" s="158"/>
      <c r="IL87" s="158"/>
      <c r="IM87" s="158"/>
      <c r="IN87" s="158"/>
      <c r="IO87" s="158"/>
      <c r="IP87" s="158"/>
      <c r="IQ87" s="158"/>
      <c r="IR87" s="158"/>
      <c r="IS87" s="158"/>
      <c r="IT87" s="158"/>
      <c r="IU87" s="158"/>
      <c r="IV87" s="158"/>
    </row>
    <row r="88" spans="1:256" ht="15">
      <c r="A88" s="226"/>
      <c r="B88" s="226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15"/>
      <c r="Q88" s="201"/>
      <c r="R88" s="141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  <c r="FF88" s="158"/>
      <c r="FG88" s="158"/>
      <c r="FH88" s="158"/>
      <c r="FI88" s="158"/>
      <c r="FJ88" s="158"/>
      <c r="FK88" s="158"/>
      <c r="FL88" s="158"/>
      <c r="FM88" s="158"/>
      <c r="FN88" s="158"/>
      <c r="FO88" s="158"/>
      <c r="FP88" s="158"/>
      <c r="FQ88" s="158"/>
      <c r="FR88" s="158"/>
      <c r="FS88" s="158"/>
      <c r="FT88" s="158"/>
      <c r="FU88" s="158"/>
      <c r="FV88" s="158"/>
      <c r="FW88" s="158"/>
      <c r="FX88" s="158"/>
      <c r="FY88" s="158"/>
      <c r="FZ88" s="158"/>
      <c r="GA88" s="158"/>
      <c r="GB88" s="158"/>
      <c r="GC88" s="158"/>
      <c r="GD88" s="158"/>
      <c r="GE88" s="158"/>
      <c r="GF88" s="158"/>
      <c r="GG88" s="158"/>
      <c r="GH88" s="158"/>
      <c r="GI88" s="158"/>
      <c r="GJ88" s="158"/>
      <c r="GK88" s="158"/>
      <c r="GL88" s="158"/>
      <c r="GM88" s="158"/>
      <c r="GN88" s="158"/>
      <c r="GO88" s="158"/>
      <c r="GP88" s="158"/>
      <c r="GQ88" s="158"/>
      <c r="GR88" s="158"/>
      <c r="GS88" s="158"/>
      <c r="GT88" s="158"/>
      <c r="GU88" s="158"/>
      <c r="GV88" s="158"/>
      <c r="GW88" s="158"/>
      <c r="GX88" s="158"/>
      <c r="GY88" s="158"/>
      <c r="GZ88" s="158"/>
      <c r="HA88" s="158"/>
      <c r="HB88" s="158"/>
      <c r="HC88" s="158"/>
      <c r="HD88" s="158"/>
      <c r="HE88" s="158"/>
      <c r="HF88" s="158"/>
      <c r="HG88" s="158"/>
      <c r="HH88" s="158"/>
      <c r="HI88" s="158"/>
      <c r="HJ88" s="158"/>
      <c r="HK88" s="158"/>
      <c r="HL88" s="158"/>
      <c r="HM88" s="158"/>
      <c r="HN88" s="158"/>
      <c r="HO88" s="158"/>
      <c r="HP88" s="158"/>
      <c r="HQ88" s="158"/>
      <c r="HR88" s="158"/>
      <c r="HS88" s="158"/>
      <c r="HT88" s="158"/>
      <c r="HU88" s="158"/>
      <c r="HV88" s="158"/>
      <c r="HW88" s="158"/>
      <c r="HX88" s="158"/>
      <c r="HY88" s="158"/>
      <c r="HZ88" s="158"/>
      <c r="IA88" s="158"/>
      <c r="IB88" s="158"/>
      <c r="IC88" s="158"/>
      <c r="ID88" s="158"/>
      <c r="IE88" s="158"/>
      <c r="IF88" s="158"/>
      <c r="IG88" s="158"/>
      <c r="IH88" s="158"/>
      <c r="II88" s="158"/>
      <c r="IJ88" s="158"/>
      <c r="IK88" s="158"/>
      <c r="IL88" s="158"/>
      <c r="IM88" s="158"/>
      <c r="IN88" s="158"/>
      <c r="IO88" s="158"/>
      <c r="IP88" s="158"/>
      <c r="IQ88" s="158"/>
      <c r="IR88" s="158"/>
      <c r="IS88" s="158"/>
      <c r="IT88" s="158"/>
      <c r="IU88" s="158"/>
      <c r="IV88" s="158"/>
    </row>
    <row r="89" spans="1:256" ht="15">
      <c r="A89" s="226"/>
      <c r="B89" s="226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15"/>
      <c r="Q89" s="201"/>
      <c r="R89" s="141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  <c r="FI89" s="158"/>
      <c r="FJ89" s="158"/>
      <c r="FK89" s="158"/>
      <c r="FL89" s="158"/>
      <c r="FM89" s="158"/>
      <c r="FN89" s="158"/>
      <c r="FO89" s="158"/>
      <c r="FP89" s="158"/>
      <c r="FQ89" s="158"/>
      <c r="FR89" s="158"/>
      <c r="FS89" s="158"/>
      <c r="FT89" s="158"/>
      <c r="FU89" s="158"/>
      <c r="FV89" s="158"/>
      <c r="FW89" s="158"/>
      <c r="FX89" s="158"/>
      <c r="FY89" s="158"/>
      <c r="FZ89" s="158"/>
      <c r="GA89" s="158"/>
      <c r="GB89" s="158"/>
      <c r="GC89" s="158"/>
      <c r="GD89" s="158"/>
      <c r="GE89" s="158"/>
      <c r="GF89" s="158"/>
      <c r="GG89" s="158"/>
      <c r="GH89" s="158"/>
      <c r="GI89" s="158"/>
      <c r="GJ89" s="158"/>
      <c r="GK89" s="158"/>
      <c r="GL89" s="158"/>
      <c r="GM89" s="158"/>
      <c r="GN89" s="158"/>
      <c r="GO89" s="158"/>
      <c r="GP89" s="158"/>
      <c r="GQ89" s="158"/>
      <c r="GR89" s="158"/>
      <c r="GS89" s="158"/>
      <c r="GT89" s="158"/>
      <c r="GU89" s="158"/>
      <c r="GV89" s="158"/>
      <c r="GW89" s="158"/>
      <c r="GX89" s="158"/>
      <c r="GY89" s="158"/>
      <c r="GZ89" s="158"/>
      <c r="HA89" s="158"/>
      <c r="HB89" s="158"/>
      <c r="HC89" s="158"/>
      <c r="HD89" s="158"/>
      <c r="HE89" s="158"/>
      <c r="HF89" s="158"/>
      <c r="HG89" s="158"/>
      <c r="HH89" s="158"/>
      <c r="HI89" s="158"/>
      <c r="HJ89" s="158"/>
      <c r="HK89" s="158"/>
      <c r="HL89" s="158"/>
      <c r="HM89" s="158"/>
      <c r="HN89" s="158"/>
      <c r="HO89" s="158"/>
      <c r="HP89" s="158"/>
      <c r="HQ89" s="158"/>
      <c r="HR89" s="158"/>
      <c r="HS89" s="158"/>
      <c r="HT89" s="158"/>
      <c r="HU89" s="158"/>
      <c r="HV89" s="158"/>
      <c r="HW89" s="158"/>
      <c r="HX89" s="158"/>
      <c r="HY89" s="158"/>
      <c r="HZ89" s="158"/>
      <c r="IA89" s="158"/>
      <c r="IB89" s="158"/>
      <c r="IC89" s="158"/>
      <c r="ID89" s="158"/>
      <c r="IE89" s="158"/>
      <c r="IF89" s="158"/>
      <c r="IG89" s="158"/>
      <c r="IH89" s="158"/>
      <c r="II89" s="158"/>
      <c r="IJ89" s="158"/>
      <c r="IK89" s="158"/>
      <c r="IL89" s="158"/>
      <c r="IM89" s="158"/>
      <c r="IN89" s="158"/>
      <c r="IO89" s="158"/>
      <c r="IP89" s="158"/>
      <c r="IQ89" s="158"/>
      <c r="IR89" s="158"/>
      <c r="IS89" s="158"/>
      <c r="IT89" s="158"/>
      <c r="IU89" s="158"/>
      <c r="IV89" s="158"/>
    </row>
    <row r="90" spans="1:256" ht="15">
      <c r="A90" s="226"/>
      <c r="B90" s="226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15"/>
      <c r="Q90" s="201"/>
      <c r="R90" s="141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158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  <c r="GC90" s="158"/>
      <c r="GD90" s="158"/>
      <c r="GE90" s="158"/>
      <c r="GF90" s="158"/>
      <c r="GG90" s="158"/>
      <c r="GH90" s="158"/>
      <c r="GI90" s="158"/>
      <c r="GJ90" s="158"/>
      <c r="GK90" s="158"/>
      <c r="GL90" s="158"/>
      <c r="GM90" s="158"/>
      <c r="GN90" s="158"/>
      <c r="GO90" s="158"/>
      <c r="GP90" s="158"/>
      <c r="GQ90" s="158"/>
      <c r="GR90" s="158"/>
      <c r="GS90" s="158"/>
      <c r="GT90" s="158"/>
      <c r="GU90" s="158"/>
      <c r="GV90" s="158"/>
      <c r="GW90" s="158"/>
      <c r="GX90" s="158"/>
      <c r="GY90" s="158"/>
      <c r="GZ90" s="158"/>
      <c r="HA90" s="158"/>
      <c r="HB90" s="158"/>
      <c r="HC90" s="158"/>
      <c r="HD90" s="158"/>
      <c r="HE90" s="158"/>
      <c r="HF90" s="158"/>
      <c r="HG90" s="158"/>
      <c r="HH90" s="158"/>
      <c r="HI90" s="158"/>
      <c r="HJ90" s="158"/>
      <c r="HK90" s="158"/>
      <c r="HL90" s="158"/>
      <c r="HM90" s="158"/>
      <c r="HN90" s="158"/>
      <c r="HO90" s="158"/>
      <c r="HP90" s="158"/>
      <c r="HQ90" s="158"/>
      <c r="HR90" s="158"/>
      <c r="HS90" s="158"/>
      <c r="HT90" s="158"/>
      <c r="HU90" s="158"/>
      <c r="HV90" s="158"/>
      <c r="HW90" s="158"/>
      <c r="HX90" s="158"/>
      <c r="HY90" s="158"/>
      <c r="HZ90" s="158"/>
      <c r="IA90" s="158"/>
      <c r="IB90" s="158"/>
      <c r="IC90" s="158"/>
      <c r="ID90" s="158"/>
      <c r="IE90" s="158"/>
      <c r="IF90" s="158"/>
      <c r="IG90" s="158"/>
      <c r="IH90" s="158"/>
      <c r="II90" s="158"/>
      <c r="IJ90" s="158"/>
      <c r="IK90" s="158"/>
      <c r="IL90" s="158"/>
      <c r="IM90" s="158"/>
      <c r="IN90" s="158"/>
      <c r="IO90" s="158"/>
      <c r="IP90" s="158"/>
      <c r="IQ90" s="158"/>
      <c r="IR90" s="158"/>
      <c r="IS90" s="158"/>
      <c r="IT90" s="158"/>
      <c r="IU90" s="158"/>
      <c r="IV90" s="158"/>
    </row>
    <row r="91" spans="1:256" ht="15">
      <c r="A91" s="226"/>
      <c r="B91" s="226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15"/>
      <c r="Q91" s="201"/>
      <c r="R91" s="141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8"/>
      <c r="DP91" s="158"/>
      <c r="DQ91" s="158"/>
      <c r="DR91" s="158"/>
      <c r="DS91" s="158"/>
      <c r="DT91" s="158"/>
      <c r="DU91" s="158"/>
      <c r="DV91" s="158"/>
      <c r="DW91" s="158"/>
      <c r="DX91" s="158"/>
      <c r="DY91" s="158"/>
      <c r="DZ91" s="158"/>
      <c r="EA91" s="158"/>
      <c r="EB91" s="158"/>
      <c r="EC91" s="158"/>
      <c r="ED91" s="158"/>
      <c r="EE91" s="158"/>
      <c r="EF91" s="158"/>
      <c r="EG91" s="158"/>
      <c r="EH91" s="158"/>
      <c r="EI91" s="158"/>
      <c r="EJ91" s="158"/>
      <c r="EK91" s="158"/>
      <c r="EL91" s="158"/>
      <c r="EM91" s="158"/>
      <c r="EN91" s="158"/>
      <c r="EO91" s="158"/>
      <c r="EP91" s="158"/>
      <c r="EQ91" s="158"/>
      <c r="ER91" s="158"/>
      <c r="ES91" s="158"/>
      <c r="ET91" s="158"/>
      <c r="EU91" s="158"/>
      <c r="EV91" s="158"/>
      <c r="EW91" s="158"/>
      <c r="EX91" s="158"/>
      <c r="EY91" s="158"/>
      <c r="EZ91" s="158"/>
      <c r="FA91" s="158"/>
      <c r="FB91" s="158"/>
      <c r="FC91" s="158"/>
      <c r="FD91" s="158"/>
      <c r="FE91" s="158"/>
      <c r="FF91" s="158"/>
      <c r="FG91" s="158"/>
      <c r="FH91" s="158"/>
      <c r="FI91" s="158"/>
      <c r="FJ91" s="158"/>
      <c r="FK91" s="158"/>
      <c r="FL91" s="158"/>
      <c r="FM91" s="158"/>
      <c r="FN91" s="158"/>
      <c r="FO91" s="158"/>
      <c r="FP91" s="158"/>
      <c r="FQ91" s="158"/>
      <c r="FR91" s="158"/>
      <c r="FS91" s="158"/>
      <c r="FT91" s="158"/>
      <c r="FU91" s="158"/>
      <c r="FV91" s="158"/>
      <c r="FW91" s="158"/>
      <c r="FX91" s="158"/>
      <c r="FY91" s="158"/>
      <c r="FZ91" s="158"/>
      <c r="GA91" s="158"/>
      <c r="GB91" s="158"/>
      <c r="GC91" s="158"/>
      <c r="GD91" s="158"/>
      <c r="GE91" s="158"/>
      <c r="GF91" s="158"/>
      <c r="GG91" s="158"/>
      <c r="GH91" s="158"/>
      <c r="GI91" s="158"/>
      <c r="GJ91" s="158"/>
      <c r="GK91" s="158"/>
      <c r="GL91" s="158"/>
      <c r="GM91" s="158"/>
      <c r="GN91" s="158"/>
      <c r="GO91" s="158"/>
      <c r="GP91" s="158"/>
      <c r="GQ91" s="158"/>
      <c r="GR91" s="158"/>
      <c r="GS91" s="158"/>
      <c r="GT91" s="158"/>
      <c r="GU91" s="158"/>
      <c r="GV91" s="158"/>
      <c r="GW91" s="158"/>
      <c r="GX91" s="158"/>
      <c r="GY91" s="158"/>
      <c r="GZ91" s="158"/>
      <c r="HA91" s="158"/>
      <c r="HB91" s="158"/>
      <c r="HC91" s="158"/>
      <c r="HD91" s="158"/>
      <c r="HE91" s="158"/>
      <c r="HF91" s="158"/>
      <c r="HG91" s="158"/>
      <c r="HH91" s="158"/>
      <c r="HI91" s="158"/>
      <c r="HJ91" s="158"/>
      <c r="HK91" s="158"/>
      <c r="HL91" s="158"/>
      <c r="HM91" s="158"/>
      <c r="HN91" s="158"/>
      <c r="HO91" s="158"/>
      <c r="HP91" s="158"/>
      <c r="HQ91" s="158"/>
      <c r="HR91" s="158"/>
      <c r="HS91" s="158"/>
      <c r="HT91" s="158"/>
      <c r="HU91" s="158"/>
      <c r="HV91" s="158"/>
      <c r="HW91" s="158"/>
      <c r="HX91" s="158"/>
      <c r="HY91" s="158"/>
      <c r="HZ91" s="158"/>
      <c r="IA91" s="158"/>
      <c r="IB91" s="158"/>
      <c r="IC91" s="158"/>
      <c r="ID91" s="158"/>
      <c r="IE91" s="158"/>
      <c r="IF91" s="158"/>
      <c r="IG91" s="158"/>
      <c r="IH91" s="158"/>
      <c r="II91" s="158"/>
      <c r="IJ91" s="158"/>
      <c r="IK91" s="158"/>
      <c r="IL91" s="158"/>
      <c r="IM91" s="158"/>
      <c r="IN91" s="158"/>
      <c r="IO91" s="158"/>
      <c r="IP91" s="158"/>
      <c r="IQ91" s="158"/>
      <c r="IR91" s="158"/>
      <c r="IS91" s="158"/>
      <c r="IT91" s="158"/>
      <c r="IU91" s="158"/>
      <c r="IV91" s="158"/>
    </row>
    <row r="92" spans="1:256" ht="15">
      <c r="A92" s="226"/>
      <c r="B92" s="226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15"/>
      <c r="Q92" s="201"/>
      <c r="R92" s="141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  <c r="GH92" s="158"/>
      <c r="GI92" s="158"/>
      <c r="GJ92" s="158"/>
      <c r="GK92" s="158"/>
      <c r="GL92" s="158"/>
      <c r="GM92" s="158"/>
      <c r="GN92" s="158"/>
      <c r="GO92" s="158"/>
      <c r="GP92" s="158"/>
      <c r="GQ92" s="158"/>
      <c r="GR92" s="158"/>
      <c r="GS92" s="158"/>
      <c r="GT92" s="158"/>
      <c r="GU92" s="158"/>
      <c r="GV92" s="158"/>
      <c r="GW92" s="158"/>
      <c r="GX92" s="158"/>
      <c r="GY92" s="158"/>
      <c r="GZ92" s="158"/>
      <c r="HA92" s="158"/>
      <c r="HB92" s="158"/>
      <c r="HC92" s="158"/>
      <c r="HD92" s="158"/>
      <c r="HE92" s="158"/>
      <c r="HF92" s="158"/>
      <c r="HG92" s="158"/>
      <c r="HH92" s="158"/>
      <c r="HI92" s="158"/>
      <c r="HJ92" s="158"/>
      <c r="HK92" s="158"/>
      <c r="HL92" s="158"/>
      <c r="HM92" s="158"/>
      <c r="HN92" s="158"/>
      <c r="HO92" s="158"/>
      <c r="HP92" s="158"/>
      <c r="HQ92" s="158"/>
      <c r="HR92" s="158"/>
      <c r="HS92" s="158"/>
      <c r="HT92" s="158"/>
      <c r="HU92" s="158"/>
      <c r="HV92" s="158"/>
      <c r="HW92" s="158"/>
      <c r="HX92" s="158"/>
      <c r="HY92" s="158"/>
      <c r="HZ92" s="158"/>
      <c r="IA92" s="158"/>
      <c r="IB92" s="158"/>
      <c r="IC92" s="158"/>
      <c r="ID92" s="158"/>
      <c r="IE92" s="158"/>
      <c r="IF92" s="158"/>
      <c r="IG92" s="158"/>
      <c r="IH92" s="158"/>
      <c r="II92" s="158"/>
      <c r="IJ92" s="158"/>
      <c r="IK92" s="158"/>
      <c r="IL92" s="158"/>
      <c r="IM92" s="158"/>
      <c r="IN92" s="158"/>
      <c r="IO92" s="158"/>
      <c r="IP92" s="158"/>
      <c r="IQ92" s="158"/>
      <c r="IR92" s="158"/>
      <c r="IS92" s="158"/>
      <c r="IT92" s="158"/>
      <c r="IU92" s="158"/>
      <c r="IV92" s="158"/>
    </row>
    <row r="93" spans="1:256" ht="15">
      <c r="A93" s="226"/>
      <c r="B93" s="226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15"/>
      <c r="Q93" s="201"/>
      <c r="R93" s="141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  <c r="GH93" s="158"/>
      <c r="GI93" s="158"/>
      <c r="GJ93" s="158"/>
      <c r="GK93" s="158"/>
      <c r="GL93" s="158"/>
      <c r="GM93" s="158"/>
      <c r="GN93" s="158"/>
      <c r="GO93" s="158"/>
      <c r="GP93" s="158"/>
      <c r="GQ93" s="158"/>
      <c r="GR93" s="158"/>
      <c r="GS93" s="158"/>
      <c r="GT93" s="158"/>
      <c r="GU93" s="158"/>
      <c r="GV93" s="158"/>
      <c r="GW93" s="158"/>
      <c r="GX93" s="158"/>
      <c r="GY93" s="158"/>
      <c r="GZ93" s="158"/>
      <c r="HA93" s="158"/>
      <c r="HB93" s="158"/>
      <c r="HC93" s="158"/>
      <c r="HD93" s="158"/>
      <c r="HE93" s="158"/>
      <c r="HF93" s="158"/>
      <c r="HG93" s="158"/>
      <c r="HH93" s="158"/>
      <c r="HI93" s="158"/>
      <c r="HJ93" s="158"/>
      <c r="HK93" s="158"/>
      <c r="HL93" s="158"/>
      <c r="HM93" s="158"/>
      <c r="HN93" s="158"/>
      <c r="HO93" s="158"/>
      <c r="HP93" s="158"/>
      <c r="HQ93" s="158"/>
      <c r="HR93" s="158"/>
      <c r="HS93" s="158"/>
      <c r="HT93" s="158"/>
      <c r="HU93" s="158"/>
      <c r="HV93" s="158"/>
      <c r="HW93" s="158"/>
      <c r="HX93" s="158"/>
      <c r="HY93" s="158"/>
      <c r="HZ93" s="158"/>
      <c r="IA93" s="158"/>
      <c r="IB93" s="158"/>
      <c r="IC93" s="158"/>
      <c r="ID93" s="158"/>
      <c r="IE93" s="158"/>
      <c r="IF93" s="158"/>
      <c r="IG93" s="158"/>
      <c r="IH93" s="158"/>
      <c r="II93" s="158"/>
      <c r="IJ93" s="158"/>
      <c r="IK93" s="158"/>
      <c r="IL93" s="158"/>
      <c r="IM93" s="158"/>
      <c r="IN93" s="158"/>
      <c r="IO93" s="158"/>
      <c r="IP93" s="158"/>
      <c r="IQ93" s="158"/>
      <c r="IR93" s="158"/>
      <c r="IS93" s="158"/>
      <c r="IT93" s="158"/>
      <c r="IU93" s="158"/>
      <c r="IV93" s="158"/>
    </row>
    <row r="94" spans="1:256" ht="15">
      <c r="A94" s="226"/>
      <c r="B94" s="226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15"/>
      <c r="Q94" s="201"/>
      <c r="R94" s="141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  <c r="GH94" s="158"/>
      <c r="GI94" s="158"/>
      <c r="GJ94" s="158"/>
      <c r="GK94" s="158"/>
      <c r="GL94" s="158"/>
      <c r="GM94" s="158"/>
      <c r="GN94" s="158"/>
      <c r="GO94" s="158"/>
      <c r="GP94" s="158"/>
      <c r="GQ94" s="158"/>
      <c r="GR94" s="158"/>
      <c r="GS94" s="158"/>
      <c r="GT94" s="158"/>
      <c r="GU94" s="158"/>
      <c r="GV94" s="158"/>
      <c r="GW94" s="158"/>
      <c r="GX94" s="158"/>
      <c r="GY94" s="158"/>
      <c r="GZ94" s="158"/>
      <c r="HA94" s="158"/>
      <c r="HB94" s="158"/>
      <c r="HC94" s="158"/>
      <c r="HD94" s="158"/>
      <c r="HE94" s="158"/>
      <c r="HF94" s="158"/>
      <c r="HG94" s="158"/>
      <c r="HH94" s="158"/>
      <c r="HI94" s="158"/>
      <c r="HJ94" s="158"/>
      <c r="HK94" s="158"/>
      <c r="HL94" s="158"/>
      <c r="HM94" s="158"/>
      <c r="HN94" s="158"/>
      <c r="HO94" s="158"/>
      <c r="HP94" s="158"/>
      <c r="HQ94" s="158"/>
      <c r="HR94" s="158"/>
      <c r="HS94" s="158"/>
      <c r="HT94" s="158"/>
      <c r="HU94" s="158"/>
      <c r="HV94" s="158"/>
      <c r="HW94" s="158"/>
      <c r="HX94" s="158"/>
      <c r="HY94" s="158"/>
      <c r="HZ94" s="158"/>
      <c r="IA94" s="158"/>
      <c r="IB94" s="158"/>
      <c r="IC94" s="158"/>
      <c r="ID94" s="158"/>
      <c r="IE94" s="158"/>
      <c r="IF94" s="158"/>
      <c r="IG94" s="158"/>
      <c r="IH94" s="158"/>
      <c r="II94" s="158"/>
      <c r="IJ94" s="158"/>
      <c r="IK94" s="158"/>
      <c r="IL94" s="158"/>
      <c r="IM94" s="158"/>
      <c r="IN94" s="158"/>
      <c r="IO94" s="158"/>
      <c r="IP94" s="158"/>
      <c r="IQ94" s="158"/>
      <c r="IR94" s="158"/>
      <c r="IS94" s="158"/>
      <c r="IT94" s="158"/>
      <c r="IU94" s="158"/>
      <c r="IV94" s="158"/>
    </row>
    <row r="95" spans="1:256" ht="15">
      <c r="A95" s="226"/>
      <c r="B95" s="226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15"/>
      <c r="Q95" s="201"/>
      <c r="R95" s="141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8"/>
      <c r="DD95" s="158"/>
      <c r="DE95" s="158"/>
      <c r="DF95" s="158"/>
      <c r="DG95" s="158"/>
      <c r="DH95" s="158"/>
      <c r="DI95" s="158"/>
      <c r="DJ95" s="158"/>
      <c r="DK95" s="158"/>
      <c r="DL95" s="158"/>
      <c r="DM95" s="158"/>
      <c r="DN95" s="158"/>
      <c r="DO95" s="158"/>
      <c r="DP95" s="158"/>
      <c r="DQ95" s="158"/>
      <c r="DR95" s="158"/>
      <c r="DS95" s="158"/>
      <c r="DT95" s="158"/>
      <c r="DU95" s="158"/>
      <c r="DV95" s="158"/>
      <c r="DW95" s="158"/>
      <c r="DX95" s="158"/>
      <c r="DY95" s="158"/>
      <c r="DZ95" s="158"/>
      <c r="EA95" s="158"/>
      <c r="EB95" s="158"/>
      <c r="EC95" s="158"/>
      <c r="ED95" s="158"/>
      <c r="EE95" s="158"/>
      <c r="EF95" s="158"/>
      <c r="EG95" s="158"/>
      <c r="EH95" s="158"/>
      <c r="EI95" s="158"/>
      <c r="EJ95" s="158"/>
      <c r="EK95" s="158"/>
      <c r="EL95" s="158"/>
      <c r="EM95" s="158"/>
      <c r="EN95" s="158"/>
      <c r="EO95" s="158"/>
      <c r="EP95" s="158"/>
      <c r="EQ95" s="158"/>
      <c r="ER95" s="158"/>
      <c r="ES95" s="158"/>
      <c r="ET95" s="158"/>
      <c r="EU95" s="158"/>
      <c r="EV95" s="158"/>
      <c r="EW95" s="158"/>
      <c r="EX95" s="158"/>
      <c r="EY95" s="158"/>
      <c r="EZ95" s="158"/>
      <c r="FA95" s="158"/>
      <c r="FB95" s="158"/>
      <c r="FC95" s="158"/>
      <c r="FD95" s="158"/>
      <c r="FE95" s="158"/>
      <c r="FF95" s="158"/>
      <c r="FG95" s="158"/>
      <c r="FH95" s="158"/>
      <c r="FI95" s="158"/>
      <c r="FJ95" s="158"/>
      <c r="FK95" s="158"/>
      <c r="FL95" s="158"/>
      <c r="FM95" s="158"/>
      <c r="FN95" s="158"/>
      <c r="FO95" s="158"/>
      <c r="FP95" s="158"/>
      <c r="FQ95" s="158"/>
      <c r="FR95" s="158"/>
      <c r="FS95" s="158"/>
      <c r="FT95" s="158"/>
      <c r="FU95" s="158"/>
      <c r="FV95" s="158"/>
      <c r="FW95" s="158"/>
      <c r="FX95" s="158"/>
      <c r="FY95" s="158"/>
      <c r="FZ95" s="158"/>
      <c r="GA95" s="158"/>
      <c r="GB95" s="158"/>
      <c r="GC95" s="158"/>
      <c r="GD95" s="158"/>
      <c r="GE95" s="158"/>
      <c r="GF95" s="158"/>
      <c r="GG95" s="158"/>
      <c r="GH95" s="158"/>
      <c r="GI95" s="158"/>
      <c r="GJ95" s="158"/>
      <c r="GK95" s="158"/>
      <c r="GL95" s="158"/>
      <c r="GM95" s="158"/>
      <c r="GN95" s="158"/>
      <c r="GO95" s="158"/>
      <c r="GP95" s="158"/>
      <c r="GQ95" s="158"/>
      <c r="GR95" s="158"/>
      <c r="GS95" s="158"/>
      <c r="GT95" s="158"/>
      <c r="GU95" s="158"/>
      <c r="GV95" s="158"/>
      <c r="GW95" s="158"/>
      <c r="GX95" s="158"/>
      <c r="GY95" s="158"/>
      <c r="GZ95" s="158"/>
      <c r="HA95" s="158"/>
      <c r="HB95" s="158"/>
      <c r="HC95" s="158"/>
      <c r="HD95" s="158"/>
      <c r="HE95" s="158"/>
      <c r="HF95" s="158"/>
      <c r="HG95" s="158"/>
      <c r="HH95" s="158"/>
      <c r="HI95" s="158"/>
      <c r="HJ95" s="158"/>
      <c r="HK95" s="158"/>
      <c r="HL95" s="158"/>
      <c r="HM95" s="158"/>
      <c r="HN95" s="158"/>
      <c r="HO95" s="158"/>
      <c r="HP95" s="158"/>
      <c r="HQ95" s="158"/>
      <c r="HR95" s="158"/>
      <c r="HS95" s="158"/>
      <c r="HT95" s="158"/>
      <c r="HU95" s="158"/>
      <c r="HV95" s="158"/>
      <c r="HW95" s="158"/>
      <c r="HX95" s="158"/>
      <c r="HY95" s="158"/>
      <c r="HZ95" s="158"/>
      <c r="IA95" s="158"/>
      <c r="IB95" s="158"/>
      <c r="IC95" s="158"/>
      <c r="ID95" s="158"/>
      <c r="IE95" s="158"/>
      <c r="IF95" s="158"/>
      <c r="IG95" s="158"/>
      <c r="IH95" s="158"/>
      <c r="II95" s="158"/>
      <c r="IJ95" s="158"/>
      <c r="IK95" s="158"/>
      <c r="IL95" s="158"/>
      <c r="IM95" s="158"/>
      <c r="IN95" s="158"/>
      <c r="IO95" s="158"/>
      <c r="IP95" s="158"/>
      <c r="IQ95" s="158"/>
      <c r="IR95" s="158"/>
      <c r="IS95" s="158"/>
      <c r="IT95" s="158"/>
      <c r="IU95" s="158"/>
      <c r="IV95" s="158"/>
    </row>
    <row r="96" spans="1:256" ht="15">
      <c r="A96" s="226"/>
      <c r="B96" s="226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15"/>
      <c r="Q96" s="201"/>
      <c r="R96" s="141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8"/>
      <c r="FF96" s="158"/>
      <c r="FG96" s="158"/>
      <c r="FH96" s="158"/>
      <c r="FI96" s="158"/>
      <c r="FJ96" s="158"/>
      <c r="FK96" s="158"/>
      <c r="FL96" s="158"/>
      <c r="FM96" s="158"/>
      <c r="FN96" s="158"/>
      <c r="FO96" s="158"/>
      <c r="FP96" s="158"/>
      <c r="FQ96" s="158"/>
      <c r="FR96" s="158"/>
      <c r="FS96" s="158"/>
      <c r="FT96" s="158"/>
      <c r="FU96" s="158"/>
      <c r="FV96" s="158"/>
      <c r="FW96" s="158"/>
      <c r="FX96" s="158"/>
      <c r="FY96" s="158"/>
      <c r="FZ96" s="158"/>
      <c r="GA96" s="158"/>
      <c r="GB96" s="158"/>
      <c r="GC96" s="158"/>
      <c r="GD96" s="158"/>
      <c r="GE96" s="158"/>
      <c r="GF96" s="158"/>
      <c r="GG96" s="158"/>
      <c r="GH96" s="158"/>
      <c r="GI96" s="158"/>
      <c r="GJ96" s="158"/>
      <c r="GK96" s="158"/>
      <c r="GL96" s="158"/>
      <c r="GM96" s="158"/>
      <c r="GN96" s="158"/>
      <c r="GO96" s="158"/>
      <c r="GP96" s="158"/>
      <c r="GQ96" s="158"/>
      <c r="GR96" s="158"/>
      <c r="GS96" s="158"/>
      <c r="GT96" s="158"/>
      <c r="GU96" s="158"/>
      <c r="GV96" s="158"/>
      <c r="GW96" s="158"/>
      <c r="GX96" s="158"/>
      <c r="GY96" s="158"/>
      <c r="GZ96" s="158"/>
      <c r="HA96" s="158"/>
      <c r="HB96" s="158"/>
      <c r="HC96" s="158"/>
      <c r="HD96" s="158"/>
      <c r="HE96" s="158"/>
      <c r="HF96" s="158"/>
      <c r="HG96" s="158"/>
      <c r="HH96" s="158"/>
      <c r="HI96" s="158"/>
      <c r="HJ96" s="158"/>
      <c r="HK96" s="158"/>
      <c r="HL96" s="158"/>
      <c r="HM96" s="158"/>
      <c r="HN96" s="158"/>
      <c r="HO96" s="158"/>
      <c r="HP96" s="158"/>
      <c r="HQ96" s="158"/>
      <c r="HR96" s="158"/>
      <c r="HS96" s="158"/>
      <c r="HT96" s="158"/>
      <c r="HU96" s="158"/>
      <c r="HV96" s="158"/>
      <c r="HW96" s="158"/>
      <c r="HX96" s="158"/>
      <c r="HY96" s="158"/>
      <c r="HZ96" s="158"/>
      <c r="IA96" s="158"/>
      <c r="IB96" s="158"/>
      <c r="IC96" s="158"/>
      <c r="ID96" s="158"/>
      <c r="IE96" s="158"/>
      <c r="IF96" s="158"/>
      <c r="IG96" s="158"/>
      <c r="IH96" s="158"/>
      <c r="II96" s="158"/>
      <c r="IJ96" s="158"/>
      <c r="IK96" s="158"/>
      <c r="IL96" s="158"/>
      <c r="IM96" s="158"/>
      <c r="IN96" s="158"/>
      <c r="IO96" s="158"/>
      <c r="IP96" s="158"/>
      <c r="IQ96" s="158"/>
      <c r="IR96" s="158"/>
      <c r="IS96" s="158"/>
      <c r="IT96" s="158"/>
      <c r="IU96" s="158"/>
      <c r="IV96" s="158"/>
    </row>
    <row r="97" spans="1:256" ht="15">
      <c r="A97" s="226"/>
      <c r="B97" s="226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15"/>
      <c r="Q97" s="201"/>
      <c r="R97" s="141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  <c r="DT97" s="158"/>
      <c r="DU97" s="158"/>
      <c r="DV97" s="158"/>
      <c r="DW97" s="158"/>
      <c r="DX97" s="158"/>
      <c r="DY97" s="158"/>
      <c r="DZ97" s="158"/>
      <c r="EA97" s="158"/>
      <c r="EB97" s="158"/>
      <c r="EC97" s="158"/>
      <c r="ED97" s="158"/>
      <c r="EE97" s="158"/>
      <c r="EF97" s="158"/>
      <c r="EG97" s="158"/>
      <c r="EH97" s="158"/>
      <c r="EI97" s="158"/>
      <c r="EJ97" s="158"/>
      <c r="EK97" s="158"/>
      <c r="EL97" s="158"/>
      <c r="EM97" s="158"/>
      <c r="EN97" s="158"/>
      <c r="EO97" s="158"/>
      <c r="EP97" s="158"/>
      <c r="EQ97" s="158"/>
      <c r="ER97" s="158"/>
      <c r="ES97" s="158"/>
      <c r="ET97" s="158"/>
      <c r="EU97" s="158"/>
      <c r="EV97" s="158"/>
      <c r="EW97" s="158"/>
      <c r="EX97" s="158"/>
      <c r="EY97" s="158"/>
      <c r="EZ97" s="158"/>
      <c r="FA97" s="158"/>
      <c r="FB97" s="158"/>
      <c r="FC97" s="158"/>
      <c r="FD97" s="158"/>
      <c r="FE97" s="158"/>
      <c r="FF97" s="158"/>
      <c r="FG97" s="158"/>
      <c r="FH97" s="158"/>
      <c r="FI97" s="158"/>
      <c r="FJ97" s="158"/>
      <c r="FK97" s="158"/>
      <c r="FL97" s="158"/>
      <c r="FM97" s="158"/>
      <c r="FN97" s="158"/>
      <c r="FO97" s="158"/>
      <c r="FP97" s="158"/>
      <c r="FQ97" s="158"/>
      <c r="FR97" s="158"/>
      <c r="FS97" s="158"/>
      <c r="FT97" s="158"/>
      <c r="FU97" s="158"/>
      <c r="FV97" s="158"/>
      <c r="FW97" s="158"/>
      <c r="FX97" s="158"/>
      <c r="FY97" s="158"/>
      <c r="FZ97" s="158"/>
      <c r="GA97" s="158"/>
      <c r="GB97" s="158"/>
      <c r="GC97" s="158"/>
      <c r="GD97" s="158"/>
      <c r="GE97" s="158"/>
      <c r="GF97" s="158"/>
      <c r="GG97" s="158"/>
      <c r="GH97" s="158"/>
      <c r="GI97" s="158"/>
      <c r="GJ97" s="158"/>
      <c r="GK97" s="158"/>
      <c r="GL97" s="158"/>
      <c r="GM97" s="158"/>
      <c r="GN97" s="158"/>
      <c r="GO97" s="158"/>
      <c r="GP97" s="158"/>
      <c r="GQ97" s="158"/>
      <c r="GR97" s="158"/>
      <c r="GS97" s="158"/>
      <c r="GT97" s="158"/>
      <c r="GU97" s="158"/>
      <c r="GV97" s="158"/>
      <c r="GW97" s="158"/>
      <c r="GX97" s="158"/>
      <c r="GY97" s="158"/>
      <c r="GZ97" s="158"/>
      <c r="HA97" s="158"/>
      <c r="HB97" s="158"/>
      <c r="HC97" s="158"/>
      <c r="HD97" s="158"/>
      <c r="HE97" s="158"/>
      <c r="HF97" s="158"/>
      <c r="HG97" s="158"/>
      <c r="HH97" s="158"/>
      <c r="HI97" s="158"/>
      <c r="HJ97" s="158"/>
      <c r="HK97" s="158"/>
      <c r="HL97" s="158"/>
      <c r="HM97" s="158"/>
      <c r="HN97" s="158"/>
      <c r="HO97" s="158"/>
      <c r="HP97" s="158"/>
      <c r="HQ97" s="158"/>
      <c r="HR97" s="158"/>
      <c r="HS97" s="158"/>
      <c r="HT97" s="158"/>
      <c r="HU97" s="158"/>
      <c r="HV97" s="158"/>
      <c r="HW97" s="158"/>
      <c r="HX97" s="158"/>
      <c r="HY97" s="158"/>
      <c r="HZ97" s="158"/>
      <c r="IA97" s="158"/>
      <c r="IB97" s="158"/>
      <c r="IC97" s="158"/>
      <c r="ID97" s="158"/>
      <c r="IE97" s="158"/>
      <c r="IF97" s="158"/>
      <c r="IG97" s="158"/>
      <c r="IH97" s="158"/>
      <c r="II97" s="158"/>
      <c r="IJ97" s="158"/>
      <c r="IK97" s="158"/>
      <c r="IL97" s="158"/>
      <c r="IM97" s="158"/>
      <c r="IN97" s="158"/>
      <c r="IO97" s="158"/>
      <c r="IP97" s="158"/>
      <c r="IQ97" s="158"/>
      <c r="IR97" s="158"/>
      <c r="IS97" s="158"/>
      <c r="IT97" s="158"/>
      <c r="IU97" s="158"/>
      <c r="IV97" s="158"/>
    </row>
    <row r="98" spans="1:256" ht="15">
      <c r="A98" s="226"/>
      <c r="B98" s="226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15"/>
      <c r="Q98" s="201"/>
      <c r="R98" s="141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8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8"/>
      <c r="FC98" s="158"/>
      <c r="FD98" s="158"/>
      <c r="FE98" s="158"/>
      <c r="FF98" s="158"/>
      <c r="FG98" s="158"/>
      <c r="FH98" s="158"/>
      <c r="FI98" s="158"/>
      <c r="FJ98" s="158"/>
      <c r="FK98" s="158"/>
      <c r="FL98" s="158"/>
      <c r="FM98" s="158"/>
      <c r="FN98" s="158"/>
      <c r="FO98" s="158"/>
      <c r="FP98" s="158"/>
      <c r="FQ98" s="158"/>
      <c r="FR98" s="158"/>
      <c r="FS98" s="158"/>
      <c r="FT98" s="158"/>
      <c r="FU98" s="158"/>
      <c r="FV98" s="158"/>
      <c r="FW98" s="158"/>
      <c r="FX98" s="158"/>
      <c r="FY98" s="158"/>
      <c r="FZ98" s="158"/>
      <c r="GA98" s="158"/>
      <c r="GB98" s="158"/>
      <c r="GC98" s="158"/>
      <c r="GD98" s="158"/>
      <c r="GE98" s="158"/>
      <c r="GF98" s="158"/>
      <c r="GG98" s="158"/>
      <c r="GH98" s="158"/>
      <c r="GI98" s="158"/>
      <c r="GJ98" s="158"/>
      <c r="GK98" s="158"/>
      <c r="GL98" s="158"/>
      <c r="GM98" s="158"/>
      <c r="GN98" s="158"/>
      <c r="GO98" s="158"/>
      <c r="GP98" s="158"/>
      <c r="GQ98" s="158"/>
      <c r="GR98" s="158"/>
      <c r="GS98" s="158"/>
      <c r="GT98" s="158"/>
      <c r="GU98" s="158"/>
      <c r="GV98" s="158"/>
      <c r="GW98" s="158"/>
      <c r="GX98" s="158"/>
      <c r="GY98" s="158"/>
      <c r="GZ98" s="158"/>
      <c r="HA98" s="158"/>
      <c r="HB98" s="158"/>
      <c r="HC98" s="158"/>
      <c r="HD98" s="158"/>
      <c r="HE98" s="158"/>
      <c r="HF98" s="158"/>
      <c r="HG98" s="158"/>
      <c r="HH98" s="158"/>
      <c r="HI98" s="158"/>
      <c r="HJ98" s="158"/>
      <c r="HK98" s="158"/>
      <c r="HL98" s="158"/>
      <c r="HM98" s="158"/>
      <c r="HN98" s="158"/>
      <c r="HO98" s="158"/>
      <c r="HP98" s="158"/>
      <c r="HQ98" s="158"/>
      <c r="HR98" s="158"/>
      <c r="HS98" s="158"/>
      <c r="HT98" s="158"/>
      <c r="HU98" s="158"/>
      <c r="HV98" s="158"/>
      <c r="HW98" s="158"/>
      <c r="HX98" s="158"/>
      <c r="HY98" s="158"/>
      <c r="HZ98" s="158"/>
      <c r="IA98" s="158"/>
      <c r="IB98" s="158"/>
      <c r="IC98" s="158"/>
      <c r="ID98" s="158"/>
      <c r="IE98" s="158"/>
      <c r="IF98" s="158"/>
      <c r="IG98" s="158"/>
      <c r="IH98" s="158"/>
      <c r="II98" s="158"/>
      <c r="IJ98" s="158"/>
      <c r="IK98" s="158"/>
      <c r="IL98" s="158"/>
      <c r="IM98" s="158"/>
      <c r="IN98" s="158"/>
      <c r="IO98" s="158"/>
      <c r="IP98" s="158"/>
      <c r="IQ98" s="158"/>
      <c r="IR98" s="158"/>
      <c r="IS98" s="158"/>
      <c r="IT98" s="158"/>
      <c r="IU98" s="158"/>
      <c r="IV98" s="158"/>
    </row>
    <row r="99" spans="1:256" ht="28.5">
      <c r="A99" s="192" t="s">
        <v>26</v>
      </c>
      <c r="B99" s="193" t="s">
        <v>27</v>
      </c>
      <c r="C99" s="194" t="s">
        <v>482</v>
      </c>
      <c r="D99" s="194" t="s">
        <v>483</v>
      </c>
      <c r="E99" s="194" t="s">
        <v>484</v>
      </c>
      <c r="F99" s="194" t="s">
        <v>485</v>
      </c>
      <c r="G99" s="194" t="s">
        <v>486</v>
      </c>
      <c r="H99" s="194" t="s">
        <v>487</v>
      </c>
      <c r="I99" s="194" t="s">
        <v>488</v>
      </c>
      <c r="J99" s="194" t="s">
        <v>489</v>
      </c>
      <c r="K99" s="194" t="s">
        <v>490</v>
      </c>
      <c r="L99" s="194" t="s">
        <v>491</v>
      </c>
      <c r="M99" s="194" t="s">
        <v>492</v>
      </c>
      <c r="N99" s="194" t="s">
        <v>493</v>
      </c>
      <c r="O99" s="195" t="s">
        <v>494</v>
      </c>
      <c r="P99" s="215"/>
      <c r="Q99" s="201"/>
      <c r="R99" s="141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8"/>
      <c r="FT99" s="158"/>
      <c r="FU99" s="158"/>
      <c r="FV99" s="158"/>
      <c r="FW99" s="158"/>
      <c r="FX99" s="158"/>
      <c r="FY99" s="158"/>
      <c r="FZ99" s="158"/>
      <c r="GA99" s="158"/>
      <c r="GB99" s="158"/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158"/>
      <c r="IC99" s="158"/>
      <c r="ID99" s="158"/>
      <c r="IE99" s="158"/>
      <c r="IF99" s="158"/>
      <c r="IG99" s="158"/>
      <c r="IH99" s="158"/>
      <c r="II99" s="158"/>
      <c r="IJ99" s="158"/>
      <c r="IK99" s="158"/>
      <c r="IL99" s="158"/>
      <c r="IM99" s="158"/>
      <c r="IN99" s="158"/>
      <c r="IO99" s="158"/>
      <c r="IP99" s="158"/>
      <c r="IQ99" s="158"/>
      <c r="IR99" s="158"/>
      <c r="IS99" s="158"/>
      <c r="IT99" s="158"/>
      <c r="IU99" s="158"/>
      <c r="IV99" s="158"/>
    </row>
    <row r="100" spans="1:18" ht="15">
      <c r="A100" s="198" t="s">
        <v>135</v>
      </c>
      <c r="B100" s="210" t="s">
        <v>136</v>
      </c>
      <c r="C100" s="6">
        <v>1344</v>
      </c>
      <c r="D100" s="6">
        <v>1344</v>
      </c>
      <c r="E100" s="6">
        <v>1344</v>
      </c>
      <c r="F100" s="6">
        <v>1345</v>
      </c>
      <c r="G100" s="6">
        <v>1344</v>
      </c>
      <c r="H100" s="6">
        <v>1344</v>
      </c>
      <c r="I100" s="6">
        <v>1344</v>
      </c>
      <c r="J100" s="6">
        <v>1344</v>
      </c>
      <c r="K100" s="6">
        <v>1344</v>
      </c>
      <c r="L100" s="6">
        <v>1345</v>
      </c>
      <c r="M100" s="6">
        <v>1345</v>
      </c>
      <c r="N100" s="6">
        <v>1344</v>
      </c>
      <c r="O100" s="6">
        <f>SUM(C100:N100)</f>
        <v>16131</v>
      </c>
      <c r="P100" s="201"/>
      <c r="Q100" s="201"/>
      <c r="R100" s="141"/>
    </row>
    <row r="101" spans="1:256" ht="15">
      <c r="A101" s="41" t="s">
        <v>145</v>
      </c>
      <c r="B101" s="53" t="s">
        <v>146</v>
      </c>
      <c r="C101" s="8">
        <f>SUM(C100)</f>
        <v>1344</v>
      </c>
      <c r="D101" s="8">
        <f aca="true" t="shared" si="19" ref="D101:N101">SUM(D100)</f>
        <v>1344</v>
      </c>
      <c r="E101" s="8">
        <f t="shared" si="19"/>
        <v>1344</v>
      </c>
      <c r="F101" s="8">
        <f t="shared" si="19"/>
        <v>1345</v>
      </c>
      <c r="G101" s="8">
        <f t="shared" si="19"/>
        <v>1344</v>
      </c>
      <c r="H101" s="8">
        <f t="shared" si="19"/>
        <v>1344</v>
      </c>
      <c r="I101" s="8">
        <f t="shared" si="19"/>
        <v>1344</v>
      </c>
      <c r="J101" s="8">
        <f t="shared" si="19"/>
        <v>1344</v>
      </c>
      <c r="K101" s="8">
        <f t="shared" si="19"/>
        <v>1344</v>
      </c>
      <c r="L101" s="8">
        <f t="shared" si="19"/>
        <v>1345</v>
      </c>
      <c r="M101" s="8">
        <f t="shared" si="19"/>
        <v>1345</v>
      </c>
      <c r="N101" s="8">
        <f t="shared" si="19"/>
        <v>1344</v>
      </c>
      <c r="O101" s="8">
        <f aca="true" t="shared" si="20" ref="O101:O117">SUM(C101:N101)</f>
        <v>16131</v>
      </c>
      <c r="P101" s="199"/>
      <c r="Q101" s="201"/>
      <c r="R101" s="141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  <c r="EH101" s="92"/>
      <c r="EI101" s="92"/>
      <c r="EJ101" s="92"/>
      <c r="EK101" s="92"/>
      <c r="EL101" s="92"/>
      <c r="EM101" s="92"/>
      <c r="EN101" s="92"/>
      <c r="EO101" s="92"/>
      <c r="EP101" s="92"/>
      <c r="EQ101" s="92"/>
      <c r="ER101" s="92"/>
      <c r="ES101" s="92"/>
      <c r="ET101" s="92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2"/>
      <c r="FH101" s="92"/>
      <c r="FI101" s="92"/>
      <c r="FJ101" s="92"/>
      <c r="FK101" s="92"/>
      <c r="FL101" s="92"/>
      <c r="FM101" s="92"/>
      <c r="FN101" s="92"/>
      <c r="FO101" s="92"/>
      <c r="FP101" s="92"/>
      <c r="FQ101" s="92"/>
      <c r="FR101" s="92"/>
      <c r="FS101" s="92"/>
      <c r="FT101" s="92"/>
      <c r="FU101" s="92"/>
      <c r="FV101" s="92"/>
      <c r="FW101" s="92"/>
      <c r="FX101" s="92"/>
      <c r="FY101" s="92"/>
      <c r="FZ101" s="92"/>
      <c r="GA101" s="92"/>
      <c r="GB101" s="92"/>
      <c r="GC101" s="92"/>
      <c r="GD101" s="92"/>
      <c r="GE101" s="92"/>
      <c r="GF101" s="92"/>
      <c r="GG101" s="92"/>
      <c r="GH101" s="92"/>
      <c r="GI101" s="92"/>
      <c r="GJ101" s="92"/>
      <c r="GK101" s="92"/>
      <c r="GL101" s="92"/>
      <c r="GM101" s="92"/>
      <c r="GN101" s="92"/>
      <c r="GO101" s="92"/>
      <c r="GP101" s="92"/>
      <c r="GQ101" s="92"/>
      <c r="GR101" s="92"/>
      <c r="GS101" s="92"/>
      <c r="GT101" s="92"/>
      <c r="GU101" s="92"/>
      <c r="GV101" s="92"/>
      <c r="GW101" s="92"/>
      <c r="GX101" s="92"/>
      <c r="GY101" s="92"/>
      <c r="GZ101" s="92"/>
      <c r="HA101" s="92"/>
      <c r="HB101" s="92"/>
      <c r="HC101" s="92"/>
      <c r="HD101" s="92"/>
      <c r="HE101" s="92"/>
      <c r="HF101" s="92"/>
      <c r="HG101" s="92"/>
      <c r="HH101" s="92"/>
      <c r="HI101" s="92"/>
      <c r="HJ101" s="92"/>
      <c r="HK101" s="92"/>
      <c r="HL101" s="92"/>
      <c r="HM101" s="92"/>
      <c r="HN101" s="92"/>
      <c r="HO101" s="92"/>
      <c r="HP101" s="92"/>
      <c r="HQ101" s="92"/>
      <c r="HR101" s="92"/>
      <c r="HS101" s="92"/>
      <c r="HT101" s="92"/>
      <c r="HU101" s="92"/>
      <c r="HV101" s="92"/>
      <c r="HW101" s="92"/>
      <c r="HX101" s="92"/>
      <c r="HY101" s="92"/>
      <c r="HZ101" s="92"/>
      <c r="IA101" s="92"/>
      <c r="IB101" s="92"/>
      <c r="IC101" s="92"/>
      <c r="ID101" s="92"/>
      <c r="IE101" s="92"/>
      <c r="IF101" s="92"/>
      <c r="IG101" s="92"/>
      <c r="IH101" s="92"/>
      <c r="II101" s="92"/>
      <c r="IJ101" s="92"/>
      <c r="IK101" s="92"/>
      <c r="IL101" s="92"/>
      <c r="IM101" s="92"/>
      <c r="IN101" s="92"/>
      <c r="IO101" s="92"/>
      <c r="IP101" s="92"/>
      <c r="IQ101" s="92"/>
      <c r="IR101" s="92"/>
      <c r="IS101" s="92"/>
      <c r="IT101" s="92"/>
      <c r="IU101" s="92"/>
      <c r="IV101" s="92"/>
    </row>
    <row r="102" spans="1:18" ht="15">
      <c r="A102" s="31" t="s">
        <v>147</v>
      </c>
      <c r="B102" s="210" t="s">
        <v>148</v>
      </c>
      <c r="C102" s="6">
        <v>44</v>
      </c>
      <c r="D102" s="6">
        <v>44</v>
      </c>
      <c r="E102" s="6">
        <v>44</v>
      </c>
      <c r="F102" s="6">
        <v>44</v>
      </c>
      <c r="G102" s="6">
        <v>44</v>
      </c>
      <c r="H102" s="6">
        <v>44</v>
      </c>
      <c r="I102" s="6">
        <v>43</v>
      </c>
      <c r="J102" s="6">
        <v>43</v>
      </c>
      <c r="K102" s="6">
        <v>43</v>
      </c>
      <c r="L102" s="6">
        <v>43</v>
      </c>
      <c r="M102" s="6">
        <v>44</v>
      </c>
      <c r="N102" s="6">
        <v>44</v>
      </c>
      <c r="O102" s="6">
        <f t="shared" si="20"/>
        <v>524</v>
      </c>
      <c r="P102" s="201"/>
      <c r="Q102" s="201"/>
      <c r="R102" s="141"/>
    </row>
    <row r="103" spans="1:256" ht="15">
      <c r="A103" s="41" t="s">
        <v>149</v>
      </c>
      <c r="B103" s="53" t="s">
        <v>150</v>
      </c>
      <c r="C103" s="8">
        <f>SUM(C101:C102)</f>
        <v>1388</v>
      </c>
      <c r="D103" s="8">
        <f aca="true" t="shared" si="21" ref="D103:N103">SUM(D101:D102)</f>
        <v>1388</v>
      </c>
      <c r="E103" s="8">
        <f t="shared" si="21"/>
        <v>1388</v>
      </c>
      <c r="F103" s="8">
        <f t="shared" si="21"/>
        <v>1389</v>
      </c>
      <c r="G103" s="8">
        <f t="shared" si="21"/>
        <v>1388</v>
      </c>
      <c r="H103" s="8">
        <f t="shared" si="21"/>
        <v>1388</v>
      </c>
      <c r="I103" s="8">
        <f t="shared" si="21"/>
        <v>1387</v>
      </c>
      <c r="J103" s="8">
        <f t="shared" si="21"/>
        <v>1387</v>
      </c>
      <c r="K103" s="8">
        <f t="shared" si="21"/>
        <v>1387</v>
      </c>
      <c r="L103" s="8">
        <f t="shared" si="21"/>
        <v>1388</v>
      </c>
      <c r="M103" s="8">
        <f t="shared" si="21"/>
        <v>1389</v>
      </c>
      <c r="N103" s="8">
        <f t="shared" si="21"/>
        <v>1388</v>
      </c>
      <c r="O103" s="8">
        <f t="shared" si="20"/>
        <v>16655</v>
      </c>
      <c r="P103" s="199"/>
      <c r="Q103" s="201"/>
      <c r="R103" s="141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  <c r="GO103" s="92"/>
      <c r="GP103" s="92"/>
      <c r="GQ103" s="92"/>
      <c r="GR103" s="92"/>
      <c r="GS103" s="92"/>
      <c r="GT103" s="92"/>
      <c r="GU103" s="92"/>
      <c r="GV103" s="92"/>
      <c r="GW103" s="92"/>
      <c r="GX103" s="92"/>
      <c r="GY103" s="92"/>
      <c r="GZ103" s="92"/>
      <c r="HA103" s="92"/>
      <c r="HB103" s="92"/>
      <c r="HC103" s="92"/>
      <c r="HD103" s="92"/>
      <c r="HE103" s="92"/>
      <c r="HF103" s="92"/>
      <c r="HG103" s="92"/>
      <c r="HH103" s="92"/>
      <c r="HI103" s="92"/>
      <c r="HJ103" s="92"/>
      <c r="HK103" s="92"/>
      <c r="HL103" s="92"/>
      <c r="HM103" s="92"/>
      <c r="HN103" s="92"/>
      <c r="HO103" s="92"/>
      <c r="HP103" s="92"/>
      <c r="HQ103" s="92"/>
      <c r="HR103" s="92"/>
      <c r="HS103" s="92"/>
      <c r="HT103" s="92"/>
      <c r="HU103" s="92"/>
      <c r="HV103" s="92"/>
      <c r="HW103" s="92"/>
      <c r="HX103" s="92"/>
      <c r="HY103" s="92"/>
      <c r="HZ103" s="92"/>
      <c r="IA103" s="92"/>
      <c r="IB103" s="92"/>
      <c r="IC103" s="92"/>
      <c r="ID103" s="92"/>
      <c r="IE103" s="92"/>
      <c r="IF103" s="92"/>
      <c r="IG103" s="92"/>
      <c r="IH103" s="92"/>
      <c r="II103" s="92"/>
      <c r="IJ103" s="92"/>
      <c r="IK103" s="92"/>
      <c r="IL103" s="92"/>
      <c r="IM103" s="92"/>
      <c r="IN103" s="92"/>
      <c r="IO103" s="92"/>
      <c r="IP103" s="92"/>
      <c r="IQ103" s="92"/>
      <c r="IR103" s="92"/>
      <c r="IS103" s="92"/>
      <c r="IT103" s="92"/>
      <c r="IU103" s="92"/>
      <c r="IV103" s="92"/>
    </row>
    <row r="104" spans="1:256" ht="15">
      <c r="A104" s="41" t="s">
        <v>506</v>
      </c>
      <c r="B104" s="53" t="s">
        <v>152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>
        <v>6500</v>
      </c>
      <c r="O104" s="8">
        <f t="shared" si="20"/>
        <v>6500</v>
      </c>
      <c r="P104" s="199"/>
      <c r="Q104" s="201"/>
      <c r="R104" s="141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92"/>
      <c r="FI104" s="92"/>
      <c r="FJ104" s="92"/>
      <c r="FK104" s="92"/>
      <c r="FL104" s="92"/>
      <c r="FM104" s="92"/>
      <c r="FN104" s="92"/>
      <c r="FO104" s="92"/>
      <c r="FP104" s="92"/>
      <c r="FQ104" s="92"/>
      <c r="FR104" s="92"/>
      <c r="FS104" s="92"/>
      <c r="FT104" s="92"/>
      <c r="FU104" s="92"/>
      <c r="FV104" s="92"/>
      <c r="FW104" s="92"/>
      <c r="FX104" s="92"/>
      <c r="FY104" s="92"/>
      <c r="FZ104" s="92"/>
      <c r="GA104" s="92"/>
      <c r="GB104" s="92"/>
      <c r="GC104" s="92"/>
      <c r="GD104" s="92"/>
      <c r="GE104" s="92"/>
      <c r="GF104" s="92"/>
      <c r="GG104" s="92"/>
      <c r="GH104" s="92"/>
      <c r="GI104" s="92"/>
      <c r="GJ104" s="92"/>
      <c r="GK104" s="92"/>
      <c r="GL104" s="92"/>
      <c r="GM104" s="92"/>
      <c r="GN104" s="92"/>
      <c r="GO104" s="92"/>
      <c r="GP104" s="92"/>
      <c r="GQ104" s="92"/>
      <c r="GR104" s="92"/>
      <c r="GS104" s="92"/>
      <c r="GT104" s="92"/>
      <c r="GU104" s="92"/>
      <c r="GV104" s="92"/>
      <c r="GW104" s="92"/>
      <c r="GX104" s="92"/>
      <c r="GY104" s="92"/>
      <c r="GZ104" s="92"/>
      <c r="HA104" s="92"/>
      <c r="HB104" s="92"/>
      <c r="HC104" s="92"/>
      <c r="HD104" s="92"/>
      <c r="HE104" s="92"/>
      <c r="HF104" s="92"/>
      <c r="HG104" s="92"/>
      <c r="HH104" s="92"/>
      <c r="HI104" s="92"/>
      <c r="HJ104" s="92"/>
      <c r="HK104" s="92"/>
      <c r="HL104" s="92"/>
      <c r="HM104" s="92"/>
      <c r="HN104" s="92"/>
      <c r="HO104" s="92"/>
      <c r="HP104" s="92"/>
      <c r="HQ104" s="92"/>
      <c r="HR104" s="92"/>
      <c r="HS104" s="92"/>
      <c r="HT104" s="92"/>
      <c r="HU104" s="92"/>
      <c r="HV104" s="92"/>
      <c r="HW104" s="92"/>
      <c r="HX104" s="92"/>
      <c r="HY104" s="92"/>
      <c r="HZ104" s="92"/>
      <c r="IA104" s="92"/>
      <c r="IB104" s="92"/>
      <c r="IC104" s="92"/>
      <c r="ID104" s="92"/>
      <c r="IE104" s="92"/>
      <c r="IF104" s="92"/>
      <c r="IG104" s="92"/>
      <c r="IH104" s="92"/>
      <c r="II104" s="92"/>
      <c r="IJ104" s="92"/>
      <c r="IK104" s="92"/>
      <c r="IL104" s="92"/>
      <c r="IM104" s="92"/>
      <c r="IN104" s="92"/>
      <c r="IO104" s="92"/>
      <c r="IP104" s="92"/>
      <c r="IQ104" s="92"/>
      <c r="IR104" s="92"/>
      <c r="IS104" s="92"/>
      <c r="IT104" s="92"/>
      <c r="IU104" s="92"/>
      <c r="IV104" s="92"/>
    </row>
    <row r="105" spans="1:18" ht="15">
      <c r="A105" s="43" t="s">
        <v>153</v>
      </c>
      <c r="B105" s="210" t="s">
        <v>154</v>
      </c>
      <c r="C105" s="6"/>
      <c r="D105" s="6"/>
      <c r="E105" s="6">
        <v>633</v>
      </c>
      <c r="F105" s="6"/>
      <c r="G105" s="6"/>
      <c r="H105" s="6"/>
      <c r="I105" s="6"/>
      <c r="J105" s="6"/>
      <c r="K105" s="6">
        <v>799</v>
      </c>
      <c r="L105" s="6"/>
      <c r="M105" s="6"/>
      <c r="N105" s="6"/>
      <c r="O105" s="6">
        <f t="shared" si="20"/>
        <v>1432</v>
      </c>
      <c r="P105" s="201"/>
      <c r="Q105" s="201"/>
      <c r="R105" s="141"/>
    </row>
    <row r="106" spans="1:18" ht="15">
      <c r="A106" s="43" t="s">
        <v>155</v>
      </c>
      <c r="B106" s="210" t="s">
        <v>156</v>
      </c>
      <c r="C106" s="6"/>
      <c r="D106" s="6"/>
      <c r="E106" s="6"/>
      <c r="F106" s="6"/>
      <c r="G106" s="6">
        <v>1000</v>
      </c>
      <c r="H106" s="6"/>
      <c r="I106" s="6"/>
      <c r="J106" s="6"/>
      <c r="K106" s="6"/>
      <c r="L106" s="6"/>
      <c r="M106" s="6"/>
      <c r="N106" s="6">
        <v>807</v>
      </c>
      <c r="O106" s="6">
        <f t="shared" si="20"/>
        <v>1807</v>
      </c>
      <c r="P106" s="201"/>
      <c r="Q106" s="201"/>
      <c r="R106" s="141"/>
    </row>
    <row r="107" spans="1:18" ht="15">
      <c r="A107" s="43" t="s">
        <v>157</v>
      </c>
      <c r="B107" s="210" t="s">
        <v>158</v>
      </c>
      <c r="C107" s="6"/>
      <c r="D107" s="6"/>
      <c r="E107" s="6">
        <v>400</v>
      </c>
      <c r="F107" s="6"/>
      <c r="G107" s="6"/>
      <c r="H107" s="6"/>
      <c r="I107" s="6"/>
      <c r="J107" s="6"/>
      <c r="K107" s="6">
        <v>525</v>
      </c>
      <c r="L107" s="6"/>
      <c r="M107" s="6"/>
      <c r="N107" s="6"/>
      <c r="O107" s="6">
        <f t="shared" si="20"/>
        <v>925</v>
      </c>
      <c r="P107" s="201"/>
      <c r="Q107" s="201"/>
      <c r="R107" s="141"/>
    </row>
    <row r="108" spans="1:256" ht="15">
      <c r="A108" s="41" t="s">
        <v>331</v>
      </c>
      <c r="B108" s="53" t="s">
        <v>332</v>
      </c>
      <c r="C108" s="8">
        <f>SUM(C106:C107)</f>
        <v>0</v>
      </c>
      <c r="D108" s="8">
        <f aca="true" t="shared" si="22" ref="D108:N108">SUM(D106:D107)</f>
        <v>0</v>
      </c>
      <c r="E108" s="8">
        <f t="shared" si="22"/>
        <v>400</v>
      </c>
      <c r="F108" s="8">
        <f t="shared" si="22"/>
        <v>0</v>
      </c>
      <c r="G108" s="8">
        <f t="shared" si="22"/>
        <v>1000</v>
      </c>
      <c r="H108" s="8">
        <f t="shared" si="22"/>
        <v>0</v>
      </c>
      <c r="I108" s="8">
        <f t="shared" si="22"/>
        <v>0</v>
      </c>
      <c r="J108" s="8">
        <f t="shared" si="22"/>
        <v>0</v>
      </c>
      <c r="K108" s="8">
        <f t="shared" si="22"/>
        <v>525</v>
      </c>
      <c r="L108" s="8">
        <f t="shared" si="22"/>
        <v>0</v>
      </c>
      <c r="M108" s="8">
        <f t="shared" si="22"/>
        <v>0</v>
      </c>
      <c r="N108" s="8">
        <f t="shared" si="22"/>
        <v>807</v>
      </c>
      <c r="O108" s="8">
        <f t="shared" si="20"/>
        <v>2732</v>
      </c>
      <c r="P108" s="199"/>
      <c r="Q108" s="201"/>
      <c r="R108" s="141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2"/>
      <c r="EL108" s="92"/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2"/>
      <c r="EY108" s="92"/>
      <c r="EZ108" s="92"/>
      <c r="FA108" s="92"/>
      <c r="FB108" s="92"/>
      <c r="FC108" s="92"/>
      <c r="FD108" s="92"/>
      <c r="FE108" s="92"/>
      <c r="FF108" s="92"/>
      <c r="FG108" s="92"/>
      <c r="FH108" s="92"/>
      <c r="FI108" s="92"/>
      <c r="FJ108" s="92"/>
      <c r="FK108" s="92"/>
      <c r="FL108" s="92"/>
      <c r="FM108" s="92"/>
      <c r="FN108" s="92"/>
      <c r="FO108" s="92"/>
      <c r="FP108" s="92"/>
      <c r="FQ108" s="92"/>
      <c r="FR108" s="92"/>
      <c r="FS108" s="92"/>
      <c r="FT108" s="92"/>
      <c r="FU108" s="92"/>
      <c r="FV108" s="92"/>
      <c r="FW108" s="92"/>
      <c r="FX108" s="92"/>
      <c r="FY108" s="92"/>
      <c r="FZ108" s="92"/>
      <c r="GA108" s="92"/>
      <c r="GB108" s="92"/>
      <c r="GC108" s="92"/>
      <c r="GD108" s="92"/>
      <c r="GE108" s="92"/>
      <c r="GF108" s="92"/>
      <c r="GG108" s="92"/>
      <c r="GH108" s="92"/>
      <c r="GI108" s="92"/>
      <c r="GJ108" s="92"/>
      <c r="GK108" s="92"/>
      <c r="GL108" s="92"/>
      <c r="GM108" s="92"/>
      <c r="GN108" s="92"/>
      <c r="GO108" s="92"/>
      <c r="GP108" s="92"/>
      <c r="GQ108" s="92"/>
      <c r="GR108" s="92"/>
      <c r="GS108" s="92"/>
      <c r="GT108" s="92"/>
      <c r="GU108" s="92"/>
      <c r="GV108" s="92"/>
      <c r="GW108" s="92"/>
      <c r="GX108" s="92"/>
      <c r="GY108" s="92"/>
      <c r="GZ108" s="92"/>
      <c r="HA108" s="92"/>
      <c r="HB108" s="92"/>
      <c r="HC108" s="92"/>
      <c r="HD108" s="92"/>
      <c r="HE108" s="92"/>
      <c r="HF108" s="92"/>
      <c r="HG108" s="92"/>
      <c r="HH108" s="92"/>
      <c r="HI108" s="92"/>
      <c r="HJ108" s="92"/>
      <c r="HK108" s="92"/>
      <c r="HL108" s="92"/>
      <c r="HM108" s="92"/>
      <c r="HN108" s="92"/>
      <c r="HO108" s="92"/>
      <c r="HP108" s="92"/>
      <c r="HQ108" s="92"/>
      <c r="HR108" s="92"/>
      <c r="HS108" s="92"/>
      <c r="HT108" s="92"/>
      <c r="HU108" s="92"/>
      <c r="HV108" s="92"/>
      <c r="HW108" s="92"/>
      <c r="HX108" s="92"/>
      <c r="HY108" s="92"/>
      <c r="HZ108" s="92"/>
      <c r="IA108" s="92"/>
      <c r="IB108" s="92"/>
      <c r="IC108" s="92"/>
      <c r="ID108" s="92"/>
      <c r="IE108" s="92"/>
      <c r="IF108" s="92"/>
      <c r="IG108" s="92"/>
      <c r="IH108" s="92"/>
      <c r="II108" s="92"/>
      <c r="IJ108" s="92"/>
      <c r="IK108" s="92"/>
      <c r="IL108" s="92"/>
      <c r="IM108" s="92"/>
      <c r="IN108" s="92"/>
      <c r="IO108" s="92"/>
      <c r="IP108" s="92"/>
      <c r="IQ108" s="92"/>
      <c r="IR108" s="92"/>
      <c r="IS108" s="92"/>
      <c r="IT108" s="92"/>
      <c r="IU108" s="92"/>
      <c r="IV108" s="92"/>
    </row>
    <row r="109" spans="1:256" ht="15">
      <c r="A109" s="41" t="s">
        <v>159</v>
      </c>
      <c r="B109" s="53" t="s">
        <v>160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>
        <v>48</v>
      </c>
      <c r="N109" s="8"/>
      <c r="O109" s="8">
        <v>48</v>
      </c>
      <c r="P109" s="199"/>
      <c r="Q109" s="201"/>
      <c r="R109" s="141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2"/>
      <c r="EP109" s="92"/>
      <c r="EQ109" s="92"/>
      <c r="ER109" s="92"/>
      <c r="ES109" s="92"/>
      <c r="ET109" s="92"/>
      <c r="EU109" s="92"/>
      <c r="EV109" s="92"/>
      <c r="EW109" s="92"/>
      <c r="EX109" s="92"/>
      <c r="EY109" s="92"/>
      <c r="EZ109" s="92"/>
      <c r="FA109" s="92"/>
      <c r="FB109" s="92"/>
      <c r="FC109" s="92"/>
      <c r="FD109" s="92"/>
      <c r="FE109" s="92"/>
      <c r="FF109" s="92"/>
      <c r="FG109" s="92"/>
      <c r="FH109" s="92"/>
      <c r="FI109" s="92"/>
      <c r="FJ109" s="92"/>
      <c r="FK109" s="92"/>
      <c r="FL109" s="92"/>
      <c r="FM109" s="92"/>
      <c r="FN109" s="92"/>
      <c r="FO109" s="92"/>
      <c r="FP109" s="92"/>
      <c r="FQ109" s="92"/>
      <c r="FR109" s="92"/>
      <c r="FS109" s="92"/>
      <c r="FT109" s="92"/>
      <c r="FU109" s="92"/>
      <c r="FV109" s="92"/>
      <c r="FW109" s="92"/>
      <c r="FX109" s="92"/>
      <c r="FY109" s="92"/>
      <c r="FZ109" s="92"/>
      <c r="GA109" s="92"/>
      <c r="GB109" s="92"/>
      <c r="GC109" s="92"/>
      <c r="GD109" s="92"/>
      <c r="GE109" s="92"/>
      <c r="GF109" s="92"/>
      <c r="GG109" s="92"/>
      <c r="GH109" s="92"/>
      <c r="GI109" s="92"/>
      <c r="GJ109" s="92"/>
      <c r="GK109" s="92"/>
      <c r="GL109" s="92"/>
      <c r="GM109" s="92"/>
      <c r="GN109" s="92"/>
      <c r="GO109" s="92"/>
      <c r="GP109" s="92"/>
      <c r="GQ109" s="92"/>
      <c r="GR109" s="92"/>
      <c r="GS109" s="92"/>
      <c r="GT109" s="92"/>
      <c r="GU109" s="92"/>
      <c r="GV109" s="92"/>
      <c r="GW109" s="92"/>
      <c r="GX109" s="92"/>
      <c r="GY109" s="92"/>
      <c r="GZ109" s="92"/>
      <c r="HA109" s="92"/>
      <c r="HB109" s="92"/>
      <c r="HC109" s="92"/>
      <c r="HD109" s="92"/>
      <c r="HE109" s="92"/>
      <c r="HF109" s="92"/>
      <c r="HG109" s="92"/>
      <c r="HH109" s="92"/>
      <c r="HI109" s="92"/>
      <c r="HJ109" s="92"/>
      <c r="HK109" s="92"/>
      <c r="HL109" s="92"/>
      <c r="HM109" s="92"/>
      <c r="HN109" s="92"/>
      <c r="HO109" s="92"/>
      <c r="HP109" s="92"/>
      <c r="HQ109" s="92"/>
      <c r="HR109" s="92"/>
      <c r="HS109" s="92"/>
      <c r="HT109" s="92"/>
      <c r="HU109" s="92"/>
      <c r="HV109" s="92"/>
      <c r="HW109" s="92"/>
      <c r="HX109" s="92"/>
      <c r="HY109" s="92"/>
      <c r="HZ109" s="92"/>
      <c r="IA109" s="92"/>
      <c r="IB109" s="92"/>
      <c r="IC109" s="92"/>
      <c r="ID109" s="92"/>
      <c r="IE109" s="92"/>
      <c r="IF109" s="92"/>
      <c r="IG109" s="92"/>
      <c r="IH109" s="92"/>
      <c r="II109" s="92"/>
      <c r="IJ109" s="92"/>
      <c r="IK109" s="92"/>
      <c r="IL109" s="92"/>
      <c r="IM109" s="92"/>
      <c r="IN109" s="92"/>
      <c r="IO109" s="92"/>
      <c r="IP109" s="92"/>
      <c r="IQ109" s="92"/>
      <c r="IR109" s="92"/>
      <c r="IS109" s="92"/>
      <c r="IT109" s="92"/>
      <c r="IU109" s="92"/>
      <c r="IV109" s="92"/>
    </row>
    <row r="110" spans="1:256" ht="15">
      <c r="A110" s="41" t="s">
        <v>161</v>
      </c>
      <c r="B110" s="53" t="s">
        <v>162</v>
      </c>
      <c r="C110" s="8">
        <f>SUM(C105+C108+C109)</f>
        <v>0</v>
      </c>
      <c r="D110" s="8">
        <f aca="true" t="shared" si="23" ref="D110:N110">SUM(D105+D108+D109)</f>
        <v>0</v>
      </c>
      <c r="E110" s="8">
        <f t="shared" si="23"/>
        <v>1033</v>
      </c>
      <c r="F110" s="8">
        <f t="shared" si="23"/>
        <v>0</v>
      </c>
      <c r="G110" s="8">
        <f t="shared" si="23"/>
        <v>1000</v>
      </c>
      <c r="H110" s="8">
        <f t="shared" si="23"/>
        <v>0</v>
      </c>
      <c r="I110" s="8">
        <f t="shared" si="23"/>
        <v>0</v>
      </c>
      <c r="J110" s="8">
        <f t="shared" si="23"/>
        <v>0</v>
      </c>
      <c r="K110" s="8">
        <f t="shared" si="23"/>
        <v>1324</v>
      </c>
      <c r="L110" s="8">
        <f t="shared" si="23"/>
        <v>0</v>
      </c>
      <c r="M110" s="8">
        <f t="shared" si="23"/>
        <v>48</v>
      </c>
      <c r="N110" s="8">
        <f t="shared" si="23"/>
        <v>807</v>
      </c>
      <c r="O110" s="8">
        <f t="shared" si="20"/>
        <v>4212</v>
      </c>
      <c r="P110" s="199"/>
      <c r="Q110" s="201"/>
      <c r="R110" s="141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  <c r="FG110" s="92"/>
      <c r="FH110" s="92"/>
      <c r="FI110" s="92"/>
      <c r="FJ110" s="92"/>
      <c r="FK110" s="92"/>
      <c r="FL110" s="92"/>
      <c r="FM110" s="92"/>
      <c r="FN110" s="92"/>
      <c r="FO110" s="92"/>
      <c r="FP110" s="92"/>
      <c r="FQ110" s="92"/>
      <c r="FR110" s="92"/>
      <c r="FS110" s="92"/>
      <c r="FT110" s="92"/>
      <c r="FU110" s="92"/>
      <c r="FV110" s="92"/>
      <c r="FW110" s="92"/>
      <c r="FX110" s="92"/>
      <c r="FY110" s="92"/>
      <c r="FZ110" s="92"/>
      <c r="GA110" s="92"/>
      <c r="GB110" s="92"/>
      <c r="GC110" s="92"/>
      <c r="GD110" s="92"/>
      <c r="GE110" s="92"/>
      <c r="GF110" s="92"/>
      <c r="GG110" s="92"/>
      <c r="GH110" s="92"/>
      <c r="GI110" s="92"/>
      <c r="GJ110" s="92"/>
      <c r="GK110" s="92"/>
      <c r="GL110" s="92"/>
      <c r="GM110" s="92"/>
      <c r="GN110" s="92"/>
      <c r="GO110" s="92"/>
      <c r="GP110" s="92"/>
      <c r="GQ110" s="92"/>
      <c r="GR110" s="92"/>
      <c r="GS110" s="92"/>
      <c r="GT110" s="92"/>
      <c r="GU110" s="92"/>
      <c r="GV110" s="92"/>
      <c r="GW110" s="92"/>
      <c r="GX110" s="92"/>
      <c r="GY110" s="92"/>
      <c r="GZ110" s="92"/>
      <c r="HA110" s="92"/>
      <c r="HB110" s="92"/>
      <c r="HC110" s="92"/>
      <c r="HD110" s="92"/>
      <c r="HE110" s="92"/>
      <c r="HF110" s="92"/>
      <c r="HG110" s="92"/>
      <c r="HH110" s="92"/>
      <c r="HI110" s="92"/>
      <c r="HJ110" s="92"/>
      <c r="HK110" s="92"/>
      <c r="HL110" s="92"/>
      <c r="HM110" s="92"/>
      <c r="HN110" s="92"/>
      <c r="HO110" s="92"/>
      <c r="HP110" s="92"/>
      <c r="HQ110" s="92"/>
      <c r="HR110" s="92"/>
      <c r="HS110" s="92"/>
      <c r="HT110" s="92"/>
      <c r="HU110" s="92"/>
      <c r="HV110" s="92"/>
      <c r="HW110" s="92"/>
      <c r="HX110" s="92"/>
      <c r="HY110" s="92"/>
      <c r="HZ110" s="92"/>
      <c r="IA110" s="92"/>
      <c r="IB110" s="92"/>
      <c r="IC110" s="92"/>
      <c r="ID110" s="92"/>
      <c r="IE110" s="92"/>
      <c r="IF110" s="92"/>
      <c r="IG110" s="92"/>
      <c r="IH110" s="92"/>
      <c r="II110" s="92"/>
      <c r="IJ110" s="92"/>
      <c r="IK110" s="92"/>
      <c r="IL110" s="92"/>
      <c r="IM110" s="92"/>
      <c r="IN110" s="92"/>
      <c r="IO110" s="92"/>
      <c r="IP110" s="92"/>
      <c r="IQ110" s="92"/>
      <c r="IR110" s="92"/>
      <c r="IS110" s="92"/>
      <c r="IT110" s="92"/>
      <c r="IU110" s="92"/>
      <c r="IV110" s="92"/>
    </row>
    <row r="111" spans="1:18" ht="15">
      <c r="A111" s="202" t="s">
        <v>163</v>
      </c>
      <c r="B111" s="210" t="s">
        <v>164</v>
      </c>
      <c r="C111" s="6">
        <v>467</v>
      </c>
      <c r="D111" s="6">
        <v>467</v>
      </c>
      <c r="E111" s="6">
        <v>467</v>
      </c>
      <c r="F111" s="6">
        <v>467</v>
      </c>
      <c r="G111" s="6">
        <v>467</v>
      </c>
      <c r="H111" s="6">
        <v>467</v>
      </c>
      <c r="I111" s="6">
        <v>467</v>
      </c>
      <c r="J111" s="6">
        <v>467</v>
      </c>
      <c r="K111" s="6">
        <v>467</v>
      </c>
      <c r="L111" s="6">
        <v>467</v>
      </c>
      <c r="M111" s="6">
        <v>467</v>
      </c>
      <c r="N111" s="6">
        <v>486</v>
      </c>
      <c r="O111" s="6">
        <v>5612</v>
      </c>
      <c r="P111" s="201"/>
      <c r="Q111" s="201"/>
      <c r="R111" s="141"/>
    </row>
    <row r="112" spans="1:18" ht="15">
      <c r="A112" s="202" t="s">
        <v>165</v>
      </c>
      <c r="B112" s="210" t="s">
        <v>166</v>
      </c>
      <c r="C112" s="6">
        <v>128</v>
      </c>
      <c r="D112" s="6">
        <v>128</v>
      </c>
      <c r="E112" s="6">
        <v>128</v>
      </c>
      <c r="F112" s="6">
        <v>128</v>
      </c>
      <c r="G112" s="6">
        <v>127</v>
      </c>
      <c r="H112" s="6">
        <v>127</v>
      </c>
      <c r="I112" s="6">
        <v>128</v>
      </c>
      <c r="J112" s="6">
        <v>127</v>
      </c>
      <c r="K112" s="6">
        <v>128</v>
      </c>
      <c r="L112" s="6">
        <v>127</v>
      </c>
      <c r="M112" s="6">
        <v>129</v>
      </c>
      <c r="N112" s="6">
        <v>127</v>
      </c>
      <c r="O112" s="6">
        <f t="shared" si="20"/>
        <v>1532</v>
      </c>
      <c r="P112" s="201"/>
      <c r="Q112" s="201"/>
      <c r="R112" s="141"/>
    </row>
    <row r="113" spans="1:18" ht="15">
      <c r="A113" s="202" t="s">
        <v>167</v>
      </c>
      <c r="B113" s="210" t="s">
        <v>168</v>
      </c>
      <c r="C113" s="6">
        <v>159</v>
      </c>
      <c r="D113" s="6">
        <v>159</v>
      </c>
      <c r="E113" s="6">
        <v>159</v>
      </c>
      <c r="F113" s="6">
        <v>159</v>
      </c>
      <c r="G113" s="6">
        <v>160</v>
      </c>
      <c r="H113" s="6">
        <v>160</v>
      </c>
      <c r="I113" s="6">
        <v>160</v>
      </c>
      <c r="J113" s="6">
        <v>160</v>
      </c>
      <c r="K113" s="6">
        <v>160</v>
      </c>
      <c r="L113" s="6">
        <v>160</v>
      </c>
      <c r="M113" s="6">
        <v>159</v>
      </c>
      <c r="N113" s="6">
        <v>159</v>
      </c>
      <c r="O113" s="6">
        <f t="shared" si="20"/>
        <v>1914</v>
      </c>
      <c r="P113" s="201"/>
      <c r="Q113" s="201"/>
      <c r="R113" s="141"/>
    </row>
    <row r="114" spans="1:18" ht="15">
      <c r="A114" s="202" t="s">
        <v>169</v>
      </c>
      <c r="B114" s="210" t="s">
        <v>170</v>
      </c>
      <c r="C114" s="6"/>
      <c r="D114" s="6"/>
      <c r="E114" s="6"/>
      <c r="F114" s="6"/>
      <c r="G114" s="6"/>
      <c r="H114" s="6"/>
      <c r="I114" s="6"/>
      <c r="J114" s="6"/>
      <c r="K114" s="6">
        <v>893</v>
      </c>
      <c r="L114" s="6"/>
      <c r="M114" s="6"/>
      <c r="N114" s="6"/>
      <c r="O114" s="6">
        <f t="shared" si="20"/>
        <v>893</v>
      </c>
      <c r="P114" s="201"/>
      <c r="Q114" s="201"/>
      <c r="R114" s="141"/>
    </row>
    <row r="115" spans="1:256" ht="15">
      <c r="A115" s="46" t="s">
        <v>171</v>
      </c>
      <c r="B115" s="53" t="s">
        <v>172</v>
      </c>
      <c r="C115" s="8">
        <f>SUM(C111:C114)</f>
        <v>754</v>
      </c>
      <c r="D115" s="8">
        <f aca="true" t="shared" si="24" ref="D115:N115">SUM(D111:D114)</f>
        <v>754</v>
      </c>
      <c r="E115" s="8">
        <f t="shared" si="24"/>
        <v>754</v>
      </c>
      <c r="F115" s="8">
        <f t="shared" si="24"/>
        <v>754</v>
      </c>
      <c r="G115" s="8">
        <f t="shared" si="24"/>
        <v>754</v>
      </c>
      <c r="H115" s="8">
        <f t="shared" si="24"/>
        <v>754</v>
      </c>
      <c r="I115" s="8">
        <f t="shared" si="24"/>
        <v>755</v>
      </c>
      <c r="J115" s="8">
        <f t="shared" si="24"/>
        <v>754</v>
      </c>
      <c r="K115" s="8">
        <f t="shared" si="24"/>
        <v>1648</v>
      </c>
      <c r="L115" s="8">
        <f t="shared" si="24"/>
        <v>754</v>
      </c>
      <c r="M115" s="8">
        <f t="shared" si="24"/>
        <v>755</v>
      </c>
      <c r="N115" s="8">
        <f t="shared" si="24"/>
        <v>772</v>
      </c>
      <c r="O115" s="8">
        <f t="shared" si="20"/>
        <v>9962</v>
      </c>
      <c r="P115" s="199"/>
      <c r="Q115" s="200"/>
      <c r="R115" s="141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2"/>
      <c r="GV115" s="92"/>
      <c r="GW115" s="92"/>
      <c r="GX115" s="92"/>
      <c r="GY115" s="92"/>
      <c r="GZ115" s="92"/>
      <c r="HA115" s="92"/>
      <c r="HB115" s="92"/>
      <c r="HC115" s="92"/>
      <c r="HD115" s="92"/>
      <c r="HE115" s="92"/>
      <c r="HF115" s="92"/>
      <c r="HG115" s="92"/>
      <c r="HH115" s="92"/>
      <c r="HI115" s="92"/>
      <c r="HJ115" s="92"/>
      <c r="HK115" s="92"/>
      <c r="HL115" s="92"/>
      <c r="HM115" s="92"/>
      <c r="HN115" s="92"/>
      <c r="HO115" s="92"/>
      <c r="HP115" s="92"/>
      <c r="HQ115" s="92"/>
      <c r="HR115" s="92"/>
      <c r="HS115" s="92"/>
      <c r="HT115" s="92"/>
      <c r="HU115" s="92"/>
      <c r="HV115" s="92"/>
      <c r="HW115" s="92"/>
      <c r="HX115" s="92"/>
      <c r="HY115" s="92"/>
      <c r="HZ115" s="92"/>
      <c r="IA115" s="92"/>
      <c r="IB115" s="92"/>
      <c r="IC115" s="92"/>
      <c r="ID115" s="92"/>
      <c r="IE115" s="92"/>
      <c r="IF115" s="92"/>
      <c r="IG115" s="92"/>
      <c r="IH115" s="92"/>
      <c r="II115" s="92"/>
      <c r="IJ115" s="92"/>
      <c r="IK115" s="92"/>
      <c r="IL115" s="92"/>
      <c r="IM115" s="92"/>
      <c r="IN115" s="92"/>
      <c r="IO115" s="92"/>
      <c r="IP115" s="92"/>
      <c r="IQ115" s="92"/>
      <c r="IR115" s="92"/>
      <c r="IS115" s="92"/>
      <c r="IT115" s="92"/>
      <c r="IU115" s="92"/>
      <c r="IV115" s="92"/>
    </row>
    <row r="116" spans="1:256" ht="15">
      <c r="A116" s="223" t="s">
        <v>173</v>
      </c>
      <c r="B116" s="211" t="s">
        <v>174</v>
      </c>
      <c r="C116" s="213">
        <f>SUM(C103+C104+C110+C115)</f>
        <v>2142</v>
      </c>
      <c r="D116" s="213">
        <f aca="true" t="shared" si="25" ref="D116:N116">SUM(D103+D104+D110+D115)</f>
        <v>2142</v>
      </c>
      <c r="E116" s="213">
        <f t="shared" si="25"/>
        <v>3175</v>
      </c>
      <c r="F116" s="213">
        <f t="shared" si="25"/>
        <v>2143</v>
      </c>
      <c r="G116" s="213">
        <f t="shared" si="25"/>
        <v>3142</v>
      </c>
      <c r="H116" s="213">
        <f t="shared" si="25"/>
        <v>2142</v>
      </c>
      <c r="I116" s="213">
        <f t="shared" si="25"/>
        <v>2142</v>
      </c>
      <c r="J116" s="213">
        <f t="shared" si="25"/>
        <v>2141</v>
      </c>
      <c r="K116" s="213">
        <f t="shared" si="25"/>
        <v>4359</v>
      </c>
      <c r="L116" s="213">
        <f t="shared" si="25"/>
        <v>2142</v>
      </c>
      <c r="M116" s="213">
        <f t="shared" si="25"/>
        <v>2192</v>
      </c>
      <c r="N116" s="213">
        <f t="shared" si="25"/>
        <v>9467</v>
      </c>
      <c r="O116" s="8">
        <f t="shared" si="20"/>
        <v>37329</v>
      </c>
      <c r="P116" s="214"/>
      <c r="Q116" s="215"/>
      <c r="R116" s="141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  <c r="CY116" s="158"/>
      <c r="CZ116" s="158"/>
      <c r="DA116" s="158"/>
      <c r="DB116" s="158"/>
      <c r="DC116" s="158"/>
      <c r="DD116" s="158"/>
      <c r="DE116" s="158"/>
      <c r="DF116" s="158"/>
      <c r="DG116" s="158"/>
      <c r="DH116" s="158"/>
      <c r="DI116" s="158"/>
      <c r="DJ116" s="158"/>
      <c r="DK116" s="158"/>
      <c r="DL116" s="158"/>
      <c r="DM116" s="158"/>
      <c r="DN116" s="158"/>
      <c r="DO116" s="158"/>
      <c r="DP116" s="158"/>
      <c r="DQ116" s="158"/>
      <c r="DR116" s="158"/>
      <c r="DS116" s="158"/>
      <c r="DT116" s="158"/>
      <c r="DU116" s="158"/>
      <c r="DV116" s="158"/>
      <c r="DW116" s="158"/>
      <c r="DX116" s="158"/>
      <c r="DY116" s="158"/>
      <c r="DZ116" s="158"/>
      <c r="EA116" s="158"/>
      <c r="EB116" s="158"/>
      <c r="EC116" s="158"/>
      <c r="ED116" s="158"/>
      <c r="EE116" s="158"/>
      <c r="EF116" s="158"/>
      <c r="EG116" s="158"/>
      <c r="EH116" s="158"/>
      <c r="EI116" s="158"/>
      <c r="EJ116" s="158"/>
      <c r="EK116" s="158"/>
      <c r="EL116" s="158"/>
      <c r="EM116" s="158"/>
      <c r="EN116" s="158"/>
      <c r="EO116" s="158"/>
      <c r="EP116" s="158"/>
      <c r="EQ116" s="158"/>
      <c r="ER116" s="158"/>
      <c r="ES116" s="158"/>
      <c r="ET116" s="158"/>
      <c r="EU116" s="158"/>
      <c r="EV116" s="158"/>
      <c r="EW116" s="158"/>
      <c r="EX116" s="158"/>
      <c r="EY116" s="158"/>
      <c r="EZ116" s="158"/>
      <c r="FA116" s="158"/>
      <c r="FB116" s="158"/>
      <c r="FC116" s="158"/>
      <c r="FD116" s="158"/>
      <c r="FE116" s="158"/>
      <c r="FF116" s="158"/>
      <c r="FG116" s="158"/>
      <c r="FH116" s="158"/>
      <c r="FI116" s="158"/>
      <c r="FJ116" s="158"/>
      <c r="FK116" s="158"/>
      <c r="FL116" s="158"/>
      <c r="FM116" s="158"/>
      <c r="FN116" s="158"/>
      <c r="FO116" s="158"/>
      <c r="FP116" s="158"/>
      <c r="FQ116" s="158"/>
      <c r="FR116" s="158"/>
      <c r="FS116" s="158"/>
      <c r="FT116" s="158"/>
      <c r="FU116" s="158"/>
      <c r="FV116" s="158"/>
      <c r="FW116" s="158"/>
      <c r="FX116" s="158"/>
      <c r="FY116" s="158"/>
      <c r="FZ116" s="158"/>
      <c r="GA116" s="158"/>
      <c r="GB116" s="158"/>
      <c r="GC116" s="158"/>
      <c r="GD116" s="158"/>
      <c r="GE116" s="158"/>
      <c r="GF116" s="158"/>
      <c r="GG116" s="158"/>
      <c r="GH116" s="158"/>
      <c r="GI116" s="158"/>
      <c r="GJ116" s="158"/>
      <c r="GK116" s="158"/>
      <c r="GL116" s="158"/>
      <c r="GM116" s="158"/>
      <c r="GN116" s="158"/>
      <c r="GO116" s="158"/>
      <c r="GP116" s="158"/>
      <c r="GQ116" s="158"/>
      <c r="GR116" s="158"/>
      <c r="GS116" s="158"/>
      <c r="GT116" s="158"/>
      <c r="GU116" s="158"/>
      <c r="GV116" s="158"/>
      <c r="GW116" s="158"/>
      <c r="GX116" s="158"/>
      <c r="GY116" s="158"/>
      <c r="GZ116" s="158"/>
      <c r="HA116" s="158"/>
      <c r="HB116" s="158"/>
      <c r="HC116" s="158"/>
      <c r="HD116" s="158"/>
      <c r="HE116" s="158"/>
      <c r="HF116" s="158"/>
      <c r="HG116" s="158"/>
      <c r="HH116" s="158"/>
      <c r="HI116" s="158"/>
      <c r="HJ116" s="158"/>
      <c r="HK116" s="158"/>
      <c r="HL116" s="158"/>
      <c r="HM116" s="158"/>
      <c r="HN116" s="158"/>
      <c r="HO116" s="158"/>
      <c r="HP116" s="158"/>
      <c r="HQ116" s="158"/>
      <c r="HR116" s="158"/>
      <c r="HS116" s="158"/>
      <c r="HT116" s="158"/>
      <c r="HU116" s="158"/>
      <c r="HV116" s="158"/>
      <c r="HW116" s="158"/>
      <c r="HX116" s="158"/>
      <c r="HY116" s="158"/>
      <c r="HZ116" s="158"/>
      <c r="IA116" s="158"/>
      <c r="IB116" s="158"/>
      <c r="IC116" s="158"/>
      <c r="ID116" s="158"/>
      <c r="IE116" s="158"/>
      <c r="IF116" s="158"/>
      <c r="IG116" s="158"/>
      <c r="IH116" s="158"/>
      <c r="II116" s="158"/>
      <c r="IJ116" s="158"/>
      <c r="IK116" s="158"/>
      <c r="IL116" s="158"/>
      <c r="IM116" s="158"/>
      <c r="IN116" s="158"/>
      <c r="IO116" s="158"/>
      <c r="IP116" s="158"/>
      <c r="IQ116" s="158"/>
      <c r="IR116" s="158"/>
      <c r="IS116" s="158"/>
      <c r="IT116" s="158"/>
      <c r="IU116" s="158"/>
      <c r="IV116" s="158"/>
    </row>
    <row r="117" spans="1:256" ht="15">
      <c r="A117" s="222" t="s">
        <v>22</v>
      </c>
      <c r="B117" s="222"/>
      <c r="C117" s="213">
        <f>SUM(C116)</f>
        <v>2142</v>
      </c>
      <c r="D117" s="213">
        <f aca="true" t="shared" si="26" ref="D117:N117">SUM(D116)</f>
        <v>2142</v>
      </c>
      <c r="E117" s="213">
        <f t="shared" si="26"/>
        <v>3175</v>
      </c>
      <c r="F117" s="213">
        <f t="shared" si="26"/>
        <v>2143</v>
      </c>
      <c r="G117" s="213">
        <f t="shared" si="26"/>
        <v>3142</v>
      </c>
      <c r="H117" s="213">
        <f t="shared" si="26"/>
        <v>2142</v>
      </c>
      <c r="I117" s="213">
        <f t="shared" si="26"/>
        <v>2142</v>
      </c>
      <c r="J117" s="213">
        <f t="shared" si="26"/>
        <v>2141</v>
      </c>
      <c r="K117" s="213">
        <f t="shared" si="26"/>
        <v>4359</v>
      </c>
      <c r="L117" s="213">
        <f t="shared" si="26"/>
        <v>2142</v>
      </c>
      <c r="M117" s="213">
        <f t="shared" si="26"/>
        <v>2192</v>
      </c>
      <c r="N117" s="213">
        <f t="shared" si="26"/>
        <v>9467</v>
      </c>
      <c r="O117" s="8">
        <f t="shared" si="20"/>
        <v>37329</v>
      </c>
      <c r="P117" s="215"/>
      <c r="Q117" s="214"/>
      <c r="R117" s="141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8"/>
      <c r="EB117" s="158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58"/>
      <c r="FM117" s="158"/>
      <c r="FN117" s="158"/>
      <c r="FO117" s="158"/>
      <c r="FP117" s="158"/>
      <c r="FQ117" s="158"/>
      <c r="FR117" s="158"/>
      <c r="FS117" s="158"/>
      <c r="FT117" s="158"/>
      <c r="FU117" s="15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  <c r="GK117" s="158"/>
      <c r="GL117" s="158"/>
      <c r="GM117" s="158"/>
      <c r="GN117" s="158"/>
      <c r="GO117" s="158"/>
      <c r="GP117" s="158"/>
      <c r="GQ117" s="158"/>
      <c r="GR117" s="158"/>
      <c r="GS117" s="158"/>
      <c r="GT117" s="158"/>
      <c r="GU117" s="158"/>
      <c r="GV117" s="158"/>
      <c r="GW117" s="158"/>
      <c r="GX117" s="158"/>
      <c r="GY117" s="158"/>
      <c r="GZ117" s="158"/>
      <c r="HA117" s="158"/>
      <c r="HB117" s="158"/>
      <c r="HC117" s="158"/>
      <c r="HD117" s="158"/>
      <c r="HE117" s="158"/>
      <c r="HF117" s="158"/>
      <c r="HG117" s="158"/>
      <c r="HH117" s="158"/>
      <c r="HI117" s="158"/>
      <c r="HJ117" s="158"/>
      <c r="HK117" s="158"/>
      <c r="HL117" s="158"/>
      <c r="HM117" s="158"/>
      <c r="HN117" s="158"/>
      <c r="HO117" s="158"/>
      <c r="HP117" s="158"/>
      <c r="HQ117" s="158"/>
      <c r="HR117" s="158"/>
      <c r="HS117" s="158"/>
      <c r="HT117" s="158"/>
      <c r="HU117" s="158"/>
      <c r="HV117" s="158"/>
      <c r="HW117" s="158"/>
      <c r="HX117" s="158"/>
      <c r="HY117" s="158"/>
      <c r="HZ117" s="158"/>
      <c r="IA117" s="158"/>
      <c r="IB117" s="158"/>
      <c r="IC117" s="158"/>
      <c r="ID117" s="158"/>
      <c r="IE117" s="158"/>
      <c r="IF117" s="158"/>
      <c r="IG117" s="158"/>
      <c r="IH117" s="158"/>
      <c r="II117" s="158"/>
      <c r="IJ117" s="158"/>
      <c r="IK117" s="158"/>
      <c r="IL117" s="158"/>
      <c r="IM117" s="158"/>
      <c r="IN117" s="158"/>
      <c r="IO117" s="158"/>
      <c r="IP117" s="158"/>
      <c r="IQ117" s="158"/>
      <c r="IR117" s="158"/>
      <c r="IS117" s="158"/>
      <c r="IT117" s="158"/>
      <c r="IU117" s="158"/>
      <c r="IV117" s="158"/>
    </row>
    <row r="118" spans="2:18" ht="15">
      <c r="B118" s="117"/>
      <c r="C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41"/>
    </row>
    <row r="119" spans="1:18" ht="15">
      <c r="A119" s="252">
        <v>2</v>
      </c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117"/>
      <c r="Q119" s="117"/>
      <c r="R119" s="141"/>
    </row>
    <row r="120" spans="2:18" ht="15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201"/>
      <c r="P120" s="117"/>
      <c r="Q120" s="117"/>
      <c r="R120" s="141"/>
    </row>
    <row r="121" spans="2:18" ht="15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41"/>
    </row>
    <row r="122" spans="2:18" ht="15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41"/>
    </row>
    <row r="123" spans="2:18" ht="15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41"/>
    </row>
    <row r="124" spans="2:18" ht="15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41"/>
    </row>
    <row r="125" spans="2:18" ht="15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41"/>
    </row>
    <row r="126" spans="2:18" ht="15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41"/>
    </row>
    <row r="127" spans="2:17" ht="15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</row>
    <row r="128" spans="2:17" ht="15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</row>
    <row r="129" spans="2:17" ht="15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</row>
    <row r="130" spans="2:17" ht="15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</row>
  </sheetData>
  <sheetProtection/>
  <mergeCells count="4">
    <mergeCell ref="A1:O1"/>
    <mergeCell ref="A2:O2"/>
    <mergeCell ref="A3:O3"/>
    <mergeCell ref="A119:O11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9.140625" style="138" customWidth="1"/>
    <col min="2" max="2" width="46.140625" style="138" customWidth="1"/>
    <col min="3" max="3" width="18.57421875" style="138" customWidth="1"/>
    <col min="4" max="4" width="18.140625" style="138" customWidth="1"/>
    <col min="5" max="16384" width="9.140625" style="138" customWidth="1"/>
  </cols>
  <sheetData>
    <row r="1" spans="1:4" ht="15">
      <c r="A1" s="254" t="s">
        <v>477</v>
      </c>
      <c r="B1" s="254"/>
      <c r="C1" s="254"/>
      <c r="D1" s="254"/>
    </row>
    <row r="2" spans="1:4" ht="18.75">
      <c r="A2" s="255" t="s">
        <v>345</v>
      </c>
      <c r="B2" s="255"/>
      <c r="C2" s="255"/>
      <c r="D2" s="255"/>
    </row>
    <row r="3" spans="1:4" ht="15.75">
      <c r="A3" s="256" t="s">
        <v>346</v>
      </c>
      <c r="B3" s="256"/>
      <c r="C3" s="256"/>
      <c r="D3" s="244"/>
    </row>
    <row r="4" ht="15">
      <c r="D4" s="79"/>
    </row>
    <row r="6" spans="1:4" ht="15">
      <c r="A6" s="148" t="s">
        <v>347</v>
      </c>
      <c r="B6" s="148" t="s">
        <v>1</v>
      </c>
      <c r="C6" s="148" t="s">
        <v>348</v>
      </c>
      <c r="D6" s="148" t="s">
        <v>349</v>
      </c>
    </row>
    <row r="7" spans="1:4" ht="15">
      <c r="A7" s="149" t="s">
        <v>350</v>
      </c>
      <c r="B7" s="150" t="s">
        <v>351</v>
      </c>
      <c r="C7" s="151">
        <v>461480</v>
      </c>
      <c r="D7" s="151">
        <v>376714</v>
      </c>
    </row>
    <row r="8" spans="1:4" ht="15">
      <c r="A8" s="152" t="s">
        <v>352</v>
      </c>
      <c r="B8" s="153" t="s">
        <v>353</v>
      </c>
      <c r="C8" s="154">
        <f>SUM(C7)</f>
        <v>461480</v>
      </c>
      <c r="D8" s="154">
        <f>SUM(D7)</f>
        <v>376714</v>
      </c>
    </row>
    <row r="9" spans="1:4" ht="30">
      <c r="A9" s="149" t="s">
        <v>354</v>
      </c>
      <c r="B9" s="150" t="s">
        <v>355</v>
      </c>
      <c r="C9" s="151">
        <v>208012826</v>
      </c>
      <c r="D9" s="151">
        <v>311998225</v>
      </c>
    </row>
    <row r="10" spans="1:4" ht="16.5" customHeight="1">
      <c r="A10" s="149" t="s">
        <v>356</v>
      </c>
      <c r="B10" s="150" t="s">
        <v>357</v>
      </c>
      <c r="C10" s="151">
        <v>1835087</v>
      </c>
      <c r="D10" s="151">
        <v>4934446</v>
      </c>
    </row>
    <row r="11" spans="1:4" ht="15">
      <c r="A11" s="149" t="s">
        <v>358</v>
      </c>
      <c r="B11" s="150" t="s">
        <v>359</v>
      </c>
      <c r="C11" s="151">
        <v>1611400</v>
      </c>
      <c r="D11" s="151">
        <v>4711620</v>
      </c>
    </row>
    <row r="12" spans="1:4" ht="15">
      <c r="A12" s="152" t="s">
        <v>360</v>
      </c>
      <c r="B12" s="153" t="s">
        <v>361</v>
      </c>
      <c r="C12" s="154">
        <f>SUM(C9:C11)</f>
        <v>211459313</v>
      </c>
      <c r="D12" s="154">
        <f>SUM(D9:D11)</f>
        <v>321644291</v>
      </c>
    </row>
    <row r="13" spans="1:4" ht="15" customHeight="1">
      <c r="A13" s="149" t="s">
        <v>362</v>
      </c>
      <c r="B13" s="150" t="s">
        <v>363</v>
      </c>
      <c r="C13" s="151">
        <v>1890000</v>
      </c>
      <c r="D13" s="151">
        <v>1890000</v>
      </c>
    </row>
    <row r="14" spans="1:4" ht="15">
      <c r="A14" s="149" t="s">
        <v>364</v>
      </c>
      <c r="B14" s="150" t="s">
        <v>365</v>
      </c>
      <c r="C14" s="151">
        <v>1890000</v>
      </c>
      <c r="D14" s="151">
        <v>1890000</v>
      </c>
    </row>
    <row r="15" spans="1:4" ht="28.5">
      <c r="A15" s="152" t="s">
        <v>366</v>
      </c>
      <c r="B15" s="153" t="s">
        <v>367</v>
      </c>
      <c r="C15" s="154">
        <f>SUM(C14)</f>
        <v>1890000</v>
      </c>
      <c r="D15" s="154">
        <f>SUM(D14)</f>
        <v>1890000</v>
      </c>
    </row>
    <row r="16" spans="1:4" ht="42.75">
      <c r="A16" s="152" t="s">
        <v>368</v>
      </c>
      <c r="B16" s="153" t="s">
        <v>369</v>
      </c>
      <c r="C16" s="154">
        <f>SUM(C8+C12+C15)</f>
        <v>213810793</v>
      </c>
      <c r="D16" s="154">
        <f>SUM(D8+D12+D15)</f>
        <v>323911005</v>
      </c>
    </row>
    <row r="17" spans="1:4" ht="15">
      <c r="A17" s="149" t="s">
        <v>370</v>
      </c>
      <c r="B17" s="150" t="s">
        <v>371</v>
      </c>
      <c r="C17" s="151">
        <v>65960</v>
      </c>
      <c r="D17" s="151">
        <v>206445</v>
      </c>
    </row>
    <row r="18" spans="1:4" ht="28.5">
      <c r="A18" s="152" t="s">
        <v>372</v>
      </c>
      <c r="B18" s="153" t="s">
        <v>373</v>
      </c>
      <c r="C18" s="154">
        <f>SUM(C17)</f>
        <v>65960</v>
      </c>
      <c r="D18" s="154">
        <f>SUM(D17)</f>
        <v>206445</v>
      </c>
    </row>
    <row r="19" spans="1:4" ht="15">
      <c r="A19" s="149" t="s">
        <v>374</v>
      </c>
      <c r="B19" s="150" t="s">
        <v>375</v>
      </c>
      <c r="C19" s="151">
        <v>8945404</v>
      </c>
      <c r="D19" s="151">
        <v>15991725</v>
      </c>
    </row>
    <row r="20" spans="1:4" ht="15">
      <c r="A20" s="152" t="s">
        <v>376</v>
      </c>
      <c r="B20" s="153" t="s">
        <v>377</v>
      </c>
      <c r="C20" s="154">
        <f>SUM(C19)</f>
        <v>8945404</v>
      </c>
      <c r="D20" s="154">
        <f>SUM(D19)</f>
        <v>15991725</v>
      </c>
    </row>
    <row r="21" spans="1:4" ht="15">
      <c r="A21" s="152" t="s">
        <v>378</v>
      </c>
      <c r="B21" s="153" t="s">
        <v>379</v>
      </c>
      <c r="C21" s="154">
        <f>SUM(C20,C18)</f>
        <v>9011364</v>
      </c>
      <c r="D21" s="154">
        <f>SUM(D20,D18)</f>
        <v>16198170</v>
      </c>
    </row>
    <row r="22" spans="1:4" ht="30">
      <c r="A22" s="149" t="s">
        <v>380</v>
      </c>
      <c r="B22" s="150" t="s">
        <v>381</v>
      </c>
      <c r="C22" s="151">
        <v>205457</v>
      </c>
      <c r="D22" s="151">
        <v>1556924</v>
      </c>
    </row>
    <row r="23" spans="1:4" ht="30">
      <c r="A23" s="149" t="s">
        <v>382</v>
      </c>
      <c r="B23" s="150" t="s">
        <v>383</v>
      </c>
      <c r="C23" s="151">
        <v>16943</v>
      </c>
      <c r="D23" s="151">
        <v>1455651</v>
      </c>
    </row>
    <row r="24" spans="1:4" ht="30">
      <c r="A24" s="149" t="s">
        <v>384</v>
      </c>
      <c r="B24" s="150" t="s">
        <v>385</v>
      </c>
      <c r="C24" s="151">
        <v>130410</v>
      </c>
      <c r="D24" s="151">
        <v>71240</v>
      </c>
    </row>
    <row r="25" spans="1:4" ht="30">
      <c r="A25" s="149" t="s">
        <v>386</v>
      </c>
      <c r="B25" s="150" t="s">
        <v>387</v>
      </c>
      <c r="C25" s="151">
        <v>58104</v>
      </c>
      <c r="D25" s="151">
        <v>30033</v>
      </c>
    </row>
    <row r="26" spans="1:4" ht="28.5">
      <c r="A26" s="152" t="s">
        <v>388</v>
      </c>
      <c r="B26" s="153" t="s">
        <v>389</v>
      </c>
      <c r="C26" s="154">
        <f>SUM(C23:C25)</f>
        <v>205457</v>
      </c>
      <c r="D26" s="154">
        <f>SUM(D23:D25)</f>
        <v>1556924</v>
      </c>
    </row>
    <row r="27" spans="1:4" ht="15">
      <c r="A27" s="149" t="s">
        <v>390</v>
      </c>
      <c r="B27" s="150" t="s">
        <v>470</v>
      </c>
      <c r="C27" s="151">
        <v>13344122</v>
      </c>
      <c r="D27" s="151">
        <v>15148074</v>
      </c>
    </row>
    <row r="28" spans="1:4" ht="30">
      <c r="A28" s="149"/>
      <c r="B28" s="182" t="s">
        <v>471</v>
      </c>
      <c r="C28" s="183">
        <v>13344122</v>
      </c>
      <c r="D28" s="183">
        <v>15148074</v>
      </c>
    </row>
    <row r="29" spans="1:4" s="181" customFormat="1" ht="15">
      <c r="A29" s="152"/>
      <c r="B29" s="184" t="s">
        <v>472</v>
      </c>
      <c r="C29" s="154">
        <v>13344122</v>
      </c>
      <c r="D29" s="154">
        <v>15148074</v>
      </c>
    </row>
    <row r="30" spans="1:4" s="181" customFormat="1" ht="15">
      <c r="A30" s="152"/>
      <c r="B30" s="184" t="s">
        <v>473</v>
      </c>
      <c r="C30" s="154">
        <f>SUM(C29+C26)</f>
        <v>13549579</v>
      </c>
      <c r="D30" s="154">
        <f>SUM(D29+D26)</f>
        <v>16704998</v>
      </c>
    </row>
    <row r="31" spans="1:4" s="185" customFormat="1" ht="15">
      <c r="A31" s="149"/>
      <c r="B31" s="182" t="s">
        <v>474</v>
      </c>
      <c r="C31" s="151"/>
      <c r="D31" s="151">
        <v>138456</v>
      </c>
    </row>
    <row r="32" spans="1:4" s="188" customFormat="1" ht="28.5">
      <c r="A32" s="186" t="s">
        <v>391</v>
      </c>
      <c r="B32" s="184" t="s">
        <v>392</v>
      </c>
      <c r="C32" s="187">
        <f>SUM(C31)</f>
        <v>0</v>
      </c>
      <c r="D32" s="187">
        <f>SUM(D31)</f>
        <v>138456</v>
      </c>
    </row>
    <row r="33" spans="1:4" ht="15">
      <c r="A33" s="152">
        <v>162</v>
      </c>
      <c r="B33" s="153" t="s">
        <v>393</v>
      </c>
      <c r="C33" s="154"/>
      <c r="D33" s="154">
        <v>7627</v>
      </c>
    </row>
    <row r="34" spans="1:4" ht="15">
      <c r="A34" s="152" t="s">
        <v>394</v>
      </c>
      <c r="B34" s="153" t="s">
        <v>395</v>
      </c>
      <c r="C34" s="154">
        <v>236371736</v>
      </c>
      <c r="D34" s="154">
        <v>356960256</v>
      </c>
    </row>
    <row r="35" spans="1:4" ht="15">
      <c r="A35" s="152"/>
      <c r="B35" s="153"/>
      <c r="C35" s="154"/>
      <c r="D35" s="154"/>
    </row>
    <row r="36" spans="1:4" ht="15">
      <c r="A36" s="148" t="s">
        <v>347</v>
      </c>
      <c r="B36" s="148" t="s">
        <v>1</v>
      </c>
      <c r="C36" s="148" t="s">
        <v>348</v>
      </c>
      <c r="D36" s="148" t="s">
        <v>349</v>
      </c>
    </row>
    <row r="37" spans="1:4" ht="15">
      <c r="A37" s="149" t="s">
        <v>396</v>
      </c>
      <c r="B37" s="150" t="s">
        <v>397</v>
      </c>
      <c r="C37" s="151">
        <v>278985412</v>
      </c>
      <c r="D37" s="151">
        <v>278985412</v>
      </c>
    </row>
    <row r="38" spans="1:4" ht="15">
      <c r="A38" s="149"/>
      <c r="B38" s="150" t="s">
        <v>475</v>
      </c>
      <c r="C38" s="151"/>
      <c r="D38" s="151">
        <v>47966516</v>
      </c>
    </row>
    <row r="39" spans="1:4" ht="21" customHeight="1">
      <c r="A39" s="149" t="s">
        <v>398</v>
      </c>
      <c r="B39" s="150" t="s">
        <v>399</v>
      </c>
      <c r="C39" s="151">
        <v>429368</v>
      </c>
      <c r="D39" s="151">
        <v>429368</v>
      </c>
    </row>
    <row r="40" spans="1:4" ht="15">
      <c r="A40" s="149" t="s">
        <v>400</v>
      </c>
      <c r="B40" s="150" t="s">
        <v>401</v>
      </c>
      <c r="C40" s="151">
        <v>-54062629</v>
      </c>
      <c r="D40" s="151">
        <v>21828318</v>
      </c>
    </row>
    <row r="41" spans="1:4" ht="15">
      <c r="A41" s="149" t="s">
        <v>402</v>
      </c>
      <c r="B41" s="150" t="s">
        <v>403</v>
      </c>
      <c r="C41" s="151">
        <v>10034701</v>
      </c>
      <c r="D41" s="151">
        <v>-181288</v>
      </c>
    </row>
    <row r="42" spans="1:4" ht="15">
      <c r="A42" s="152" t="s">
        <v>404</v>
      </c>
      <c r="B42" s="153" t="s">
        <v>405</v>
      </c>
      <c r="C42" s="154">
        <f>SUM(C37:C41)</f>
        <v>235386852</v>
      </c>
      <c r="D42" s="154">
        <f>SUM(D37:D41)</f>
        <v>349028326</v>
      </c>
    </row>
    <row r="43" spans="1:4" ht="42.75">
      <c r="A43" s="152"/>
      <c r="B43" s="153" t="s">
        <v>476</v>
      </c>
      <c r="C43" s="154"/>
      <c r="D43" s="154">
        <v>140620</v>
      </c>
    </row>
    <row r="44" spans="1:4" ht="45">
      <c r="A44" s="149" t="s">
        <v>406</v>
      </c>
      <c r="B44" s="150" t="s">
        <v>407</v>
      </c>
      <c r="C44" s="151">
        <v>554254</v>
      </c>
      <c r="D44" s="151">
        <v>747815</v>
      </c>
    </row>
    <row r="45" spans="1:4" ht="28.5">
      <c r="A45" s="152" t="s">
        <v>408</v>
      </c>
      <c r="B45" s="153" t="s">
        <v>409</v>
      </c>
      <c r="C45" s="154">
        <f>SUM(C43:C44)</f>
        <v>554254</v>
      </c>
      <c r="D45" s="154">
        <f>SUM(D43:D44)</f>
        <v>888435</v>
      </c>
    </row>
    <row r="46" spans="1:4" ht="30">
      <c r="A46" s="149">
        <v>227</v>
      </c>
      <c r="B46" s="150" t="s">
        <v>410</v>
      </c>
      <c r="C46" s="151"/>
      <c r="D46" s="151">
        <v>133277</v>
      </c>
    </row>
    <row r="47" spans="1:4" ht="28.5">
      <c r="A47" s="152" t="s">
        <v>411</v>
      </c>
      <c r="B47" s="153" t="s">
        <v>412</v>
      </c>
      <c r="C47" s="187">
        <f>SUM(C46)</f>
        <v>0</v>
      </c>
      <c r="D47" s="187">
        <f>SUM(D46)</f>
        <v>133277</v>
      </c>
    </row>
    <row r="48" spans="1:4" ht="15">
      <c r="A48" s="152" t="s">
        <v>413</v>
      </c>
      <c r="B48" s="153" t="s">
        <v>414</v>
      </c>
      <c r="C48" s="154">
        <v>554254</v>
      </c>
      <c r="D48" s="154">
        <v>1021712</v>
      </c>
    </row>
    <row r="49" spans="1:4" ht="21" customHeight="1">
      <c r="A49" s="149" t="s">
        <v>415</v>
      </c>
      <c r="B49" s="150" t="s">
        <v>416</v>
      </c>
      <c r="C49" s="151">
        <v>430630</v>
      </c>
      <c r="D49" s="151">
        <v>410218</v>
      </c>
    </row>
    <row r="50" spans="1:4" ht="15">
      <c r="A50" s="149">
        <v>241</v>
      </c>
      <c r="B50" s="150" t="s">
        <v>417</v>
      </c>
      <c r="C50" s="151"/>
      <c r="D50" s="151">
        <v>6500000</v>
      </c>
    </row>
    <row r="51" spans="1:4" ht="28.5">
      <c r="A51" s="152" t="s">
        <v>418</v>
      </c>
      <c r="B51" s="153" t="s">
        <v>419</v>
      </c>
      <c r="C51" s="154">
        <f>SUM(C49:C50)</f>
        <v>430630</v>
      </c>
      <c r="D51" s="154">
        <f>SUM(D49:D50)</f>
        <v>6910218</v>
      </c>
    </row>
    <row r="52" spans="1:4" ht="15">
      <c r="A52" s="152" t="s">
        <v>420</v>
      </c>
      <c r="B52" s="153" t="s">
        <v>421</v>
      </c>
      <c r="C52" s="154">
        <v>236371736</v>
      </c>
      <c r="D52" s="154">
        <v>356960256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H15" sqref="H15"/>
    </sheetView>
  </sheetViews>
  <sheetFormatPr defaultColWidth="8.140625" defaultRowHeight="15"/>
  <cols>
    <col min="1" max="1" width="7.8515625" style="79" customWidth="1"/>
    <col min="2" max="2" width="70.00390625" style="79" customWidth="1"/>
    <col min="3" max="3" width="19.140625" style="79" hidden="1" customWidth="1"/>
    <col min="4" max="4" width="17.00390625" style="79" customWidth="1"/>
    <col min="5" max="5" width="16.57421875" style="79" customWidth="1"/>
    <col min="6" max="255" width="9.140625" style="79" customWidth="1"/>
    <col min="256" max="16384" width="8.140625" style="79" customWidth="1"/>
  </cols>
  <sheetData>
    <row r="1" spans="1:5" ht="15">
      <c r="A1" s="235" t="s">
        <v>508</v>
      </c>
      <c r="B1" s="235"/>
      <c r="C1" s="235"/>
      <c r="D1" s="235"/>
      <c r="E1" s="233"/>
    </row>
    <row r="2" spans="1:256" ht="18.75">
      <c r="A2" s="246" t="s">
        <v>469</v>
      </c>
      <c r="B2" s="246"/>
      <c r="C2" s="246"/>
      <c r="D2" s="244"/>
      <c r="E2" s="244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  <c r="IT2" s="155"/>
      <c r="IU2" s="155"/>
      <c r="IV2" s="155"/>
    </row>
    <row r="3" spans="1:5" ht="19.5">
      <c r="A3" s="257" t="s">
        <v>422</v>
      </c>
      <c r="B3" s="258"/>
      <c r="C3" s="258"/>
      <c r="D3" s="258"/>
      <c r="E3" s="259"/>
    </row>
    <row r="5" spans="1:256" ht="15">
      <c r="A5" s="260"/>
      <c r="B5" s="260"/>
      <c r="C5" s="260"/>
      <c r="D5" s="260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  <c r="IN5" s="156"/>
      <c r="IO5" s="156"/>
      <c r="IP5" s="156"/>
      <c r="IQ5" s="156"/>
      <c r="IR5" s="156"/>
      <c r="IS5" s="156"/>
      <c r="IT5" s="156"/>
      <c r="IU5" s="156"/>
      <c r="IV5" s="156"/>
    </row>
    <row r="6" spans="1:256" s="92" customFormat="1" ht="15.75">
      <c r="A6" s="157" t="s">
        <v>423</v>
      </c>
      <c r="B6" s="157" t="s">
        <v>1</v>
      </c>
      <c r="C6" s="157" t="s">
        <v>424</v>
      </c>
      <c r="D6" s="157" t="s">
        <v>348</v>
      </c>
      <c r="E6" s="157" t="s">
        <v>349</v>
      </c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</row>
    <row r="7" spans="1:256" ht="15.75">
      <c r="A7" s="159">
        <v>1</v>
      </c>
      <c r="B7" s="159">
        <v>2</v>
      </c>
      <c r="C7" s="159">
        <v>4</v>
      </c>
      <c r="D7" s="159">
        <v>3</v>
      </c>
      <c r="E7" s="159">
        <v>5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  <c r="IG7" s="156"/>
      <c r="IH7" s="156"/>
      <c r="II7" s="156"/>
      <c r="IJ7" s="156"/>
      <c r="IK7" s="156"/>
      <c r="IL7" s="156"/>
      <c r="IM7" s="156"/>
      <c r="IN7" s="156"/>
      <c r="IO7" s="156"/>
      <c r="IP7" s="156"/>
      <c r="IQ7" s="156"/>
      <c r="IR7" s="156"/>
      <c r="IS7" s="156"/>
      <c r="IT7" s="156"/>
      <c r="IU7" s="156"/>
      <c r="IV7" s="156"/>
    </row>
    <row r="8" spans="1:5" ht="15.75">
      <c r="A8" s="160" t="s">
        <v>425</v>
      </c>
      <c r="B8" s="161" t="s">
        <v>426</v>
      </c>
      <c r="C8" s="162">
        <v>0</v>
      </c>
      <c r="D8" s="189">
        <v>5049224</v>
      </c>
      <c r="E8" s="189">
        <v>5369554</v>
      </c>
    </row>
    <row r="9" spans="1:5" ht="31.5">
      <c r="A9" s="160" t="s">
        <v>350</v>
      </c>
      <c r="B9" s="161" t="s">
        <v>427</v>
      </c>
      <c r="C9" s="162">
        <v>0</v>
      </c>
      <c r="D9" s="189">
        <v>4584216</v>
      </c>
      <c r="E9" s="189">
        <v>7155372</v>
      </c>
    </row>
    <row r="10" spans="1:5" ht="15.75">
      <c r="A10" s="160" t="s">
        <v>428</v>
      </c>
      <c r="B10" s="161" t="s">
        <v>429</v>
      </c>
      <c r="C10" s="162">
        <v>0</v>
      </c>
      <c r="D10" s="189">
        <v>1698039</v>
      </c>
      <c r="E10" s="189"/>
    </row>
    <row r="11" spans="1:5" ht="31.5">
      <c r="A11" s="163" t="s">
        <v>352</v>
      </c>
      <c r="B11" s="164" t="s">
        <v>430</v>
      </c>
      <c r="C11" s="165">
        <v>0</v>
      </c>
      <c r="D11" s="190">
        <f>SUM(D8:D10)</f>
        <v>11331479</v>
      </c>
      <c r="E11" s="190">
        <f>SUM(E8:E10)</f>
        <v>12524926</v>
      </c>
    </row>
    <row r="12" spans="1:5" ht="15.75">
      <c r="A12" s="166" t="s">
        <v>354</v>
      </c>
      <c r="B12" s="161" t="s">
        <v>431</v>
      </c>
      <c r="C12" s="162">
        <v>0</v>
      </c>
      <c r="D12" s="189">
        <v>12905779</v>
      </c>
      <c r="E12" s="189">
        <v>16130915</v>
      </c>
    </row>
    <row r="13" spans="1:5" ht="15.75">
      <c r="A13" s="160">
        <v>6</v>
      </c>
      <c r="B13" s="161" t="s">
        <v>432</v>
      </c>
      <c r="C13" s="162">
        <v>0</v>
      </c>
      <c r="D13" s="189">
        <v>1398059</v>
      </c>
      <c r="E13" s="189">
        <v>524527</v>
      </c>
    </row>
    <row r="14" spans="1:5" ht="15.75">
      <c r="A14" s="160">
        <v>7</v>
      </c>
      <c r="B14" s="161" t="s">
        <v>433</v>
      </c>
      <c r="C14" s="162"/>
      <c r="D14" s="189">
        <v>7089000</v>
      </c>
      <c r="E14" s="189"/>
    </row>
    <row r="15" spans="1:5" ht="15.75">
      <c r="A15" s="160">
        <v>8</v>
      </c>
      <c r="B15" s="161" t="s">
        <v>434</v>
      </c>
      <c r="C15" s="162">
        <v>0</v>
      </c>
      <c r="D15" s="189">
        <v>8422855</v>
      </c>
      <c r="E15" s="189">
        <v>1558200</v>
      </c>
    </row>
    <row r="16" spans="1:5" ht="31.5">
      <c r="A16" s="163">
        <v>9</v>
      </c>
      <c r="B16" s="164" t="s">
        <v>435</v>
      </c>
      <c r="C16" s="165">
        <v>0</v>
      </c>
      <c r="D16" s="190">
        <f>SUM(D12:D15)</f>
        <v>29815693</v>
      </c>
      <c r="E16" s="190">
        <f>SUM(E12:E15)</f>
        <v>18213642</v>
      </c>
    </row>
    <row r="17" spans="1:5" ht="15.75">
      <c r="A17" s="160">
        <v>10</v>
      </c>
      <c r="B17" s="161" t="s">
        <v>436</v>
      </c>
      <c r="C17" s="162">
        <v>0</v>
      </c>
      <c r="D17" s="189">
        <v>689399</v>
      </c>
      <c r="E17" s="189">
        <v>1390496</v>
      </c>
    </row>
    <row r="18" spans="1:5" ht="15.75">
      <c r="A18" s="160">
        <v>11</v>
      </c>
      <c r="B18" s="161" t="s">
        <v>437</v>
      </c>
      <c r="C18" s="162">
        <v>0</v>
      </c>
      <c r="D18" s="189">
        <v>6746839</v>
      </c>
      <c r="E18" s="189">
        <v>8573398</v>
      </c>
    </row>
    <row r="19" spans="1:5" ht="15.75">
      <c r="A19" s="163">
        <v>12</v>
      </c>
      <c r="B19" s="164" t="s">
        <v>438</v>
      </c>
      <c r="C19" s="165">
        <v>0</v>
      </c>
      <c r="D19" s="190">
        <f>SUM(D17:D18)</f>
        <v>7436238</v>
      </c>
      <c r="E19" s="190">
        <f>SUM(E17:E18)</f>
        <v>9963894</v>
      </c>
    </row>
    <row r="20" spans="1:5" ht="15.75">
      <c r="A20" s="160">
        <v>13</v>
      </c>
      <c r="B20" s="161" t="s">
        <v>439</v>
      </c>
      <c r="C20" s="162">
        <v>0</v>
      </c>
      <c r="D20" s="189">
        <v>2727361</v>
      </c>
      <c r="E20" s="189">
        <v>2324819</v>
      </c>
    </row>
    <row r="21" spans="1:5" ht="15.75">
      <c r="A21" s="160">
        <v>14</v>
      </c>
      <c r="B21" s="161" t="s">
        <v>440</v>
      </c>
      <c r="C21" s="162">
        <v>0</v>
      </c>
      <c r="D21" s="189">
        <v>1791419</v>
      </c>
      <c r="E21" s="189">
        <v>1763254</v>
      </c>
    </row>
    <row r="22" spans="1:5" ht="15.75">
      <c r="A22" s="160">
        <v>15</v>
      </c>
      <c r="B22" s="161" t="s">
        <v>441</v>
      </c>
      <c r="C22" s="162">
        <v>0</v>
      </c>
      <c r="D22" s="189">
        <v>1091829</v>
      </c>
      <c r="E22" s="189">
        <v>1094692</v>
      </c>
    </row>
    <row r="23" spans="1:5" ht="15.75">
      <c r="A23" s="163">
        <v>16</v>
      </c>
      <c r="B23" s="164" t="s">
        <v>442</v>
      </c>
      <c r="C23" s="165">
        <v>0</v>
      </c>
      <c r="D23" s="190">
        <f>SUM(D20:D22)</f>
        <v>5610609</v>
      </c>
      <c r="E23" s="190">
        <f>SUM(E20:E22)</f>
        <v>5182765</v>
      </c>
    </row>
    <row r="24" spans="1:5" ht="15.75">
      <c r="A24" s="163">
        <v>17</v>
      </c>
      <c r="B24" s="164" t="s">
        <v>443</v>
      </c>
      <c r="C24" s="165">
        <v>0</v>
      </c>
      <c r="D24" s="190">
        <v>7451196</v>
      </c>
      <c r="E24" s="190">
        <v>10541129</v>
      </c>
    </row>
    <row r="25" spans="1:5" ht="15.75">
      <c r="A25" s="163">
        <v>18</v>
      </c>
      <c r="B25" s="164" t="s">
        <v>444</v>
      </c>
      <c r="C25" s="165">
        <v>0</v>
      </c>
      <c r="D25" s="190">
        <v>10689992</v>
      </c>
      <c r="E25" s="190">
        <v>5232068</v>
      </c>
    </row>
    <row r="26" spans="1:5" ht="31.5">
      <c r="A26" s="163">
        <v>19</v>
      </c>
      <c r="B26" s="164" t="s">
        <v>445</v>
      </c>
      <c r="C26" s="165">
        <v>0</v>
      </c>
      <c r="D26" s="190">
        <v>9959137</v>
      </c>
      <c r="E26" s="190">
        <v>-108288</v>
      </c>
    </row>
    <row r="27" spans="1:5" ht="15.75">
      <c r="A27" s="160">
        <v>20</v>
      </c>
      <c r="B27" s="161" t="s">
        <v>446</v>
      </c>
      <c r="C27" s="162"/>
      <c r="D27" s="189">
        <v>75564</v>
      </c>
      <c r="E27" s="189"/>
    </row>
    <row r="28" spans="1:5" ht="31.5">
      <c r="A28" s="163">
        <v>21</v>
      </c>
      <c r="B28" s="164" t="s">
        <v>447</v>
      </c>
      <c r="C28" s="165">
        <v>0</v>
      </c>
      <c r="D28" s="190">
        <v>75564</v>
      </c>
      <c r="E28" s="190"/>
    </row>
    <row r="29" spans="1:5" ht="15.75">
      <c r="A29" s="160">
        <v>22</v>
      </c>
      <c r="B29" s="161" t="s">
        <v>448</v>
      </c>
      <c r="C29" s="162">
        <v>0</v>
      </c>
      <c r="D29" s="189"/>
      <c r="E29" s="189"/>
    </row>
    <row r="30" spans="1:5" ht="15.75">
      <c r="A30" s="163">
        <v>23</v>
      </c>
      <c r="B30" s="164" t="s">
        <v>449</v>
      </c>
      <c r="C30" s="165">
        <v>0</v>
      </c>
      <c r="D30" s="190"/>
      <c r="E30" s="190"/>
    </row>
    <row r="31" spans="1:5" ht="31.5">
      <c r="A31" s="163">
        <v>24</v>
      </c>
      <c r="B31" s="164" t="s">
        <v>450</v>
      </c>
      <c r="C31" s="165">
        <v>0</v>
      </c>
      <c r="D31" s="190">
        <v>75564</v>
      </c>
      <c r="E31" s="190"/>
    </row>
    <row r="32" spans="1:5" ht="15.75">
      <c r="A32" s="163">
        <v>25</v>
      </c>
      <c r="B32" s="164" t="s">
        <v>451</v>
      </c>
      <c r="C32" s="167">
        <v>0</v>
      </c>
      <c r="D32" s="191">
        <v>10034701</v>
      </c>
      <c r="E32" s="191">
        <v>-181288</v>
      </c>
    </row>
  </sheetData>
  <sheetProtection/>
  <mergeCells count="4">
    <mergeCell ref="A1:E1"/>
    <mergeCell ref="A2:E2"/>
    <mergeCell ref="A3:E3"/>
    <mergeCell ref="A5:D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9.140625" style="168" customWidth="1"/>
    <col min="2" max="2" width="60.8515625" style="138" customWidth="1"/>
    <col min="3" max="3" width="24.7109375" style="169" customWidth="1"/>
    <col min="4" max="16384" width="9.140625" style="138" customWidth="1"/>
  </cols>
  <sheetData>
    <row r="2" spans="1:5" ht="15">
      <c r="A2" s="235" t="s">
        <v>478</v>
      </c>
      <c r="B2" s="235"/>
      <c r="C2" s="235"/>
      <c r="D2" s="66"/>
      <c r="E2" s="116"/>
    </row>
    <row r="3" spans="1:5" ht="18.75">
      <c r="A3" s="246" t="s">
        <v>469</v>
      </c>
      <c r="B3" s="246"/>
      <c r="C3" s="246"/>
      <c r="D3" s="16"/>
      <c r="E3" s="16"/>
    </row>
    <row r="4" spans="1:5" ht="19.5">
      <c r="A4" s="257" t="s">
        <v>452</v>
      </c>
      <c r="B4" s="233"/>
      <c r="C4" s="233"/>
      <c r="D4" s="170"/>
      <c r="E4" s="171"/>
    </row>
    <row r="9" spans="1:3" ht="15">
      <c r="A9" s="172" t="s">
        <v>453</v>
      </c>
      <c r="B9" s="173" t="s">
        <v>1</v>
      </c>
      <c r="C9" s="174" t="s">
        <v>454</v>
      </c>
    </row>
    <row r="10" spans="1:3" ht="15">
      <c r="A10" s="175" t="s">
        <v>425</v>
      </c>
      <c r="B10" s="176" t="s">
        <v>455</v>
      </c>
      <c r="C10" s="177">
        <v>37329430</v>
      </c>
    </row>
    <row r="11" spans="1:3" ht="15">
      <c r="A11" s="175" t="s">
        <v>350</v>
      </c>
      <c r="B11" s="176" t="s">
        <v>456</v>
      </c>
      <c r="C11" s="177">
        <v>28665510</v>
      </c>
    </row>
    <row r="12" spans="1:3" s="181" customFormat="1" ht="15">
      <c r="A12" s="178" t="s">
        <v>428</v>
      </c>
      <c r="B12" s="179" t="s">
        <v>457</v>
      </c>
      <c r="C12" s="180">
        <f>SUM(C10-C11)</f>
        <v>8663920</v>
      </c>
    </row>
    <row r="13" spans="1:3" ht="15">
      <c r="A13" s="175" t="s">
        <v>458</v>
      </c>
      <c r="B13" s="176" t="s">
        <v>459</v>
      </c>
      <c r="C13" s="177">
        <v>23103301</v>
      </c>
    </row>
    <row r="14" spans="1:3" ht="15">
      <c r="A14" s="175" t="s">
        <v>354</v>
      </c>
      <c r="B14" s="176" t="s">
        <v>460</v>
      </c>
      <c r="C14" s="177">
        <v>554254</v>
      </c>
    </row>
    <row r="15" spans="1:3" s="181" customFormat="1" ht="15">
      <c r="A15" s="178" t="s">
        <v>356</v>
      </c>
      <c r="B15" s="179" t="s">
        <v>461</v>
      </c>
      <c r="C15" s="180">
        <v>22549047</v>
      </c>
    </row>
    <row r="16" spans="1:3" s="181" customFormat="1" ht="15">
      <c r="A16" s="178" t="s">
        <v>462</v>
      </c>
      <c r="B16" s="179" t="s">
        <v>463</v>
      </c>
      <c r="C16" s="180">
        <v>31212967</v>
      </c>
    </row>
    <row r="17" spans="1:3" s="181" customFormat="1" ht="15">
      <c r="A17" s="178" t="s">
        <v>464</v>
      </c>
      <c r="B17" s="179" t="s">
        <v>465</v>
      </c>
      <c r="C17" s="180">
        <v>31212967</v>
      </c>
    </row>
    <row r="18" spans="1:3" s="181" customFormat="1" ht="15">
      <c r="A18" s="178" t="s">
        <v>364</v>
      </c>
      <c r="B18" s="179" t="s">
        <v>466</v>
      </c>
      <c r="C18" s="180">
        <v>0</v>
      </c>
    </row>
    <row r="19" spans="1:3" s="181" customFormat="1" ht="15">
      <c r="A19" s="178" t="s">
        <v>467</v>
      </c>
      <c r="B19" s="179" t="s">
        <v>468</v>
      </c>
      <c r="C19" s="180">
        <v>31212967</v>
      </c>
    </row>
  </sheetData>
  <sheetProtection/>
  <mergeCells count="3"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6384" width="9.140625" style="138" customWidth="1"/>
  </cols>
  <sheetData>
    <row r="1" spans="1:15" ht="15">
      <c r="A1" s="235" t="s">
        <v>479</v>
      </c>
      <c r="B1" s="235"/>
      <c r="C1" s="235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.75">
      <c r="A2" s="246" t="s">
        <v>469</v>
      </c>
      <c r="B2" s="246"/>
      <c r="C2" s="246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.75">
      <c r="A3" s="246" t="s">
        <v>637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.75">
      <c r="A4" s="225"/>
      <c r="B4" s="225"/>
      <c r="C4" s="225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ht="15">
      <c r="A5" s="228" t="s">
        <v>509</v>
      </c>
    </row>
    <row r="6" ht="15">
      <c r="A6" s="228" t="s">
        <v>510</v>
      </c>
    </row>
    <row r="7" ht="15">
      <c r="A7" s="228" t="s">
        <v>511</v>
      </c>
    </row>
    <row r="8" ht="15">
      <c r="A8" s="228"/>
    </row>
    <row r="9" ht="15">
      <c r="A9" s="228" t="s">
        <v>512</v>
      </c>
    </row>
    <row r="10" ht="15">
      <c r="A10" s="228" t="s">
        <v>513</v>
      </c>
    </row>
    <row r="11" ht="15">
      <c r="A11" s="228" t="s">
        <v>514</v>
      </c>
    </row>
    <row r="12" ht="15">
      <c r="A12" s="228" t="s">
        <v>515</v>
      </c>
    </row>
    <row r="13" ht="15">
      <c r="A13" s="228" t="s">
        <v>516</v>
      </c>
    </row>
    <row r="14" ht="15">
      <c r="A14" s="228" t="s">
        <v>517</v>
      </c>
    </row>
    <row r="15" ht="15">
      <c r="A15" s="228" t="s">
        <v>518</v>
      </c>
    </row>
    <row r="16" ht="15">
      <c r="A16" s="228" t="s">
        <v>519</v>
      </c>
    </row>
    <row r="17" ht="15">
      <c r="A17" s="228" t="s">
        <v>520</v>
      </c>
    </row>
    <row r="18" ht="15">
      <c r="A18" s="228" t="s">
        <v>521</v>
      </c>
    </row>
    <row r="19" ht="15">
      <c r="A19" s="228" t="s">
        <v>522</v>
      </c>
    </row>
    <row r="20" ht="15">
      <c r="A20" s="228" t="s">
        <v>523</v>
      </c>
    </row>
    <row r="21" ht="15">
      <c r="A21" s="228" t="s">
        <v>524</v>
      </c>
    </row>
    <row r="22" ht="15">
      <c r="A22" s="228" t="s">
        <v>525</v>
      </c>
    </row>
    <row r="23" ht="15">
      <c r="A23" s="228" t="s">
        <v>526</v>
      </c>
    </row>
    <row r="24" ht="15">
      <c r="A24" s="228" t="s">
        <v>527</v>
      </c>
    </row>
    <row r="25" ht="15">
      <c r="A25" s="228" t="s">
        <v>528</v>
      </c>
    </row>
    <row r="26" ht="15">
      <c r="A26" s="228" t="s">
        <v>529</v>
      </c>
    </row>
    <row r="27" ht="15">
      <c r="A27" s="228" t="s">
        <v>530</v>
      </c>
    </row>
    <row r="28" ht="15">
      <c r="A28" s="228" t="s">
        <v>531</v>
      </c>
    </row>
    <row r="29" ht="15">
      <c r="A29" s="228" t="s">
        <v>532</v>
      </c>
    </row>
    <row r="30" ht="15">
      <c r="A30" s="228" t="s">
        <v>533</v>
      </c>
    </row>
    <row r="31" ht="15">
      <c r="A31" s="228" t="s">
        <v>534</v>
      </c>
    </row>
    <row r="32" ht="15">
      <c r="A32" s="228" t="s">
        <v>535</v>
      </c>
    </row>
    <row r="33" ht="15">
      <c r="A33" s="228" t="s">
        <v>536</v>
      </c>
    </row>
    <row r="34" ht="15">
      <c r="A34" s="228" t="s">
        <v>537</v>
      </c>
    </row>
    <row r="35" ht="15">
      <c r="A35" s="228" t="s">
        <v>538</v>
      </c>
    </row>
    <row r="36" ht="15">
      <c r="A36" s="228" t="s">
        <v>539</v>
      </c>
    </row>
    <row r="37" ht="15">
      <c r="A37" s="228" t="s">
        <v>540</v>
      </c>
    </row>
    <row r="38" ht="15">
      <c r="A38" s="228" t="s">
        <v>541</v>
      </c>
    </row>
    <row r="39" ht="15">
      <c r="A39" s="228" t="s">
        <v>542</v>
      </c>
    </row>
    <row r="40" ht="15">
      <c r="A40" s="228" t="s">
        <v>543</v>
      </c>
    </row>
    <row r="41" ht="15">
      <c r="A41" s="228" t="s">
        <v>544</v>
      </c>
    </row>
    <row r="42" ht="15">
      <c r="A42" s="228" t="s">
        <v>545</v>
      </c>
    </row>
    <row r="43" ht="15">
      <c r="A43" s="228" t="s">
        <v>546</v>
      </c>
    </row>
    <row r="44" ht="15">
      <c r="A44" s="228" t="s">
        <v>547</v>
      </c>
    </row>
    <row r="45" ht="15">
      <c r="A45" s="228" t="s">
        <v>548</v>
      </c>
    </row>
    <row r="46" ht="15">
      <c r="A46" s="228" t="s">
        <v>549</v>
      </c>
    </row>
    <row r="47" ht="15">
      <c r="A47" s="228" t="s">
        <v>550</v>
      </c>
    </row>
    <row r="48" ht="15">
      <c r="A48" s="228" t="s">
        <v>551</v>
      </c>
    </row>
    <row r="49" ht="15">
      <c r="A49" s="228" t="s">
        <v>552</v>
      </c>
    </row>
    <row r="50" ht="15">
      <c r="A50" s="228" t="s">
        <v>553</v>
      </c>
    </row>
    <row r="51" ht="15">
      <c r="A51" s="228" t="s">
        <v>554</v>
      </c>
    </row>
    <row r="52" ht="15">
      <c r="A52" s="228" t="s">
        <v>555</v>
      </c>
    </row>
    <row r="53" ht="15">
      <c r="A53" s="228" t="s">
        <v>556</v>
      </c>
    </row>
    <row r="54" ht="15">
      <c r="A54" s="228" t="s">
        <v>557</v>
      </c>
    </row>
    <row r="55" ht="15">
      <c r="A55" s="228" t="s">
        <v>558</v>
      </c>
    </row>
    <row r="56" ht="15">
      <c r="A56" s="228" t="s">
        <v>559</v>
      </c>
    </row>
    <row r="57" ht="15">
      <c r="A57" s="228" t="s">
        <v>560</v>
      </c>
    </row>
    <row r="58" ht="15">
      <c r="A58" s="228" t="s">
        <v>561</v>
      </c>
    </row>
    <row r="59" ht="15">
      <c r="A59" s="228" t="s">
        <v>562</v>
      </c>
    </row>
    <row r="60" ht="15">
      <c r="A60" s="228" t="s">
        <v>563</v>
      </c>
    </row>
    <row r="61" ht="15">
      <c r="A61" s="228" t="s">
        <v>564</v>
      </c>
    </row>
    <row r="62" ht="15">
      <c r="A62" s="228" t="s">
        <v>565</v>
      </c>
    </row>
    <row r="63" ht="15">
      <c r="A63" s="228" t="s">
        <v>566</v>
      </c>
    </row>
    <row r="64" ht="15">
      <c r="A64" s="228" t="s">
        <v>567</v>
      </c>
    </row>
    <row r="65" ht="15">
      <c r="A65" s="228" t="s">
        <v>568</v>
      </c>
    </row>
    <row r="66" ht="15">
      <c r="A66" s="228" t="s">
        <v>569</v>
      </c>
    </row>
    <row r="67" ht="15">
      <c r="A67" s="228" t="s">
        <v>570</v>
      </c>
    </row>
    <row r="68" ht="15">
      <c r="A68" s="228" t="s">
        <v>571</v>
      </c>
    </row>
    <row r="69" ht="15">
      <c r="A69" s="228" t="s">
        <v>572</v>
      </c>
    </row>
    <row r="70" ht="15">
      <c r="A70" s="228" t="s">
        <v>573</v>
      </c>
    </row>
    <row r="71" ht="15">
      <c r="A71" s="228" t="s">
        <v>574</v>
      </c>
    </row>
    <row r="72" ht="15">
      <c r="A72" s="228" t="s">
        <v>575</v>
      </c>
    </row>
    <row r="73" ht="15">
      <c r="A73" s="228" t="s">
        <v>576</v>
      </c>
    </row>
    <row r="74" ht="15">
      <c r="A74" s="228" t="s">
        <v>577</v>
      </c>
    </row>
    <row r="75" ht="15">
      <c r="A75" s="228" t="s">
        <v>578</v>
      </c>
    </row>
    <row r="76" ht="15">
      <c r="A76" s="228" t="s">
        <v>579</v>
      </c>
    </row>
    <row r="77" ht="15">
      <c r="A77" s="228" t="s">
        <v>580</v>
      </c>
    </row>
    <row r="78" ht="15">
      <c r="A78" s="228" t="s">
        <v>581</v>
      </c>
    </row>
    <row r="79" ht="15">
      <c r="A79" s="228" t="s">
        <v>582</v>
      </c>
    </row>
    <row r="80" ht="15">
      <c r="A80" s="228" t="s">
        <v>583</v>
      </c>
    </row>
    <row r="81" ht="15">
      <c r="A81" s="228" t="s">
        <v>584</v>
      </c>
    </row>
    <row r="82" ht="15">
      <c r="A82" s="228" t="s">
        <v>585</v>
      </c>
    </row>
    <row r="83" ht="15">
      <c r="A83" s="228" t="s">
        <v>586</v>
      </c>
    </row>
    <row r="84" ht="15">
      <c r="A84" s="228" t="s">
        <v>587</v>
      </c>
    </row>
    <row r="85" ht="15">
      <c r="A85" s="228" t="s">
        <v>588</v>
      </c>
    </row>
    <row r="86" ht="15">
      <c r="A86" s="228" t="s">
        <v>589</v>
      </c>
    </row>
    <row r="87" ht="15">
      <c r="A87" s="228" t="s">
        <v>590</v>
      </c>
    </row>
    <row r="88" ht="15">
      <c r="A88" s="228" t="s">
        <v>591</v>
      </c>
    </row>
    <row r="89" ht="15">
      <c r="A89" s="228" t="s">
        <v>592</v>
      </c>
    </row>
    <row r="90" ht="15">
      <c r="A90" s="228" t="s">
        <v>593</v>
      </c>
    </row>
    <row r="91" ht="15">
      <c r="A91" s="228" t="s">
        <v>594</v>
      </c>
    </row>
    <row r="92" ht="15">
      <c r="A92" s="228" t="s">
        <v>595</v>
      </c>
    </row>
    <row r="93" ht="15">
      <c r="A93" s="228" t="s">
        <v>596</v>
      </c>
    </row>
    <row r="94" ht="15">
      <c r="A94" s="228" t="s">
        <v>597</v>
      </c>
    </row>
    <row r="95" ht="15">
      <c r="A95" s="228" t="s">
        <v>598</v>
      </c>
    </row>
    <row r="96" ht="15">
      <c r="A96" s="228" t="s">
        <v>599</v>
      </c>
    </row>
    <row r="97" ht="15">
      <c r="A97" s="228" t="s">
        <v>600</v>
      </c>
    </row>
    <row r="98" ht="15">
      <c r="A98" s="228" t="s">
        <v>601</v>
      </c>
    </row>
    <row r="99" ht="15">
      <c r="A99" s="228" t="s">
        <v>602</v>
      </c>
    </row>
    <row r="100" ht="15">
      <c r="A100" s="228" t="s">
        <v>513</v>
      </c>
    </row>
    <row r="101" ht="15">
      <c r="A101" s="228" t="s">
        <v>603</v>
      </c>
    </row>
    <row r="102" ht="15">
      <c r="A102" s="228" t="s">
        <v>601</v>
      </c>
    </row>
    <row r="103" ht="15">
      <c r="A103" s="228" t="s">
        <v>509</v>
      </c>
    </row>
    <row r="104" ht="15">
      <c r="A104" s="228" t="s">
        <v>604</v>
      </c>
    </row>
    <row r="105" ht="15">
      <c r="A105" s="228" t="s">
        <v>511</v>
      </c>
    </row>
    <row r="106" ht="15">
      <c r="A106" s="228"/>
    </row>
    <row r="107" ht="15">
      <c r="A107" s="228" t="s">
        <v>601</v>
      </c>
    </row>
    <row r="108" ht="15">
      <c r="A108" s="228" t="s">
        <v>602</v>
      </c>
    </row>
    <row r="109" ht="15">
      <c r="A109" s="228" t="s">
        <v>513</v>
      </c>
    </row>
    <row r="110" ht="15">
      <c r="A110" s="228" t="s">
        <v>605</v>
      </c>
    </row>
    <row r="111" ht="15">
      <c r="A111" s="228" t="s">
        <v>601</v>
      </c>
    </row>
    <row r="112" ht="15">
      <c r="A112" s="229"/>
    </row>
    <row r="113" ht="15">
      <c r="A113" s="228" t="s">
        <v>509</v>
      </c>
    </row>
    <row r="114" ht="15">
      <c r="A114" s="228" t="s">
        <v>606</v>
      </c>
    </row>
    <row r="115" ht="15">
      <c r="A115" s="228" t="s">
        <v>607</v>
      </c>
    </row>
    <row r="116" ht="15">
      <c r="A116" s="228"/>
    </row>
    <row r="117" ht="15">
      <c r="A117" s="228" t="s">
        <v>512</v>
      </c>
    </row>
    <row r="118" ht="15">
      <c r="A118" s="228" t="s">
        <v>513</v>
      </c>
    </row>
    <row r="119" ht="15">
      <c r="A119" s="228" t="s">
        <v>608</v>
      </c>
    </row>
    <row r="120" ht="15">
      <c r="A120" s="228" t="s">
        <v>609</v>
      </c>
    </row>
    <row r="121" ht="15">
      <c r="A121" s="228" t="s">
        <v>610</v>
      </c>
    </row>
    <row r="122" ht="15">
      <c r="A122" s="228" t="s">
        <v>611</v>
      </c>
    </row>
    <row r="123" ht="15">
      <c r="A123" s="228" t="s">
        <v>612</v>
      </c>
    </row>
    <row r="124" ht="15">
      <c r="A124" s="228" t="s">
        <v>613</v>
      </c>
    </row>
    <row r="125" ht="15">
      <c r="A125" s="228" t="s">
        <v>614</v>
      </c>
    </row>
    <row r="126" ht="15">
      <c r="A126" s="228" t="s">
        <v>615</v>
      </c>
    </row>
    <row r="127" ht="15">
      <c r="A127" s="228" t="s">
        <v>601</v>
      </c>
    </row>
    <row r="128" ht="15">
      <c r="A128" s="228" t="s">
        <v>602</v>
      </c>
    </row>
    <row r="129" ht="15">
      <c r="A129" s="228" t="s">
        <v>513</v>
      </c>
    </row>
    <row r="130" ht="15">
      <c r="A130" s="228" t="s">
        <v>616</v>
      </c>
    </row>
    <row r="131" ht="15">
      <c r="A131" s="228" t="s">
        <v>601</v>
      </c>
    </row>
    <row r="132" ht="15">
      <c r="A132" s="228" t="s">
        <v>509</v>
      </c>
    </row>
    <row r="133" ht="15">
      <c r="A133" s="228" t="s">
        <v>604</v>
      </c>
    </row>
    <row r="134" ht="15">
      <c r="A134" s="228" t="s">
        <v>607</v>
      </c>
    </row>
    <row r="137" ht="15">
      <c r="A137" s="230"/>
    </row>
    <row r="138" ht="15">
      <c r="A138" s="228" t="s">
        <v>509</v>
      </c>
    </row>
    <row r="139" ht="15">
      <c r="A139" s="228" t="s">
        <v>617</v>
      </c>
    </row>
    <row r="140" ht="15">
      <c r="A140" s="228" t="s">
        <v>618</v>
      </c>
    </row>
    <row r="141" ht="15">
      <c r="A141" s="228"/>
    </row>
    <row r="142" ht="15">
      <c r="A142" s="228" t="s">
        <v>512</v>
      </c>
    </row>
    <row r="143" ht="15">
      <c r="A143" s="228" t="s">
        <v>513</v>
      </c>
    </row>
    <row r="144" ht="15">
      <c r="A144" s="228" t="s">
        <v>619</v>
      </c>
    </row>
    <row r="145" ht="15">
      <c r="A145" s="228" t="s">
        <v>620</v>
      </c>
    </row>
    <row r="146" ht="15">
      <c r="A146" s="228" t="s">
        <v>621</v>
      </c>
    </row>
    <row r="147" ht="15">
      <c r="A147" s="228" t="s">
        <v>622</v>
      </c>
    </row>
    <row r="148" ht="15">
      <c r="A148" s="228" t="s">
        <v>623</v>
      </c>
    </row>
    <row r="149" ht="15">
      <c r="A149" s="228" t="s">
        <v>624</v>
      </c>
    </row>
    <row r="150" ht="15">
      <c r="A150" s="228" t="s">
        <v>625</v>
      </c>
    </row>
    <row r="151" ht="15">
      <c r="A151" s="228" t="s">
        <v>626</v>
      </c>
    </row>
    <row r="152" ht="15">
      <c r="A152" s="228" t="s">
        <v>627</v>
      </c>
    </row>
    <row r="153" ht="15">
      <c r="A153" s="228" t="s">
        <v>628</v>
      </c>
    </row>
    <row r="154" ht="15">
      <c r="A154" s="228" t="s">
        <v>629</v>
      </c>
    </row>
    <row r="155" ht="15">
      <c r="A155" s="228" t="s">
        <v>630</v>
      </c>
    </row>
    <row r="156" ht="15">
      <c r="A156" s="228" t="s">
        <v>631</v>
      </c>
    </row>
    <row r="157" ht="15">
      <c r="A157" s="228" t="s">
        <v>632</v>
      </c>
    </row>
    <row r="158" ht="15">
      <c r="A158" s="228" t="s">
        <v>633</v>
      </c>
    </row>
    <row r="159" ht="15">
      <c r="A159" s="228" t="s">
        <v>634</v>
      </c>
    </row>
    <row r="160" ht="15">
      <c r="A160" s="228" t="s">
        <v>635</v>
      </c>
    </row>
    <row r="161" ht="15">
      <c r="A161" s="228" t="s">
        <v>601</v>
      </c>
    </row>
    <row r="162" ht="15">
      <c r="A162" s="228" t="s">
        <v>602</v>
      </c>
    </row>
    <row r="163" ht="15">
      <c r="A163" s="228" t="s">
        <v>513</v>
      </c>
    </row>
    <row r="164" ht="15">
      <c r="A164" s="228" t="s">
        <v>636</v>
      </c>
    </row>
    <row r="165" ht="15">
      <c r="A165" s="228" t="s">
        <v>601</v>
      </c>
    </row>
    <row r="166" ht="15">
      <c r="A166" s="228" t="s">
        <v>509</v>
      </c>
    </row>
    <row r="167" ht="15">
      <c r="A167" s="228" t="s">
        <v>604</v>
      </c>
    </row>
    <row r="168" ht="15">
      <c r="A168" s="228" t="s">
        <v>618</v>
      </c>
    </row>
    <row r="169" ht="15">
      <c r="A169" s="228"/>
    </row>
    <row r="170" ht="15">
      <c r="A170" s="228" t="s">
        <v>601</v>
      </c>
    </row>
  </sheetData>
  <sheetProtection/>
  <mergeCells count="3"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Q21" sqref="Q21"/>
    </sheetView>
  </sheetViews>
  <sheetFormatPr defaultColWidth="9.140625" defaultRowHeight="15"/>
  <cols>
    <col min="1" max="1" width="48.8515625" style="0" bestFit="1" customWidth="1"/>
    <col min="3" max="6" width="11.8515625" style="0" bestFit="1" customWidth="1"/>
  </cols>
  <sheetData>
    <row r="1" spans="1:9" ht="15">
      <c r="A1" s="235" t="s">
        <v>132</v>
      </c>
      <c r="B1" s="235"/>
      <c r="C1" s="235"/>
      <c r="D1" s="235"/>
      <c r="E1" s="235"/>
      <c r="F1" s="235"/>
      <c r="G1" s="235"/>
      <c r="H1" s="235"/>
      <c r="I1" s="17"/>
    </row>
    <row r="3" spans="1:9" ht="15.75">
      <c r="A3" s="236" t="s">
        <v>131</v>
      </c>
      <c r="B3" s="236"/>
      <c r="C3" s="236"/>
      <c r="D3" s="236"/>
      <c r="E3" s="236"/>
      <c r="F3" s="236"/>
      <c r="G3" s="236"/>
      <c r="H3" s="236"/>
      <c r="I3" s="17"/>
    </row>
    <row r="4" spans="1:9" ht="15.75">
      <c r="A4" s="236" t="s">
        <v>25</v>
      </c>
      <c r="B4" s="236"/>
      <c r="C4" s="236"/>
      <c r="D4" s="236"/>
      <c r="E4" s="236"/>
      <c r="F4" s="236"/>
      <c r="G4" s="236"/>
      <c r="H4" s="236"/>
      <c r="I4" s="17"/>
    </row>
    <row r="5" spans="1:9" ht="19.5">
      <c r="A5" s="22"/>
      <c r="B5" s="17"/>
      <c r="C5" s="17"/>
      <c r="D5" s="17"/>
      <c r="E5" s="17"/>
      <c r="F5" s="17"/>
      <c r="G5" s="17"/>
      <c r="H5" s="17"/>
      <c r="I5" s="17"/>
    </row>
    <row r="6" spans="1:9" ht="38.25">
      <c r="A6" s="23" t="s">
        <v>26</v>
      </c>
      <c r="B6" s="24" t="s">
        <v>27</v>
      </c>
      <c r="C6" s="24" t="s">
        <v>2</v>
      </c>
      <c r="D6" s="24" t="s">
        <v>3</v>
      </c>
      <c r="E6" s="24" t="s">
        <v>4</v>
      </c>
      <c r="F6" s="25" t="s">
        <v>28</v>
      </c>
      <c r="G6" s="25" t="s">
        <v>29</v>
      </c>
      <c r="H6" s="17"/>
      <c r="I6" s="17"/>
    </row>
    <row r="7" spans="1:9" ht="15">
      <c r="A7" s="26" t="s">
        <v>30</v>
      </c>
      <c r="B7" s="27" t="s">
        <v>31</v>
      </c>
      <c r="C7" s="19">
        <v>1821710</v>
      </c>
      <c r="D7" s="19">
        <v>2361057</v>
      </c>
      <c r="E7" s="19">
        <v>2348624</v>
      </c>
      <c r="F7" s="19">
        <v>2361057</v>
      </c>
      <c r="G7" s="28"/>
      <c r="H7" s="17"/>
      <c r="I7" s="17"/>
    </row>
    <row r="8" spans="1:9" ht="15">
      <c r="A8" s="29" t="s">
        <v>32</v>
      </c>
      <c r="B8" s="30" t="s">
        <v>33</v>
      </c>
      <c r="C8" s="19">
        <v>192000</v>
      </c>
      <c r="D8" s="19">
        <v>192000</v>
      </c>
      <c r="E8" s="19">
        <v>192000</v>
      </c>
      <c r="F8" s="19">
        <v>192000</v>
      </c>
      <c r="G8" s="28"/>
      <c r="H8" s="17"/>
      <c r="I8" s="17"/>
    </row>
    <row r="9" spans="1:9" ht="15">
      <c r="A9" s="31" t="s">
        <v>34</v>
      </c>
      <c r="B9" s="30" t="s">
        <v>35</v>
      </c>
      <c r="C9" s="19">
        <v>31400</v>
      </c>
      <c r="D9" s="19">
        <v>420400</v>
      </c>
      <c r="E9" s="19">
        <v>370400</v>
      </c>
      <c r="F9" s="19">
        <v>420400</v>
      </c>
      <c r="G9" s="28"/>
      <c r="H9" s="17"/>
      <c r="I9" s="17"/>
    </row>
    <row r="10" spans="1:9" ht="15">
      <c r="A10" s="32" t="s">
        <v>36</v>
      </c>
      <c r="B10" s="33" t="s">
        <v>37</v>
      </c>
      <c r="C10" s="20">
        <v>2013710</v>
      </c>
      <c r="D10" s="20">
        <v>2973457</v>
      </c>
      <c r="E10" s="20">
        <v>2911024</v>
      </c>
      <c r="F10" s="20">
        <v>2973457</v>
      </c>
      <c r="G10" s="34"/>
      <c r="H10" s="17"/>
      <c r="I10" s="17"/>
    </row>
    <row r="11" spans="1:9" ht="15">
      <c r="A11" s="31" t="s">
        <v>38</v>
      </c>
      <c r="B11" s="30" t="s">
        <v>39</v>
      </c>
      <c r="C11" s="19">
        <v>1044000</v>
      </c>
      <c r="D11" s="19">
        <v>1029348</v>
      </c>
      <c r="E11" s="19">
        <v>1028481</v>
      </c>
      <c r="F11" s="19">
        <v>1029348</v>
      </c>
      <c r="G11" s="35"/>
      <c r="H11" s="17"/>
      <c r="I11" s="17"/>
    </row>
    <row r="12" spans="1:9" ht="25.5">
      <c r="A12" s="31" t="s">
        <v>40</v>
      </c>
      <c r="B12" s="30" t="s">
        <v>41</v>
      </c>
      <c r="C12" s="19">
        <v>180000</v>
      </c>
      <c r="D12" s="19">
        <v>180000</v>
      </c>
      <c r="E12" s="19">
        <v>180000</v>
      </c>
      <c r="F12" s="19">
        <v>180000</v>
      </c>
      <c r="G12" s="35"/>
      <c r="H12" s="17"/>
      <c r="I12" s="17"/>
    </row>
    <row r="13" spans="1:9" ht="15">
      <c r="A13" s="36" t="s">
        <v>42</v>
      </c>
      <c r="B13" s="33" t="s">
        <v>43</v>
      </c>
      <c r="C13" s="20">
        <v>1224000</v>
      </c>
      <c r="D13" s="20">
        <v>1209348</v>
      </c>
      <c r="E13" s="20">
        <v>1208481</v>
      </c>
      <c r="F13" s="20">
        <v>1209348</v>
      </c>
      <c r="G13" s="37"/>
      <c r="H13" s="17"/>
      <c r="I13" s="38"/>
    </row>
    <row r="14" spans="1:9" ht="15">
      <c r="A14" s="39" t="s">
        <v>44</v>
      </c>
      <c r="B14" s="40" t="s">
        <v>45</v>
      </c>
      <c r="C14" s="20">
        <v>3237710</v>
      </c>
      <c r="D14" s="20">
        <v>4182805</v>
      </c>
      <c r="E14" s="20">
        <v>4119505</v>
      </c>
      <c r="F14" s="20">
        <v>4182805</v>
      </c>
      <c r="G14" s="37"/>
      <c r="H14" s="17"/>
      <c r="I14" s="17"/>
    </row>
    <row r="15" spans="1:7" ht="28.5">
      <c r="A15" s="41" t="s">
        <v>46</v>
      </c>
      <c r="B15" s="40" t="s">
        <v>47</v>
      </c>
      <c r="C15" s="20">
        <v>921820</v>
      </c>
      <c r="D15" s="20">
        <v>1127548</v>
      </c>
      <c r="E15" s="20">
        <v>1090299</v>
      </c>
      <c r="F15" s="20">
        <v>1127548</v>
      </c>
      <c r="G15" s="37"/>
    </row>
    <row r="16" spans="1:7" ht="15">
      <c r="A16" s="31" t="s">
        <v>48</v>
      </c>
      <c r="B16" s="30" t="s">
        <v>49</v>
      </c>
      <c r="C16" s="19">
        <v>1337242</v>
      </c>
      <c r="D16" s="19">
        <v>1413786</v>
      </c>
      <c r="E16" s="19">
        <v>1390496</v>
      </c>
      <c r="F16" s="19">
        <v>1413786</v>
      </c>
      <c r="G16" s="28"/>
    </row>
    <row r="17" spans="1:7" ht="15">
      <c r="A17" s="36" t="s">
        <v>50</v>
      </c>
      <c r="B17" s="33" t="s">
        <v>51</v>
      </c>
      <c r="C17" s="20">
        <v>1337242</v>
      </c>
      <c r="D17" s="20">
        <v>1413786</v>
      </c>
      <c r="E17" s="20">
        <v>1390496</v>
      </c>
      <c r="F17" s="20">
        <v>1413786</v>
      </c>
      <c r="G17" s="34"/>
    </row>
    <row r="18" spans="1:7" ht="15">
      <c r="A18" s="31" t="s">
        <v>52</v>
      </c>
      <c r="B18" s="30" t="s">
        <v>53</v>
      </c>
      <c r="C18" s="19">
        <v>52000</v>
      </c>
      <c r="D18" s="19">
        <v>52000</v>
      </c>
      <c r="E18" s="19">
        <v>51972</v>
      </c>
      <c r="F18" s="19">
        <v>52000</v>
      </c>
      <c r="G18" s="28"/>
    </row>
    <row r="19" spans="1:7" ht="15">
      <c r="A19" s="31" t="s">
        <v>54</v>
      </c>
      <c r="B19" s="30" t="s">
        <v>55</v>
      </c>
      <c r="C19" s="19">
        <v>150000</v>
      </c>
      <c r="D19" s="19">
        <v>168216</v>
      </c>
      <c r="E19" s="19">
        <v>168216</v>
      </c>
      <c r="F19" s="19">
        <v>168216</v>
      </c>
      <c r="G19" s="28"/>
    </row>
    <row r="20" spans="1:7" ht="15">
      <c r="A20" s="36" t="s">
        <v>56</v>
      </c>
      <c r="B20" s="33" t="s">
        <v>57</v>
      </c>
      <c r="C20" s="20">
        <v>202000</v>
      </c>
      <c r="D20" s="20">
        <v>220216</v>
      </c>
      <c r="E20" s="20">
        <v>220188</v>
      </c>
      <c r="F20" s="20">
        <v>220216</v>
      </c>
      <c r="G20" s="34"/>
    </row>
    <row r="21" spans="1:7" ht="15">
      <c r="A21" s="31" t="s">
        <v>58</v>
      </c>
      <c r="B21" s="30" t="s">
        <v>59</v>
      </c>
      <c r="C21" s="19">
        <v>2518400</v>
      </c>
      <c r="D21" s="19">
        <v>2620724</v>
      </c>
      <c r="E21" s="19">
        <v>2513510</v>
      </c>
      <c r="F21" s="19">
        <v>2620724</v>
      </c>
      <c r="G21" s="28"/>
    </row>
    <row r="22" spans="1:7" ht="15">
      <c r="A22" s="31" t="s">
        <v>60</v>
      </c>
      <c r="B22" s="30" t="s">
        <v>61</v>
      </c>
      <c r="C22" s="19">
        <v>2620000</v>
      </c>
      <c r="D22" s="19">
        <v>2620000</v>
      </c>
      <c r="E22" s="19">
        <v>2230150</v>
      </c>
      <c r="F22" s="19">
        <v>2620000</v>
      </c>
      <c r="G22" s="28"/>
    </row>
    <row r="23" spans="1:7" ht="15">
      <c r="A23" s="31" t="s">
        <v>62</v>
      </c>
      <c r="B23" s="30" t="s">
        <v>63</v>
      </c>
      <c r="C23" s="19">
        <v>0</v>
      </c>
      <c r="D23" s="19"/>
      <c r="E23" s="19"/>
      <c r="F23" s="19"/>
      <c r="G23" s="28"/>
    </row>
    <row r="24" spans="1:7" ht="15">
      <c r="A24" s="31" t="s">
        <v>64</v>
      </c>
      <c r="B24" s="30" t="s">
        <v>65</v>
      </c>
      <c r="C24" s="19">
        <v>1765000</v>
      </c>
      <c r="D24" s="19">
        <v>1065000</v>
      </c>
      <c r="E24" s="19">
        <v>679325</v>
      </c>
      <c r="F24" s="19">
        <v>1065000</v>
      </c>
      <c r="G24" s="28"/>
    </row>
    <row r="25" spans="1:7" ht="15">
      <c r="A25" s="42" t="s">
        <v>66</v>
      </c>
      <c r="B25" s="30" t="s">
        <v>67</v>
      </c>
      <c r="C25" s="19">
        <v>300000</v>
      </c>
      <c r="D25" s="19">
        <v>300000</v>
      </c>
      <c r="E25" s="19">
        <v>110646</v>
      </c>
      <c r="F25" s="19">
        <v>300000</v>
      </c>
      <c r="G25" s="28"/>
    </row>
    <row r="26" spans="1:7" ht="15">
      <c r="A26" s="31" t="s">
        <v>68</v>
      </c>
      <c r="B26" s="30" t="s">
        <v>69</v>
      </c>
      <c r="C26" s="19">
        <v>1470000</v>
      </c>
      <c r="D26" s="19">
        <v>2898898</v>
      </c>
      <c r="E26" s="19">
        <v>2819579</v>
      </c>
      <c r="F26" s="19">
        <v>2898898</v>
      </c>
      <c r="G26" s="28"/>
    </row>
    <row r="27" spans="1:7" ht="15">
      <c r="A27" s="36" t="s">
        <v>70</v>
      </c>
      <c r="B27" s="33" t="s">
        <v>71</v>
      </c>
      <c r="C27" s="20">
        <v>8673400</v>
      </c>
      <c r="D27" s="20">
        <v>9504622</v>
      </c>
      <c r="E27" s="20">
        <v>8353210</v>
      </c>
      <c r="F27" s="20">
        <v>9504622</v>
      </c>
      <c r="G27" s="28"/>
    </row>
    <row r="28" spans="1:7" ht="15">
      <c r="A28" s="31" t="s">
        <v>72</v>
      </c>
      <c r="B28" s="30" t="s">
        <v>73</v>
      </c>
      <c r="C28" s="19">
        <v>2698516</v>
      </c>
      <c r="D28" s="19">
        <v>2083516</v>
      </c>
      <c r="E28" s="19">
        <v>2076787</v>
      </c>
      <c r="F28" s="19">
        <v>2083516</v>
      </c>
      <c r="G28" s="28"/>
    </row>
    <row r="29" spans="1:7" ht="15">
      <c r="A29" s="31" t="s">
        <v>74</v>
      </c>
      <c r="B29" s="30" t="s">
        <v>75</v>
      </c>
      <c r="C29" s="19">
        <v>615000</v>
      </c>
      <c r="D29" s="19">
        <v>615000</v>
      </c>
      <c r="E29" s="19">
        <v>615000</v>
      </c>
      <c r="F29" s="19">
        <v>615000</v>
      </c>
      <c r="G29" s="28"/>
    </row>
    <row r="30" spans="1:7" ht="15">
      <c r="A30" s="31" t="s">
        <v>76</v>
      </c>
      <c r="B30" s="30" t="s">
        <v>77</v>
      </c>
      <c r="C30" s="19">
        <v>50000</v>
      </c>
      <c r="D30" s="19">
        <v>50000</v>
      </c>
      <c r="E30" s="19">
        <v>2553</v>
      </c>
      <c r="F30" s="19">
        <v>50000</v>
      </c>
      <c r="G30" s="28"/>
    </row>
    <row r="31" spans="1:7" ht="15">
      <c r="A31" s="36" t="s">
        <v>78</v>
      </c>
      <c r="B31" s="33" t="s">
        <v>79</v>
      </c>
      <c r="C31" s="20">
        <v>3363516</v>
      </c>
      <c r="D31" s="20">
        <v>2748516</v>
      </c>
      <c r="E31" s="20">
        <v>2694340</v>
      </c>
      <c r="F31" s="20">
        <v>2748516</v>
      </c>
      <c r="G31" s="34"/>
    </row>
    <row r="32" spans="1:7" ht="15">
      <c r="A32" s="41" t="s">
        <v>80</v>
      </c>
      <c r="B32" s="40" t="s">
        <v>81</v>
      </c>
      <c r="C32" s="20">
        <v>13576158</v>
      </c>
      <c r="D32" s="20">
        <v>13887140</v>
      </c>
      <c r="E32" s="20">
        <v>12658234</v>
      </c>
      <c r="F32" s="20">
        <v>13887140</v>
      </c>
      <c r="G32" s="37"/>
    </row>
    <row r="33" spans="1:7" ht="15">
      <c r="A33" s="43" t="s">
        <v>82</v>
      </c>
      <c r="B33" s="44" t="s">
        <v>83</v>
      </c>
      <c r="C33" s="19"/>
      <c r="D33" s="19">
        <v>34800</v>
      </c>
      <c r="E33" s="19">
        <v>34800</v>
      </c>
      <c r="F33" s="19">
        <v>34800</v>
      </c>
      <c r="G33" s="35"/>
    </row>
    <row r="34" spans="1:7" ht="15">
      <c r="A34" s="45" t="s">
        <v>84</v>
      </c>
      <c r="B34" s="30" t="s">
        <v>85</v>
      </c>
      <c r="C34" s="19">
        <v>160000</v>
      </c>
      <c r="D34" s="19">
        <v>160000</v>
      </c>
      <c r="E34" s="19">
        <v>160000</v>
      </c>
      <c r="F34" s="19">
        <v>160000</v>
      </c>
      <c r="G34" s="35"/>
    </row>
    <row r="35" spans="1:7" ht="15">
      <c r="A35" s="45" t="s">
        <v>86</v>
      </c>
      <c r="B35" s="30" t="s">
        <v>87</v>
      </c>
      <c r="C35" s="19">
        <v>500000</v>
      </c>
      <c r="D35" s="19">
        <v>489792</v>
      </c>
      <c r="E35" s="19">
        <v>460000</v>
      </c>
      <c r="F35" s="19">
        <v>489792</v>
      </c>
      <c r="G35" s="35"/>
    </row>
    <row r="36" spans="1:7" ht="15">
      <c r="A36" s="46" t="s">
        <v>88</v>
      </c>
      <c r="B36" s="40" t="s">
        <v>89</v>
      </c>
      <c r="C36" s="20">
        <v>660000</v>
      </c>
      <c r="D36" s="20">
        <v>684592</v>
      </c>
      <c r="E36" s="20">
        <v>654800</v>
      </c>
      <c r="F36" s="20">
        <v>684592</v>
      </c>
      <c r="G36" s="37"/>
    </row>
    <row r="37" spans="1:7" ht="15">
      <c r="A37" s="47" t="s">
        <v>90</v>
      </c>
      <c r="B37" s="30" t="s">
        <v>91</v>
      </c>
      <c r="C37" s="19">
        <v>0</v>
      </c>
      <c r="D37" s="19">
        <v>22000</v>
      </c>
      <c r="E37" s="19">
        <v>22000</v>
      </c>
      <c r="F37" s="19">
        <v>22000</v>
      </c>
      <c r="G37" s="35"/>
    </row>
    <row r="38" spans="1:7" ht="15">
      <c r="A38" s="47" t="s">
        <v>92</v>
      </c>
      <c r="B38" s="30" t="s">
        <v>93</v>
      </c>
      <c r="C38" s="19">
        <v>400000</v>
      </c>
      <c r="D38" s="19">
        <v>400000</v>
      </c>
      <c r="E38" s="19">
        <v>250006</v>
      </c>
      <c r="F38" s="19">
        <v>400000</v>
      </c>
      <c r="G38" s="35"/>
    </row>
    <row r="39" spans="1:7" ht="15">
      <c r="A39" s="47" t="s">
        <v>94</v>
      </c>
      <c r="B39" s="30" t="s">
        <v>95</v>
      </c>
      <c r="C39" s="19">
        <v>870000</v>
      </c>
      <c r="D39" s="19">
        <v>1070000</v>
      </c>
      <c r="E39" s="19">
        <v>934000</v>
      </c>
      <c r="F39" s="19">
        <v>1070000</v>
      </c>
      <c r="G39" s="35"/>
    </row>
    <row r="40" spans="1:7" ht="15">
      <c r="A40" s="48" t="s">
        <v>96</v>
      </c>
      <c r="B40" s="30" t="s">
        <v>97</v>
      </c>
      <c r="C40" s="19">
        <v>2182243</v>
      </c>
      <c r="D40" s="19">
        <v>17133707</v>
      </c>
      <c r="E40" s="19"/>
      <c r="F40" s="19">
        <v>17133707</v>
      </c>
      <c r="G40" s="35"/>
    </row>
    <row r="41" spans="1:7" ht="15">
      <c r="A41" s="46" t="s">
        <v>98</v>
      </c>
      <c r="B41" s="40" t="s">
        <v>99</v>
      </c>
      <c r="C41" s="20">
        <v>3452243</v>
      </c>
      <c r="D41" s="20">
        <v>18625707</v>
      </c>
      <c r="E41" s="20">
        <v>1206006</v>
      </c>
      <c r="F41" s="20">
        <v>18625707</v>
      </c>
      <c r="G41" s="37"/>
    </row>
    <row r="42" spans="1:7" ht="15.75">
      <c r="A42" s="49" t="s">
        <v>100</v>
      </c>
      <c r="B42" s="40"/>
      <c r="C42" s="50">
        <v>21847931</v>
      </c>
      <c r="D42" s="50">
        <v>38507792</v>
      </c>
      <c r="E42" s="50">
        <v>19728844</v>
      </c>
      <c r="F42" s="50">
        <v>38507792</v>
      </c>
      <c r="G42" s="51"/>
    </row>
    <row r="43" spans="1:7" ht="15">
      <c r="A43" s="52" t="s">
        <v>101</v>
      </c>
      <c r="B43" s="30" t="s">
        <v>102</v>
      </c>
      <c r="C43" s="19">
        <v>3000000</v>
      </c>
      <c r="D43" s="19">
        <v>2500000</v>
      </c>
      <c r="E43" s="19">
        <v>1348561</v>
      </c>
      <c r="F43" s="19">
        <v>2500000</v>
      </c>
      <c r="G43" s="35"/>
    </row>
    <row r="44" spans="1:7" ht="15">
      <c r="A44" s="52" t="s">
        <v>103</v>
      </c>
      <c r="B44" s="30" t="s">
        <v>104</v>
      </c>
      <c r="C44" s="19">
        <v>500000</v>
      </c>
      <c r="D44" s="19">
        <v>500000</v>
      </c>
      <c r="E44" s="19">
        <v>398098</v>
      </c>
      <c r="F44" s="19">
        <v>500000</v>
      </c>
      <c r="G44" s="35"/>
    </row>
    <row r="45" spans="1:7" ht="15">
      <c r="A45" s="42" t="s">
        <v>105</v>
      </c>
      <c r="B45" s="30" t="s">
        <v>106</v>
      </c>
      <c r="C45" s="19">
        <v>810000</v>
      </c>
      <c r="D45" s="19">
        <v>810000</v>
      </c>
      <c r="E45" s="19">
        <v>297670</v>
      </c>
      <c r="F45" s="19">
        <v>810000</v>
      </c>
      <c r="G45" s="35"/>
    </row>
    <row r="46" spans="1:7" ht="15">
      <c r="A46" s="53" t="s">
        <v>107</v>
      </c>
      <c r="B46" s="40" t="s">
        <v>108</v>
      </c>
      <c r="C46" s="20">
        <v>4310000</v>
      </c>
      <c r="D46" s="20">
        <v>3810000</v>
      </c>
      <c r="E46" s="20">
        <v>2044329</v>
      </c>
      <c r="F46" s="20">
        <v>3810000</v>
      </c>
      <c r="G46" s="37"/>
    </row>
    <row r="47" spans="1:7" ht="15">
      <c r="A47" s="45" t="s">
        <v>109</v>
      </c>
      <c r="B47" s="30" t="s">
        <v>110</v>
      </c>
      <c r="C47" s="19">
        <v>8000000</v>
      </c>
      <c r="D47" s="19">
        <v>12200000</v>
      </c>
      <c r="E47" s="19">
        <v>4021964</v>
      </c>
      <c r="F47" s="19">
        <v>12200000</v>
      </c>
      <c r="G47" s="28"/>
    </row>
    <row r="48" spans="1:7" ht="15">
      <c r="A48" s="45" t="s">
        <v>111</v>
      </c>
      <c r="B48" s="30" t="s">
        <v>112</v>
      </c>
      <c r="C48" s="19">
        <v>2300000</v>
      </c>
      <c r="D48" s="19">
        <v>2300000</v>
      </c>
      <c r="E48" s="19">
        <v>1049956</v>
      </c>
      <c r="F48" s="19">
        <v>2300000</v>
      </c>
      <c r="G48" s="28"/>
    </row>
    <row r="49" spans="1:7" ht="15">
      <c r="A49" s="45" t="s">
        <v>113</v>
      </c>
      <c r="B49" s="30" t="s">
        <v>114</v>
      </c>
      <c r="C49" s="19">
        <v>2160000</v>
      </c>
      <c r="D49" s="19">
        <v>2160000</v>
      </c>
      <c r="E49" s="19">
        <v>1369417</v>
      </c>
      <c r="F49" s="19">
        <v>2160000</v>
      </c>
      <c r="G49" s="28"/>
    </row>
    <row r="50" spans="1:7" ht="15">
      <c r="A50" s="46" t="s">
        <v>115</v>
      </c>
      <c r="B50" s="40" t="s">
        <v>116</v>
      </c>
      <c r="C50" s="20">
        <v>12460000</v>
      </c>
      <c r="D50" s="20">
        <v>16660000</v>
      </c>
      <c r="E50" s="20">
        <v>6441337</v>
      </c>
      <c r="F50" s="20">
        <v>16660000</v>
      </c>
      <c r="G50" s="34"/>
    </row>
    <row r="51" spans="1:7" ht="15">
      <c r="A51" s="45" t="s">
        <v>117</v>
      </c>
      <c r="B51" s="30" t="s">
        <v>118</v>
      </c>
      <c r="C51" s="19">
        <v>200000</v>
      </c>
      <c r="D51" s="19">
        <v>600000</v>
      </c>
      <c r="E51" s="19">
        <v>450000</v>
      </c>
      <c r="F51" s="19">
        <v>600000</v>
      </c>
      <c r="G51" s="35"/>
    </row>
    <row r="52" spans="1:7" ht="15">
      <c r="A52" s="46" t="s">
        <v>119</v>
      </c>
      <c r="B52" s="40" t="s">
        <v>120</v>
      </c>
      <c r="C52" s="20">
        <v>200000</v>
      </c>
      <c r="D52" s="20">
        <v>600000</v>
      </c>
      <c r="E52" s="20">
        <v>450000</v>
      </c>
      <c r="F52" s="20">
        <v>600000</v>
      </c>
      <c r="G52" s="37"/>
    </row>
    <row r="53" spans="1:7" ht="15.75">
      <c r="A53" s="49" t="s">
        <v>121</v>
      </c>
      <c r="B53" s="40"/>
      <c r="C53" s="50">
        <v>16970000</v>
      </c>
      <c r="D53" s="50">
        <v>21070000</v>
      </c>
      <c r="E53" s="50">
        <v>8935666</v>
      </c>
      <c r="F53" s="50">
        <v>21070000</v>
      </c>
      <c r="G53" s="51"/>
    </row>
    <row r="54" spans="1:7" ht="15.75">
      <c r="A54" s="54" t="s">
        <v>122</v>
      </c>
      <c r="B54" s="55" t="s">
        <v>123</v>
      </c>
      <c r="C54" s="8">
        <v>38817931</v>
      </c>
      <c r="D54" s="8">
        <v>59577792</v>
      </c>
      <c r="E54" s="8">
        <v>28664510</v>
      </c>
      <c r="F54" s="8">
        <v>59577792</v>
      </c>
      <c r="G54" s="37"/>
    </row>
    <row r="55" spans="1:7" ht="15">
      <c r="A55" s="56" t="s">
        <v>124</v>
      </c>
      <c r="B55" s="31" t="s">
        <v>125</v>
      </c>
      <c r="C55" s="57">
        <v>544254</v>
      </c>
      <c r="D55" s="57">
        <v>1302069</v>
      </c>
      <c r="E55" s="57">
        <v>747815</v>
      </c>
      <c r="F55" s="57">
        <v>1302069</v>
      </c>
      <c r="G55" s="48"/>
    </row>
    <row r="56" spans="1:7" ht="15">
      <c r="A56" s="58" t="s">
        <v>126</v>
      </c>
      <c r="B56" s="36" t="s">
        <v>127</v>
      </c>
      <c r="C56" s="59">
        <v>544254</v>
      </c>
      <c r="D56" s="59">
        <v>1302069</v>
      </c>
      <c r="E56" s="59">
        <v>747815</v>
      </c>
      <c r="F56" s="59">
        <v>1302069</v>
      </c>
      <c r="G56" s="48"/>
    </row>
    <row r="57" spans="1:7" ht="15.75">
      <c r="A57" s="60" t="s">
        <v>128</v>
      </c>
      <c r="B57" s="61" t="s">
        <v>129</v>
      </c>
      <c r="C57" s="59">
        <v>544254</v>
      </c>
      <c r="D57" s="59">
        <v>1302069</v>
      </c>
      <c r="E57" s="59">
        <v>747815</v>
      </c>
      <c r="F57" s="59">
        <v>1302069</v>
      </c>
      <c r="G57" s="62"/>
    </row>
    <row r="58" spans="1:7" ht="15.75">
      <c r="A58" s="63" t="s">
        <v>15</v>
      </c>
      <c r="B58" s="64"/>
      <c r="C58" s="8">
        <v>39362185</v>
      </c>
      <c r="D58" s="8">
        <v>60879861</v>
      </c>
      <c r="E58" s="8">
        <v>29412325</v>
      </c>
      <c r="F58" s="8">
        <v>60879861</v>
      </c>
      <c r="G58" s="37"/>
    </row>
    <row r="60" spans="1:7" ht="15">
      <c r="A60" s="17"/>
      <c r="B60" s="17"/>
      <c r="C60" s="18">
        <v>2</v>
      </c>
      <c r="D60" s="17"/>
      <c r="E60" s="17"/>
      <c r="F60" s="17"/>
      <c r="G60" s="17"/>
    </row>
  </sheetData>
  <sheetProtection/>
  <mergeCells count="3">
    <mergeCell ref="A1:H1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42.421875" style="0" bestFit="1" customWidth="1"/>
    <col min="3" max="6" width="11.28125" style="0" bestFit="1" customWidth="1"/>
  </cols>
  <sheetData>
    <row r="1" spans="1:8" ht="15">
      <c r="A1" s="66"/>
      <c r="B1" s="66"/>
      <c r="C1" s="66"/>
      <c r="D1" s="66"/>
      <c r="E1" s="66"/>
      <c r="F1" s="66"/>
      <c r="G1" s="66"/>
      <c r="H1" s="66"/>
    </row>
    <row r="2" spans="1:8" ht="15">
      <c r="A2" s="235" t="s">
        <v>183</v>
      </c>
      <c r="B2" s="235"/>
      <c r="C2" s="235"/>
      <c r="D2" s="235"/>
      <c r="E2" s="235"/>
      <c r="F2" s="235"/>
      <c r="G2" s="235"/>
      <c r="H2" s="66"/>
    </row>
    <row r="3" spans="1:8" ht="15.75">
      <c r="A3" s="237" t="s">
        <v>131</v>
      </c>
      <c r="B3" s="233"/>
      <c r="C3" s="233"/>
      <c r="D3" s="233"/>
      <c r="E3" s="233"/>
      <c r="F3" s="233"/>
      <c r="G3" s="233"/>
      <c r="H3" s="69"/>
    </row>
    <row r="4" spans="1:8" ht="15.75">
      <c r="A4" s="238" t="s">
        <v>133</v>
      </c>
      <c r="B4" s="239"/>
      <c r="C4" s="239"/>
      <c r="D4" s="239"/>
      <c r="E4" s="239"/>
      <c r="F4" s="239"/>
      <c r="G4" s="239"/>
      <c r="H4" s="69"/>
    </row>
    <row r="5" spans="1:8" ht="38.25">
      <c r="A5" s="23" t="s">
        <v>26</v>
      </c>
      <c r="B5" s="24" t="s">
        <v>134</v>
      </c>
      <c r="C5" s="24" t="s">
        <v>2</v>
      </c>
      <c r="D5" s="24" t="s">
        <v>3</v>
      </c>
      <c r="E5" s="24" t="s">
        <v>4</v>
      </c>
      <c r="F5" s="25" t="s">
        <v>28</v>
      </c>
      <c r="G5" s="25" t="s">
        <v>29</v>
      </c>
      <c r="H5" s="65"/>
    </row>
    <row r="6" spans="1:8" ht="25.5">
      <c r="A6" s="29" t="s">
        <v>135</v>
      </c>
      <c r="B6" s="42" t="s">
        <v>136</v>
      </c>
      <c r="C6" s="67">
        <v>9604980</v>
      </c>
      <c r="D6" s="67">
        <v>10852602</v>
      </c>
      <c r="E6" s="67">
        <v>10852602</v>
      </c>
      <c r="F6" s="67">
        <v>10852602</v>
      </c>
      <c r="G6" s="67"/>
      <c r="H6" s="65"/>
    </row>
    <row r="7" spans="1:8" ht="25.5">
      <c r="A7" s="29" t="s">
        <v>137</v>
      </c>
      <c r="B7" s="42" t="s">
        <v>138</v>
      </c>
      <c r="C7" s="67">
        <v>3091250</v>
      </c>
      <c r="D7" s="67">
        <v>3592423</v>
      </c>
      <c r="E7" s="67">
        <v>3592423</v>
      </c>
      <c r="F7" s="67">
        <v>3592423</v>
      </c>
      <c r="G7" s="67"/>
      <c r="H7" s="65"/>
    </row>
    <row r="8" spans="1:8" ht="25.5">
      <c r="A8" s="29" t="s">
        <v>139</v>
      </c>
      <c r="B8" s="42" t="s">
        <v>140</v>
      </c>
      <c r="C8" s="67">
        <v>1200000</v>
      </c>
      <c r="D8" s="67">
        <v>1200000</v>
      </c>
      <c r="E8" s="67">
        <v>1200000</v>
      </c>
      <c r="F8" s="67">
        <v>1200000</v>
      </c>
      <c r="G8" s="67"/>
      <c r="H8" s="65"/>
    </row>
    <row r="9" spans="1:8" ht="25.5">
      <c r="A9" s="29" t="s">
        <v>141</v>
      </c>
      <c r="B9" s="42" t="s">
        <v>142</v>
      </c>
      <c r="C9" s="67"/>
      <c r="D9" s="67">
        <v>430530</v>
      </c>
      <c r="E9" s="67">
        <v>430530</v>
      </c>
      <c r="F9" s="67">
        <v>430530</v>
      </c>
      <c r="G9" s="67"/>
      <c r="H9" s="65"/>
    </row>
    <row r="10" spans="1:8" ht="15">
      <c r="A10" s="29" t="s">
        <v>143</v>
      </c>
      <c r="B10" s="42" t="s">
        <v>144</v>
      </c>
      <c r="C10" s="67"/>
      <c r="D10" s="67">
        <v>55360</v>
      </c>
      <c r="E10" s="67">
        <v>55360</v>
      </c>
      <c r="F10" s="67">
        <v>55360</v>
      </c>
      <c r="G10" s="67"/>
      <c r="H10" s="65"/>
    </row>
    <row r="11" spans="1:8" ht="15">
      <c r="A11" s="36" t="s">
        <v>145</v>
      </c>
      <c r="B11" s="70" t="s">
        <v>146</v>
      </c>
      <c r="C11" s="68">
        <v>13896230</v>
      </c>
      <c r="D11" s="68">
        <v>16130915</v>
      </c>
      <c r="E11" s="68">
        <v>16130915</v>
      </c>
      <c r="F11" s="68">
        <v>16130915</v>
      </c>
      <c r="G11" s="67"/>
      <c r="H11" s="65"/>
    </row>
    <row r="12" spans="1:8" ht="25.5">
      <c r="A12" s="31" t="s">
        <v>147</v>
      </c>
      <c r="B12" s="42" t="s">
        <v>148</v>
      </c>
      <c r="C12" s="67">
        <v>39878</v>
      </c>
      <c r="D12" s="67">
        <v>524527</v>
      </c>
      <c r="E12" s="67">
        <v>524527</v>
      </c>
      <c r="F12" s="67">
        <v>524527</v>
      </c>
      <c r="G12" s="67"/>
      <c r="H12" s="65"/>
    </row>
    <row r="13" spans="1:8" ht="28.5">
      <c r="A13" s="41" t="s">
        <v>149</v>
      </c>
      <c r="B13" s="53" t="s">
        <v>150</v>
      </c>
      <c r="C13" s="68">
        <v>13936108</v>
      </c>
      <c r="D13" s="68">
        <v>16655442</v>
      </c>
      <c r="E13" s="68">
        <v>16655442</v>
      </c>
      <c r="F13" s="68">
        <v>16655442</v>
      </c>
      <c r="G13" s="67"/>
      <c r="H13" s="65"/>
    </row>
    <row r="14" spans="1:8" ht="28.5">
      <c r="A14" s="41" t="s">
        <v>151</v>
      </c>
      <c r="B14" s="53" t="s">
        <v>152</v>
      </c>
      <c r="C14" s="68"/>
      <c r="D14" s="68">
        <v>6500000</v>
      </c>
      <c r="E14" s="68">
        <v>6500000</v>
      </c>
      <c r="F14" s="68">
        <v>6500000</v>
      </c>
      <c r="G14" s="67"/>
      <c r="H14" s="65"/>
    </row>
    <row r="15" spans="1:8" ht="15">
      <c r="A15" s="31" t="s">
        <v>153</v>
      </c>
      <c r="B15" s="42" t="s">
        <v>154</v>
      </c>
      <c r="C15" s="67">
        <v>1599000</v>
      </c>
      <c r="D15" s="67">
        <v>1599000</v>
      </c>
      <c r="E15" s="67">
        <v>1431906</v>
      </c>
      <c r="F15" s="67">
        <v>1599000</v>
      </c>
      <c r="G15" s="67"/>
      <c r="H15" s="65"/>
    </row>
    <row r="16" spans="1:8" ht="15">
      <c r="A16" s="31" t="s">
        <v>155</v>
      </c>
      <c r="B16" s="42" t="s">
        <v>156</v>
      </c>
      <c r="C16" s="67">
        <v>2500000</v>
      </c>
      <c r="D16" s="67">
        <v>2000000</v>
      </c>
      <c r="E16" s="67">
        <v>1806647</v>
      </c>
      <c r="F16" s="67">
        <v>2000000</v>
      </c>
      <c r="G16" s="67"/>
      <c r="H16" s="65"/>
    </row>
    <row r="17" spans="1:7" ht="15">
      <c r="A17" s="31" t="s">
        <v>157</v>
      </c>
      <c r="B17" s="42" t="s">
        <v>158</v>
      </c>
      <c r="C17" s="67">
        <v>800000</v>
      </c>
      <c r="D17" s="67">
        <v>1014157</v>
      </c>
      <c r="E17" s="67">
        <v>925008</v>
      </c>
      <c r="F17" s="67">
        <v>1014157</v>
      </c>
      <c r="G17" s="67"/>
    </row>
    <row r="18" spans="1:7" ht="15">
      <c r="A18" s="31" t="s">
        <v>159</v>
      </c>
      <c r="B18" s="42" t="s">
        <v>160</v>
      </c>
      <c r="C18" s="67"/>
      <c r="D18" s="67"/>
      <c r="E18" s="67">
        <v>48587</v>
      </c>
      <c r="F18" s="67"/>
      <c r="G18" s="67"/>
    </row>
    <row r="19" spans="1:7" ht="15">
      <c r="A19" s="41" t="s">
        <v>161</v>
      </c>
      <c r="B19" s="53" t="s">
        <v>162</v>
      </c>
      <c r="C19" s="68">
        <v>4899000</v>
      </c>
      <c r="D19" s="68">
        <v>4613157</v>
      </c>
      <c r="E19" s="68">
        <v>4212148</v>
      </c>
      <c r="F19" s="68">
        <v>4613157</v>
      </c>
      <c r="G19" s="67"/>
    </row>
    <row r="20" spans="1:7" ht="15">
      <c r="A20" s="45" t="s">
        <v>163</v>
      </c>
      <c r="B20" s="42" t="s">
        <v>164</v>
      </c>
      <c r="C20" s="67">
        <v>4622037</v>
      </c>
      <c r="D20" s="67">
        <v>5605397</v>
      </c>
      <c r="E20" s="67">
        <v>5623117</v>
      </c>
      <c r="F20" s="67">
        <v>5605397</v>
      </c>
      <c r="G20" s="67"/>
    </row>
    <row r="21" spans="1:7" ht="15">
      <c r="A21" s="45" t="s">
        <v>165</v>
      </c>
      <c r="B21" s="42" t="s">
        <v>166</v>
      </c>
      <c r="C21" s="67">
        <v>1802461</v>
      </c>
      <c r="D21" s="67">
        <v>1802461</v>
      </c>
      <c r="E21" s="67">
        <v>1532255</v>
      </c>
      <c r="F21" s="67">
        <v>1802461</v>
      </c>
      <c r="G21" s="67"/>
    </row>
    <row r="22" spans="1:7" ht="15">
      <c r="A22" s="45" t="s">
        <v>167</v>
      </c>
      <c r="B22" s="42" t="s">
        <v>168</v>
      </c>
      <c r="C22" s="67">
        <v>1707615</v>
      </c>
      <c r="D22" s="67">
        <v>1707615</v>
      </c>
      <c r="E22" s="67">
        <v>1913948</v>
      </c>
      <c r="F22" s="67">
        <v>1707615</v>
      </c>
      <c r="G22" s="67"/>
    </row>
    <row r="23" spans="1:7" ht="15">
      <c r="A23" s="45" t="s">
        <v>169</v>
      </c>
      <c r="B23" s="42" t="s">
        <v>170</v>
      </c>
      <c r="C23" s="67"/>
      <c r="D23" s="67">
        <v>892488</v>
      </c>
      <c r="E23" s="67">
        <v>892520</v>
      </c>
      <c r="F23" s="67">
        <v>892488</v>
      </c>
      <c r="G23" s="67"/>
    </row>
    <row r="24" spans="1:7" ht="15">
      <c r="A24" s="46" t="s">
        <v>171</v>
      </c>
      <c r="B24" s="53" t="s">
        <v>172</v>
      </c>
      <c r="C24" s="68">
        <v>8132113</v>
      </c>
      <c r="D24" s="68">
        <v>10007961</v>
      </c>
      <c r="E24" s="68">
        <v>9961840</v>
      </c>
      <c r="F24" s="68">
        <v>10007961</v>
      </c>
      <c r="G24" s="67"/>
    </row>
    <row r="25" spans="1:7" ht="15.75">
      <c r="A25" s="71" t="s">
        <v>173</v>
      </c>
      <c r="B25" s="72" t="s">
        <v>174</v>
      </c>
      <c r="C25" s="68">
        <v>26967221</v>
      </c>
      <c r="D25" s="68">
        <v>37776560</v>
      </c>
      <c r="E25" s="68">
        <v>37329430</v>
      </c>
      <c r="F25" s="68">
        <v>37776560</v>
      </c>
      <c r="G25" s="67"/>
    </row>
    <row r="26" spans="1:7" ht="15.75">
      <c r="A26" s="73" t="s">
        <v>175</v>
      </c>
      <c r="B26" s="72"/>
      <c r="C26" s="68"/>
      <c r="D26" s="68"/>
      <c r="E26" s="68"/>
      <c r="F26" s="68"/>
      <c r="G26" s="67"/>
    </row>
    <row r="27" spans="1:7" ht="15.75">
      <c r="A27" s="73" t="s">
        <v>176</v>
      </c>
      <c r="B27" s="72"/>
      <c r="C27" s="68"/>
      <c r="D27" s="68"/>
      <c r="E27" s="68"/>
      <c r="F27" s="68"/>
      <c r="G27" s="67"/>
    </row>
    <row r="28" spans="1:7" ht="25.5">
      <c r="A28" s="31" t="s">
        <v>177</v>
      </c>
      <c r="B28" s="31" t="s">
        <v>178</v>
      </c>
      <c r="C28" s="67">
        <v>9011364</v>
      </c>
      <c r="D28" s="67">
        <v>23103301</v>
      </c>
      <c r="E28" s="67">
        <v>23103301</v>
      </c>
      <c r="F28" s="67">
        <v>23103301</v>
      </c>
      <c r="G28" s="67"/>
    </row>
    <row r="29" spans="1:7" ht="15">
      <c r="A29" s="36" t="s">
        <v>179</v>
      </c>
      <c r="B29" s="36" t="s">
        <v>180</v>
      </c>
      <c r="C29" s="68">
        <v>9011364</v>
      </c>
      <c r="D29" s="68">
        <v>23103301</v>
      </c>
      <c r="E29" s="68">
        <v>23103301</v>
      </c>
      <c r="F29" s="68">
        <v>23103301</v>
      </c>
      <c r="G29" s="67"/>
    </row>
    <row r="30" spans="1:7" ht="15.75">
      <c r="A30" s="74" t="s">
        <v>181</v>
      </c>
      <c r="B30" s="75" t="s">
        <v>182</v>
      </c>
      <c r="C30" s="68">
        <v>9011364</v>
      </c>
      <c r="D30" s="68">
        <v>23103301</v>
      </c>
      <c r="E30" s="68">
        <v>23103301</v>
      </c>
      <c r="F30" s="68">
        <v>23103301</v>
      </c>
      <c r="G30" s="67"/>
    </row>
    <row r="31" spans="1:7" ht="15.75">
      <c r="A31" s="73" t="s">
        <v>22</v>
      </c>
      <c r="B31" s="76"/>
      <c r="C31" s="68">
        <v>35978585</v>
      </c>
      <c r="D31" s="68">
        <v>60879861</v>
      </c>
      <c r="E31" s="68">
        <v>60432731</v>
      </c>
      <c r="F31" s="68">
        <v>60879861</v>
      </c>
      <c r="G31" s="67"/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51.8515625" style="0" customWidth="1"/>
    <col min="2" max="2" width="16.140625" style="0" customWidth="1"/>
    <col min="3" max="3" width="15.140625" style="0" customWidth="1"/>
  </cols>
  <sheetData>
    <row r="1" spans="1:8" ht="15">
      <c r="A1" s="235"/>
      <c r="B1" s="235"/>
      <c r="C1" s="78"/>
      <c r="D1" s="78"/>
      <c r="E1" s="78"/>
      <c r="F1" s="78"/>
      <c r="G1" s="78"/>
      <c r="H1" s="78"/>
    </row>
    <row r="2" spans="1:8" ht="15">
      <c r="A2" s="235" t="s">
        <v>215</v>
      </c>
      <c r="B2" s="235"/>
      <c r="C2" s="233"/>
      <c r="D2" s="78"/>
      <c r="E2" s="78"/>
      <c r="F2" s="78"/>
      <c r="G2" s="78"/>
      <c r="H2" s="78"/>
    </row>
    <row r="3" spans="1:8" ht="15.75">
      <c r="A3" s="237" t="s">
        <v>216</v>
      </c>
      <c r="B3" s="233"/>
      <c r="C3" s="233"/>
      <c r="D3" s="78"/>
      <c r="E3" s="78"/>
      <c r="F3" s="78"/>
      <c r="G3" s="78"/>
      <c r="H3" s="78"/>
    </row>
    <row r="4" spans="1:8" ht="16.5">
      <c r="A4" s="240" t="s">
        <v>184</v>
      </c>
      <c r="B4" s="241"/>
      <c r="C4" s="242"/>
      <c r="D4" s="78"/>
      <c r="E4" s="78"/>
      <c r="F4" s="78"/>
      <c r="G4" s="78"/>
      <c r="H4" s="78"/>
    </row>
    <row r="5" spans="1:8" ht="15">
      <c r="A5" s="80"/>
      <c r="B5" s="78"/>
      <c r="C5" s="78"/>
      <c r="D5" s="78"/>
      <c r="E5" s="78"/>
      <c r="F5" s="78"/>
      <c r="G5" s="78"/>
      <c r="H5" s="78"/>
    </row>
    <row r="6" spans="1:8" ht="15">
      <c r="A6" s="80"/>
      <c r="B6" s="78"/>
      <c r="C6" s="79"/>
      <c r="D6" s="78"/>
      <c r="E6" s="78"/>
      <c r="F6" s="78"/>
      <c r="G6" s="78"/>
      <c r="H6" s="78"/>
    </row>
    <row r="7" spans="1:8" ht="63.75">
      <c r="A7" s="81" t="s">
        <v>185</v>
      </c>
      <c r="B7" s="82" t="s">
        <v>186</v>
      </c>
      <c r="C7" s="82" t="s">
        <v>187</v>
      </c>
      <c r="D7" s="78"/>
      <c r="E7" s="78"/>
      <c r="F7" s="78"/>
      <c r="G7" s="84"/>
      <c r="H7" s="84"/>
    </row>
    <row r="8" spans="1:8" ht="15">
      <c r="A8" s="83" t="s">
        <v>188</v>
      </c>
      <c r="B8" s="85"/>
      <c r="C8" s="85"/>
      <c r="D8" s="78"/>
      <c r="E8" s="78"/>
      <c r="F8" s="78"/>
      <c r="G8" s="78"/>
      <c r="H8" s="78"/>
    </row>
    <row r="9" spans="1:8" ht="15">
      <c r="A9" s="83" t="s">
        <v>189</v>
      </c>
      <c r="B9" s="85"/>
      <c r="C9" s="85"/>
      <c r="D9" s="78"/>
      <c r="E9" s="78"/>
      <c r="F9" s="78"/>
      <c r="G9" s="78"/>
      <c r="H9" s="78"/>
    </row>
    <row r="10" spans="1:8" ht="15">
      <c r="A10" s="83" t="s">
        <v>190</v>
      </c>
      <c r="B10" s="85"/>
      <c r="C10" s="85"/>
      <c r="D10" s="78"/>
      <c r="E10" s="78"/>
      <c r="F10" s="78"/>
      <c r="G10" s="78"/>
      <c r="H10" s="78"/>
    </row>
    <row r="11" spans="1:8" ht="15">
      <c r="A11" s="83" t="s">
        <v>191</v>
      </c>
      <c r="B11" s="85"/>
      <c r="C11" s="85"/>
      <c r="D11" s="78"/>
      <c r="E11" s="78"/>
      <c r="F11" s="78"/>
      <c r="G11" s="78"/>
      <c r="H11" s="78"/>
    </row>
    <row r="12" spans="1:8" ht="22.5" customHeight="1">
      <c r="A12" s="86" t="s">
        <v>192</v>
      </c>
      <c r="B12" s="85"/>
      <c r="C12" s="85"/>
      <c r="D12" s="78"/>
      <c r="E12" s="78"/>
      <c r="F12" s="78"/>
      <c r="G12" s="78"/>
      <c r="H12" s="78"/>
    </row>
    <row r="13" spans="1:8" ht="15">
      <c r="A13" s="83" t="s">
        <v>193</v>
      </c>
      <c r="B13" s="85"/>
      <c r="C13" s="85"/>
      <c r="D13" s="78"/>
      <c r="E13" s="78"/>
      <c r="F13" s="78"/>
      <c r="G13" s="78"/>
      <c r="H13" s="78"/>
    </row>
    <row r="14" spans="1:8" ht="25.5">
      <c r="A14" s="83" t="s">
        <v>194</v>
      </c>
      <c r="B14" s="85"/>
      <c r="C14" s="85"/>
      <c r="D14" s="78"/>
      <c r="E14" s="78"/>
      <c r="F14" s="78"/>
      <c r="G14" s="78"/>
      <c r="H14" s="78"/>
    </row>
    <row r="15" spans="1:8" ht="15">
      <c r="A15" s="83" t="s">
        <v>195</v>
      </c>
      <c r="B15" s="85"/>
      <c r="C15" s="85"/>
      <c r="D15" s="78"/>
      <c r="E15" s="78"/>
      <c r="F15" s="78"/>
      <c r="G15" s="78"/>
      <c r="H15" s="78"/>
    </row>
    <row r="16" spans="1:8" ht="15">
      <c r="A16" s="83" t="s">
        <v>196</v>
      </c>
      <c r="B16" s="85"/>
      <c r="C16" s="85">
        <v>1</v>
      </c>
      <c r="D16" s="78"/>
      <c r="E16" s="78"/>
      <c r="F16" s="78"/>
      <c r="G16" s="78"/>
      <c r="H16" s="78"/>
    </row>
    <row r="17" spans="1:3" ht="15">
      <c r="A17" s="83" t="s">
        <v>197</v>
      </c>
      <c r="B17" s="85"/>
      <c r="C17" s="85"/>
    </row>
    <row r="18" spans="1:3" ht="15">
      <c r="A18" s="83" t="s">
        <v>198</v>
      </c>
      <c r="B18" s="85"/>
      <c r="C18" s="85"/>
    </row>
    <row r="19" spans="1:3" ht="15">
      <c r="A19" s="83" t="s">
        <v>199</v>
      </c>
      <c r="B19" s="85"/>
      <c r="C19" s="85"/>
    </row>
    <row r="20" spans="1:3" ht="15">
      <c r="A20" s="86" t="s">
        <v>200</v>
      </c>
      <c r="B20" s="85"/>
      <c r="C20" s="85">
        <v>1</v>
      </c>
    </row>
    <row r="21" spans="1:3" ht="38.25">
      <c r="A21" s="83" t="s">
        <v>201</v>
      </c>
      <c r="B21" s="85">
        <v>2</v>
      </c>
      <c r="C21" s="85">
        <v>1</v>
      </c>
    </row>
    <row r="22" spans="1:3" ht="15">
      <c r="A22" s="83" t="s">
        <v>202</v>
      </c>
      <c r="B22" s="85">
        <v>0</v>
      </c>
      <c r="C22" s="85">
        <v>0</v>
      </c>
    </row>
    <row r="23" spans="1:3" ht="15">
      <c r="A23" s="83" t="s">
        <v>203</v>
      </c>
      <c r="B23" s="85">
        <v>1</v>
      </c>
      <c r="C23" s="85">
        <v>0</v>
      </c>
    </row>
    <row r="24" spans="1:3" ht="15">
      <c r="A24" s="86" t="s">
        <v>204</v>
      </c>
      <c r="B24" s="85">
        <v>3</v>
      </c>
      <c r="C24" s="85">
        <v>1</v>
      </c>
    </row>
    <row r="25" spans="1:3" ht="15">
      <c r="A25" s="83" t="s">
        <v>205</v>
      </c>
      <c r="B25" s="85">
        <v>1</v>
      </c>
      <c r="C25" s="85">
        <v>1</v>
      </c>
    </row>
    <row r="26" spans="1:3" ht="25.5">
      <c r="A26" s="83" t="s">
        <v>206</v>
      </c>
      <c r="B26" s="85">
        <v>4</v>
      </c>
      <c r="C26" s="85">
        <v>4</v>
      </c>
    </row>
    <row r="27" spans="1:3" ht="25.5">
      <c r="A27" s="83" t="s">
        <v>207</v>
      </c>
      <c r="B27" s="85">
        <v>0</v>
      </c>
      <c r="C27" s="85">
        <v>0</v>
      </c>
    </row>
    <row r="28" spans="1:3" ht="15">
      <c r="A28" s="86" t="s">
        <v>208</v>
      </c>
      <c r="B28" s="85">
        <v>5</v>
      </c>
      <c r="C28" s="85">
        <v>5</v>
      </c>
    </row>
    <row r="29" spans="1:3" ht="38.25">
      <c r="A29" s="86" t="s">
        <v>209</v>
      </c>
      <c r="B29" s="87">
        <v>2</v>
      </c>
      <c r="C29" s="87">
        <v>2</v>
      </c>
    </row>
    <row r="30" spans="1:3" ht="38.25">
      <c r="A30" s="83" t="s">
        <v>210</v>
      </c>
      <c r="B30" s="85">
        <v>0</v>
      </c>
      <c r="C30" s="85">
        <v>0</v>
      </c>
    </row>
    <row r="31" spans="1:3" ht="51">
      <c r="A31" s="83" t="s">
        <v>211</v>
      </c>
      <c r="B31" s="85">
        <v>0</v>
      </c>
      <c r="C31" s="85">
        <v>0</v>
      </c>
    </row>
    <row r="32" spans="1:3" ht="25.5">
      <c r="A32" s="83" t="s">
        <v>212</v>
      </c>
      <c r="B32" s="85">
        <v>0</v>
      </c>
      <c r="C32" s="85">
        <v>0</v>
      </c>
    </row>
    <row r="33" spans="1:3" ht="15">
      <c r="A33" s="83" t="s">
        <v>213</v>
      </c>
      <c r="B33" s="85">
        <v>0</v>
      </c>
      <c r="C33" s="85">
        <v>0</v>
      </c>
    </row>
    <row r="34" spans="1:3" ht="38.25">
      <c r="A34" s="86" t="s">
        <v>214</v>
      </c>
      <c r="B34" s="85"/>
      <c r="C34" s="85"/>
    </row>
  </sheetData>
  <sheetProtection/>
  <mergeCells count="4">
    <mergeCell ref="A1:B1"/>
    <mergeCell ref="A3:C3"/>
    <mergeCell ref="A4:C4"/>
    <mergeCell ref="A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2.421875" style="0" customWidth="1"/>
    <col min="3" max="3" width="12.8515625" style="0" customWidth="1"/>
    <col min="4" max="4" width="13.57421875" style="0" customWidth="1"/>
    <col min="5" max="5" width="11.421875" style="0" customWidth="1"/>
  </cols>
  <sheetData>
    <row r="2" spans="1:5" ht="15">
      <c r="A2" s="235" t="s">
        <v>235</v>
      </c>
      <c r="B2" s="235"/>
      <c r="C2" s="235"/>
      <c r="D2" s="244"/>
      <c r="E2" s="244"/>
    </row>
    <row r="3" spans="1:5" ht="15.75">
      <c r="A3" s="237" t="s">
        <v>236</v>
      </c>
      <c r="B3" s="243"/>
      <c r="C3" s="243"/>
      <c r="D3" s="244"/>
      <c r="E3" s="244"/>
    </row>
    <row r="4" spans="1:5" ht="19.5">
      <c r="A4" s="245" t="s">
        <v>217</v>
      </c>
      <c r="B4" s="235"/>
      <c r="C4" s="235"/>
      <c r="D4" s="244"/>
      <c r="E4" s="244"/>
    </row>
    <row r="5" spans="1:5" ht="19.5">
      <c r="A5" s="77"/>
      <c r="B5" s="93"/>
      <c r="C5" s="99"/>
      <c r="D5" s="88"/>
      <c r="E5" s="88"/>
    </row>
    <row r="6" spans="1:5" ht="19.5">
      <c r="A6" s="77"/>
      <c r="B6" s="93"/>
      <c r="C6" s="99"/>
      <c r="D6" s="88"/>
      <c r="E6" s="88"/>
    </row>
    <row r="7" spans="1:5" ht="19.5">
      <c r="A7" s="77"/>
      <c r="B7" s="93"/>
      <c r="C7" s="99"/>
      <c r="D7" s="88"/>
      <c r="E7" s="88"/>
    </row>
    <row r="8" spans="1:5" ht="15">
      <c r="A8" s="88"/>
      <c r="B8" s="88"/>
      <c r="C8" s="88"/>
      <c r="D8" s="88"/>
      <c r="E8" s="97"/>
    </row>
    <row r="9" spans="1:5" ht="25.5">
      <c r="A9" s="23" t="s">
        <v>26</v>
      </c>
      <c r="B9" s="24" t="s">
        <v>27</v>
      </c>
      <c r="C9" s="100" t="s">
        <v>218</v>
      </c>
      <c r="D9" s="100" t="s">
        <v>219</v>
      </c>
      <c r="E9" s="98" t="s">
        <v>4</v>
      </c>
    </row>
    <row r="10" spans="1:5" ht="15">
      <c r="A10" s="70" t="s">
        <v>220</v>
      </c>
      <c r="B10" s="36" t="s">
        <v>102</v>
      </c>
      <c r="C10" s="100"/>
      <c r="D10" s="100"/>
      <c r="E10" s="102"/>
    </row>
    <row r="11" spans="1:5" ht="15">
      <c r="A11" s="31" t="s">
        <v>221</v>
      </c>
      <c r="B11" s="42" t="s">
        <v>102</v>
      </c>
      <c r="C11" s="89">
        <v>3130000</v>
      </c>
      <c r="D11" s="89">
        <v>1500000</v>
      </c>
      <c r="E11" s="101">
        <v>788978</v>
      </c>
    </row>
    <row r="12" spans="1:5" ht="15">
      <c r="A12" s="31" t="s">
        <v>222</v>
      </c>
      <c r="B12" s="42" t="s">
        <v>102</v>
      </c>
      <c r="C12" s="89"/>
      <c r="D12" s="89">
        <v>1000000</v>
      </c>
      <c r="E12" s="101">
        <v>559583</v>
      </c>
    </row>
    <row r="13" spans="1:5" ht="15">
      <c r="A13" s="36" t="s">
        <v>223</v>
      </c>
      <c r="B13" s="70" t="s">
        <v>104</v>
      </c>
      <c r="C13" s="90"/>
      <c r="D13" s="90"/>
      <c r="E13" s="102"/>
    </row>
    <row r="14" spans="1:5" ht="15">
      <c r="A14" s="31" t="s">
        <v>224</v>
      </c>
      <c r="B14" s="42" t="s">
        <v>104</v>
      </c>
      <c r="C14" s="89"/>
      <c r="D14" s="89">
        <v>130000</v>
      </c>
      <c r="E14" s="101">
        <v>129133</v>
      </c>
    </row>
    <row r="15" spans="1:5" ht="15">
      <c r="A15" s="31" t="s">
        <v>225</v>
      </c>
      <c r="B15" s="42" t="s">
        <v>104</v>
      </c>
      <c r="C15" s="89"/>
      <c r="D15" s="89">
        <v>300000</v>
      </c>
      <c r="E15" s="101">
        <v>153465</v>
      </c>
    </row>
    <row r="16" spans="1:5" ht="15">
      <c r="A16" s="31" t="s">
        <v>226</v>
      </c>
      <c r="B16" s="42" t="s">
        <v>104</v>
      </c>
      <c r="C16" s="89"/>
      <c r="D16" s="89">
        <v>120000</v>
      </c>
      <c r="E16" s="101">
        <v>115500</v>
      </c>
    </row>
    <row r="17" spans="1:7" ht="25.5">
      <c r="A17" s="31" t="s">
        <v>105</v>
      </c>
      <c r="B17" s="42" t="s">
        <v>106</v>
      </c>
      <c r="C17" s="89">
        <v>810000</v>
      </c>
      <c r="D17" s="89">
        <v>760000</v>
      </c>
      <c r="E17" s="101">
        <v>297670</v>
      </c>
      <c r="F17" s="88"/>
      <c r="G17" s="88"/>
    </row>
    <row r="18" spans="1:7" ht="15.75">
      <c r="A18" s="95" t="s">
        <v>107</v>
      </c>
      <c r="B18" s="96" t="s">
        <v>108</v>
      </c>
      <c r="C18" s="90">
        <v>3940000</v>
      </c>
      <c r="D18" s="90">
        <v>3810000</v>
      </c>
      <c r="E18" s="102">
        <v>2044329</v>
      </c>
      <c r="F18" s="88"/>
      <c r="G18" s="88"/>
    </row>
    <row r="19" spans="1:7" ht="15">
      <c r="A19" s="94" t="s">
        <v>109</v>
      </c>
      <c r="B19" s="70" t="s">
        <v>110</v>
      </c>
      <c r="C19" s="90"/>
      <c r="D19" s="90"/>
      <c r="E19" s="102"/>
      <c r="F19" s="92"/>
      <c r="G19" s="92"/>
    </row>
    <row r="20" spans="1:7" ht="15">
      <c r="A20" s="45" t="s">
        <v>227</v>
      </c>
      <c r="B20" s="42" t="s">
        <v>110</v>
      </c>
      <c r="C20" s="89"/>
      <c r="D20" s="89">
        <v>500000</v>
      </c>
      <c r="E20" s="101">
        <v>490440</v>
      </c>
      <c r="F20" s="88"/>
      <c r="G20" s="88"/>
    </row>
    <row r="21" spans="1:7" ht="15">
      <c r="A21" s="45" t="s">
        <v>228</v>
      </c>
      <c r="B21" s="42" t="s">
        <v>110</v>
      </c>
      <c r="C21" s="89"/>
      <c r="D21" s="89">
        <v>1600000</v>
      </c>
      <c r="E21" s="101">
        <v>1443337</v>
      </c>
      <c r="F21" s="88"/>
      <c r="G21" s="88"/>
    </row>
    <row r="22" spans="1:7" ht="15">
      <c r="A22" s="45" t="s">
        <v>229</v>
      </c>
      <c r="B22" s="42"/>
      <c r="C22" s="89"/>
      <c r="D22" s="89"/>
      <c r="E22" s="101">
        <v>311850</v>
      </c>
      <c r="F22" s="88"/>
      <c r="G22" s="88"/>
    </row>
    <row r="23" spans="1:7" ht="15">
      <c r="A23" s="45" t="s">
        <v>230</v>
      </c>
      <c r="B23" s="42" t="s">
        <v>110</v>
      </c>
      <c r="C23" s="89"/>
      <c r="D23" s="89"/>
      <c r="E23" s="101">
        <v>253858</v>
      </c>
      <c r="F23" s="88"/>
      <c r="G23" s="88"/>
    </row>
    <row r="24" spans="1:7" ht="15">
      <c r="A24" s="45" t="s">
        <v>231</v>
      </c>
      <c r="B24" s="42" t="s">
        <v>110</v>
      </c>
      <c r="C24" s="89"/>
      <c r="D24" s="89">
        <v>2000000</v>
      </c>
      <c r="E24" s="101">
        <v>1776337</v>
      </c>
      <c r="F24" s="88"/>
      <c r="G24" s="88"/>
    </row>
    <row r="25" spans="1:7" ht="15">
      <c r="A25" s="45" t="s">
        <v>232</v>
      </c>
      <c r="B25" s="42" t="s">
        <v>110</v>
      </c>
      <c r="C25" s="89">
        <v>5000000</v>
      </c>
      <c r="D25" s="89">
        <v>9100000</v>
      </c>
      <c r="E25" s="101">
        <v>0</v>
      </c>
      <c r="F25" s="88"/>
      <c r="G25" s="88"/>
    </row>
    <row r="26" spans="1:7" ht="15">
      <c r="A26" s="94" t="s">
        <v>233</v>
      </c>
      <c r="B26" s="70" t="s">
        <v>112</v>
      </c>
      <c r="C26" s="90"/>
      <c r="D26" s="90"/>
      <c r="E26" s="102"/>
      <c r="F26" s="92"/>
      <c r="G26" s="92"/>
    </row>
    <row r="27" spans="1:7" ht="15">
      <c r="A27" s="45" t="s">
        <v>234</v>
      </c>
      <c r="B27" s="42" t="s">
        <v>112</v>
      </c>
      <c r="C27" s="89"/>
      <c r="D27" s="89">
        <v>1300000</v>
      </c>
      <c r="E27" s="101">
        <v>796098</v>
      </c>
      <c r="F27" s="88"/>
      <c r="G27" s="88"/>
    </row>
    <row r="28" spans="1:7" ht="25.5">
      <c r="A28" s="45" t="s">
        <v>113</v>
      </c>
      <c r="B28" s="42" t="s">
        <v>114</v>
      </c>
      <c r="C28" s="89">
        <v>2160000</v>
      </c>
      <c r="D28" s="89">
        <v>2160000</v>
      </c>
      <c r="E28" s="101">
        <v>1369417</v>
      </c>
      <c r="F28" s="88"/>
      <c r="G28" s="88"/>
    </row>
    <row r="29" spans="1:7" ht="15.75">
      <c r="A29" s="95" t="s">
        <v>115</v>
      </c>
      <c r="B29" s="96" t="s">
        <v>116</v>
      </c>
      <c r="C29" s="90">
        <v>7160000</v>
      </c>
      <c r="D29" s="90">
        <v>16660000</v>
      </c>
      <c r="E29" s="102">
        <v>6441337</v>
      </c>
      <c r="F29" s="88"/>
      <c r="G29" s="91"/>
    </row>
  </sheetData>
  <sheetProtection/>
  <mergeCells count="3">
    <mergeCell ref="A3:E3"/>
    <mergeCell ref="A4:E4"/>
    <mergeCell ref="A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9.8515625" style="0" customWidth="1"/>
    <col min="2" max="2" width="11.140625" style="105" customWidth="1"/>
    <col min="3" max="3" width="19.421875" style="0" customWidth="1"/>
    <col min="4" max="4" width="16.140625" style="0" customWidth="1"/>
  </cols>
  <sheetData>
    <row r="1" spans="1:4" ht="15">
      <c r="A1" s="235" t="s">
        <v>240</v>
      </c>
      <c r="B1" s="235"/>
      <c r="C1" s="235"/>
      <c r="D1" s="244"/>
    </row>
    <row r="2" spans="1:4" ht="15.75">
      <c r="A2" s="237" t="s">
        <v>236</v>
      </c>
      <c r="B2" s="243"/>
      <c r="C2" s="243"/>
      <c r="D2" s="233"/>
    </row>
    <row r="3" spans="1:4" ht="19.5">
      <c r="A3" s="245" t="s">
        <v>237</v>
      </c>
      <c r="B3" s="235"/>
      <c r="C3" s="235"/>
      <c r="D3" s="244"/>
    </row>
    <row r="4" spans="1:4" ht="19.5">
      <c r="A4" s="22"/>
      <c r="C4" s="104"/>
      <c r="D4" s="104"/>
    </row>
    <row r="5" spans="1:4" ht="15">
      <c r="A5" s="104"/>
      <c r="C5" s="104"/>
      <c r="D5" s="104"/>
    </row>
    <row r="6" spans="1:4" ht="26.25">
      <c r="A6" s="23" t="s">
        <v>26</v>
      </c>
      <c r="B6" s="24" t="s">
        <v>27</v>
      </c>
      <c r="C6" s="24" t="s">
        <v>2</v>
      </c>
      <c r="D6" s="103" t="s">
        <v>3</v>
      </c>
    </row>
    <row r="7" spans="1:4" ht="21.75" customHeight="1">
      <c r="A7" s="94" t="s">
        <v>238</v>
      </c>
      <c r="B7" s="23" t="s">
        <v>97</v>
      </c>
      <c r="C7" s="111">
        <v>2182243</v>
      </c>
      <c r="D7" s="108">
        <v>17133707</v>
      </c>
    </row>
    <row r="8" spans="1:4" ht="24" customHeight="1">
      <c r="A8" s="94" t="s">
        <v>239</v>
      </c>
      <c r="B8" s="23" t="s">
        <v>97</v>
      </c>
      <c r="C8" s="111">
        <v>0</v>
      </c>
      <c r="D8" s="108">
        <v>0</v>
      </c>
    </row>
    <row r="9" spans="1:4" ht="15">
      <c r="A9" s="106"/>
      <c r="B9" s="110"/>
      <c r="C9" s="109"/>
      <c r="D9" s="107"/>
    </row>
  </sheetData>
  <sheetProtection/>
  <mergeCells count="3">
    <mergeCell ref="A2:D2"/>
    <mergeCell ref="A3:D3"/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34.8515625" style="0" customWidth="1"/>
    <col min="2" max="2" width="11.00390625" style="116" customWidth="1"/>
    <col min="3" max="3" width="10.57421875" style="0" bestFit="1" customWidth="1"/>
    <col min="4" max="4" width="15.140625" style="0" customWidth="1"/>
    <col min="5" max="5" width="12.57421875" style="0" customWidth="1"/>
  </cols>
  <sheetData>
    <row r="1" spans="1:5" ht="15">
      <c r="A1" s="235" t="s">
        <v>285</v>
      </c>
      <c r="B1" s="235"/>
      <c r="C1" s="235"/>
      <c r="D1" s="235"/>
      <c r="E1" s="235"/>
    </row>
    <row r="2" spans="1:5" ht="18.75">
      <c r="A2" s="246" t="s">
        <v>314</v>
      </c>
      <c r="B2" s="246"/>
      <c r="C2" s="246"/>
      <c r="D2" s="246"/>
      <c r="E2" s="246"/>
    </row>
    <row r="3" spans="1:5" ht="15.75">
      <c r="A3" s="247" t="s">
        <v>242</v>
      </c>
      <c r="B3" s="247"/>
      <c r="C3" s="247"/>
      <c r="D3" s="247"/>
      <c r="E3" s="248"/>
    </row>
    <row r="4" spans="1:5" ht="15">
      <c r="A4" s="117"/>
      <c r="C4" s="112"/>
      <c r="D4" s="112"/>
      <c r="E4" s="115"/>
    </row>
    <row r="5" spans="1:5" ht="28.5">
      <c r="A5" s="14" t="s">
        <v>1</v>
      </c>
      <c r="B5" s="24" t="s">
        <v>27</v>
      </c>
      <c r="C5" s="127" t="s">
        <v>243</v>
      </c>
      <c r="D5" s="128" t="s">
        <v>244</v>
      </c>
      <c r="E5" s="122" t="s">
        <v>245</v>
      </c>
    </row>
    <row r="6" spans="1:5" ht="15">
      <c r="A6" s="123" t="s">
        <v>246</v>
      </c>
      <c r="B6" s="24" t="s">
        <v>83</v>
      </c>
      <c r="C6" s="124"/>
      <c r="D6" s="125">
        <v>34800</v>
      </c>
      <c r="E6" s="126">
        <v>34800</v>
      </c>
    </row>
    <row r="7" spans="1:5" ht="25.5">
      <c r="A7" s="47" t="s">
        <v>247</v>
      </c>
      <c r="B7" s="129" t="s">
        <v>248</v>
      </c>
      <c r="C7" s="113"/>
      <c r="D7" s="113"/>
      <c r="E7" s="113"/>
    </row>
    <row r="8" spans="1:5" ht="25.5">
      <c r="A8" s="47" t="s">
        <v>249</v>
      </c>
      <c r="B8" s="129" t="s">
        <v>248</v>
      </c>
      <c r="C8" s="113"/>
      <c r="D8" s="113"/>
      <c r="E8" s="113"/>
    </row>
    <row r="9" spans="1:5" ht="25.5">
      <c r="A9" s="47" t="s">
        <v>250</v>
      </c>
      <c r="B9" s="129" t="s">
        <v>248</v>
      </c>
      <c r="C9" s="113"/>
      <c r="D9" s="113"/>
      <c r="E9" s="113"/>
    </row>
    <row r="10" spans="1:5" ht="15">
      <c r="A10" s="47" t="s">
        <v>251</v>
      </c>
      <c r="B10" s="129" t="s">
        <v>248</v>
      </c>
      <c r="C10" s="113"/>
      <c r="D10" s="113"/>
      <c r="E10" s="113"/>
    </row>
    <row r="11" spans="1:5" ht="25.5">
      <c r="A11" s="45" t="s">
        <v>252</v>
      </c>
      <c r="B11" s="129" t="s">
        <v>248</v>
      </c>
      <c r="C11" s="113"/>
      <c r="D11" s="113"/>
      <c r="E11" s="113"/>
    </row>
    <row r="12" spans="1:5" ht="25.5">
      <c r="A12" s="45" t="s">
        <v>253</v>
      </c>
      <c r="B12" s="129" t="s">
        <v>248</v>
      </c>
      <c r="C12" s="113"/>
      <c r="D12" s="113"/>
      <c r="E12" s="113"/>
    </row>
    <row r="13" spans="1:5" ht="25.5">
      <c r="A13" s="94" t="s">
        <v>254</v>
      </c>
      <c r="B13" s="130" t="s">
        <v>248</v>
      </c>
      <c r="C13" s="113"/>
      <c r="D13" s="113"/>
      <c r="E13" s="113"/>
    </row>
    <row r="14" spans="1:5" ht="25.5">
      <c r="A14" s="47" t="s">
        <v>255</v>
      </c>
      <c r="B14" s="129" t="s">
        <v>256</v>
      </c>
      <c r="C14" s="113"/>
      <c r="D14" s="113"/>
      <c r="E14" s="113"/>
    </row>
    <row r="15" spans="1:5" ht="25.5">
      <c r="A15" s="118" t="s">
        <v>257</v>
      </c>
      <c r="B15" s="130" t="s">
        <v>256</v>
      </c>
      <c r="C15" s="113"/>
      <c r="D15" s="113"/>
      <c r="E15" s="113"/>
    </row>
    <row r="16" spans="1:5" ht="25.5">
      <c r="A16" s="47" t="s">
        <v>258</v>
      </c>
      <c r="B16" s="129" t="s">
        <v>259</v>
      </c>
      <c r="C16" s="113"/>
      <c r="D16" s="113"/>
      <c r="E16" s="113"/>
    </row>
    <row r="17" spans="1:5" ht="15">
      <c r="A17" s="47" t="s">
        <v>260</v>
      </c>
      <c r="B17" s="129" t="s">
        <v>259</v>
      </c>
      <c r="C17" s="113"/>
      <c r="D17" s="113"/>
      <c r="E17" s="113"/>
    </row>
    <row r="18" spans="1:5" ht="25.5">
      <c r="A18" s="45" t="s">
        <v>261</v>
      </c>
      <c r="B18" s="129" t="s">
        <v>259</v>
      </c>
      <c r="C18" s="113"/>
      <c r="D18" s="113"/>
      <c r="E18" s="113"/>
    </row>
    <row r="19" spans="1:5" ht="25.5">
      <c r="A19" s="45" t="s">
        <v>262</v>
      </c>
      <c r="B19" s="129" t="s">
        <v>259</v>
      </c>
      <c r="C19" s="113"/>
      <c r="D19" s="113"/>
      <c r="E19" s="113"/>
    </row>
    <row r="20" spans="1:5" ht="25.5">
      <c r="A20" s="45" t="s">
        <v>263</v>
      </c>
      <c r="B20" s="129" t="s">
        <v>259</v>
      </c>
      <c r="C20" s="113"/>
      <c r="D20" s="113"/>
      <c r="E20" s="113"/>
    </row>
    <row r="21" spans="1:5" ht="38.25">
      <c r="A21" s="119" t="s">
        <v>264</v>
      </c>
      <c r="B21" s="129" t="s">
        <v>259</v>
      </c>
      <c r="C21" s="113"/>
      <c r="D21" s="113"/>
      <c r="E21" s="113"/>
    </row>
    <row r="22" spans="1:5" ht="15">
      <c r="A22" s="120" t="s">
        <v>265</v>
      </c>
      <c r="B22" s="130" t="s">
        <v>259</v>
      </c>
      <c r="C22" s="113"/>
      <c r="D22" s="113"/>
      <c r="E22" s="113"/>
    </row>
    <row r="23" spans="1:5" ht="15">
      <c r="A23" s="47" t="s">
        <v>266</v>
      </c>
      <c r="B23" s="129" t="s">
        <v>85</v>
      </c>
      <c r="C23" s="113"/>
      <c r="D23" s="113"/>
      <c r="E23" s="113"/>
    </row>
    <row r="24" spans="1:5" ht="15">
      <c r="A24" s="47" t="s">
        <v>267</v>
      </c>
      <c r="B24" s="129" t="s">
        <v>268</v>
      </c>
      <c r="C24" s="113">
        <v>160000</v>
      </c>
      <c r="D24" s="113">
        <v>160000</v>
      </c>
      <c r="E24" s="113">
        <v>160000</v>
      </c>
    </row>
    <row r="25" spans="1:5" ht="15">
      <c r="A25" s="120" t="s">
        <v>269</v>
      </c>
      <c r="B25" s="23" t="s">
        <v>85</v>
      </c>
      <c r="C25" s="114">
        <v>160000</v>
      </c>
      <c r="D25" s="114">
        <v>160000</v>
      </c>
      <c r="E25" s="114">
        <v>160000</v>
      </c>
    </row>
    <row r="26" spans="1:5" ht="25.5">
      <c r="A26" s="47" t="s">
        <v>270</v>
      </c>
      <c r="B26" s="129" t="s">
        <v>87</v>
      </c>
      <c r="C26" s="113"/>
      <c r="D26" s="113"/>
      <c r="E26" s="113"/>
    </row>
    <row r="27" spans="1:5" ht="25.5">
      <c r="A27" s="47" t="s">
        <v>271</v>
      </c>
      <c r="B27" s="129" t="s">
        <v>87</v>
      </c>
      <c r="C27" s="113"/>
      <c r="D27" s="113"/>
      <c r="E27" s="113"/>
    </row>
    <row r="28" spans="1:5" ht="15">
      <c r="A28" s="45" t="s">
        <v>272</v>
      </c>
      <c r="B28" s="129" t="s">
        <v>87</v>
      </c>
      <c r="C28" s="113"/>
      <c r="D28" s="113"/>
      <c r="E28" s="113"/>
    </row>
    <row r="29" spans="1:5" ht="15">
      <c r="A29" s="45" t="s">
        <v>273</v>
      </c>
      <c r="B29" s="129" t="s">
        <v>87</v>
      </c>
      <c r="C29" s="113"/>
      <c r="D29" s="113"/>
      <c r="E29" s="113"/>
    </row>
    <row r="30" spans="1:5" ht="25.5">
      <c r="A30" s="45" t="s">
        <v>274</v>
      </c>
      <c r="B30" s="129" t="s">
        <v>87</v>
      </c>
      <c r="C30" s="113"/>
      <c r="D30" s="113"/>
      <c r="E30" s="113"/>
    </row>
    <row r="31" spans="1:5" ht="25.5">
      <c r="A31" s="45" t="s">
        <v>275</v>
      </c>
      <c r="B31" s="129" t="s">
        <v>87</v>
      </c>
      <c r="C31" s="113"/>
      <c r="D31" s="113"/>
      <c r="E31" s="113"/>
    </row>
    <row r="32" spans="1:5" ht="25.5">
      <c r="A32" s="45" t="s">
        <v>276</v>
      </c>
      <c r="B32" s="129" t="s">
        <v>87</v>
      </c>
      <c r="C32" s="113"/>
      <c r="D32" s="113"/>
      <c r="E32" s="113"/>
    </row>
    <row r="33" spans="1:5" ht="25.5">
      <c r="A33" s="45" t="s">
        <v>277</v>
      </c>
      <c r="B33" s="129" t="s">
        <v>278</v>
      </c>
      <c r="C33" s="113">
        <v>120000</v>
      </c>
      <c r="D33" s="113"/>
      <c r="E33" s="113">
        <v>0</v>
      </c>
    </row>
    <row r="34" spans="1:5" ht="15">
      <c r="A34" s="45" t="s">
        <v>279</v>
      </c>
      <c r="B34" s="129" t="s">
        <v>87</v>
      </c>
      <c r="C34" s="113"/>
      <c r="D34" s="113"/>
      <c r="E34" s="113"/>
    </row>
    <row r="35" spans="1:5" ht="25.5">
      <c r="A35" s="45" t="s">
        <v>280</v>
      </c>
      <c r="B35" s="129" t="s">
        <v>87</v>
      </c>
      <c r="C35" s="113"/>
      <c r="D35" s="113"/>
      <c r="E35" s="113"/>
    </row>
    <row r="36" spans="1:5" ht="38.25">
      <c r="A36" s="45" t="s">
        <v>281</v>
      </c>
      <c r="B36" s="129" t="s">
        <v>282</v>
      </c>
      <c r="C36" s="113">
        <v>380000</v>
      </c>
      <c r="D36" s="113">
        <v>489792</v>
      </c>
      <c r="E36" s="113">
        <v>460000</v>
      </c>
    </row>
    <row r="37" spans="1:5" ht="38.25">
      <c r="A37" s="45" t="s">
        <v>283</v>
      </c>
      <c r="B37" s="129" t="s">
        <v>87</v>
      </c>
      <c r="C37" s="113"/>
      <c r="D37" s="113"/>
      <c r="E37" s="113"/>
    </row>
    <row r="38" spans="1:5" ht="15">
      <c r="A38" s="120" t="s">
        <v>284</v>
      </c>
      <c r="B38" s="130" t="s">
        <v>87</v>
      </c>
      <c r="C38" s="114">
        <v>500000</v>
      </c>
      <c r="D38" s="114">
        <v>489792</v>
      </c>
      <c r="E38" s="114">
        <v>460000</v>
      </c>
    </row>
    <row r="39" spans="1:5" ht="15.75">
      <c r="A39" s="121" t="s">
        <v>88</v>
      </c>
      <c r="B39" s="131" t="s">
        <v>89</v>
      </c>
      <c r="C39" s="114">
        <v>660000</v>
      </c>
      <c r="D39" s="114">
        <v>684592</v>
      </c>
      <c r="E39" s="114">
        <v>654800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0">
      <selection activeCell="G65" sqref="G65"/>
    </sheetView>
  </sheetViews>
  <sheetFormatPr defaultColWidth="9.140625" defaultRowHeight="15"/>
  <cols>
    <col min="1" max="1" width="44.00390625" style="0" customWidth="1"/>
    <col min="3" max="3" width="14.7109375" style="0" customWidth="1"/>
    <col min="4" max="4" width="14.140625" style="0" customWidth="1"/>
    <col min="5" max="5" width="13.7109375" style="0" customWidth="1"/>
  </cols>
  <sheetData>
    <row r="1" spans="1:5" ht="15">
      <c r="A1" s="235" t="s">
        <v>315</v>
      </c>
      <c r="B1" s="235"/>
      <c r="C1" s="235"/>
      <c r="D1" s="233"/>
      <c r="E1" s="233"/>
    </row>
    <row r="2" spans="1:5" ht="18.75">
      <c r="A2" s="246" t="s">
        <v>314</v>
      </c>
      <c r="B2" s="246"/>
      <c r="C2" s="246"/>
      <c r="D2" s="233"/>
      <c r="E2" s="233"/>
    </row>
    <row r="3" spans="1:5" ht="19.5">
      <c r="A3" s="245" t="s">
        <v>286</v>
      </c>
      <c r="B3" s="235"/>
      <c r="C3" s="235"/>
      <c r="D3" s="244"/>
      <c r="E3" s="244"/>
    </row>
    <row r="4" spans="1:5" ht="15">
      <c r="A4" s="132"/>
      <c r="B4" s="132"/>
      <c r="C4" s="132"/>
      <c r="D4" s="132"/>
      <c r="E4" s="132"/>
    </row>
    <row r="5" spans="1:5" ht="15">
      <c r="A5" s="117"/>
      <c r="B5" s="132"/>
      <c r="C5" s="132"/>
      <c r="D5" s="132"/>
      <c r="E5" s="135"/>
    </row>
    <row r="6" spans="1:5" ht="28.5">
      <c r="A6" s="7" t="s">
        <v>1</v>
      </c>
      <c r="B6" s="24" t="s">
        <v>27</v>
      </c>
      <c r="C6" s="127" t="s">
        <v>243</v>
      </c>
      <c r="D6" s="128" t="s">
        <v>244</v>
      </c>
      <c r="E6" s="136" t="s">
        <v>245</v>
      </c>
    </row>
    <row r="7" spans="1:5" ht="15">
      <c r="A7" s="45" t="s">
        <v>287</v>
      </c>
      <c r="B7" s="42" t="s">
        <v>288</v>
      </c>
      <c r="C7" s="133"/>
      <c r="D7" s="133"/>
      <c r="E7" s="133"/>
    </row>
    <row r="8" spans="1:5" ht="15">
      <c r="A8" s="45" t="s">
        <v>289</v>
      </c>
      <c r="B8" s="42" t="s">
        <v>288</v>
      </c>
      <c r="C8" s="133"/>
      <c r="D8" s="133"/>
      <c r="E8" s="133"/>
    </row>
    <row r="9" spans="1:5" ht="25.5">
      <c r="A9" s="45" t="s">
        <v>290</v>
      </c>
      <c r="B9" s="42" t="s">
        <v>288</v>
      </c>
      <c r="C9" s="133"/>
      <c r="D9" s="133"/>
      <c r="E9" s="133"/>
    </row>
    <row r="10" spans="1:5" ht="15">
      <c r="A10" s="45" t="s">
        <v>291</v>
      </c>
      <c r="B10" s="42" t="s">
        <v>288</v>
      </c>
      <c r="C10" s="133"/>
      <c r="D10" s="133"/>
      <c r="E10" s="133"/>
    </row>
    <row r="11" spans="1:5" ht="15">
      <c r="A11" s="45" t="s">
        <v>292</v>
      </c>
      <c r="B11" s="42" t="s">
        <v>288</v>
      </c>
      <c r="C11" s="133"/>
      <c r="D11" s="133"/>
      <c r="E11" s="133"/>
    </row>
    <row r="12" spans="1:5" ht="15">
      <c r="A12" s="45" t="s">
        <v>293</v>
      </c>
      <c r="B12" s="42" t="s">
        <v>288</v>
      </c>
      <c r="C12" s="133"/>
      <c r="D12" s="133"/>
      <c r="E12" s="133"/>
    </row>
    <row r="13" spans="1:5" ht="15">
      <c r="A13" s="45" t="s">
        <v>294</v>
      </c>
      <c r="B13" s="42" t="s">
        <v>288</v>
      </c>
      <c r="C13" s="133"/>
      <c r="D13" s="133"/>
      <c r="E13" s="133"/>
    </row>
    <row r="14" spans="1:5" ht="15">
      <c r="A14" s="45" t="s">
        <v>295</v>
      </c>
      <c r="B14" s="42" t="s">
        <v>288</v>
      </c>
      <c r="C14" s="133"/>
      <c r="D14" s="133"/>
      <c r="E14" s="133"/>
    </row>
    <row r="15" spans="1:5" ht="25.5">
      <c r="A15" s="45" t="s">
        <v>296</v>
      </c>
      <c r="B15" s="42" t="s">
        <v>288</v>
      </c>
      <c r="C15" s="133"/>
      <c r="D15" s="133"/>
      <c r="E15" s="133"/>
    </row>
    <row r="16" spans="1:5" ht="25.5">
      <c r="A16" s="45" t="s">
        <v>297</v>
      </c>
      <c r="B16" s="42" t="s">
        <v>288</v>
      </c>
      <c r="C16" s="133"/>
      <c r="D16" s="133"/>
      <c r="E16" s="133"/>
    </row>
    <row r="17" spans="1:5" ht="25.5">
      <c r="A17" s="120" t="s">
        <v>298</v>
      </c>
      <c r="B17" s="70" t="s">
        <v>288</v>
      </c>
      <c r="C17" s="133"/>
      <c r="D17" s="133"/>
      <c r="E17" s="133"/>
    </row>
    <row r="18" spans="1:5" ht="15">
      <c r="A18" s="45" t="s">
        <v>287</v>
      </c>
      <c r="B18" s="42" t="s">
        <v>299</v>
      </c>
      <c r="C18" s="133"/>
      <c r="D18" s="133"/>
      <c r="E18" s="133"/>
    </row>
    <row r="19" spans="1:5" ht="15">
      <c r="A19" s="45" t="s">
        <v>289</v>
      </c>
      <c r="B19" s="42" t="s">
        <v>299</v>
      </c>
      <c r="C19" s="133"/>
      <c r="D19" s="133"/>
      <c r="E19" s="133"/>
    </row>
    <row r="20" spans="1:5" ht="25.5">
      <c r="A20" s="45" t="s">
        <v>290</v>
      </c>
      <c r="B20" s="42" t="s">
        <v>299</v>
      </c>
      <c r="C20" s="133"/>
      <c r="D20" s="133"/>
      <c r="E20" s="133"/>
    </row>
    <row r="21" spans="1:5" ht="15">
      <c r="A21" s="45" t="s">
        <v>291</v>
      </c>
      <c r="B21" s="42" t="s">
        <v>299</v>
      </c>
      <c r="C21" s="133"/>
      <c r="D21" s="133"/>
      <c r="E21" s="133"/>
    </row>
    <row r="22" spans="1:5" ht="15">
      <c r="A22" s="45" t="s">
        <v>292</v>
      </c>
      <c r="B22" s="42" t="s">
        <v>299</v>
      </c>
      <c r="C22" s="133"/>
      <c r="D22" s="133"/>
      <c r="E22" s="133"/>
    </row>
    <row r="23" spans="1:5" ht="15">
      <c r="A23" s="45" t="s">
        <v>293</v>
      </c>
      <c r="B23" s="42" t="s">
        <v>299</v>
      </c>
      <c r="C23" s="133"/>
      <c r="D23" s="133"/>
      <c r="E23" s="133"/>
    </row>
    <row r="24" spans="1:5" ht="15">
      <c r="A24" s="45" t="s">
        <v>287</v>
      </c>
      <c r="B24" s="42" t="s">
        <v>93</v>
      </c>
      <c r="C24" s="133"/>
      <c r="D24" s="133"/>
      <c r="E24" s="133"/>
    </row>
    <row r="25" spans="1:5" ht="15">
      <c r="A25" s="45" t="s">
        <v>289</v>
      </c>
      <c r="B25" s="42" t="s">
        <v>93</v>
      </c>
      <c r="C25" s="133"/>
      <c r="D25" s="133"/>
      <c r="E25" s="133"/>
    </row>
    <row r="26" spans="1:5" ht="25.5">
      <c r="A26" s="45" t="s">
        <v>290</v>
      </c>
      <c r="B26" s="42" t="s">
        <v>93</v>
      </c>
      <c r="C26" s="133"/>
      <c r="D26" s="133"/>
      <c r="E26" s="133"/>
    </row>
    <row r="27" spans="1:5" ht="15">
      <c r="A27" s="45" t="s">
        <v>291</v>
      </c>
      <c r="B27" s="42" t="s">
        <v>93</v>
      </c>
      <c r="C27" s="133"/>
      <c r="D27" s="133"/>
      <c r="E27" s="133"/>
    </row>
    <row r="28" spans="1:5" ht="15">
      <c r="A28" s="45" t="s">
        <v>292</v>
      </c>
      <c r="B28" s="42" t="s">
        <v>93</v>
      </c>
      <c r="C28" s="133"/>
      <c r="D28" s="133"/>
      <c r="E28" s="133"/>
    </row>
    <row r="29" spans="1:5" ht="15">
      <c r="A29" s="45" t="s">
        <v>293</v>
      </c>
      <c r="B29" s="42" t="s">
        <v>93</v>
      </c>
      <c r="C29" s="133"/>
      <c r="D29" s="133"/>
      <c r="E29" s="133"/>
    </row>
    <row r="30" spans="1:5" ht="15">
      <c r="A30" s="45" t="s">
        <v>294</v>
      </c>
      <c r="B30" s="42" t="s">
        <v>93</v>
      </c>
      <c r="C30" s="133">
        <v>300000</v>
      </c>
      <c r="D30" s="133">
        <v>300000</v>
      </c>
      <c r="E30" s="133">
        <v>174527</v>
      </c>
    </row>
    <row r="31" spans="1:5" ht="15">
      <c r="A31" s="45" t="s">
        <v>295</v>
      </c>
      <c r="B31" s="42" t="s">
        <v>93</v>
      </c>
      <c r="C31" s="133">
        <v>100000</v>
      </c>
      <c r="D31" s="133">
        <v>100000</v>
      </c>
      <c r="E31" s="133">
        <v>75479</v>
      </c>
    </row>
    <row r="32" spans="1:5" ht="25.5">
      <c r="A32" s="45" t="s">
        <v>296</v>
      </c>
      <c r="B32" s="42" t="s">
        <v>93</v>
      </c>
      <c r="C32" s="133"/>
      <c r="D32" s="133"/>
      <c r="E32" s="133"/>
    </row>
    <row r="33" spans="1:5" ht="25.5">
      <c r="A33" s="45" t="s">
        <v>297</v>
      </c>
      <c r="B33" s="42" t="s">
        <v>93</v>
      </c>
      <c r="C33" s="133"/>
      <c r="D33" s="133"/>
      <c r="E33" s="133"/>
    </row>
    <row r="34" spans="1:5" ht="25.5">
      <c r="A34" s="120" t="s">
        <v>92</v>
      </c>
      <c r="B34" s="70" t="s">
        <v>93</v>
      </c>
      <c r="C34" s="134">
        <v>400000</v>
      </c>
      <c r="D34" s="134">
        <v>400000</v>
      </c>
      <c r="E34" s="134">
        <v>250006</v>
      </c>
    </row>
    <row r="35" spans="1:5" ht="15">
      <c r="A35" s="45" t="s">
        <v>300</v>
      </c>
      <c r="B35" s="31" t="s">
        <v>301</v>
      </c>
      <c r="C35" s="133"/>
      <c r="D35" s="133"/>
      <c r="E35" s="133"/>
    </row>
    <row r="36" spans="1:5" ht="15">
      <c r="A36" s="45" t="s">
        <v>302</v>
      </c>
      <c r="B36" s="31" t="s">
        <v>301</v>
      </c>
      <c r="C36" s="133"/>
      <c r="D36" s="133"/>
      <c r="E36" s="133"/>
    </row>
    <row r="37" spans="1:5" ht="15">
      <c r="A37" s="45" t="s">
        <v>303</v>
      </c>
      <c r="B37" s="31" t="s">
        <v>301</v>
      </c>
      <c r="C37" s="133"/>
      <c r="D37" s="133"/>
      <c r="E37" s="133"/>
    </row>
    <row r="38" spans="1:5" ht="15">
      <c r="A38" s="31" t="s">
        <v>304</v>
      </c>
      <c r="B38" s="31" t="s">
        <v>301</v>
      </c>
      <c r="C38" s="133"/>
      <c r="D38" s="133"/>
      <c r="E38" s="133"/>
    </row>
    <row r="39" spans="1:5" ht="25.5">
      <c r="A39" s="31" t="s">
        <v>305</v>
      </c>
      <c r="B39" s="31" t="s">
        <v>301</v>
      </c>
      <c r="C39" s="133"/>
      <c r="D39" s="133"/>
      <c r="E39" s="133"/>
    </row>
    <row r="40" spans="1:5" ht="25.5">
      <c r="A40" s="31" t="s">
        <v>306</v>
      </c>
      <c r="B40" s="31" t="s">
        <v>301</v>
      </c>
      <c r="C40" s="133"/>
      <c r="D40" s="133"/>
      <c r="E40" s="133"/>
    </row>
    <row r="41" spans="1:5" ht="15">
      <c r="A41" s="45" t="s">
        <v>307</v>
      </c>
      <c r="B41" s="31" t="s">
        <v>301</v>
      </c>
      <c r="C41" s="133"/>
      <c r="D41" s="133"/>
      <c r="E41" s="133"/>
    </row>
    <row r="42" spans="1:5" ht="15">
      <c r="A42" s="45" t="s">
        <v>308</v>
      </c>
      <c r="B42" s="31" t="s">
        <v>301</v>
      </c>
      <c r="C42" s="133"/>
      <c r="D42" s="133"/>
      <c r="E42" s="133"/>
    </row>
    <row r="43" spans="1:5" ht="15">
      <c r="A43" s="45" t="s">
        <v>309</v>
      </c>
      <c r="B43" s="31" t="s">
        <v>301</v>
      </c>
      <c r="C43" s="133"/>
      <c r="D43" s="133"/>
      <c r="E43" s="133"/>
    </row>
    <row r="44" spans="1:5" ht="15">
      <c r="A44" s="45" t="s">
        <v>310</v>
      </c>
      <c r="B44" s="31" t="s">
        <v>301</v>
      </c>
      <c r="C44" s="133"/>
      <c r="D44" s="133"/>
      <c r="E44" s="133"/>
    </row>
    <row r="45" spans="1:5" ht="25.5">
      <c r="A45" s="120" t="s">
        <v>311</v>
      </c>
      <c r="B45" s="70" t="s">
        <v>301</v>
      </c>
      <c r="C45" s="133"/>
      <c r="D45" s="133"/>
      <c r="E45" s="133"/>
    </row>
    <row r="46" spans="1:5" ht="15">
      <c r="A46" s="45" t="s">
        <v>300</v>
      </c>
      <c r="B46" s="31" t="s">
        <v>95</v>
      </c>
      <c r="C46" s="133"/>
      <c r="D46" s="133"/>
      <c r="E46" s="133"/>
    </row>
    <row r="47" spans="1:5" ht="15">
      <c r="A47" s="45" t="s">
        <v>302</v>
      </c>
      <c r="B47" s="31" t="s">
        <v>95</v>
      </c>
      <c r="C47" s="133">
        <v>870000</v>
      </c>
      <c r="D47" s="133">
        <v>1070000</v>
      </c>
      <c r="E47" s="133">
        <v>934000</v>
      </c>
    </row>
    <row r="48" spans="1:5" ht="15">
      <c r="A48" s="45" t="s">
        <v>303</v>
      </c>
      <c r="B48" s="31" t="s">
        <v>95</v>
      </c>
      <c r="C48" s="133"/>
      <c r="D48" s="133"/>
      <c r="E48" s="133"/>
    </row>
    <row r="49" spans="1:5" ht="15">
      <c r="A49" s="31" t="s">
        <v>304</v>
      </c>
      <c r="B49" s="31" t="s">
        <v>95</v>
      </c>
      <c r="C49" s="133"/>
      <c r="D49" s="133"/>
      <c r="E49" s="133"/>
    </row>
    <row r="50" spans="1:5" ht="25.5">
      <c r="A50" s="31" t="s">
        <v>305</v>
      </c>
      <c r="B50" s="31" t="s">
        <v>95</v>
      </c>
      <c r="C50" s="133"/>
      <c r="D50" s="133"/>
      <c r="E50" s="133"/>
    </row>
    <row r="51" spans="1:5" ht="25.5">
      <c r="A51" s="31" t="s">
        <v>306</v>
      </c>
      <c r="B51" s="31" t="s">
        <v>95</v>
      </c>
      <c r="C51" s="133"/>
      <c r="D51" s="133"/>
      <c r="E51" s="133"/>
    </row>
    <row r="52" spans="1:5" ht="15">
      <c r="A52" s="45" t="s">
        <v>307</v>
      </c>
      <c r="B52" s="31" t="s">
        <v>95</v>
      </c>
      <c r="C52" s="133"/>
      <c r="D52" s="133"/>
      <c r="E52" s="133"/>
    </row>
    <row r="53" spans="1:5" ht="15">
      <c r="A53" s="45" t="s">
        <v>312</v>
      </c>
      <c r="B53" s="31" t="s">
        <v>95</v>
      </c>
      <c r="C53" s="133"/>
      <c r="D53" s="133"/>
      <c r="E53" s="133"/>
    </row>
    <row r="54" spans="1:5" ht="15">
      <c r="A54" s="45" t="s">
        <v>309</v>
      </c>
      <c r="B54" s="31" t="s">
        <v>95</v>
      </c>
      <c r="C54" s="133"/>
      <c r="D54" s="133"/>
      <c r="E54" s="133"/>
    </row>
    <row r="55" spans="1:5" ht="15">
      <c r="A55" s="45" t="s">
        <v>310</v>
      </c>
      <c r="B55" s="31" t="s">
        <v>95</v>
      </c>
      <c r="C55" s="133"/>
      <c r="D55" s="133"/>
      <c r="E55" s="133"/>
    </row>
    <row r="56" spans="1:5" ht="25.5">
      <c r="A56" s="94" t="s">
        <v>313</v>
      </c>
      <c r="B56" s="70" t="s">
        <v>95</v>
      </c>
      <c r="C56" s="134">
        <v>870000</v>
      </c>
      <c r="D56" s="134">
        <v>1070000</v>
      </c>
      <c r="E56" s="134">
        <v>934000</v>
      </c>
    </row>
  </sheetData>
  <sheetProtection/>
  <mergeCells count="3">
    <mergeCell ref="A2:E2"/>
    <mergeCell ref="A1:E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39.57421875" style="0" customWidth="1"/>
    <col min="2" max="2" width="9.140625" style="145" customWidth="1"/>
    <col min="3" max="3" width="12.00390625" style="0" customWidth="1"/>
    <col min="4" max="4" width="15.00390625" style="0" customWidth="1"/>
    <col min="5" max="5" width="12.57421875" style="0" customWidth="1"/>
  </cols>
  <sheetData>
    <row r="1" spans="1:5" ht="15">
      <c r="A1" s="235"/>
      <c r="B1" s="235"/>
      <c r="C1" s="235"/>
      <c r="D1" s="138"/>
      <c r="E1" s="138"/>
    </row>
    <row r="2" spans="1:5" ht="15">
      <c r="A2" s="235" t="s">
        <v>344</v>
      </c>
      <c r="B2" s="235"/>
      <c r="C2" s="235"/>
      <c r="D2" s="244"/>
      <c r="E2" s="244"/>
    </row>
    <row r="3" spans="1:5" ht="18.75">
      <c r="A3" s="246" t="s">
        <v>241</v>
      </c>
      <c r="B3" s="246"/>
      <c r="C3" s="246"/>
      <c r="D3" s="244"/>
      <c r="E3" s="244"/>
    </row>
    <row r="4" spans="1:5" ht="19.5">
      <c r="A4" s="245" t="s">
        <v>316</v>
      </c>
      <c r="B4" s="245"/>
      <c r="C4" s="245"/>
      <c r="D4" s="244"/>
      <c r="E4" s="244"/>
    </row>
    <row r="5" spans="1:5" ht="15">
      <c r="A5" s="138"/>
      <c r="C5" s="138"/>
      <c r="D5" s="138"/>
      <c r="E5" s="141"/>
    </row>
    <row r="6" spans="1:5" ht="28.5">
      <c r="A6" s="14" t="s">
        <v>1</v>
      </c>
      <c r="B6" s="24" t="s">
        <v>27</v>
      </c>
      <c r="C6" s="127" t="s">
        <v>243</v>
      </c>
      <c r="D6" s="144" t="s">
        <v>244</v>
      </c>
      <c r="E6" s="142" t="s">
        <v>245</v>
      </c>
    </row>
    <row r="7" spans="1:5" ht="15">
      <c r="A7" s="31" t="s">
        <v>317</v>
      </c>
      <c r="B7" s="137" t="s">
        <v>154</v>
      </c>
      <c r="C7" s="139">
        <v>547000</v>
      </c>
      <c r="D7" s="139">
        <v>547000</v>
      </c>
      <c r="E7" s="139">
        <v>400196</v>
      </c>
    </row>
    <row r="8" spans="1:5" ht="15">
      <c r="A8" s="31" t="s">
        <v>318</v>
      </c>
      <c r="B8" s="137" t="s">
        <v>154</v>
      </c>
      <c r="C8" s="139"/>
      <c r="D8" s="139"/>
      <c r="E8" s="139"/>
    </row>
    <row r="9" spans="1:5" ht="15">
      <c r="A9" s="31" t="s">
        <v>319</v>
      </c>
      <c r="B9" s="137" t="s">
        <v>154</v>
      </c>
      <c r="C9" s="139">
        <v>952000</v>
      </c>
      <c r="D9" s="139">
        <v>952000</v>
      </c>
      <c r="E9" s="139">
        <v>938019</v>
      </c>
    </row>
    <row r="10" spans="1:5" ht="15">
      <c r="A10" s="31" t="s">
        <v>320</v>
      </c>
      <c r="B10" s="137" t="s">
        <v>154</v>
      </c>
      <c r="C10" s="139">
        <v>100000</v>
      </c>
      <c r="D10" s="139">
        <v>100000</v>
      </c>
      <c r="E10" s="139">
        <v>93691</v>
      </c>
    </row>
    <row r="11" spans="1:5" ht="15">
      <c r="A11" s="36" t="s">
        <v>153</v>
      </c>
      <c r="B11" s="23" t="s">
        <v>154</v>
      </c>
      <c r="C11" s="140">
        <v>1599000</v>
      </c>
      <c r="D11" s="140">
        <v>1599000</v>
      </c>
      <c r="E11" s="140">
        <v>1431906</v>
      </c>
    </row>
    <row r="12" spans="1:5" ht="15">
      <c r="A12" s="31" t="s">
        <v>155</v>
      </c>
      <c r="B12" s="129" t="s">
        <v>156</v>
      </c>
      <c r="C12" s="139">
        <v>2500000</v>
      </c>
      <c r="D12" s="139">
        <v>2000000</v>
      </c>
      <c r="E12" s="139">
        <v>1806647</v>
      </c>
    </row>
    <row r="13" spans="1:5" ht="25.5">
      <c r="A13" s="143" t="s">
        <v>321</v>
      </c>
      <c r="B13" s="146" t="s">
        <v>156</v>
      </c>
      <c r="C13" s="139">
        <v>2500000</v>
      </c>
      <c r="D13" s="139">
        <v>2000000</v>
      </c>
      <c r="E13" s="139">
        <v>1806647</v>
      </c>
    </row>
    <row r="14" spans="1:5" ht="25.5">
      <c r="A14" s="143" t="s">
        <v>322</v>
      </c>
      <c r="B14" s="146" t="s">
        <v>156</v>
      </c>
      <c r="C14" s="139"/>
      <c r="D14" s="139"/>
      <c r="E14" s="139"/>
    </row>
    <row r="15" spans="1:5" ht="15">
      <c r="A15" s="45" t="s">
        <v>157</v>
      </c>
      <c r="B15" s="147" t="s">
        <v>158</v>
      </c>
      <c r="C15" s="139">
        <v>800000</v>
      </c>
      <c r="D15" s="139">
        <v>1014157</v>
      </c>
      <c r="E15" s="139">
        <v>925008</v>
      </c>
    </row>
    <row r="16" spans="1:5" ht="25.5">
      <c r="A16" s="143" t="s">
        <v>323</v>
      </c>
      <c r="B16" s="146" t="s">
        <v>158</v>
      </c>
      <c r="C16" s="139">
        <v>800000</v>
      </c>
      <c r="D16" s="139">
        <v>1014157</v>
      </c>
      <c r="E16" s="139">
        <v>925008</v>
      </c>
    </row>
    <row r="17" spans="1:5" ht="25.5">
      <c r="A17" s="143" t="s">
        <v>324</v>
      </c>
      <c r="B17" s="146" t="s">
        <v>158</v>
      </c>
      <c r="C17" s="139"/>
      <c r="D17" s="139"/>
      <c r="E17" s="139"/>
    </row>
    <row r="18" spans="1:5" ht="15">
      <c r="A18" s="143" t="s">
        <v>325</v>
      </c>
      <c r="B18" s="146" t="s">
        <v>158</v>
      </c>
      <c r="C18" s="139"/>
      <c r="D18" s="139"/>
      <c r="E18" s="139"/>
    </row>
    <row r="19" spans="1:5" ht="15">
      <c r="A19" s="143" t="s">
        <v>326</v>
      </c>
      <c r="B19" s="146" t="s">
        <v>158</v>
      </c>
      <c r="C19" s="139"/>
      <c r="D19" s="139"/>
      <c r="E19" s="139"/>
    </row>
    <row r="20" spans="1:5" ht="15">
      <c r="A20" s="45" t="s">
        <v>327</v>
      </c>
      <c r="B20" s="147" t="s">
        <v>328</v>
      </c>
      <c r="C20" s="139"/>
      <c r="D20" s="139"/>
      <c r="E20" s="139"/>
    </row>
    <row r="21" spans="1:5" ht="25.5">
      <c r="A21" s="143" t="s">
        <v>329</v>
      </c>
      <c r="B21" s="146" t="s">
        <v>328</v>
      </c>
      <c r="C21" s="139"/>
      <c r="D21" s="139"/>
      <c r="E21" s="139"/>
    </row>
    <row r="22" spans="1:5" ht="15">
      <c r="A22" s="143" t="s">
        <v>330</v>
      </c>
      <c r="B22" s="146" t="s">
        <v>328</v>
      </c>
      <c r="C22" s="139"/>
      <c r="D22" s="139"/>
      <c r="E22" s="139"/>
    </row>
    <row r="23" spans="1:5" ht="15">
      <c r="A23" s="36" t="s">
        <v>331</v>
      </c>
      <c r="B23" s="23" t="s">
        <v>332</v>
      </c>
      <c r="C23" s="140">
        <v>3300000</v>
      </c>
      <c r="D23" s="140">
        <v>3014157</v>
      </c>
      <c r="E23" s="140">
        <v>2731655</v>
      </c>
    </row>
    <row r="24" spans="1:5" ht="15">
      <c r="A24" s="31" t="s">
        <v>333</v>
      </c>
      <c r="B24" s="137" t="s">
        <v>160</v>
      </c>
      <c r="C24" s="139"/>
      <c r="D24" s="139"/>
      <c r="E24" s="139"/>
    </row>
    <row r="25" spans="1:5" ht="15">
      <c r="A25" s="31" t="s">
        <v>334</v>
      </c>
      <c r="B25" s="137" t="s">
        <v>160</v>
      </c>
      <c r="C25" s="139"/>
      <c r="D25" s="139"/>
      <c r="E25" s="139"/>
    </row>
    <row r="26" spans="1:5" ht="15">
      <c r="A26" s="31" t="s">
        <v>335</v>
      </c>
      <c r="B26" s="137" t="s">
        <v>160</v>
      </c>
      <c r="C26" s="139"/>
      <c r="D26" s="139"/>
      <c r="E26" s="139"/>
    </row>
    <row r="27" spans="1:5" ht="15">
      <c r="A27" s="31" t="s">
        <v>336</v>
      </c>
      <c r="B27" s="137" t="s">
        <v>160</v>
      </c>
      <c r="C27" s="139"/>
      <c r="D27" s="139"/>
      <c r="E27" s="139"/>
    </row>
    <row r="28" spans="1:5" ht="15">
      <c r="A28" s="31" t="s">
        <v>337</v>
      </c>
      <c r="B28" s="137" t="s">
        <v>160</v>
      </c>
      <c r="C28" s="139"/>
      <c r="D28" s="139"/>
      <c r="E28" s="139"/>
    </row>
    <row r="29" spans="1:5" ht="15">
      <c r="A29" s="31" t="s">
        <v>338</v>
      </c>
      <c r="B29" s="137" t="s">
        <v>160</v>
      </c>
      <c r="C29" s="139"/>
      <c r="D29" s="139"/>
      <c r="E29" s="139"/>
    </row>
    <row r="30" spans="1:5" ht="15">
      <c r="A30" s="31" t="s">
        <v>339</v>
      </c>
      <c r="B30" s="137" t="s">
        <v>160</v>
      </c>
      <c r="C30" s="139"/>
      <c r="D30" s="139"/>
      <c r="E30" s="139"/>
    </row>
    <row r="31" spans="1:5" ht="15">
      <c r="A31" s="31" t="s">
        <v>340</v>
      </c>
      <c r="B31" s="137" t="s">
        <v>160</v>
      </c>
      <c r="C31" s="139"/>
      <c r="D31" s="139"/>
      <c r="E31" s="139"/>
    </row>
    <row r="32" spans="1:5" ht="51">
      <c r="A32" s="31" t="s">
        <v>341</v>
      </c>
      <c r="B32" s="137" t="s">
        <v>160</v>
      </c>
      <c r="C32" s="139"/>
      <c r="D32" s="139"/>
      <c r="E32" s="139"/>
    </row>
    <row r="33" spans="1:5" ht="15">
      <c r="A33" s="31" t="s">
        <v>342</v>
      </c>
      <c r="B33" s="137" t="s">
        <v>160</v>
      </c>
      <c r="C33" s="139"/>
      <c r="D33" s="139"/>
      <c r="E33" s="139"/>
    </row>
    <row r="34" spans="1:5" ht="15">
      <c r="A34" s="36" t="s">
        <v>343</v>
      </c>
      <c r="B34" s="23" t="s">
        <v>160</v>
      </c>
      <c r="C34" s="139"/>
      <c r="D34" s="139"/>
      <c r="E34" s="139"/>
    </row>
  </sheetData>
  <sheetProtection/>
  <mergeCells count="4">
    <mergeCell ref="A4:E4"/>
    <mergeCell ref="A2:E2"/>
    <mergeCell ref="A1:C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2017-05-31T11:38:56Z</cp:lastPrinted>
  <dcterms:created xsi:type="dcterms:W3CDTF">2017-05-31T05:47:17Z</dcterms:created>
  <dcterms:modified xsi:type="dcterms:W3CDTF">2017-06-01T05:31:31Z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