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tabRatio="601" activeTab="1"/>
  </bookViews>
  <sheets>
    <sheet name="Kiemelt előirányzatok" sheetId="1" r:id="rId1"/>
    <sheet name="Kiadások működési, felhalm. " sheetId="2" r:id="rId2"/>
    <sheet name="Bevételek működési, felhalm." sheetId="3" r:id="rId3"/>
    <sheet name="Létszám" sheetId="4" r:id="rId4"/>
    <sheet name="Beruházás, felújítás" sheetId="5" r:id="rId5"/>
    <sheet name="Tartalék" sheetId="6" r:id="rId6"/>
    <sheet name="Szociális" sheetId="7" r:id="rId7"/>
    <sheet name="átadott" sheetId="8" r:id="rId8"/>
    <sheet name="Helyi adók" sheetId="9" r:id="rId9"/>
    <sheet name="Munka1" sheetId="10" r:id="rId10"/>
  </sheets>
  <definedNames/>
  <calcPr fullCalcOnLoad="1"/>
</workbook>
</file>

<file path=xl/sharedStrings.xml><?xml version="1.0" encoding="utf-8"?>
<sst xmlns="http://schemas.openxmlformats.org/spreadsheetml/2006/main" count="677" uniqueCount="368">
  <si>
    <t>Völcsej Község Önkormányzatának  2016. évi költségvetése</t>
  </si>
  <si>
    <t>Az egységes rovatrend szerint a kiemelt kiadási és bevételi jogcímek</t>
  </si>
  <si>
    <t>Megnevezés</t>
  </si>
  <si>
    <t>Eredeti ei.</t>
  </si>
  <si>
    <t>Módosított ei. 2016.06.30.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</si>
  <si>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</si>
  <si>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</si>
  <si>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</si>
  <si>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</si>
  <si>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</si>
  <si>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</si>
  <si>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</si>
  <si>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</si>
  <si>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K1-8. Költségvetési kiadások</t>
  </si>
  <si>
    <t>K9. Finanszírozási kiadások</t>
  </si>
  <si>
    <t>KIADÁSOK ÖSSZESEN (K1-9)</t>
  </si>
  <si>
    <t>B1. Működési célú támogatások államháztartáson belülről</t>
  </si>
  <si>
    <t>B2. Felhalmozási célú támogatások áh. belűlről</t>
  </si>
  <si>
    <t>B3. Közhatalmi bevételek</t>
  </si>
  <si>
    <t>B4. Működési bevételek</t>
  </si>
  <si>
    <t>B1-7. Költségvetési bevételek</t>
  </si>
  <si>
    <t>B8. Finanszírozási bevételek</t>
  </si>
  <si>
    <t>BEVÉTELEK ÖSSZESEN (B1-8)</t>
  </si>
  <si>
    <t>Teljesítés</t>
  </si>
  <si>
    <t xml:space="preserve">2.1. sz.melléklet az 7 /2016.(X.06.). sz. önkormányzati rendelethez </t>
  </si>
  <si>
    <t>Völcsej Község Önkormányzat  2016. évi költségvetésének mérlege</t>
  </si>
  <si>
    <t>Rovat megnevezése</t>
  </si>
  <si>
    <t>Rovat-szám</t>
  </si>
  <si>
    <t>Módosított ei. 2016.12.31.</t>
  </si>
  <si>
    <t>kötelező feladatok</t>
  </si>
  <si>
    <t>önként vállalt feladatok</t>
  </si>
  <si>
    <t xml:space="preserve">állami (államigazgatási) feladatok </t>
  </si>
  <si>
    <t>Törvény szerinti illetmények, munkabérek</t>
  </si>
  <si>
    <t>K1101</t>
  </si>
  <si>
    <t>Béren kívüli juttatások</t>
  </si>
  <si>
    <t>K1107</t>
  </si>
  <si>
    <t>Foglalkoztatottak egyéb személyi juttatásai</t>
  </si>
  <si>
    <t>K1113</t>
  </si>
  <si>
    <t xml:space="preserve">Foglalkoztatottak személyi juttatásai 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</si>
  <si>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</si>
  <si>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</si>
  <si>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</si>
  <si>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</si>
  <si>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</si>
  <si>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</si>
  <si>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</si>
  <si>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</si>
  <si>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</si>
  <si>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</si>
  <si>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</si>
  <si>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>Üzemeltetési anyagok beszerzése</t>
  </si>
  <si>
    <t>K312</t>
  </si>
  <si>
    <t xml:space="preserve">Készletbeszerzés </t>
  </si>
  <si>
    <t>K31</t>
  </si>
  <si>
    <t>Informatikai szolgáltatások igénybevétele</t>
  </si>
  <si>
    <t>K321</t>
  </si>
  <si>
    <t>Egyéb kommunikációs szolgáltatások</t>
  </si>
  <si>
    <t>K322</t>
  </si>
  <si>
    <t xml:space="preserve">Kommunikációs szolgáltatások </t>
  </si>
  <si>
    <t>K32</t>
  </si>
  <si>
    <t>Közüzemi díjak</t>
  </si>
  <si>
    <t>K331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</si>
  <si>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</si>
  <si>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</si>
  <si>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</si>
  <si>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</si>
  <si>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</si>
  <si>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</si>
  <si>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 xml:space="preserve">Szakmai tevékenységet segítő szolgáltatások </t>
  </si>
  <si>
    <t>K336</t>
  </si>
  <si>
    <t>Egyéb szolgáltatások</t>
  </si>
  <si>
    <t>K337</t>
  </si>
  <si>
    <t xml:space="preserve">Szolgáltatási kiadások </t>
  </si>
  <si>
    <t>K33</t>
  </si>
  <si>
    <t>Működési célú előzetesen felszámított általános forgalmi adó</t>
  </si>
  <si>
    <t>K351</t>
  </si>
  <si>
    <t xml:space="preserve">Fizetendő általános forgalmi adó </t>
  </si>
  <si>
    <t>K352</t>
  </si>
  <si>
    <t>Egyéb dologi kiadások</t>
  </si>
  <si>
    <t>K355</t>
  </si>
  <si>
    <t xml:space="preserve">Különféle befizetések és egyéb dologi kiadások </t>
  </si>
  <si>
    <t>K35</t>
  </si>
  <si>
    <t xml:space="preserve">Dologi kiadások </t>
  </si>
  <si>
    <t>K3</t>
  </si>
  <si>
    <t>Családi támogatások</t>
  </si>
  <si>
    <t>K42</t>
  </si>
  <si>
    <t>Intézményi ellátottak pénzbeli juttatásai</t>
  </si>
  <si>
    <t>K47</t>
  </si>
  <si>
    <t>Egyéb nem intézményi ellátások</t>
  </si>
  <si>
    <t>K48</t>
  </si>
  <si>
    <t xml:space="preserve">Ellátottak pénzbeli juttatásai </t>
  </si>
  <si>
    <t>K4</t>
  </si>
  <si>
    <t>Elvonások és befizetések</t>
  </si>
  <si>
    <t>K502</t>
  </si>
  <si>
    <t>Egyéb működési célú támogatások államháztartáson belülre</t>
  </si>
  <si>
    <t>K506</t>
  </si>
  <si>
    <t>Egyéb működési célú támogatások államháztartáson kívülre</t>
  </si>
  <si>
    <t>K511</t>
  </si>
  <si>
    <t>Tartalékok-általános</t>
  </si>
  <si>
    <t>K512</t>
  </si>
  <si>
    <t xml:space="preserve">Egyéb működési célú kiadások </t>
  </si>
  <si>
    <t>K5</t>
  </si>
  <si>
    <t>Működési költségvetés előirányzat csoport</t>
  </si>
  <si>
    <t>Ingatlanok beszerzése, létesítése</t>
  </si>
  <si>
    <t>K62</t>
  </si>
  <si>
    <t>Egyéb tárgyi eszközök beszerzése, létesítése</t>
  </si>
  <si>
    <t>K64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</si>
  <si>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</si>
  <si>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</si>
  <si>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</si>
  <si>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</si>
  <si>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</si>
  <si>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</si>
  <si>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</si>
  <si>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</si>
  <si>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</si>
  <si>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</si>
  <si>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</si>
  <si>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</si>
  <si>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Lakástámogatás</t>
  </si>
  <si>
    <t>K87</t>
  </si>
  <si>
    <t xml:space="preserve">Egyéb felhalmozási célú kiadások </t>
  </si>
  <si>
    <t>K8</t>
  </si>
  <si>
    <t xml:space="preserve">Felhalmozási költségvetés előirányzat csoport </t>
  </si>
  <si>
    <t xml:space="preserve">Költségvetési kiadások </t>
  </si>
  <si>
    <t>K1-K8</t>
  </si>
  <si>
    <t>Államháztartáson belüli megelőlegezések visszafizetése</t>
  </si>
  <si>
    <t>K914</t>
  </si>
  <si>
    <t>Központi, irányító szervi támogatások folyósítása</t>
  </si>
  <si>
    <t>K915</t>
  </si>
  <si>
    <t xml:space="preserve">Finanszírozási kiadások </t>
  </si>
  <si>
    <t>K9</t>
  </si>
  <si>
    <t xml:space="preserve">2.2. sz.melléklet az 7/2016.(X.06.) sz. önkormányzati rendelethez </t>
  </si>
  <si>
    <t>Rovat-
szám</t>
  </si>
  <si>
    <t>Módosított ei. 20165.06.30.</t>
  </si>
  <si>
    <t>Helyi önkormányzatok működésének általános támogatása</t>
  </si>
  <si>
    <t>B111</t>
  </si>
  <si>
    <t>Települési önkormányzatok szoc., gyermekj.és gyermekétkeztetési támogatása</t>
  </si>
  <si>
    <t>B113</t>
  </si>
  <si>
    <t xml:space="preserve">Települési önkormányzatok kulturális feladatainak támogatása </t>
  </si>
  <si>
    <t>B114</t>
  </si>
  <si>
    <t>Működési célú költségvetési támogatások és kieg.támogatások</t>
  </si>
  <si>
    <t>B115</t>
  </si>
  <si>
    <t xml:space="preserve">Elszámolásból származó bevételek </t>
  </si>
  <si>
    <t>B116</t>
  </si>
  <si>
    <t xml:space="preserve">Önkormányzatok működési támogatásai </t>
  </si>
  <si>
    <t>B11</t>
  </si>
  <si>
    <t>Egyéb működési c. támogatások bevételei államháztartáson belülről</t>
  </si>
  <si>
    <t>B16</t>
  </si>
  <si>
    <t>Működési célú támogatások államháztartáson belülről</t>
  </si>
  <si>
    <t>B1</t>
  </si>
  <si>
    <t>Felhalmozási célú önkormányzati támogatások</t>
  </si>
  <si>
    <t>B21</t>
  </si>
  <si>
    <t xml:space="preserve">Vagyoni tipusú adók </t>
  </si>
  <si>
    <t>B34</t>
  </si>
  <si>
    <t xml:space="preserve">Értékesítési és forgalmi adók </t>
  </si>
  <si>
    <t>B351</t>
  </si>
  <si>
    <t>Gépjárműadók</t>
  </si>
  <si>
    <t>B354</t>
  </si>
  <si>
    <t>Egyéb közhatalmi bevételek</t>
  </si>
  <si>
    <t>B36</t>
  </si>
  <si>
    <t xml:space="preserve">Közhatalmi bevételek </t>
  </si>
  <si>
    <t>B3</t>
  </si>
  <si>
    <t>Szolgáltatások ellenértéke</t>
  </si>
  <si>
    <t>B402</t>
  </si>
  <si>
    <t>Ellátási díjak</t>
  </si>
  <si>
    <t>B405</t>
  </si>
  <si>
    <t>Kiszámlázott általános forgalmi adó</t>
  </si>
  <si>
    <t>B406</t>
  </si>
  <si>
    <t>Egyéb működési bevételek</t>
  </si>
  <si>
    <t>B411</t>
  </si>
  <si>
    <t xml:space="preserve">Működési bevételek </t>
  </si>
  <si>
    <t>B4</t>
  </si>
  <si>
    <t xml:space="preserve">Költségvetési bevételek </t>
  </si>
  <si>
    <t>B1-B7</t>
  </si>
  <si>
    <t>költségvetési egyenleg  MŰKÖDÉSI</t>
  </si>
  <si>
    <t>költségvetési egyenleg FELHALMOZÁSI</t>
  </si>
  <si>
    <t>Előző év költségvetési maradványának igénybevétele MŰKÖDÉSRE</t>
  </si>
  <si>
    <t>B8131</t>
  </si>
  <si>
    <t xml:space="preserve">Maradvány igénybevétele </t>
  </si>
  <si>
    <t>B813</t>
  </si>
  <si>
    <t xml:space="preserve">Finanszírozási bevételek </t>
  </si>
  <si>
    <t>B8</t>
  </si>
  <si>
    <t>Módosított ei. 2016.12.30.</t>
  </si>
  <si>
    <t>Módosított ei. 20416.12.30.</t>
  </si>
  <si>
    <t xml:space="preserve">Eredeti ei. </t>
  </si>
  <si>
    <t>KÖLTSÉGVETÉSI SZERV</t>
  </si>
  <si>
    <t>MINDÖSSZESEN</t>
  </si>
  <si>
    <t xml:space="preserve">3.sz.melléklet az  2 /2016.(II.24.) sz. önkormányzati rendelethez </t>
  </si>
  <si>
    <t>Völcsej Község Önkormányzat  2016. évi költségvetése</t>
  </si>
  <si>
    <t>Foglalkoztatottak létszáma (fő)</t>
  </si>
  <si>
    <t>MEGNEVEZÉS</t>
  </si>
  <si>
    <t>Költségvetési engedélyezett létszámkeret (álláshely) (fő) KÖLTSÉGVETÉSI SZERV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</si>
  <si>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</si>
  <si>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</si>
  <si>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</si>
  <si>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</si>
  <si>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KÖZTISZTVISELŐK, KORMÁNYTISZTVISELŐK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</si>
  <si>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</si>
  <si>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</si>
  <si>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</si>
  <si>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</si>
  <si>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</si>
  <si>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</si>
  <si>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</si>
  <si>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 xml:space="preserve">KÖZALKALMAZOTTAK ÖSSZESEN </t>
  </si>
  <si>
    <t>fizikai alkalmazott,
a költségvetési szerveknél foglalkoztatott egyéb munkavállaló  (fizikai alkalmazott)</t>
  </si>
  <si>
    <t>ösztöndíjas foglalkoztatott</t>
  </si>
  <si>
    <t>közfoglalkoztatott</t>
  </si>
  <si>
    <t xml:space="preserve">EGYÉB BÉRRENDSZER ÖSSZESEN 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</si>
  <si>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</si>
  <si>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</si>
  <si>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</si>
  <si>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VÁLASZTOTT TISZTSÉGVISELŐK ÖSSZESEN </t>
  </si>
  <si>
    <t xml:space="preserve">KÖLTSÉGVETÉSI ENGEDÉLYEZETT LÉTSZÁMKERETBE TARTOZÓ FOGLALKOZTATOTTAK LÉTSZÁMA MINDÖSSZESEN 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</si>
  <si>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</si>
  <si>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</si>
  <si>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</si>
  <si>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</si>
  <si>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KÖLTSÉGVETÉSI ENGEDÉLYEZETT LÉTSZÁMKERETBE NEM TARTOZÓ FOGLALKOZTATOTTAK LÉTSZÁMA AZ IDŐSZAK VÉGÉN ÖSSZESEN (=80+…+86)</t>
  </si>
  <si>
    <t xml:space="preserve">Költségvetési engedélyezett létszámkeret (álláshely) (fő) </t>
  </si>
  <si>
    <t xml:space="preserve">Költségvetési engedélyezett létszámkeret (álláshely) (fő)  (2016. záró) </t>
  </si>
  <si>
    <t xml:space="preserve">4.sz.melléklet az 7/2016.(X.06.) sz. önkormányzati rendelethez </t>
  </si>
  <si>
    <t>Módosított ei. 201612.31.</t>
  </si>
  <si>
    <t>Ingatlanok létesítése</t>
  </si>
  <si>
    <t xml:space="preserve">Vízközmű beruházás </t>
  </si>
  <si>
    <t>Fatároló, gépkocsi beálló</t>
  </si>
  <si>
    <t>Egyéb tárgyi eszköz beszerzése</t>
  </si>
  <si>
    <t>Sihl fűkasza</t>
  </si>
  <si>
    <t>Áramfejlesztő</t>
  </si>
  <si>
    <t>56-os emlék</t>
  </si>
  <si>
    <t>Fő u. 21. fűtéskorszerűsítés</t>
  </si>
  <si>
    <t>Fő u. 50. WC felújítás</t>
  </si>
  <si>
    <t>Vízmű felújítás</t>
  </si>
  <si>
    <t>Út-, járdafelújítás</t>
  </si>
  <si>
    <t>Egyéb tárgyi eszköz felújítás</t>
  </si>
  <si>
    <t>Szvcs. Hálózat gépeinek felújítása</t>
  </si>
  <si>
    <t>Fő u. 50. színpad felújítás</t>
  </si>
  <si>
    <t>Fő u. 50. hivatali rész parkettázás</t>
  </si>
  <si>
    <t xml:space="preserve">5.sz.melléklet az 1 /2015.(II.25.)    önkormányzati rendelethez </t>
  </si>
  <si>
    <t>Általános tartalékok</t>
  </si>
  <si>
    <t>Céltartalékok-</t>
  </si>
  <si>
    <t>6.sz.melléklet az   1/2015.(II. 25.) önkormányzati rendelethez</t>
  </si>
  <si>
    <t>eredeti ei.</t>
  </si>
  <si>
    <t>mozgáskorlátozottak közlekedési támogatása</t>
  </si>
  <si>
    <t>K44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</si>
  <si>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</si>
  <si>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</si>
  <si>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</si>
  <si>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</si>
  <si>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</si>
  <si>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 xml:space="preserve">Betegséggel kapcsolatos (nem társadalombiztosítási) ellátások </t>
  </si>
  <si>
    <t>foglalkoztatást helyettesítő támogatás [Szoctv. 35. § (1) bek.]</t>
  </si>
  <si>
    <t>K45</t>
  </si>
  <si>
    <t xml:space="preserve">Foglalkoztatással, munkanélküliséggel kapcsolatos ellátások </t>
  </si>
  <si>
    <t>hozzájárulás a lakossági energiaköltségekhez</t>
  </si>
  <si>
    <t>K46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</si>
  <si>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</si>
  <si>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</si>
  <si>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</si>
  <si>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</si>
  <si>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</si>
  <si>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 xml:space="preserve">Lakhatással kapcsolatos ellátások </t>
  </si>
  <si>
    <t>állami gondozottak pénzbeli juttatásai</t>
  </si>
  <si>
    <t>oktatásban résztvevők pénzbeli juttatásai</t>
  </si>
  <si>
    <t>K472</t>
  </si>
  <si>
    <t xml:space="preserve">Intézményi ellátottak pénzbeli juttatásai 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</si>
  <si>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</si>
  <si>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</si>
  <si>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</si>
  <si>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</si>
  <si>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</si>
  <si>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</si>
  <si>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átmeneti segély [Szoctv. 47.§ (1) bek. c) pont]</t>
  </si>
  <si>
    <t>temetési segély [Szoctv. 47.§ (1) bek. d) pont}</t>
  </si>
  <si>
    <t>K486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</si>
  <si>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</si>
  <si>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</si>
  <si>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</si>
  <si>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K488</t>
  </si>
  <si>
    <t>önkormányzat által saját hatáskörben (nem szociális és gyermekvédelmi előírások alapján) adott természetbeni ellátás</t>
  </si>
  <si>
    <t xml:space="preserve">Egyéb nem intézményi ellátások </t>
  </si>
  <si>
    <t>Völcsej Község Önkormányzat 2016. évi költségvetése</t>
  </si>
  <si>
    <t>teljesítés</t>
  </si>
  <si>
    <t xml:space="preserve">Lakosságnak juttatott támogatások, szociális, rászorultsági jellegű ellátások </t>
  </si>
  <si>
    <t>módosított ei. 2016.12.31.</t>
  </si>
  <si>
    <t>Családi támogatás (Gyvt.)</t>
  </si>
  <si>
    <t>7.sz.melléklet az   2/2016.(II.24 .) önkormányzati rendelethez</t>
  </si>
  <si>
    <t>Önkormányzat 2014. évi költségvetése</t>
  </si>
  <si>
    <t>központi költségvetési szervek részére</t>
  </si>
  <si>
    <t>K504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</si>
  <si>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</si>
  <si>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</si>
  <si>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</si>
  <si>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</si>
  <si>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</si>
  <si>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</si>
  <si>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</si>
  <si>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</si>
  <si>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</si>
  <si>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Működési célú visszatérítendő támogatások, kölcsönök nyújtása államháztartáson belülre</t>
  </si>
  <si>
    <t>K505</t>
  </si>
  <si>
    <t>egyházi jogi személyek részére</t>
  </si>
  <si>
    <t>K508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</si>
  <si>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</si>
  <si>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</si>
  <si>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</si>
  <si>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</si>
  <si>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</si>
  <si>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</si>
  <si>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</si>
  <si>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</si>
  <si>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</si>
  <si>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 xml:space="preserve">Működési célú visszatérítendő támogatások, kölcsönök nyújtása államháztartáson kívülre </t>
  </si>
  <si>
    <t>Európai Unió  részére</t>
  </si>
  <si>
    <t xml:space="preserve">Egyéb működési célú támogatások államháztartáson kívülre </t>
  </si>
  <si>
    <t>K82</t>
  </si>
  <si>
    <t xml:space="preserve">Felhalmozási célú visszatérítendő támogatások, kölcsönök nyújtása államháztartáson belülre </t>
  </si>
  <si>
    <t>K83</t>
  </si>
  <si>
    <t xml:space="preserve">Felhalmozási célú visszatérítendő támogatások, kölcsönök törlesztése államháztartáson belülre </t>
  </si>
  <si>
    <t>K84</t>
  </si>
  <si>
    <t xml:space="preserve">Egyéb felhalmozási célú támogatások államháztartáson belülre </t>
  </si>
  <si>
    <t>K86</t>
  </si>
  <si>
    <t xml:space="preserve">Felhalmozási célú visszatérítendő támogatások, kölcsönök nyújtása államháztartáson kívülre </t>
  </si>
  <si>
    <t>K88</t>
  </si>
  <si>
    <t xml:space="preserve">Egyéb felhalmozási célú támogatások államháztartáson kívülre </t>
  </si>
  <si>
    <t xml:space="preserve">Támogatások, kölcsönök nyújtása és törlesztése </t>
  </si>
  <si>
    <t>8.sz.melléklet az  2 /2016.(II. 26.) önkormányzati rendelethez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</si>
  <si>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</si>
  <si>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</si>
  <si>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</si>
  <si>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</si>
  <si>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>ebből: állandó jeleggel végzett iparűzési tevékenység után fizetett helyi iparűzési adó</t>
  </si>
  <si>
    <t>ebből: ideiglenes jeleggel végzett tevékenység után fizetett helyi iparűzési adó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</si>
  <si>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</si>
  <si>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</si>
  <si>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</si>
  <si>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</si>
  <si>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 xml:space="preserve">Egyéb áruhasználati és szolgáltatási adók  </t>
  </si>
  <si>
    <t>B355</t>
  </si>
  <si>
    <t xml:space="preserve">ebből: tartózkodás után fizetett idegenforgalmi adó </t>
  </si>
  <si>
    <t>ebből: talajterhelési díj</t>
  </si>
  <si>
    <t xml:space="preserve">Termékek és szolgáltatások adói </t>
  </si>
  <si>
    <t>B35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</si>
  <si>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</si>
  <si>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</si>
  <si>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</si>
  <si>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</si>
  <si>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</si>
  <si>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</si>
  <si>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</si>
  <si>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</si>
  <si>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</si>
  <si>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>egyéb bírság</t>
  </si>
  <si>
    <t xml:space="preserve">Egyéb közhatalmi bevételek </t>
  </si>
  <si>
    <t xml:space="preserve">Helyi adó és egyéb közhatalmi bevételek </t>
  </si>
  <si>
    <t xml:space="preserve">Bevételek </t>
  </si>
  <si>
    <t xml:space="preserve">3. mell. </t>
  </si>
  <si>
    <t xml:space="preserve">Beruházások és felújítások </t>
  </si>
  <si>
    <t xml:space="preserve">Általános- és céltartalékok </t>
  </si>
  <si>
    <t xml:space="preserve">7. mell. </t>
  </si>
  <si>
    <t xml:space="preserve">8. mell. </t>
  </si>
  <si>
    <t>4. mell.</t>
  </si>
  <si>
    <t>6.mell.</t>
  </si>
  <si>
    <t xml:space="preserve">9. mell. </t>
  </si>
  <si>
    <t>5.mell.</t>
  </si>
  <si>
    <t>1.mell</t>
  </si>
  <si>
    <r>
      <t xml:space="preserve">                                                                                                Kiadások                                                                </t>
    </r>
    <r>
      <rPr>
        <sz val="12"/>
        <color indexed="8"/>
        <rFont val="Times New Roman"/>
        <family val="1"/>
      </rPr>
      <t xml:space="preserve">                                                                                                     2.mell</t>
    </r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</si>
</sst>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\ ##########"/>
    <numFmt numFmtId="165" formatCode="0__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i/>
      <u val="single"/>
      <sz val="12"/>
      <color indexed="8"/>
      <name val="Times New Roman"/>
      <family val="1"/>
    </font>
    <font>
      <b/>
      <i/>
      <sz val="11"/>
      <name val="Times New Roman"/>
      <family val="1"/>
    </font>
    <font>
      <b/>
      <i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sz val="10"/>
      <name val="Arial CE"/>
      <family val="0"/>
    </font>
    <font>
      <b/>
      <i/>
      <sz val="14"/>
      <name val="Times New Roman"/>
      <family val="1"/>
    </font>
    <font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i/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0" fillId="22" borderId="7" applyNumberFormat="0" applyFont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2" fillId="29" borderId="0" applyNumberFormat="0" applyBorder="0" applyAlignment="0" applyProtection="0"/>
    <xf numFmtId="0" fontId="53" fillId="30" borderId="8" applyNumberFormat="0" applyAlignment="0" applyProtection="0"/>
    <xf numFmtId="0" fontId="54" fillId="0" borderId="0" applyNumberFormat="0" applyFill="0" applyBorder="0" applyAlignment="0" applyProtection="0"/>
    <xf numFmtId="0" fontId="19" fillId="0" borderId="0">
      <alignment/>
      <protection/>
    </xf>
    <xf numFmtId="0" fontId="5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32" borderId="0" applyNumberFormat="0" applyBorder="0" applyAlignment="0" applyProtection="0"/>
    <xf numFmtId="0" fontId="58" fillId="30" borderId="1" applyNumberFormat="0" applyAlignment="0" applyProtection="0"/>
    <xf numFmtId="9" fontId="0" fillId="0" borderId="0" applyFont="0" applyFill="0" applyBorder="0" applyAlignment="0" applyProtection="0"/>
  </cellStyleXfs>
  <cellXfs count="153">
    <xf numFmtId="0" fontId="0" fillId="0" borderId="0" xfId="0" applyFont="1" applyAlignment="1">
      <alignment/>
    </xf>
    <xf numFmtId="0" fontId="59" fillId="0" borderId="0" xfId="0" applyFont="1" applyAlignment="1">
      <alignment horizontal="center"/>
    </xf>
    <xf numFmtId="0" fontId="59" fillId="0" borderId="0" xfId="0" applyFont="1" applyAlignment="1">
      <alignment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3" fontId="59" fillId="0" borderId="11" xfId="0" applyNumberFormat="1" applyFont="1" applyBorder="1" applyAlignment="1">
      <alignment/>
    </xf>
    <xf numFmtId="3" fontId="59" fillId="0" borderId="11" xfId="0" applyNumberFormat="1" applyFont="1" applyBorder="1" applyAlignment="1">
      <alignment horizontal="right"/>
    </xf>
    <xf numFmtId="0" fontId="4" fillId="0" borderId="11" xfId="0" applyFont="1" applyBorder="1" applyAlignment="1">
      <alignment/>
    </xf>
    <xf numFmtId="3" fontId="4" fillId="0" borderId="11" xfId="0" applyNumberFormat="1" applyFont="1" applyBorder="1" applyAlignment="1">
      <alignment/>
    </xf>
    <xf numFmtId="0" fontId="5" fillId="0" borderId="11" xfId="0" applyFont="1" applyBorder="1" applyAlignment="1">
      <alignment/>
    </xf>
    <xf numFmtId="3" fontId="5" fillId="0" borderId="11" xfId="0" applyNumberFormat="1" applyFont="1" applyBorder="1" applyAlignment="1">
      <alignment/>
    </xf>
    <xf numFmtId="3" fontId="60" fillId="0" borderId="11" xfId="0" applyNumberFormat="1" applyFont="1" applyBorder="1" applyAlignment="1">
      <alignment/>
    </xf>
    <xf numFmtId="3" fontId="60" fillId="0" borderId="11" xfId="0" applyNumberFormat="1" applyFont="1" applyBorder="1" applyAlignment="1">
      <alignment horizontal="right"/>
    </xf>
    <xf numFmtId="0" fontId="5" fillId="33" borderId="11" xfId="0" applyFont="1" applyFill="1" applyBorder="1" applyAlignment="1">
      <alignment/>
    </xf>
    <xf numFmtId="3" fontId="59" fillId="0" borderId="0" xfId="0" applyNumberFormat="1" applyFont="1" applyAlignment="1">
      <alignment/>
    </xf>
    <xf numFmtId="3" fontId="59" fillId="0" borderId="0" xfId="0" applyNumberFormat="1" applyFont="1" applyAlignment="1">
      <alignment horizontal="right"/>
    </xf>
    <xf numFmtId="3" fontId="5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vertical="center"/>
    </xf>
    <xf numFmtId="0" fontId="8" fillId="0" borderId="11" xfId="0" applyNumberFormat="1" applyFont="1" applyFill="1" applyBorder="1" applyAlignment="1">
      <alignment vertical="center"/>
    </xf>
    <xf numFmtId="0" fontId="61" fillId="0" borderId="11" xfId="0" applyFont="1" applyBorder="1" applyAlignment="1">
      <alignment/>
    </xf>
    <xf numFmtId="0" fontId="8" fillId="0" borderId="11" xfId="0" applyFont="1" applyFill="1" applyBorder="1" applyAlignment="1">
      <alignment vertical="center" wrapText="1"/>
    </xf>
    <xf numFmtId="164" fontId="8" fillId="0" borderId="11" xfId="0" applyNumberFormat="1" applyFont="1" applyFill="1" applyBorder="1" applyAlignment="1">
      <alignment vertical="center"/>
    </xf>
    <xf numFmtId="0" fontId="8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vertical="center" wrapText="1"/>
    </xf>
    <xf numFmtId="164" fontId="7" fillId="0" borderId="11" xfId="0" applyNumberFormat="1" applyFont="1" applyFill="1" applyBorder="1" applyAlignment="1">
      <alignment vertical="center"/>
    </xf>
    <xf numFmtId="0" fontId="62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7" fillId="0" borderId="11" xfId="0" applyFont="1" applyFill="1" applyBorder="1" applyAlignment="1">
      <alignment horizontal="left" vertical="center" wrapText="1"/>
    </xf>
    <xf numFmtId="0" fontId="10" fillId="0" borderId="11" xfId="0" applyFont="1" applyBorder="1" applyAlignment="1">
      <alignment/>
    </xf>
    <xf numFmtId="0" fontId="60" fillId="0" borderId="0" xfId="0" applyFont="1" applyAlignment="1">
      <alignment/>
    </xf>
    <xf numFmtId="0" fontId="5" fillId="0" borderId="11" xfId="0" applyFont="1" applyFill="1" applyBorder="1" applyAlignment="1">
      <alignment vertical="center" wrapText="1"/>
    </xf>
    <xf numFmtId="164" fontId="5" fillId="0" borderId="11" xfId="0" applyNumberFormat="1" applyFont="1" applyFill="1" applyBorder="1" applyAlignment="1">
      <alignment vertical="center"/>
    </xf>
    <xf numFmtId="0" fontId="5" fillId="0" borderId="11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 wrapText="1"/>
    </xf>
    <xf numFmtId="164" fontId="4" fillId="0" borderId="11" xfId="0" applyNumberFormat="1" applyFont="1" applyFill="1" applyBorder="1" applyAlignment="1">
      <alignment vertical="center"/>
    </xf>
    <xf numFmtId="0" fontId="11" fillId="0" borderId="11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vertical="center"/>
    </xf>
    <xf numFmtId="0" fontId="12" fillId="34" borderId="11" xfId="0" applyFont="1" applyFill="1" applyBorder="1" applyAlignment="1">
      <alignment/>
    </xf>
    <xf numFmtId="3" fontId="63" fillId="0" borderId="11" xfId="0" applyNumberFormat="1" applyFont="1" applyBorder="1" applyAlignment="1">
      <alignment/>
    </xf>
    <xf numFmtId="0" fontId="13" fillId="0" borderId="11" xfId="0" applyFont="1" applyBorder="1" applyAlignment="1">
      <alignment/>
    </xf>
    <xf numFmtId="0" fontId="14" fillId="0" borderId="11" xfId="0" applyFont="1" applyBorder="1" applyAlignment="1">
      <alignment/>
    </xf>
    <xf numFmtId="165" fontId="8" fillId="0" borderId="11" xfId="0" applyNumberFormat="1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2" fillId="35" borderId="11" xfId="0" applyFont="1" applyFill="1" applyBorder="1" applyAlignment="1">
      <alignment horizontal="left" vertical="center"/>
    </xf>
    <xf numFmtId="164" fontId="2" fillId="35" borderId="11" xfId="0" applyNumberFormat="1" applyFont="1" applyFill="1" applyBorder="1" applyAlignment="1">
      <alignment vertical="center"/>
    </xf>
    <xf numFmtId="0" fontId="11" fillId="0" borderId="11" xfId="0" applyFont="1" applyFill="1" applyBorder="1" applyAlignment="1">
      <alignment horizontal="left" vertical="center"/>
    </xf>
    <xf numFmtId="3" fontId="11" fillId="0" borderId="11" xfId="0" applyNumberFormat="1" applyFont="1" applyFill="1" applyBorder="1" applyAlignment="1">
      <alignment horizontal="right" vertical="center"/>
    </xf>
    <xf numFmtId="0" fontId="15" fillId="0" borderId="11" xfId="0" applyFont="1" applyFill="1" applyBorder="1" applyAlignment="1">
      <alignment horizontal="left" vertical="center"/>
    </xf>
    <xf numFmtId="3" fontId="15" fillId="0" borderId="11" xfId="0" applyNumberFormat="1" applyFont="1" applyFill="1" applyBorder="1" applyAlignment="1">
      <alignment horizontal="right" vertical="center"/>
    </xf>
    <xf numFmtId="0" fontId="16" fillId="35" borderId="11" xfId="0" applyFont="1" applyFill="1" applyBorder="1" applyAlignment="1">
      <alignment horizontal="left" vertical="center"/>
    </xf>
    <xf numFmtId="0" fontId="2" fillId="35" borderId="11" xfId="0" applyFont="1" applyFill="1" applyBorder="1" applyAlignment="1">
      <alignment horizontal="left" vertical="center" wrapText="1"/>
    </xf>
    <xf numFmtId="0" fontId="15" fillId="0" borderId="11" xfId="0" applyFont="1" applyFill="1" applyBorder="1" applyAlignment="1">
      <alignment vertical="center"/>
    </xf>
    <xf numFmtId="0" fontId="2" fillId="33" borderId="11" xfId="0" applyFont="1" applyFill="1" applyBorder="1" applyAlignment="1">
      <alignment/>
    </xf>
    <xf numFmtId="0" fontId="17" fillId="33" borderId="11" xfId="0" applyFont="1" applyFill="1" applyBorder="1" applyAlignment="1">
      <alignment/>
    </xf>
    <xf numFmtId="0" fontId="5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9" fillId="0" borderId="0" xfId="0" applyFont="1" applyAlignment="1">
      <alignment horizontal="center" wrapText="1"/>
    </xf>
    <xf numFmtId="0" fontId="64" fillId="0" borderId="0" xfId="0" applyFont="1" applyAlignment="1">
      <alignment horizontal="center"/>
    </xf>
    <xf numFmtId="0" fontId="64" fillId="0" borderId="0" xfId="0" applyFont="1" applyAlignment="1">
      <alignment/>
    </xf>
    <xf numFmtId="0" fontId="8" fillId="0" borderId="11" xfId="0" applyFont="1" applyBorder="1" applyAlignment="1">
      <alignment horizontal="center" wrapText="1"/>
    </xf>
    <xf numFmtId="0" fontId="59" fillId="0" borderId="11" xfId="0" applyFont="1" applyBorder="1" applyAlignment="1">
      <alignment/>
    </xf>
    <xf numFmtId="0" fontId="7" fillId="0" borderId="11" xfId="0" applyFont="1" applyFill="1" applyBorder="1" applyAlignment="1">
      <alignment horizontal="left" vertical="center"/>
    </xf>
    <xf numFmtId="0" fontId="60" fillId="0" borderId="11" xfId="0" applyFont="1" applyBorder="1" applyAlignment="1">
      <alignment/>
    </xf>
    <xf numFmtId="0" fontId="16" fillId="36" borderId="11" xfId="0" applyFont="1" applyFill="1" applyBorder="1" applyAlignment="1">
      <alignment horizontal="left" vertical="center" wrapText="1"/>
    </xf>
    <xf numFmtId="0" fontId="2" fillId="36" borderId="11" xfId="0" applyFont="1" applyFill="1" applyBorder="1" applyAlignment="1">
      <alignment horizontal="left" vertical="center"/>
    </xf>
    <xf numFmtId="0" fontId="2" fillId="36" borderId="11" xfId="0" applyFont="1" applyFill="1" applyBorder="1" applyAlignment="1">
      <alignment/>
    </xf>
    <xf numFmtId="0" fontId="16" fillId="36" borderId="11" xfId="0" applyFont="1" applyFill="1" applyBorder="1" applyAlignment="1">
      <alignment horizontal="left" vertical="center"/>
    </xf>
    <xf numFmtId="0" fontId="2" fillId="36" borderId="11" xfId="0" applyFont="1" applyFill="1" applyBorder="1" applyAlignment="1">
      <alignment horizontal="left" vertical="center" wrapText="1"/>
    </xf>
    <xf numFmtId="0" fontId="17" fillId="36" borderId="11" xfId="0" applyFont="1" applyFill="1" applyBorder="1" applyAlignment="1">
      <alignment/>
    </xf>
    <xf numFmtId="0" fontId="6" fillId="0" borderId="0" xfId="0" applyFont="1" applyAlignment="1">
      <alignment horizontal="center" wrapText="1"/>
    </xf>
    <xf numFmtId="0" fontId="7" fillId="0" borderId="11" xfId="0" applyFont="1" applyBorder="1" applyAlignment="1">
      <alignment vertical="center" wrapText="1"/>
    </xf>
    <xf numFmtId="0" fontId="15" fillId="0" borderId="11" xfId="0" applyFont="1" applyFill="1" applyBorder="1" applyAlignment="1">
      <alignment horizontal="left" vertical="center" wrapText="1"/>
    </xf>
    <xf numFmtId="0" fontId="65" fillId="0" borderId="0" xfId="0" applyFont="1" applyAlignment="1">
      <alignment/>
    </xf>
    <xf numFmtId="0" fontId="16" fillId="37" borderId="11" xfId="0" applyFont="1" applyFill="1" applyBorder="1" applyAlignment="1">
      <alignment horizontal="left" vertical="center" wrapText="1"/>
    </xf>
    <xf numFmtId="0" fontId="7" fillId="37" borderId="11" xfId="0" applyFont="1" applyFill="1" applyBorder="1" applyAlignment="1">
      <alignment horizontal="left" vertical="center"/>
    </xf>
    <xf numFmtId="0" fontId="4" fillId="0" borderId="0" xfId="0" applyFont="1" applyAlignment="1">
      <alignment/>
    </xf>
    <xf numFmtId="0" fontId="59" fillId="0" borderId="0" xfId="0" applyFont="1" applyAlignment="1">
      <alignment/>
    </xf>
    <xf numFmtId="0" fontId="15" fillId="0" borderId="11" xfId="54" applyFont="1" applyFill="1" applyBorder="1" applyAlignment="1">
      <alignment horizontal="center" vertical="center" wrapText="1"/>
      <protection/>
    </xf>
    <xf numFmtId="0" fontId="11" fillId="0" borderId="11" xfId="54" applyFont="1" applyFill="1" applyBorder="1" applyAlignment="1">
      <alignment horizontal="center" vertical="center" wrapText="1"/>
      <protection/>
    </xf>
    <xf numFmtId="0" fontId="11" fillId="0" borderId="11" xfId="54" applyFont="1" applyFill="1" applyBorder="1" applyAlignment="1">
      <alignment horizontal="left" vertical="center" wrapText="1"/>
      <protection/>
    </xf>
    <xf numFmtId="0" fontId="59" fillId="0" borderId="0" xfId="0" applyNumberFormat="1" applyFont="1" applyAlignment="1">
      <alignment/>
    </xf>
    <xf numFmtId="0" fontId="11" fillId="0" borderId="11" xfId="0" applyFont="1" applyFill="1" applyBorder="1" applyAlignment="1">
      <alignment horizontal="center" vertical="center" wrapText="1"/>
    </xf>
    <xf numFmtId="0" fontId="15" fillId="0" borderId="11" xfId="54" applyFont="1" applyFill="1" applyBorder="1" applyAlignment="1">
      <alignment horizontal="left" vertical="center" wrapText="1"/>
      <protection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3" fontId="65" fillId="0" borderId="0" xfId="0" applyNumberFormat="1" applyFont="1" applyAlignment="1">
      <alignment horizontal="center"/>
    </xf>
    <xf numFmtId="3" fontId="65" fillId="0" borderId="11" xfId="0" applyNumberFormat="1" applyFont="1" applyBorder="1" applyAlignment="1">
      <alignment horizontal="center" vertical="center"/>
    </xf>
    <xf numFmtId="3" fontId="65" fillId="0" borderId="11" xfId="0" applyNumberFormat="1" applyFont="1" applyBorder="1" applyAlignment="1">
      <alignment horizontal="center"/>
    </xf>
    <xf numFmtId="3" fontId="66" fillId="0" borderId="11" xfId="0" applyNumberFormat="1" applyFont="1" applyBorder="1" applyAlignment="1">
      <alignment horizontal="center"/>
    </xf>
    <xf numFmtId="3" fontId="59" fillId="0" borderId="0" xfId="0" applyNumberFormat="1" applyFont="1" applyAlignment="1">
      <alignment horizontal="center" wrapText="1"/>
    </xf>
    <xf numFmtId="3" fontId="8" fillId="0" borderId="11" xfId="0" applyNumberFormat="1" applyFont="1" applyBorder="1" applyAlignment="1">
      <alignment horizontal="center" vertical="center" wrapText="1"/>
    </xf>
    <xf numFmtId="3" fontId="7" fillId="0" borderId="11" xfId="0" applyNumberFormat="1" applyFont="1" applyBorder="1" applyAlignment="1">
      <alignment horizontal="center" vertical="center" wrapText="1"/>
    </xf>
    <xf numFmtId="3" fontId="59" fillId="0" borderId="11" xfId="0" applyNumberFormat="1" applyFont="1" applyBorder="1" applyAlignment="1">
      <alignment horizontal="center"/>
    </xf>
    <xf numFmtId="3" fontId="60" fillId="0" borderId="11" xfId="0" applyNumberFormat="1" applyFont="1" applyBorder="1" applyAlignment="1">
      <alignment horizontal="center"/>
    </xf>
    <xf numFmtId="0" fontId="8" fillId="0" borderId="11" xfId="0" applyFont="1" applyBorder="1" applyAlignment="1">
      <alignment wrapText="1"/>
    </xf>
    <xf numFmtId="0" fontId="7" fillId="0" borderId="11" xfId="0" applyFont="1" applyBorder="1" applyAlignment="1">
      <alignment wrapText="1"/>
    </xf>
    <xf numFmtId="0" fontId="59" fillId="0" borderId="11" xfId="0" applyFont="1" applyBorder="1" applyAlignment="1">
      <alignment horizontal="center"/>
    </xf>
    <xf numFmtId="3" fontId="7" fillId="0" borderId="11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0" fontId="20" fillId="0" borderId="0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wrapText="1"/>
    </xf>
    <xf numFmtId="0" fontId="15" fillId="38" borderId="11" xfId="0" applyFont="1" applyFill="1" applyBorder="1" applyAlignment="1">
      <alignment horizontal="left" vertical="center" wrapText="1"/>
    </xf>
    <xf numFmtId="0" fontId="11" fillId="38" borderId="11" xfId="0" applyFont="1" applyFill="1" applyBorder="1" applyAlignment="1">
      <alignment horizontal="left" vertical="center" wrapText="1"/>
    </xf>
    <xf numFmtId="0" fontId="15" fillId="0" borderId="11" xfId="0" applyFont="1" applyFill="1" applyBorder="1" applyAlignment="1">
      <alignment vertical="center" wrapText="1"/>
    </xf>
    <xf numFmtId="0" fontId="16" fillId="37" borderId="11" xfId="0" applyFont="1" applyFill="1" applyBorder="1" applyAlignment="1">
      <alignment vertical="center" wrapText="1"/>
    </xf>
    <xf numFmtId="3" fontId="21" fillId="0" borderId="0" xfId="0" applyNumberFormat="1" applyFont="1" applyAlignment="1">
      <alignment horizontal="center" wrapText="1"/>
    </xf>
    <xf numFmtId="3" fontId="5" fillId="0" borderId="11" xfId="0" applyNumberFormat="1" applyFont="1" applyBorder="1" applyAlignment="1">
      <alignment horizontal="center"/>
    </xf>
    <xf numFmtId="3" fontId="5" fillId="0" borderId="11" xfId="0" applyNumberFormat="1" applyFont="1" applyBorder="1" applyAlignment="1">
      <alignment horizontal="center" wrapText="1"/>
    </xf>
    <xf numFmtId="3" fontId="60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/>
    </xf>
    <xf numFmtId="3" fontId="7" fillId="0" borderId="11" xfId="0" applyNumberFormat="1" applyFont="1" applyBorder="1" applyAlignment="1">
      <alignment horizontal="center"/>
    </xf>
    <xf numFmtId="3" fontId="7" fillId="0" borderId="11" xfId="0" applyNumberFormat="1" applyFont="1" applyBorder="1" applyAlignment="1">
      <alignment horizontal="center" wrapText="1"/>
    </xf>
    <xf numFmtId="3" fontId="66" fillId="0" borderId="11" xfId="0" applyNumberFormat="1" applyFont="1" applyBorder="1" applyAlignment="1">
      <alignment horizontal="center" vertical="center"/>
    </xf>
    <xf numFmtId="3" fontId="59" fillId="0" borderId="0" xfId="0" applyNumberFormat="1" applyFont="1" applyAlignment="1">
      <alignment horizontal="center"/>
    </xf>
    <xf numFmtId="3" fontId="5" fillId="0" borderId="11" xfId="0" applyNumberFormat="1" applyFont="1" applyBorder="1" applyAlignment="1">
      <alignment horizontal="center" vertical="center"/>
    </xf>
    <xf numFmtId="3" fontId="5" fillId="0" borderId="11" xfId="0" applyNumberFormat="1" applyFont="1" applyBorder="1" applyAlignment="1">
      <alignment horizontal="center" vertical="center" wrapText="1"/>
    </xf>
    <xf numFmtId="3" fontId="59" fillId="0" borderId="0" xfId="0" applyNumberFormat="1" applyFont="1" applyBorder="1" applyAlignment="1">
      <alignment/>
    </xf>
    <xf numFmtId="0" fontId="59" fillId="0" borderId="0" xfId="0" applyFont="1" applyAlignment="1">
      <alignment horizontal="center"/>
    </xf>
    <xf numFmtId="0" fontId="23" fillId="0" borderId="11" xfId="0" applyFont="1" applyFill="1" applyBorder="1" applyAlignment="1">
      <alignment horizontal="left" vertical="center" wrapText="1"/>
    </xf>
    <xf numFmtId="3" fontId="60" fillId="0" borderId="11" xfId="0" applyNumberFormat="1" applyFont="1" applyBorder="1" applyAlignment="1">
      <alignment horizontal="center" wrapText="1"/>
    </xf>
    <xf numFmtId="0" fontId="60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0" fillId="0" borderId="11" xfId="0" applyFont="1" applyBorder="1" applyAlignment="1">
      <alignment horizontal="center" vertical="center" wrapText="1"/>
    </xf>
    <xf numFmtId="3" fontId="60" fillId="0" borderId="1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59" fillId="0" borderId="0" xfId="0" applyFont="1" applyAlignment="1">
      <alignment horizontal="center"/>
    </xf>
    <xf numFmtId="0" fontId="0" fillId="0" borderId="0" xfId="0" applyAlignment="1">
      <alignment/>
    </xf>
    <xf numFmtId="0" fontId="59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6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64" fillId="0" borderId="0" xfId="0" applyFont="1" applyAlignment="1">
      <alignment horizontal="center"/>
    </xf>
    <xf numFmtId="0" fontId="64" fillId="0" borderId="0" xfId="0" applyFont="1" applyAlignment="1">
      <alignment/>
    </xf>
    <xf numFmtId="0" fontId="6" fillId="0" borderId="0" xfId="0" applyFont="1" applyAlignment="1">
      <alignment horizontal="center"/>
    </xf>
    <xf numFmtId="0" fontId="67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68" fillId="0" borderId="0" xfId="0" applyFont="1" applyAlignment="1">
      <alignment/>
    </xf>
    <xf numFmtId="0" fontId="22" fillId="0" borderId="0" xfId="0" applyFont="1" applyAlignment="1">
      <alignment horizontal="center" wrapText="1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al_KTRSZJ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7"/>
  <sheetViews>
    <sheetView zoomScalePageLayoutView="0" workbookViewId="0" topLeftCell="A1">
      <selection activeCell="E5" sqref="E5"/>
    </sheetView>
  </sheetViews>
  <sheetFormatPr defaultColWidth="14.00390625" defaultRowHeight="15"/>
  <cols>
    <col min="1" max="1" width="56.7109375" style="2" bestFit="1" customWidth="1"/>
    <col min="2" max="2" width="11.28125" style="2" bestFit="1" customWidth="1"/>
    <col min="3" max="3" width="11.8515625" style="2" bestFit="1" customWidth="1"/>
    <col min="4" max="4" width="14.421875" style="2" bestFit="1" customWidth="1"/>
    <col min="5" max="5" width="14.421875" style="14" bestFit="1" customWidth="1"/>
    <col min="6" max="6" width="11.28125" style="14" bestFit="1" customWidth="1"/>
    <col min="7" max="253" width="9.140625" style="2" customWidth="1"/>
    <col min="254" max="254" width="75.00390625" style="2" customWidth="1"/>
    <col min="255" max="255" width="56.7109375" style="2" bestFit="1" customWidth="1"/>
    <col min="256" max="16384" width="14.00390625" style="2" customWidth="1"/>
  </cols>
  <sheetData>
    <row r="2" spans="1:5" ht="15">
      <c r="A2" s="136"/>
      <c r="B2" s="136"/>
      <c r="C2" s="136"/>
      <c r="D2" s="134"/>
      <c r="E2" s="137"/>
    </row>
    <row r="3" spans="1:6" ht="15.75">
      <c r="A3" s="131" t="s">
        <v>0</v>
      </c>
      <c r="B3" s="132"/>
      <c r="C3" s="132"/>
      <c r="D3" s="133"/>
      <c r="E3" s="134"/>
      <c r="F3" s="134"/>
    </row>
    <row r="4" spans="1:6" ht="20.25" customHeight="1">
      <c r="A4" s="135" t="s">
        <v>1</v>
      </c>
      <c r="B4" s="132"/>
      <c r="C4" s="132"/>
      <c r="D4" s="133"/>
      <c r="E4" s="134"/>
      <c r="F4" s="134"/>
    </row>
    <row r="5" ht="15">
      <c r="E5" s="14" t="s">
        <v>366</v>
      </c>
    </row>
    <row r="8" ht="15">
      <c r="F8" s="15"/>
    </row>
    <row r="9" spans="1:6" s="33" customFormat="1" ht="42.75">
      <c r="A9" s="127" t="s">
        <v>2</v>
      </c>
      <c r="B9" s="128" t="s">
        <v>3</v>
      </c>
      <c r="C9" s="129" t="s">
        <v>4</v>
      </c>
      <c r="D9" s="129" t="s">
        <v>184</v>
      </c>
      <c r="E9" s="130" t="s">
        <v>28</v>
      </c>
      <c r="F9" s="115" t="s">
        <v>23</v>
      </c>
    </row>
    <row r="10" spans="1:6" ht="15">
      <c r="A10" s="3" t="s">
        <v>5</v>
      </c>
      <c r="B10" s="4">
        <v>3269110</v>
      </c>
      <c r="C10" s="5">
        <v>3559597</v>
      </c>
      <c r="D10" s="6">
        <v>4143651</v>
      </c>
      <c r="E10" s="5">
        <v>4182805</v>
      </c>
      <c r="F10" s="5">
        <v>4120505</v>
      </c>
    </row>
    <row r="11" spans="1:6" ht="15">
      <c r="A11" s="7" t="s">
        <v>6</v>
      </c>
      <c r="B11" s="8">
        <v>921820</v>
      </c>
      <c r="C11" s="5">
        <v>975755</v>
      </c>
      <c r="D11" s="6">
        <v>1043152</v>
      </c>
      <c r="E11" s="5">
        <v>1127548</v>
      </c>
      <c r="F11" s="5">
        <v>1090299</v>
      </c>
    </row>
    <row r="12" spans="1:6" ht="15">
      <c r="A12" s="7" t="s">
        <v>7</v>
      </c>
      <c r="B12" s="8">
        <v>12961158</v>
      </c>
      <c r="C12" s="5">
        <v>12961158</v>
      </c>
      <c r="D12" s="6">
        <v>13211158</v>
      </c>
      <c r="E12" s="5">
        <v>13887140</v>
      </c>
      <c r="F12" s="5">
        <v>12658234</v>
      </c>
    </row>
    <row r="13" spans="1:6" ht="15">
      <c r="A13" s="7" t="s">
        <v>8</v>
      </c>
      <c r="B13" s="8">
        <v>660000</v>
      </c>
      <c r="C13" s="5">
        <v>660000</v>
      </c>
      <c r="D13" s="6">
        <v>694800</v>
      </c>
      <c r="E13" s="5">
        <v>684592</v>
      </c>
      <c r="F13" s="5">
        <v>654800</v>
      </c>
    </row>
    <row r="14" spans="1:6" ht="15">
      <c r="A14" s="7" t="s">
        <v>9</v>
      </c>
      <c r="B14" s="8">
        <v>3452243</v>
      </c>
      <c r="C14" s="5">
        <v>16841725</v>
      </c>
      <c r="D14" s="6">
        <v>16878998</v>
      </c>
      <c r="E14" s="5">
        <v>18625707</v>
      </c>
      <c r="F14" s="5">
        <v>1206006</v>
      </c>
    </row>
    <row r="15" spans="1:6" ht="15">
      <c r="A15" s="7" t="s">
        <v>10</v>
      </c>
      <c r="B15" s="8">
        <v>3810000</v>
      </c>
      <c r="C15" s="5">
        <v>3810000</v>
      </c>
      <c r="D15" s="6">
        <v>3810000</v>
      </c>
      <c r="E15" s="5">
        <v>3810000</v>
      </c>
      <c r="F15" s="5">
        <v>2044329</v>
      </c>
    </row>
    <row r="16" spans="1:6" ht="15">
      <c r="A16" s="7" t="s">
        <v>11</v>
      </c>
      <c r="B16" s="8">
        <v>10160000</v>
      </c>
      <c r="C16" s="5">
        <v>10160000</v>
      </c>
      <c r="D16" s="6">
        <v>16660000</v>
      </c>
      <c r="E16" s="5">
        <v>16660000</v>
      </c>
      <c r="F16" s="5">
        <v>6441337</v>
      </c>
    </row>
    <row r="17" spans="1:6" ht="15">
      <c r="A17" s="7" t="s">
        <v>12</v>
      </c>
      <c r="B17" s="8">
        <v>200000</v>
      </c>
      <c r="C17" s="5">
        <v>200000</v>
      </c>
      <c r="D17" s="6">
        <v>1000000</v>
      </c>
      <c r="E17" s="5">
        <v>600000</v>
      </c>
      <c r="F17" s="5">
        <v>450000</v>
      </c>
    </row>
    <row r="18" spans="1:6" ht="15">
      <c r="A18" s="9" t="s">
        <v>13</v>
      </c>
      <c r="B18" s="10">
        <f>SUM(B10:B17)</f>
        <v>35434331</v>
      </c>
      <c r="C18" s="10">
        <f>SUM(C10:C17)</f>
        <v>49168235</v>
      </c>
      <c r="D18" s="12">
        <f>SUM(D10:D17)</f>
        <v>57441759</v>
      </c>
      <c r="E18" s="11">
        <f>SUM(E10:E17)</f>
        <v>59577792</v>
      </c>
      <c r="F18" s="11">
        <f>SUM(F10:F17)</f>
        <v>28665510</v>
      </c>
    </row>
    <row r="19" spans="1:6" ht="15">
      <c r="A19" s="9" t="s">
        <v>14</v>
      </c>
      <c r="B19" s="10">
        <v>544254</v>
      </c>
      <c r="C19" s="11">
        <v>544254</v>
      </c>
      <c r="D19" s="12">
        <v>544254</v>
      </c>
      <c r="E19" s="11">
        <v>1302069</v>
      </c>
      <c r="F19" s="11">
        <v>554254</v>
      </c>
    </row>
    <row r="20" spans="1:6" ht="15">
      <c r="A20" s="13" t="s">
        <v>15</v>
      </c>
      <c r="B20" s="10">
        <f>SUM(B18:B19)</f>
        <v>35978585</v>
      </c>
      <c r="C20" s="10">
        <f>SUM(C18:C19)</f>
        <v>49712489</v>
      </c>
      <c r="D20" s="10">
        <f>SUM(D18:D19)</f>
        <v>57986013</v>
      </c>
      <c r="E20" s="10">
        <f>SUM(E18:E19)</f>
        <v>60879861</v>
      </c>
      <c r="F20" s="10">
        <f>SUM(F18:F19)</f>
        <v>29219764</v>
      </c>
    </row>
    <row r="21" spans="1:6" ht="15">
      <c r="A21" s="7" t="s">
        <v>16</v>
      </c>
      <c r="B21" s="8">
        <v>13936108</v>
      </c>
      <c r="C21" s="5">
        <v>14335890</v>
      </c>
      <c r="D21" s="6">
        <v>16109414</v>
      </c>
      <c r="E21" s="5">
        <v>16655442</v>
      </c>
      <c r="F21" s="5">
        <v>16655442</v>
      </c>
    </row>
    <row r="22" spans="1:6" ht="15">
      <c r="A22" s="7" t="s">
        <v>17</v>
      </c>
      <c r="B22" s="8">
        <v>0</v>
      </c>
      <c r="C22" s="5">
        <v>6500000</v>
      </c>
      <c r="D22" s="6">
        <v>6500000</v>
      </c>
      <c r="E22" s="5">
        <v>6500000</v>
      </c>
      <c r="F22" s="5">
        <v>6500000</v>
      </c>
    </row>
    <row r="23" spans="1:6" ht="15">
      <c r="A23" s="7" t="s">
        <v>18</v>
      </c>
      <c r="B23" s="8">
        <v>4899000</v>
      </c>
      <c r="C23" s="5">
        <v>4899000</v>
      </c>
      <c r="D23" s="6">
        <v>4899000</v>
      </c>
      <c r="E23" s="5">
        <v>4613157</v>
      </c>
      <c r="F23" s="5">
        <v>4212148</v>
      </c>
    </row>
    <row r="24" spans="1:6" ht="15">
      <c r="A24" s="7" t="s">
        <v>19</v>
      </c>
      <c r="B24" s="8">
        <v>8132113</v>
      </c>
      <c r="C24" s="5">
        <v>8132113</v>
      </c>
      <c r="D24" s="6">
        <v>8132113</v>
      </c>
      <c r="E24" s="5">
        <v>10007961</v>
      </c>
      <c r="F24" s="5">
        <v>9961840</v>
      </c>
    </row>
    <row r="25" spans="1:6" ht="15">
      <c r="A25" s="9" t="s">
        <v>20</v>
      </c>
      <c r="B25" s="10">
        <f>SUM(B21:B24)</f>
        <v>26967221</v>
      </c>
      <c r="C25" s="11">
        <f>SUM(C21:C24)</f>
        <v>33867003</v>
      </c>
      <c r="D25" s="12">
        <f>SUM(D21:D24)</f>
        <v>35640527</v>
      </c>
      <c r="E25" s="11">
        <f>SUM(E21:E24)</f>
        <v>37776560</v>
      </c>
      <c r="F25" s="11">
        <f>SUM(F21:F24)</f>
        <v>37329430</v>
      </c>
    </row>
    <row r="26" spans="1:6" ht="15">
      <c r="A26" s="9" t="s">
        <v>21</v>
      </c>
      <c r="B26" s="10">
        <v>9011364</v>
      </c>
      <c r="C26" s="11">
        <v>22355486</v>
      </c>
      <c r="D26" s="12">
        <v>22355486</v>
      </c>
      <c r="E26" s="11">
        <v>23103301</v>
      </c>
      <c r="F26" s="11">
        <v>23103301</v>
      </c>
    </row>
    <row r="27" spans="1:7" ht="15">
      <c r="A27" s="13" t="s">
        <v>22</v>
      </c>
      <c r="B27" s="10">
        <f>SUM(B20+B26)</f>
        <v>44989949</v>
      </c>
      <c r="C27" s="10">
        <f>SUM(C20+C26)</f>
        <v>72067975</v>
      </c>
      <c r="D27" s="10">
        <f>SUM(D20+D26)</f>
        <v>80341499</v>
      </c>
      <c r="E27" s="10">
        <f>SUM(E25:E26)</f>
        <v>60879861</v>
      </c>
      <c r="F27" s="10">
        <f>SUM(F20+F26)</f>
        <v>52323065</v>
      </c>
      <c r="G27" s="16"/>
    </row>
  </sheetData>
  <sheetProtection/>
  <mergeCells count="3">
    <mergeCell ref="A3:F3"/>
    <mergeCell ref="A4:F4"/>
    <mergeCell ref="A2:E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31" sqref="S3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2"/>
  <sheetViews>
    <sheetView tabSelected="1" zoomScalePageLayoutView="0" workbookViewId="0" topLeftCell="A2">
      <selection activeCell="A6" sqref="A6:K6"/>
    </sheetView>
  </sheetViews>
  <sheetFormatPr defaultColWidth="9.140625" defaultRowHeight="15"/>
  <cols>
    <col min="1" max="1" width="55.7109375" style="2" bestFit="1" customWidth="1"/>
    <col min="2" max="2" width="7.421875" style="2" bestFit="1" customWidth="1"/>
    <col min="3" max="8" width="11.8515625" style="2" bestFit="1" customWidth="1"/>
    <col min="9" max="9" width="8.140625" style="2" bestFit="1" customWidth="1"/>
    <col min="10" max="10" width="11.00390625" style="2" bestFit="1" customWidth="1"/>
    <col min="11" max="11" width="14.140625" style="2" customWidth="1"/>
    <col min="12" max="16384" width="9.140625" style="2" customWidth="1"/>
  </cols>
  <sheetData>
    <row r="1" spans="1:11" ht="15" hidden="1">
      <c r="A1" s="136" t="s">
        <v>24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</row>
    <row r="2" spans="1:11" ht="15">
      <c r="A2" s="138"/>
      <c r="B2" s="138"/>
      <c r="C2" s="138"/>
      <c r="D2" s="138"/>
      <c r="E2" s="138"/>
      <c r="F2" s="138"/>
      <c r="G2" s="138"/>
      <c r="H2" s="138"/>
      <c r="I2" s="138"/>
      <c r="J2" s="138"/>
      <c r="K2" s="138"/>
    </row>
    <row r="3" spans="1:11" ht="15">
      <c r="A3" s="136"/>
      <c r="B3" s="136"/>
      <c r="C3" s="136"/>
      <c r="D3" s="136"/>
      <c r="E3" s="136"/>
      <c r="F3" s="136"/>
      <c r="G3" s="136"/>
      <c r="H3" s="136"/>
      <c r="I3" s="136"/>
      <c r="J3" s="136"/>
      <c r="K3" s="136"/>
    </row>
    <row r="5" spans="1:11" ht="15.75">
      <c r="A5" s="139" t="s">
        <v>25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</row>
    <row r="6" spans="1:11" ht="15.75">
      <c r="A6" s="139" t="s">
        <v>367</v>
      </c>
      <c r="B6" s="139"/>
      <c r="C6" s="139"/>
      <c r="D6" s="139"/>
      <c r="E6" s="139"/>
      <c r="F6" s="139"/>
      <c r="G6" s="139"/>
      <c r="H6" s="139"/>
      <c r="I6" s="139"/>
      <c r="J6" s="139"/>
      <c r="K6" s="139"/>
    </row>
    <row r="7" ht="19.5">
      <c r="A7" s="17"/>
    </row>
    <row r="8" spans="1:10" ht="51">
      <c r="A8" s="18" t="s">
        <v>26</v>
      </c>
      <c r="B8" s="19" t="s">
        <v>27</v>
      </c>
      <c r="C8" s="19" t="s">
        <v>3</v>
      </c>
      <c r="D8" s="19" t="s">
        <v>4</v>
      </c>
      <c r="E8" s="19" t="s">
        <v>28</v>
      </c>
      <c r="F8" s="19" t="s">
        <v>28</v>
      </c>
      <c r="G8" s="19" t="s">
        <v>23</v>
      </c>
      <c r="H8" s="20" t="s">
        <v>29</v>
      </c>
      <c r="I8" s="20" t="s">
        <v>30</v>
      </c>
      <c r="J8" s="20" t="s">
        <v>31</v>
      </c>
    </row>
    <row r="9" spans="1:10" ht="15">
      <c r="A9" s="21" t="s">
        <v>32</v>
      </c>
      <c r="B9" s="22" t="s">
        <v>33</v>
      </c>
      <c r="C9" s="5">
        <v>1821710</v>
      </c>
      <c r="D9" s="5">
        <v>1962830</v>
      </c>
      <c r="E9" s="5">
        <v>2837751</v>
      </c>
      <c r="F9" s="5">
        <v>2361057</v>
      </c>
      <c r="G9" s="5">
        <v>2348624</v>
      </c>
      <c r="H9" s="5">
        <v>2361057</v>
      </c>
      <c r="I9" s="23"/>
      <c r="J9" s="7"/>
    </row>
    <row r="10" spans="1:10" ht="15">
      <c r="A10" s="24" t="s">
        <v>34</v>
      </c>
      <c r="B10" s="25" t="s">
        <v>35</v>
      </c>
      <c r="C10" s="5">
        <v>192000</v>
      </c>
      <c r="D10" s="5">
        <v>172000</v>
      </c>
      <c r="E10" s="5">
        <v>192000</v>
      </c>
      <c r="F10" s="5">
        <v>192000</v>
      </c>
      <c r="G10" s="5">
        <v>192000</v>
      </c>
      <c r="H10" s="5">
        <v>192000</v>
      </c>
      <c r="I10" s="23"/>
      <c r="J10" s="7"/>
    </row>
    <row r="11" spans="1:10" ht="15">
      <c r="A11" s="26" t="s">
        <v>36</v>
      </c>
      <c r="B11" s="25" t="s">
        <v>37</v>
      </c>
      <c r="C11" s="5">
        <v>31400</v>
      </c>
      <c r="D11" s="5">
        <v>200767</v>
      </c>
      <c r="E11" s="5">
        <v>339900</v>
      </c>
      <c r="F11" s="5">
        <v>420400</v>
      </c>
      <c r="G11" s="5">
        <v>370400</v>
      </c>
      <c r="H11" s="5">
        <v>420400</v>
      </c>
      <c r="I11" s="23"/>
      <c r="J11" s="7"/>
    </row>
    <row r="12" spans="1:10" ht="15">
      <c r="A12" s="27" t="s">
        <v>38</v>
      </c>
      <c r="B12" s="28" t="s">
        <v>39</v>
      </c>
      <c r="C12" s="11">
        <f>SUM(C9:C10)</f>
        <v>2013710</v>
      </c>
      <c r="D12" s="11">
        <f>SUM(D9:D11)</f>
        <v>2335597</v>
      </c>
      <c r="E12" s="11">
        <f>SUM(E9:E11)</f>
        <v>3369651</v>
      </c>
      <c r="F12" s="11">
        <f>SUM(F9:F11)</f>
        <v>2973457</v>
      </c>
      <c r="G12" s="11">
        <f>SUM(G9:G11)</f>
        <v>2911024</v>
      </c>
      <c r="H12" s="11">
        <f>SUM(H9:H11)</f>
        <v>2973457</v>
      </c>
      <c r="I12" s="29"/>
      <c r="J12" s="9"/>
    </row>
    <row r="13" spans="1:10" ht="15">
      <c r="A13" s="26" t="s">
        <v>40</v>
      </c>
      <c r="B13" s="25" t="s">
        <v>41</v>
      </c>
      <c r="C13" s="5">
        <v>1044000</v>
      </c>
      <c r="D13" s="5">
        <v>1044000</v>
      </c>
      <c r="E13" s="5">
        <v>1044000</v>
      </c>
      <c r="F13" s="5">
        <v>1029348</v>
      </c>
      <c r="G13" s="5">
        <v>1028481</v>
      </c>
      <c r="H13" s="5">
        <v>1029348</v>
      </c>
      <c r="I13" s="30"/>
      <c r="J13" s="7"/>
    </row>
    <row r="14" spans="1:10" ht="25.5">
      <c r="A14" s="26" t="s">
        <v>42</v>
      </c>
      <c r="B14" s="25" t="s">
        <v>43</v>
      </c>
      <c r="C14" s="5">
        <v>180000</v>
      </c>
      <c r="D14" s="5">
        <v>180000</v>
      </c>
      <c r="E14" s="5">
        <v>180000</v>
      </c>
      <c r="F14" s="5">
        <v>180000</v>
      </c>
      <c r="G14" s="5">
        <v>180000</v>
      </c>
      <c r="H14" s="5">
        <v>180000</v>
      </c>
      <c r="I14" s="30"/>
      <c r="J14" s="7"/>
    </row>
    <row r="15" spans="1:12" ht="15">
      <c r="A15" s="31" t="s">
        <v>44</v>
      </c>
      <c r="B15" s="28" t="s">
        <v>45</v>
      </c>
      <c r="C15" s="11">
        <f aca="true" t="shared" si="0" ref="C15:H15">SUM(C13:C14)</f>
        <v>1224000</v>
      </c>
      <c r="D15" s="11">
        <f t="shared" si="0"/>
        <v>1224000</v>
      </c>
      <c r="E15" s="11">
        <f t="shared" si="0"/>
        <v>1224000</v>
      </c>
      <c r="F15" s="11">
        <f t="shared" si="0"/>
        <v>1209348</v>
      </c>
      <c r="G15" s="11">
        <f t="shared" si="0"/>
        <v>1208481</v>
      </c>
      <c r="H15" s="11">
        <f t="shared" si="0"/>
        <v>1209348</v>
      </c>
      <c r="I15" s="32"/>
      <c r="J15" s="9"/>
      <c r="L15" s="33"/>
    </row>
    <row r="16" spans="1:10" ht="15">
      <c r="A16" s="34" t="s">
        <v>46</v>
      </c>
      <c r="B16" s="35" t="s">
        <v>47</v>
      </c>
      <c r="C16" s="11">
        <f aca="true" t="shared" si="1" ref="C16:H16">SUM(C15,C12)</f>
        <v>3237710</v>
      </c>
      <c r="D16" s="11">
        <f t="shared" si="1"/>
        <v>3559597</v>
      </c>
      <c r="E16" s="11">
        <f t="shared" si="1"/>
        <v>4593651</v>
      </c>
      <c r="F16" s="11">
        <f t="shared" si="1"/>
        <v>4182805</v>
      </c>
      <c r="G16" s="11">
        <f t="shared" si="1"/>
        <v>4119505</v>
      </c>
      <c r="H16" s="11">
        <f t="shared" si="1"/>
        <v>4182805</v>
      </c>
      <c r="I16" s="32"/>
      <c r="J16" s="9"/>
    </row>
    <row r="17" spans="1:10" ht="28.5">
      <c r="A17" s="36" t="s">
        <v>48</v>
      </c>
      <c r="B17" s="35" t="s">
        <v>49</v>
      </c>
      <c r="C17" s="11">
        <v>921820</v>
      </c>
      <c r="D17" s="11">
        <v>975755</v>
      </c>
      <c r="E17" s="11">
        <v>1043152</v>
      </c>
      <c r="F17" s="11">
        <v>1127548</v>
      </c>
      <c r="G17" s="11">
        <v>1090299</v>
      </c>
      <c r="H17" s="11">
        <v>1127548</v>
      </c>
      <c r="I17" s="32"/>
      <c r="J17" s="9"/>
    </row>
    <row r="18" spans="1:10" ht="15">
      <c r="A18" s="26" t="s">
        <v>50</v>
      </c>
      <c r="B18" s="25" t="s">
        <v>51</v>
      </c>
      <c r="C18" s="5">
        <v>1337242</v>
      </c>
      <c r="D18" s="5">
        <v>1337242</v>
      </c>
      <c r="E18" s="5">
        <v>1337242</v>
      </c>
      <c r="F18" s="5">
        <v>1413786</v>
      </c>
      <c r="G18" s="5">
        <v>1390496</v>
      </c>
      <c r="H18" s="5">
        <v>1413786</v>
      </c>
      <c r="I18" s="23"/>
      <c r="J18" s="7"/>
    </row>
    <row r="19" spans="1:10" ht="15">
      <c r="A19" s="31" t="s">
        <v>52</v>
      </c>
      <c r="B19" s="28" t="s">
        <v>53</v>
      </c>
      <c r="C19" s="11">
        <f aca="true" t="shared" si="2" ref="C19:H19">SUM(C18)</f>
        <v>1337242</v>
      </c>
      <c r="D19" s="11">
        <f t="shared" si="2"/>
        <v>1337242</v>
      </c>
      <c r="E19" s="11">
        <f t="shared" si="2"/>
        <v>1337242</v>
      </c>
      <c r="F19" s="11">
        <f t="shared" si="2"/>
        <v>1413786</v>
      </c>
      <c r="G19" s="11">
        <f t="shared" si="2"/>
        <v>1390496</v>
      </c>
      <c r="H19" s="11">
        <f t="shared" si="2"/>
        <v>1413786</v>
      </c>
      <c r="I19" s="29"/>
      <c r="J19" s="9"/>
    </row>
    <row r="20" spans="1:10" ht="15">
      <c r="A20" s="26" t="s">
        <v>54</v>
      </c>
      <c r="B20" s="25" t="s">
        <v>55</v>
      </c>
      <c r="C20" s="5">
        <v>52000</v>
      </c>
      <c r="D20" s="5">
        <v>52000</v>
      </c>
      <c r="E20" s="5">
        <v>52000</v>
      </c>
      <c r="F20" s="5">
        <v>52000</v>
      </c>
      <c r="G20" s="5">
        <v>51972</v>
      </c>
      <c r="H20" s="5">
        <v>52000</v>
      </c>
      <c r="I20" s="23"/>
      <c r="J20" s="7"/>
    </row>
    <row r="21" spans="1:10" ht="15">
      <c r="A21" s="26" t="s">
        <v>56</v>
      </c>
      <c r="B21" s="25" t="s">
        <v>57</v>
      </c>
      <c r="C21" s="5">
        <v>150000</v>
      </c>
      <c r="D21" s="5">
        <v>150000</v>
      </c>
      <c r="E21" s="5">
        <v>150000</v>
      </c>
      <c r="F21" s="5">
        <v>168216</v>
      </c>
      <c r="G21" s="5">
        <v>168216</v>
      </c>
      <c r="H21" s="5">
        <v>168216</v>
      </c>
      <c r="I21" s="23"/>
      <c r="J21" s="7"/>
    </row>
    <row r="22" spans="1:10" ht="15">
      <c r="A22" s="31" t="s">
        <v>58</v>
      </c>
      <c r="B22" s="28" t="s">
        <v>59</v>
      </c>
      <c r="C22" s="11">
        <f aca="true" t="shared" si="3" ref="C22:H22">SUM(C20:C21)</f>
        <v>202000</v>
      </c>
      <c r="D22" s="11">
        <f t="shared" si="3"/>
        <v>202000</v>
      </c>
      <c r="E22" s="11">
        <f t="shared" si="3"/>
        <v>202000</v>
      </c>
      <c r="F22" s="11">
        <f t="shared" si="3"/>
        <v>220216</v>
      </c>
      <c r="G22" s="11">
        <f t="shared" si="3"/>
        <v>220188</v>
      </c>
      <c r="H22" s="11">
        <f t="shared" si="3"/>
        <v>220216</v>
      </c>
      <c r="I22" s="29"/>
      <c r="J22" s="7"/>
    </row>
    <row r="23" spans="1:10" ht="15">
      <c r="A23" s="26" t="s">
        <v>60</v>
      </c>
      <c r="B23" s="25" t="s">
        <v>61</v>
      </c>
      <c r="C23" s="5">
        <v>2518400</v>
      </c>
      <c r="D23" s="5">
        <v>2518400</v>
      </c>
      <c r="E23" s="5">
        <v>2518400</v>
      </c>
      <c r="F23" s="5">
        <v>2620724</v>
      </c>
      <c r="G23" s="5">
        <v>2513510</v>
      </c>
      <c r="H23" s="5">
        <v>2620724</v>
      </c>
      <c r="I23" s="23"/>
      <c r="J23" s="7"/>
    </row>
    <row r="24" spans="1:10" ht="15">
      <c r="A24" s="26" t="s">
        <v>62</v>
      </c>
      <c r="B24" s="25" t="s">
        <v>63</v>
      </c>
      <c r="C24" s="5">
        <v>2620000</v>
      </c>
      <c r="D24" s="5">
        <v>2620000</v>
      </c>
      <c r="E24" s="5">
        <v>2620000</v>
      </c>
      <c r="F24" s="5">
        <v>2620000</v>
      </c>
      <c r="G24" s="5">
        <v>2230150</v>
      </c>
      <c r="H24" s="5">
        <v>2620000</v>
      </c>
      <c r="I24" s="23"/>
      <c r="J24" s="7"/>
    </row>
    <row r="25" spans="1:10" ht="15" hidden="1">
      <c r="A25" s="26" t="s">
        <v>64</v>
      </c>
      <c r="B25" s="25" t="s">
        <v>65</v>
      </c>
      <c r="C25" s="5">
        <f>SUM(H25+I25)</f>
        <v>0</v>
      </c>
      <c r="D25" s="5"/>
      <c r="E25" s="5"/>
      <c r="F25" s="5"/>
      <c r="G25" s="5"/>
      <c r="H25" s="5"/>
      <c r="I25" s="23"/>
      <c r="J25" s="7"/>
    </row>
    <row r="26" spans="1:10" ht="15">
      <c r="A26" s="26" t="s">
        <v>66</v>
      </c>
      <c r="B26" s="25" t="s">
        <v>67</v>
      </c>
      <c r="C26" s="5">
        <v>1765000</v>
      </c>
      <c r="D26" s="5">
        <v>1765000</v>
      </c>
      <c r="E26" s="5">
        <v>1065000</v>
      </c>
      <c r="F26" s="5">
        <v>1065000</v>
      </c>
      <c r="G26" s="5">
        <v>679325</v>
      </c>
      <c r="H26" s="5">
        <v>1065000</v>
      </c>
      <c r="I26" s="23"/>
      <c r="J26" s="7"/>
    </row>
    <row r="27" spans="1:10" ht="15">
      <c r="A27" s="37" t="s">
        <v>68</v>
      </c>
      <c r="B27" s="25" t="s">
        <v>69</v>
      </c>
      <c r="C27" s="5">
        <v>300000</v>
      </c>
      <c r="D27" s="5">
        <v>330000</v>
      </c>
      <c r="E27" s="5">
        <v>300000</v>
      </c>
      <c r="F27" s="5">
        <v>300000</v>
      </c>
      <c r="G27" s="5">
        <v>110646</v>
      </c>
      <c r="H27" s="5">
        <v>300000</v>
      </c>
      <c r="I27" s="23"/>
      <c r="J27" s="7"/>
    </row>
    <row r="28" spans="1:10" ht="15">
      <c r="A28" s="26" t="s">
        <v>70</v>
      </c>
      <c r="B28" s="25" t="s">
        <v>71</v>
      </c>
      <c r="C28" s="5">
        <v>1470000</v>
      </c>
      <c r="D28" s="5">
        <v>1440000</v>
      </c>
      <c r="E28" s="5">
        <v>2420000</v>
      </c>
      <c r="F28" s="5">
        <v>2898898</v>
      </c>
      <c r="G28" s="5">
        <v>2819579</v>
      </c>
      <c r="H28" s="5">
        <v>2898898</v>
      </c>
      <c r="I28" s="23"/>
      <c r="J28" s="7"/>
    </row>
    <row r="29" spans="1:10" ht="15">
      <c r="A29" s="31" t="s">
        <v>72</v>
      </c>
      <c r="B29" s="28" t="s">
        <v>73</v>
      </c>
      <c r="C29" s="11">
        <f aca="true" t="shared" si="4" ref="C29:H29">SUM(C23:C28)</f>
        <v>8673400</v>
      </c>
      <c r="D29" s="11">
        <f t="shared" si="4"/>
        <v>8673400</v>
      </c>
      <c r="E29" s="11">
        <f t="shared" si="4"/>
        <v>8923400</v>
      </c>
      <c r="F29" s="11">
        <f t="shared" si="4"/>
        <v>9504622</v>
      </c>
      <c r="G29" s="11">
        <f t="shared" si="4"/>
        <v>8353210</v>
      </c>
      <c r="H29" s="11">
        <f t="shared" si="4"/>
        <v>9504622</v>
      </c>
      <c r="I29" s="23"/>
      <c r="J29" s="7"/>
    </row>
    <row r="30" spans="1:10" ht="15">
      <c r="A30" s="26" t="s">
        <v>74</v>
      </c>
      <c r="B30" s="25" t="s">
        <v>75</v>
      </c>
      <c r="C30" s="5">
        <v>2698516</v>
      </c>
      <c r="D30" s="5">
        <v>2166516</v>
      </c>
      <c r="E30" s="5">
        <v>2083516</v>
      </c>
      <c r="F30" s="5">
        <v>2083516</v>
      </c>
      <c r="G30" s="5">
        <v>2076787</v>
      </c>
      <c r="H30" s="5">
        <v>2083516</v>
      </c>
      <c r="I30" s="23"/>
      <c r="J30" s="7"/>
    </row>
    <row r="31" spans="1:10" ht="15">
      <c r="A31" s="26" t="s">
        <v>76</v>
      </c>
      <c r="B31" s="25" t="s">
        <v>77</v>
      </c>
      <c r="C31" s="5">
        <f>SUM(H31+I31)</f>
        <v>615000</v>
      </c>
      <c r="D31" s="5">
        <v>532000</v>
      </c>
      <c r="E31" s="5">
        <v>615000</v>
      </c>
      <c r="F31" s="5">
        <v>615000</v>
      </c>
      <c r="G31" s="5">
        <v>615000</v>
      </c>
      <c r="H31" s="5">
        <v>615000</v>
      </c>
      <c r="I31" s="23"/>
      <c r="J31" s="7"/>
    </row>
    <row r="32" spans="1:10" ht="15">
      <c r="A32" s="26" t="s">
        <v>78</v>
      </c>
      <c r="B32" s="25" t="s">
        <v>79</v>
      </c>
      <c r="C32" s="5">
        <v>50000</v>
      </c>
      <c r="D32" s="5">
        <v>50000</v>
      </c>
      <c r="E32" s="5">
        <v>50000</v>
      </c>
      <c r="F32" s="5">
        <v>50000</v>
      </c>
      <c r="G32" s="5">
        <v>2553</v>
      </c>
      <c r="H32" s="5">
        <v>50000</v>
      </c>
      <c r="I32" s="23"/>
      <c r="J32" s="7"/>
    </row>
    <row r="33" spans="1:10" ht="15">
      <c r="A33" s="31" t="s">
        <v>80</v>
      </c>
      <c r="B33" s="28" t="s">
        <v>81</v>
      </c>
      <c r="C33" s="11">
        <f aca="true" t="shared" si="5" ref="C33:H33">SUM(C30:C32)</f>
        <v>3363516</v>
      </c>
      <c r="D33" s="11">
        <f t="shared" si="5"/>
        <v>2748516</v>
      </c>
      <c r="E33" s="11">
        <f t="shared" si="5"/>
        <v>2748516</v>
      </c>
      <c r="F33" s="11">
        <f t="shared" si="5"/>
        <v>2748516</v>
      </c>
      <c r="G33" s="11">
        <f t="shared" si="5"/>
        <v>2694340</v>
      </c>
      <c r="H33" s="11">
        <f t="shared" si="5"/>
        <v>2748516</v>
      </c>
      <c r="I33" s="29"/>
      <c r="J33" s="7"/>
    </row>
    <row r="34" spans="1:10" ht="15">
      <c r="A34" s="36" t="s">
        <v>82</v>
      </c>
      <c r="B34" s="35" t="s">
        <v>83</v>
      </c>
      <c r="C34" s="11">
        <f aca="true" t="shared" si="6" ref="C34:H34">SUM(C19+C22+C29+C33)</f>
        <v>13576158</v>
      </c>
      <c r="D34" s="11">
        <f t="shared" si="6"/>
        <v>12961158</v>
      </c>
      <c r="E34" s="11">
        <f t="shared" si="6"/>
        <v>13211158</v>
      </c>
      <c r="F34" s="11">
        <f t="shared" si="6"/>
        <v>13887140</v>
      </c>
      <c r="G34" s="11">
        <f t="shared" si="6"/>
        <v>12658234</v>
      </c>
      <c r="H34" s="11">
        <f t="shared" si="6"/>
        <v>13887140</v>
      </c>
      <c r="I34" s="32"/>
      <c r="J34" s="7"/>
    </row>
    <row r="35" spans="1:10" ht="15">
      <c r="A35" s="38" t="s">
        <v>84</v>
      </c>
      <c r="B35" s="39" t="s">
        <v>85</v>
      </c>
      <c r="C35" s="5"/>
      <c r="D35" s="5"/>
      <c r="E35" s="5">
        <v>34800</v>
      </c>
      <c r="F35" s="5">
        <v>34800</v>
      </c>
      <c r="G35" s="5">
        <v>34800</v>
      </c>
      <c r="H35" s="5">
        <v>34800</v>
      </c>
      <c r="I35" s="30"/>
      <c r="J35" s="7"/>
    </row>
    <row r="36" spans="1:10" ht="15">
      <c r="A36" s="40" t="s">
        <v>86</v>
      </c>
      <c r="B36" s="25" t="s">
        <v>87</v>
      </c>
      <c r="C36" s="5">
        <v>160000</v>
      </c>
      <c r="D36" s="5">
        <v>160000</v>
      </c>
      <c r="E36" s="5">
        <v>160000</v>
      </c>
      <c r="F36" s="5">
        <v>160000</v>
      </c>
      <c r="G36" s="5">
        <v>160000</v>
      </c>
      <c r="H36" s="5">
        <v>160000</v>
      </c>
      <c r="I36" s="30"/>
      <c r="J36" s="7"/>
    </row>
    <row r="37" spans="1:10" ht="15">
      <c r="A37" s="40" t="s">
        <v>88</v>
      </c>
      <c r="B37" s="25" t="s">
        <v>89</v>
      </c>
      <c r="C37" s="5">
        <v>500000</v>
      </c>
      <c r="D37" s="5">
        <v>500000</v>
      </c>
      <c r="E37" s="5">
        <v>500000</v>
      </c>
      <c r="F37" s="5">
        <v>489792</v>
      </c>
      <c r="G37" s="5">
        <v>460000</v>
      </c>
      <c r="H37" s="5">
        <v>489792</v>
      </c>
      <c r="I37" s="30"/>
      <c r="J37" s="7"/>
    </row>
    <row r="38" spans="1:10" ht="15">
      <c r="A38" s="41" t="s">
        <v>90</v>
      </c>
      <c r="B38" s="35" t="s">
        <v>91</v>
      </c>
      <c r="C38" s="11">
        <f>SUM(C36:C37)</f>
        <v>660000</v>
      </c>
      <c r="D38" s="11">
        <f>SUM(D36:D37)</f>
        <v>660000</v>
      </c>
      <c r="E38" s="11">
        <f>SUM(E36:E37)</f>
        <v>660000</v>
      </c>
      <c r="F38" s="11">
        <f>SUM(F35:F37)</f>
        <v>684592</v>
      </c>
      <c r="G38" s="11">
        <f>SUM(G35:G37)</f>
        <v>654800</v>
      </c>
      <c r="H38" s="11">
        <f>SUM(H35:H37)</f>
        <v>684592</v>
      </c>
      <c r="I38" s="32"/>
      <c r="J38" s="7"/>
    </row>
    <row r="39" spans="1:10" ht="15">
      <c r="A39" s="42" t="s">
        <v>92</v>
      </c>
      <c r="B39" s="25" t="s">
        <v>93</v>
      </c>
      <c r="C39" s="5">
        <v>0</v>
      </c>
      <c r="D39" s="5">
        <v>44000</v>
      </c>
      <c r="E39" s="5">
        <v>22000</v>
      </c>
      <c r="F39" s="5">
        <v>22000</v>
      </c>
      <c r="G39" s="5">
        <v>22000</v>
      </c>
      <c r="H39" s="5">
        <v>22000</v>
      </c>
      <c r="I39" s="30"/>
      <c r="J39" s="7"/>
    </row>
    <row r="40" spans="1:10" ht="15">
      <c r="A40" s="42" t="s">
        <v>94</v>
      </c>
      <c r="B40" s="25" t="s">
        <v>95</v>
      </c>
      <c r="C40" s="5">
        <v>400000</v>
      </c>
      <c r="D40" s="5">
        <v>400000</v>
      </c>
      <c r="E40" s="5">
        <v>400000</v>
      </c>
      <c r="F40" s="5">
        <v>400000</v>
      </c>
      <c r="G40" s="5">
        <v>250006</v>
      </c>
      <c r="H40" s="5">
        <v>400000</v>
      </c>
      <c r="I40" s="30"/>
      <c r="J40" s="7"/>
    </row>
    <row r="41" spans="1:10" ht="15">
      <c r="A41" s="42" t="s">
        <v>96</v>
      </c>
      <c r="B41" s="25" t="s">
        <v>97</v>
      </c>
      <c r="C41" s="5">
        <v>870000</v>
      </c>
      <c r="D41" s="5">
        <v>870000</v>
      </c>
      <c r="E41" s="5">
        <v>870000</v>
      </c>
      <c r="F41" s="5">
        <v>1070000</v>
      </c>
      <c r="G41" s="5">
        <v>934000</v>
      </c>
      <c r="H41" s="5">
        <v>1070000</v>
      </c>
      <c r="I41" s="30"/>
      <c r="J41" s="7"/>
    </row>
    <row r="42" spans="1:10" ht="15">
      <c r="A42" s="43" t="s">
        <v>98</v>
      </c>
      <c r="B42" s="25" t="s">
        <v>99</v>
      </c>
      <c r="C42" s="5">
        <v>2182243</v>
      </c>
      <c r="D42" s="5">
        <v>15527725</v>
      </c>
      <c r="E42" s="5">
        <v>15586998</v>
      </c>
      <c r="F42" s="5">
        <v>17133707</v>
      </c>
      <c r="G42" s="5"/>
      <c r="H42" s="5">
        <v>17133707</v>
      </c>
      <c r="I42" s="30"/>
      <c r="J42" s="7"/>
    </row>
    <row r="43" spans="1:10" ht="15">
      <c r="A43" s="41" t="s">
        <v>100</v>
      </c>
      <c r="B43" s="35" t="s">
        <v>101</v>
      </c>
      <c r="C43" s="11">
        <f aca="true" t="shared" si="7" ref="C43:H43">SUM(C39:C42)</f>
        <v>3452243</v>
      </c>
      <c r="D43" s="11">
        <f t="shared" si="7"/>
        <v>16841725</v>
      </c>
      <c r="E43" s="11">
        <f t="shared" si="7"/>
        <v>16878998</v>
      </c>
      <c r="F43" s="11">
        <f t="shared" si="7"/>
        <v>18625707</v>
      </c>
      <c r="G43" s="11">
        <f t="shared" si="7"/>
        <v>1206006</v>
      </c>
      <c r="H43" s="11">
        <f t="shared" si="7"/>
        <v>18625707</v>
      </c>
      <c r="I43" s="32"/>
      <c r="J43" s="7"/>
    </row>
    <row r="44" spans="1:10" ht="15.75">
      <c r="A44" s="44" t="s">
        <v>102</v>
      </c>
      <c r="B44" s="35"/>
      <c r="C44" s="45">
        <f aca="true" t="shared" si="8" ref="C44:H44">SUM(C16+C17+C34+C38+C43)</f>
        <v>21847931</v>
      </c>
      <c r="D44" s="45">
        <f t="shared" si="8"/>
        <v>34998235</v>
      </c>
      <c r="E44" s="45">
        <f t="shared" si="8"/>
        <v>36386959</v>
      </c>
      <c r="F44" s="45">
        <f t="shared" si="8"/>
        <v>38507792</v>
      </c>
      <c r="G44" s="45">
        <f t="shared" si="8"/>
        <v>19728844</v>
      </c>
      <c r="H44" s="45">
        <f t="shared" si="8"/>
        <v>38507792</v>
      </c>
      <c r="I44" s="46"/>
      <c r="J44" s="47">
        <f>SUM(J16+J17+J34+J38+J43)</f>
        <v>0</v>
      </c>
    </row>
    <row r="45" spans="1:10" ht="15">
      <c r="A45" s="48" t="s">
        <v>103</v>
      </c>
      <c r="B45" s="25" t="s">
        <v>104</v>
      </c>
      <c r="C45" s="5">
        <v>3000000</v>
      </c>
      <c r="D45" s="5">
        <v>2870000</v>
      </c>
      <c r="E45" s="5">
        <v>2500000</v>
      </c>
      <c r="F45" s="5">
        <v>2500000</v>
      </c>
      <c r="G45" s="5">
        <v>1348561</v>
      </c>
      <c r="H45" s="5">
        <v>2500000</v>
      </c>
      <c r="I45" s="30"/>
      <c r="J45" s="7"/>
    </row>
    <row r="46" spans="1:10" ht="15">
      <c r="A46" s="48" t="s">
        <v>105</v>
      </c>
      <c r="B46" s="25" t="s">
        <v>106</v>
      </c>
      <c r="C46" s="5">
        <f>SUM(H46+I46)</f>
        <v>500000</v>
      </c>
      <c r="D46" s="5">
        <v>130000</v>
      </c>
      <c r="E46" s="5">
        <v>500000</v>
      </c>
      <c r="F46" s="5">
        <v>500000</v>
      </c>
      <c r="G46" s="5">
        <v>398098</v>
      </c>
      <c r="H46" s="5">
        <v>500000</v>
      </c>
      <c r="I46" s="30"/>
      <c r="J46" s="7"/>
    </row>
    <row r="47" spans="1:10" ht="15">
      <c r="A47" s="37" t="s">
        <v>107</v>
      </c>
      <c r="B47" s="25" t="s">
        <v>108</v>
      </c>
      <c r="C47" s="5">
        <v>810000</v>
      </c>
      <c r="D47" s="5">
        <v>810000</v>
      </c>
      <c r="E47" s="5">
        <v>810000</v>
      </c>
      <c r="F47" s="5">
        <v>810000</v>
      </c>
      <c r="G47" s="5">
        <v>297670</v>
      </c>
      <c r="H47" s="5">
        <v>810000</v>
      </c>
      <c r="I47" s="30"/>
      <c r="J47" s="7"/>
    </row>
    <row r="48" spans="1:10" ht="15">
      <c r="A48" s="49" t="s">
        <v>109</v>
      </c>
      <c r="B48" s="35" t="s">
        <v>110</v>
      </c>
      <c r="C48" s="11">
        <f aca="true" t="shared" si="9" ref="C48:H48">SUM(C45:C47)</f>
        <v>4310000</v>
      </c>
      <c r="D48" s="11">
        <f t="shared" si="9"/>
        <v>3810000</v>
      </c>
      <c r="E48" s="11">
        <f t="shared" si="9"/>
        <v>3810000</v>
      </c>
      <c r="F48" s="11">
        <f t="shared" si="9"/>
        <v>3810000</v>
      </c>
      <c r="G48" s="11">
        <f t="shared" si="9"/>
        <v>2044329</v>
      </c>
      <c r="H48" s="11">
        <f t="shared" si="9"/>
        <v>3810000</v>
      </c>
      <c r="I48" s="32"/>
      <c r="J48" s="7"/>
    </row>
    <row r="49" spans="1:10" ht="15">
      <c r="A49" s="40" t="s">
        <v>111</v>
      </c>
      <c r="B49" s="25" t="s">
        <v>112</v>
      </c>
      <c r="C49" s="5">
        <v>8000000</v>
      </c>
      <c r="D49" s="5">
        <v>7050000</v>
      </c>
      <c r="E49" s="5">
        <v>13200000</v>
      </c>
      <c r="F49" s="5">
        <v>12200000</v>
      </c>
      <c r="G49" s="5">
        <v>4021964</v>
      </c>
      <c r="H49" s="5">
        <v>12200000</v>
      </c>
      <c r="I49" s="23"/>
      <c r="J49" s="7"/>
    </row>
    <row r="50" spans="1:10" ht="15">
      <c r="A50" s="40" t="s">
        <v>113</v>
      </c>
      <c r="B50" s="25" t="s">
        <v>114</v>
      </c>
      <c r="C50" s="5">
        <f>SUM(H50+I50)</f>
        <v>2300000</v>
      </c>
      <c r="D50" s="5">
        <v>950000</v>
      </c>
      <c r="E50" s="5">
        <v>1300000</v>
      </c>
      <c r="F50" s="5">
        <v>2300000</v>
      </c>
      <c r="G50" s="5">
        <v>1049956</v>
      </c>
      <c r="H50" s="5">
        <v>2300000</v>
      </c>
      <c r="I50" s="23"/>
      <c r="J50" s="7"/>
    </row>
    <row r="51" spans="1:10" ht="15">
      <c r="A51" s="40" t="s">
        <v>115</v>
      </c>
      <c r="B51" s="25" t="s">
        <v>116</v>
      </c>
      <c r="C51" s="5">
        <v>2160000</v>
      </c>
      <c r="D51" s="5">
        <v>2160000</v>
      </c>
      <c r="E51" s="5">
        <v>2160000</v>
      </c>
      <c r="F51" s="5">
        <v>2160000</v>
      </c>
      <c r="G51" s="5">
        <v>1369417</v>
      </c>
      <c r="H51" s="5">
        <v>2160000</v>
      </c>
      <c r="I51" s="23"/>
      <c r="J51" s="7"/>
    </row>
    <row r="52" spans="1:10" ht="15">
      <c r="A52" s="41" t="s">
        <v>117</v>
      </c>
      <c r="B52" s="35" t="s">
        <v>118</v>
      </c>
      <c r="C52" s="11">
        <f aca="true" t="shared" si="10" ref="C52:H52">SUM(C49:C51)</f>
        <v>12460000</v>
      </c>
      <c r="D52" s="11">
        <f t="shared" si="10"/>
        <v>10160000</v>
      </c>
      <c r="E52" s="11">
        <f t="shared" si="10"/>
        <v>16660000</v>
      </c>
      <c r="F52" s="11">
        <f t="shared" si="10"/>
        <v>16660000</v>
      </c>
      <c r="G52" s="11">
        <f t="shared" si="10"/>
        <v>6441337</v>
      </c>
      <c r="H52" s="11">
        <f t="shared" si="10"/>
        <v>16660000</v>
      </c>
      <c r="I52" s="29"/>
      <c r="J52" s="9"/>
    </row>
    <row r="53" spans="1:10" ht="15">
      <c r="A53" s="40" t="s">
        <v>119</v>
      </c>
      <c r="B53" s="25" t="s">
        <v>120</v>
      </c>
      <c r="C53" s="5">
        <v>200000</v>
      </c>
      <c r="D53" s="5">
        <v>200000</v>
      </c>
      <c r="E53" s="5">
        <v>450000</v>
      </c>
      <c r="F53" s="5">
        <v>600000</v>
      </c>
      <c r="G53" s="5">
        <v>450000</v>
      </c>
      <c r="H53" s="5">
        <v>600000</v>
      </c>
      <c r="I53" s="30"/>
      <c r="J53" s="7"/>
    </row>
    <row r="54" spans="1:10" ht="15">
      <c r="A54" s="41" t="s">
        <v>121</v>
      </c>
      <c r="B54" s="35" t="s">
        <v>122</v>
      </c>
      <c r="C54" s="11">
        <f aca="true" t="shared" si="11" ref="C54:H54">SUM(C53:C53)</f>
        <v>200000</v>
      </c>
      <c r="D54" s="11">
        <f t="shared" si="11"/>
        <v>200000</v>
      </c>
      <c r="E54" s="11">
        <f t="shared" si="11"/>
        <v>450000</v>
      </c>
      <c r="F54" s="11">
        <f t="shared" si="11"/>
        <v>600000</v>
      </c>
      <c r="G54" s="11">
        <f t="shared" si="11"/>
        <v>450000</v>
      </c>
      <c r="H54" s="11">
        <f t="shared" si="11"/>
        <v>600000</v>
      </c>
      <c r="I54" s="32"/>
      <c r="J54" s="9"/>
    </row>
    <row r="55" spans="1:10" ht="15.75">
      <c r="A55" s="44" t="s">
        <v>123</v>
      </c>
      <c r="B55" s="35"/>
      <c r="C55" s="45">
        <f aca="true" t="shared" si="12" ref="C55:H55">SUM(C48+C52+C54)</f>
        <v>16970000</v>
      </c>
      <c r="D55" s="45">
        <f t="shared" si="12"/>
        <v>14170000</v>
      </c>
      <c r="E55" s="45">
        <f t="shared" si="12"/>
        <v>20920000</v>
      </c>
      <c r="F55" s="45">
        <f t="shared" si="12"/>
        <v>21070000</v>
      </c>
      <c r="G55" s="45">
        <f t="shared" si="12"/>
        <v>8935666</v>
      </c>
      <c r="H55" s="45">
        <f t="shared" si="12"/>
        <v>21070000</v>
      </c>
      <c r="I55" s="46"/>
      <c r="J55" s="47"/>
    </row>
    <row r="56" spans="1:10" ht="15.75">
      <c r="A56" s="50" t="s">
        <v>124</v>
      </c>
      <c r="B56" s="51" t="s">
        <v>125</v>
      </c>
      <c r="C56" s="10">
        <f aca="true" t="shared" si="13" ref="C56:H56">SUM(C44+C55)</f>
        <v>38817931</v>
      </c>
      <c r="D56" s="10">
        <f t="shared" si="13"/>
        <v>49168235</v>
      </c>
      <c r="E56" s="10">
        <f t="shared" si="13"/>
        <v>57306959</v>
      </c>
      <c r="F56" s="10">
        <f t="shared" si="13"/>
        <v>59577792</v>
      </c>
      <c r="G56" s="10">
        <f t="shared" si="13"/>
        <v>28664510</v>
      </c>
      <c r="H56" s="10">
        <f t="shared" si="13"/>
        <v>59577792</v>
      </c>
      <c r="I56" s="32"/>
      <c r="J56" s="9">
        <f>SUM(J44+J55)</f>
        <v>0</v>
      </c>
    </row>
    <row r="57" spans="1:10" ht="15">
      <c r="A57" s="52" t="s">
        <v>126</v>
      </c>
      <c r="B57" s="26" t="s">
        <v>127</v>
      </c>
      <c r="C57" s="53">
        <v>544254</v>
      </c>
      <c r="D57" s="53">
        <v>554254</v>
      </c>
      <c r="E57" s="53">
        <v>554254</v>
      </c>
      <c r="F57" s="53">
        <v>1302069</v>
      </c>
      <c r="G57" s="53">
        <v>747815</v>
      </c>
      <c r="H57" s="53">
        <v>1302069</v>
      </c>
      <c r="I57" s="43"/>
      <c r="J57" s="52"/>
    </row>
    <row r="58" spans="1:10" ht="15">
      <c r="A58" s="54" t="s">
        <v>128</v>
      </c>
      <c r="B58" s="31" t="s">
        <v>129</v>
      </c>
      <c r="C58" s="55">
        <f aca="true" t="shared" si="14" ref="C58:H58">SUM(C57:C57)</f>
        <v>544254</v>
      </c>
      <c r="D58" s="55">
        <f t="shared" si="14"/>
        <v>554254</v>
      </c>
      <c r="E58" s="55">
        <f t="shared" si="14"/>
        <v>554254</v>
      </c>
      <c r="F58" s="55">
        <f t="shared" si="14"/>
        <v>1302069</v>
      </c>
      <c r="G58" s="55">
        <f t="shared" si="14"/>
        <v>747815</v>
      </c>
      <c r="H58" s="55">
        <f t="shared" si="14"/>
        <v>1302069</v>
      </c>
      <c r="I58" s="43"/>
      <c r="J58" s="52"/>
    </row>
    <row r="59" spans="1:10" ht="15.75">
      <c r="A59" s="56" t="s">
        <v>130</v>
      </c>
      <c r="B59" s="57" t="s">
        <v>131</v>
      </c>
      <c r="C59" s="55">
        <f aca="true" t="shared" si="15" ref="C59:H59">SUM(C58)</f>
        <v>544254</v>
      </c>
      <c r="D59" s="55">
        <f t="shared" si="15"/>
        <v>554254</v>
      </c>
      <c r="E59" s="55">
        <f t="shared" si="15"/>
        <v>554254</v>
      </c>
      <c r="F59" s="55">
        <f t="shared" si="15"/>
        <v>1302069</v>
      </c>
      <c r="G59" s="55">
        <f t="shared" si="15"/>
        <v>747815</v>
      </c>
      <c r="H59" s="55">
        <f t="shared" si="15"/>
        <v>1302069</v>
      </c>
      <c r="I59" s="58"/>
      <c r="J59" s="54" t="e">
        <f>SUM(#REF!+#REF!+J58+#REF!+#REF!)</f>
        <v>#REF!</v>
      </c>
    </row>
    <row r="60" spans="1:10" ht="15.75">
      <c r="A60" s="59" t="s">
        <v>15</v>
      </c>
      <c r="B60" s="60"/>
      <c r="C60" s="10">
        <f aca="true" t="shared" si="16" ref="C60:J60">SUM(C56+C59)</f>
        <v>39362185</v>
      </c>
      <c r="D60" s="10">
        <f t="shared" si="16"/>
        <v>49722489</v>
      </c>
      <c r="E60" s="10">
        <f t="shared" si="16"/>
        <v>57861213</v>
      </c>
      <c r="F60" s="10">
        <f t="shared" si="16"/>
        <v>60879861</v>
      </c>
      <c r="G60" s="10">
        <f t="shared" si="16"/>
        <v>29412325</v>
      </c>
      <c r="H60" s="10">
        <f>SUM(H56+H59)</f>
        <v>60879861</v>
      </c>
      <c r="I60" s="32"/>
      <c r="J60" s="9" t="e">
        <f t="shared" si="16"/>
        <v>#REF!</v>
      </c>
    </row>
    <row r="62" ht="15">
      <c r="C62" s="2">
        <v>2</v>
      </c>
    </row>
  </sheetData>
  <sheetProtection/>
  <mergeCells count="5">
    <mergeCell ref="A1:K1"/>
    <mergeCell ref="A2:K2"/>
    <mergeCell ref="A3:K3"/>
    <mergeCell ref="A5:K5"/>
    <mergeCell ref="A6:K6"/>
  </mergeCells>
  <printOptions horizontalCentered="1"/>
  <pageMargins left="0.7086614173228347" right="0.7086614173228347" top="0.35433070866141736" bottom="0.35433070866141736" header="0.31496062992125984" footer="0.31496062992125984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48.28125" style="2" customWidth="1"/>
    <col min="2" max="2" width="9.140625" style="2" customWidth="1"/>
    <col min="3" max="3" width="13.421875" style="2" customWidth="1"/>
    <col min="4" max="4" width="15.8515625" style="2" customWidth="1"/>
    <col min="5" max="5" width="15.00390625" style="2" customWidth="1"/>
    <col min="6" max="6" width="12.57421875" style="2" customWidth="1"/>
    <col min="7" max="7" width="11.00390625" style="2" customWidth="1"/>
    <col min="8" max="8" width="11.57421875" style="2" customWidth="1"/>
    <col min="9" max="9" width="11.28125" style="2" customWidth="1"/>
    <col min="10" max="10" width="11.28125" style="2" hidden="1" customWidth="1"/>
    <col min="11" max="11" width="12.140625" style="2" customWidth="1"/>
    <col min="12" max="16384" width="9.140625" style="2" customWidth="1"/>
  </cols>
  <sheetData>
    <row r="1" spans="1:11" ht="15">
      <c r="A1" s="124"/>
      <c r="B1" s="124"/>
      <c r="C1" s="124"/>
      <c r="D1" s="124"/>
      <c r="E1" s="124"/>
      <c r="F1" s="124"/>
      <c r="G1" s="124"/>
      <c r="H1" s="124"/>
      <c r="I1" s="124" t="s">
        <v>357</v>
      </c>
      <c r="J1" s="124"/>
      <c r="K1" s="124"/>
    </row>
    <row r="2" spans="1:11" ht="15" hidden="1">
      <c r="A2" s="136" t="s">
        <v>132</v>
      </c>
      <c r="B2" s="136"/>
      <c r="C2" s="136"/>
      <c r="D2" s="136"/>
      <c r="E2" s="136"/>
      <c r="F2" s="136"/>
      <c r="G2" s="136"/>
      <c r="H2" s="136"/>
      <c r="I2" s="136"/>
      <c r="J2" s="1"/>
      <c r="K2" s="1"/>
    </row>
    <row r="3" spans="1:11" ht="15.75">
      <c r="A3" s="140" t="s">
        <v>25</v>
      </c>
      <c r="B3" s="134"/>
      <c r="C3" s="134"/>
      <c r="D3" s="134"/>
      <c r="E3" s="134"/>
      <c r="F3" s="134"/>
      <c r="G3" s="134"/>
      <c r="H3" s="134"/>
      <c r="I3" s="134"/>
      <c r="J3" s="64"/>
      <c r="K3" s="65"/>
    </row>
    <row r="4" spans="1:11" ht="15.75" customHeight="1">
      <c r="A4" s="141" t="s">
        <v>356</v>
      </c>
      <c r="B4" s="142"/>
      <c r="C4" s="142"/>
      <c r="D4" s="142"/>
      <c r="E4" s="142"/>
      <c r="F4" s="142"/>
      <c r="G4" s="142"/>
      <c r="H4" s="142"/>
      <c r="I4" s="142"/>
      <c r="J4" s="64"/>
      <c r="K4" s="65"/>
    </row>
    <row r="5" spans="1:10" ht="39">
      <c r="A5" s="18" t="s">
        <v>26</v>
      </c>
      <c r="B5" s="19" t="s">
        <v>133</v>
      </c>
      <c r="C5" s="19" t="s">
        <v>3</v>
      </c>
      <c r="D5" s="19" t="s">
        <v>134</v>
      </c>
      <c r="E5" s="19" t="s">
        <v>183</v>
      </c>
      <c r="F5" s="19" t="s">
        <v>28</v>
      </c>
      <c r="G5" s="19" t="s">
        <v>23</v>
      </c>
      <c r="H5" s="20" t="s">
        <v>29</v>
      </c>
      <c r="I5" s="20" t="s">
        <v>30</v>
      </c>
      <c r="J5" s="66" t="s">
        <v>31</v>
      </c>
    </row>
    <row r="6" spans="1:10" ht="15">
      <c r="A6" s="24" t="s">
        <v>135</v>
      </c>
      <c r="B6" s="37" t="s">
        <v>136</v>
      </c>
      <c r="C6" s="5">
        <v>9604980</v>
      </c>
      <c r="D6" s="5">
        <v>9604980</v>
      </c>
      <c r="E6" s="5">
        <v>10852602</v>
      </c>
      <c r="F6" s="5">
        <v>10852602</v>
      </c>
      <c r="G6" s="5">
        <v>10852602</v>
      </c>
      <c r="H6" s="5">
        <v>10852602</v>
      </c>
      <c r="I6" s="5"/>
      <c r="J6" s="67"/>
    </row>
    <row r="7" spans="1:10" ht="25.5">
      <c r="A7" s="24" t="s">
        <v>137</v>
      </c>
      <c r="B7" s="37" t="s">
        <v>138</v>
      </c>
      <c r="C7" s="5">
        <v>3091250</v>
      </c>
      <c r="D7" s="5">
        <v>3091250</v>
      </c>
      <c r="E7" s="5">
        <v>3592423</v>
      </c>
      <c r="F7" s="5">
        <v>3592423</v>
      </c>
      <c r="G7" s="5">
        <v>3592423</v>
      </c>
      <c r="H7" s="5">
        <v>3592423</v>
      </c>
      <c r="I7" s="5"/>
      <c r="J7" s="67"/>
    </row>
    <row r="8" spans="1:10" ht="25.5">
      <c r="A8" s="24" t="s">
        <v>139</v>
      </c>
      <c r="B8" s="37" t="s">
        <v>140</v>
      </c>
      <c r="C8" s="5">
        <v>1200000</v>
      </c>
      <c r="D8" s="5">
        <v>1200000</v>
      </c>
      <c r="E8" s="5">
        <v>1200000</v>
      </c>
      <c r="F8" s="5">
        <v>1200000</v>
      </c>
      <c r="G8" s="5">
        <v>1200000</v>
      </c>
      <c r="H8" s="5">
        <v>1200000</v>
      </c>
      <c r="I8" s="5"/>
      <c r="J8" s="67"/>
    </row>
    <row r="9" spans="1:10" ht="25.5">
      <c r="A9" s="24" t="s">
        <v>141</v>
      </c>
      <c r="B9" s="37" t="s">
        <v>142</v>
      </c>
      <c r="C9" s="5"/>
      <c r="D9" s="5">
        <v>225037</v>
      </c>
      <c r="E9" s="5">
        <v>430530</v>
      </c>
      <c r="F9" s="5">
        <v>430530</v>
      </c>
      <c r="G9" s="5">
        <v>430530</v>
      </c>
      <c r="H9" s="5">
        <v>430530</v>
      </c>
      <c r="I9" s="5"/>
      <c r="J9" s="67"/>
    </row>
    <row r="10" spans="1:10" ht="15">
      <c r="A10" s="24" t="s">
        <v>143</v>
      </c>
      <c r="B10" s="37" t="s">
        <v>144</v>
      </c>
      <c r="C10" s="5"/>
      <c r="D10" s="5">
        <v>55360</v>
      </c>
      <c r="E10" s="5">
        <v>55360</v>
      </c>
      <c r="F10" s="5">
        <v>55360</v>
      </c>
      <c r="G10" s="5">
        <v>55360</v>
      </c>
      <c r="H10" s="5">
        <v>55360</v>
      </c>
      <c r="I10" s="5"/>
      <c r="J10" s="67"/>
    </row>
    <row r="11" spans="1:10" ht="15">
      <c r="A11" s="31" t="s">
        <v>145</v>
      </c>
      <c r="B11" s="68" t="s">
        <v>146</v>
      </c>
      <c r="C11" s="11">
        <f aca="true" t="shared" si="0" ref="C11:H11">SUM(C6:C10)</f>
        <v>13896230</v>
      </c>
      <c r="D11" s="11">
        <f t="shared" si="0"/>
        <v>14176627</v>
      </c>
      <c r="E11" s="11">
        <f t="shared" si="0"/>
        <v>16130915</v>
      </c>
      <c r="F11" s="11">
        <f t="shared" si="0"/>
        <v>16130915</v>
      </c>
      <c r="G11" s="11">
        <f t="shared" si="0"/>
        <v>16130915</v>
      </c>
      <c r="H11" s="11">
        <f t="shared" si="0"/>
        <v>16130915</v>
      </c>
      <c r="I11" s="5"/>
      <c r="J11" s="69"/>
    </row>
    <row r="12" spans="1:10" ht="25.5">
      <c r="A12" s="26" t="s">
        <v>147</v>
      </c>
      <c r="B12" s="37" t="s">
        <v>148</v>
      </c>
      <c r="C12" s="5">
        <v>39878</v>
      </c>
      <c r="D12" s="5">
        <v>159263</v>
      </c>
      <c r="E12" s="5">
        <v>524527</v>
      </c>
      <c r="F12" s="5">
        <v>524527</v>
      </c>
      <c r="G12" s="5">
        <v>524527</v>
      </c>
      <c r="H12" s="5">
        <v>524527</v>
      </c>
      <c r="I12" s="5"/>
      <c r="J12" s="67"/>
    </row>
    <row r="13" spans="1:10" ht="28.5" customHeight="1">
      <c r="A13" s="36" t="s">
        <v>149</v>
      </c>
      <c r="B13" s="49" t="s">
        <v>150</v>
      </c>
      <c r="C13" s="11">
        <f aca="true" t="shared" si="1" ref="C13:H13">SUM(C11:C12)</f>
        <v>13936108</v>
      </c>
      <c r="D13" s="11">
        <f t="shared" si="1"/>
        <v>14335890</v>
      </c>
      <c r="E13" s="11">
        <f t="shared" si="1"/>
        <v>16655442</v>
      </c>
      <c r="F13" s="11">
        <f t="shared" si="1"/>
        <v>16655442</v>
      </c>
      <c r="G13" s="11">
        <f t="shared" si="1"/>
        <v>16655442</v>
      </c>
      <c r="H13" s="11">
        <f t="shared" si="1"/>
        <v>16655442</v>
      </c>
      <c r="I13" s="5"/>
      <c r="J13" s="67"/>
    </row>
    <row r="14" spans="1:10" ht="28.5" customHeight="1">
      <c r="A14" s="36" t="s">
        <v>151</v>
      </c>
      <c r="B14" s="49" t="s">
        <v>152</v>
      </c>
      <c r="C14" s="11"/>
      <c r="D14" s="11"/>
      <c r="E14" s="11">
        <v>6500000</v>
      </c>
      <c r="F14" s="11">
        <v>6500000</v>
      </c>
      <c r="G14" s="11">
        <v>6500000</v>
      </c>
      <c r="H14" s="11">
        <v>6500000</v>
      </c>
      <c r="I14" s="5"/>
      <c r="J14" s="67"/>
    </row>
    <row r="15" spans="1:10" ht="15">
      <c r="A15" s="26" t="s">
        <v>153</v>
      </c>
      <c r="B15" s="37" t="s">
        <v>154</v>
      </c>
      <c r="C15" s="5">
        <v>1599000</v>
      </c>
      <c r="D15" s="5">
        <v>1599000</v>
      </c>
      <c r="E15" s="5">
        <v>1599000</v>
      </c>
      <c r="F15" s="5">
        <v>1599000</v>
      </c>
      <c r="G15" s="5">
        <v>1431906</v>
      </c>
      <c r="H15" s="5">
        <v>1599000</v>
      </c>
      <c r="I15" s="5"/>
      <c r="J15" s="67"/>
    </row>
    <row r="16" spans="1:10" ht="15">
      <c r="A16" s="26" t="s">
        <v>155</v>
      </c>
      <c r="B16" s="37" t="s">
        <v>156</v>
      </c>
      <c r="C16" s="5">
        <v>2500000</v>
      </c>
      <c r="D16" s="5">
        <v>2500000</v>
      </c>
      <c r="E16" s="5">
        <v>2000000</v>
      </c>
      <c r="F16" s="5">
        <v>2000000</v>
      </c>
      <c r="G16" s="5">
        <v>1806647</v>
      </c>
      <c r="H16" s="5">
        <v>2000000</v>
      </c>
      <c r="I16" s="5"/>
      <c r="J16" s="67"/>
    </row>
    <row r="17" spans="1:10" ht="15">
      <c r="A17" s="26" t="s">
        <v>157</v>
      </c>
      <c r="B17" s="37" t="s">
        <v>158</v>
      </c>
      <c r="C17" s="5">
        <v>800000</v>
      </c>
      <c r="D17" s="5">
        <v>800000</v>
      </c>
      <c r="E17" s="5">
        <v>1014157</v>
      </c>
      <c r="F17" s="5">
        <v>1014157</v>
      </c>
      <c r="G17" s="5">
        <v>925008</v>
      </c>
      <c r="H17" s="5">
        <v>1014157</v>
      </c>
      <c r="I17" s="5"/>
      <c r="J17" s="67"/>
    </row>
    <row r="18" spans="1:10" ht="15">
      <c r="A18" s="26" t="s">
        <v>159</v>
      </c>
      <c r="B18" s="37" t="s">
        <v>160</v>
      </c>
      <c r="C18" s="5"/>
      <c r="D18" s="5">
        <v>0</v>
      </c>
      <c r="E18" s="5"/>
      <c r="F18" s="5"/>
      <c r="G18" s="5">
        <v>48587</v>
      </c>
      <c r="H18" s="5"/>
      <c r="I18" s="5"/>
      <c r="J18" s="67"/>
    </row>
    <row r="19" spans="1:10" ht="15">
      <c r="A19" s="36" t="s">
        <v>161</v>
      </c>
      <c r="B19" s="49" t="s">
        <v>162</v>
      </c>
      <c r="C19" s="11">
        <f aca="true" t="shared" si="2" ref="C19:H19">SUM(C15:C18)</f>
        <v>4899000</v>
      </c>
      <c r="D19" s="11">
        <f t="shared" si="2"/>
        <v>4899000</v>
      </c>
      <c r="E19" s="11">
        <f t="shared" si="2"/>
        <v>4613157</v>
      </c>
      <c r="F19" s="11">
        <f t="shared" si="2"/>
        <v>4613157</v>
      </c>
      <c r="G19" s="11">
        <f t="shared" si="2"/>
        <v>4212148</v>
      </c>
      <c r="H19" s="11">
        <f t="shared" si="2"/>
        <v>4613157</v>
      </c>
      <c r="I19" s="5"/>
      <c r="J19" s="69"/>
    </row>
    <row r="20" spans="1:10" ht="15">
      <c r="A20" s="40" t="s">
        <v>163</v>
      </c>
      <c r="B20" s="37" t="s">
        <v>164</v>
      </c>
      <c r="C20" s="5">
        <v>4622037</v>
      </c>
      <c r="D20" s="5">
        <v>4622037</v>
      </c>
      <c r="E20" s="5">
        <v>5605397</v>
      </c>
      <c r="F20" s="5">
        <v>5605397</v>
      </c>
      <c r="G20" s="5">
        <v>5623117</v>
      </c>
      <c r="H20" s="5">
        <v>5605397</v>
      </c>
      <c r="I20" s="5"/>
      <c r="J20" s="67"/>
    </row>
    <row r="21" spans="1:10" ht="15">
      <c r="A21" s="40" t="s">
        <v>165</v>
      </c>
      <c r="B21" s="37" t="s">
        <v>166</v>
      </c>
      <c r="C21" s="5">
        <v>1802461</v>
      </c>
      <c r="D21" s="5">
        <v>1802461</v>
      </c>
      <c r="E21" s="5">
        <v>1802461</v>
      </c>
      <c r="F21" s="5">
        <v>1802461</v>
      </c>
      <c r="G21" s="5">
        <v>1532255</v>
      </c>
      <c r="H21" s="5">
        <v>1802461</v>
      </c>
      <c r="I21" s="5"/>
      <c r="J21" s="67"/>
    </row>
    <row r="22" spans="1:10" ht="15">
      <c r="A22" s="40" t="s">
        <v>167</v>
      </c>
      <c r="B22" s="37" t="s">
        <v>168</v>
      </c>
      <c r="C22" s="5">
        <v>1707615</v>
      </c>
      <c r="D22" s="5">
        <v>1707615</v>
      </c>
      <c r="E22" s="5">
        <v>1707615</v>
      </c>
      <c r="F22" s="5">
        <v>1707615</v>
      </c>
      <c r="G22" s="5">
        <v>1913948</v>
      </c>
      <c r="H22" s="5">
        <v>1707615</v>
      </c>
      <c r="I22" s="5"/>
      <c r="J22" s="67"/>
    </row>
    <row r="23" spans="1:10" ht="15">
      <c r="A23" s="40" t="s">
        <v>169</v>
      </c>
      <c r="B23" s="37" t="s">
        <v>170</v>
      </c>
      <c r="C23" s="5"/>
      <c r="D23" s="5"/>
      <c r="E23" s="5">
        <v>892488</v>
      </c>
      <c r="F23" s="5">
        <v>892488</v>
      </c>
      <c r="G23" s="5">
        <v>892520</v>
      </c>
      <c r="H23" s="5">
        <v>892488</v>
      </c>
      <c r="I23" s="5"/>
      <c r="J23" s="67"/>
    </row>
    <row r="24" spans="1:10" ht="15">
      <c r="A24" s="41" t="s">
        <v>171</v>
      </c>
      <c r="B24" s="49" t="s">
        <v>172</v>
      </c>
      <c r="C24" s="11">
        <f>SUM(C20:C22)</f>
        <v>8132113</v>
      </c>
      <c r="D24" s="11">
        <f>SUM(D20:D22)</f>
        <v>8132113</v>
      </c>
      <c r="E24" s="11">
        <f>SUM(E20:E23)</f>
        <v>10007961</v>
      </c>
      <c r="F24" s="11">
        <f>SUM(F20:F23)</f>
        <v>10007961</v>
      </c>
      <c r="G24" s="11">
        <f>SUM(G20:G23)</f>
        <v>9961840</v>
      </c>
      <c r="H24" s="11">
        <f>SUM(H20:H23)</f>
        <v>10007961</v>
      </c>
      <c r="I24" s="5"/>
      <c r="J24" s="69"/>
    </row>
    <row r="25" spans="1:10" ht="15.75">
      <c r="A25" s="70" t="s">
        <v>173</v>
      </c>
      <c r="B25" s="71" t="s">
        <v>174</v>
      </c>
      <c r="C25" s="11">
        <f>SUM(C13+C19+C24)</f>
        <v>26967221</v>
      </c>
      <c r="D25" s="11">
        <f>SUM(D13+D19+D24)</f>
        <v>27367003</v>
      </c>
      <c r="E25" s="11">
        <f>SUM(E13+E14+E19+E24)</f>
        <v>37776560</v>
      </c>
      <c r="F25" s="11">
        <f>SUM(F13+F14+F19+F24)</f>
        <v>37776560</v>
      </c>
      <c r="G25" s="11">
        <f>SUM(G13+G14+G19+G24)</f>
        <v>37329430</v>
      </c>
      <c r="H25" s="11">
        <f>SUM(H13+H14+H19+H24)</f>
        <v>37776560</v>
      </c>
      <c r="I25" s="5"/>
      <c r="J25" s="69"/>
    </row>
    <row r="26" spans="1:10" ht="15.75">
      <c r="A26" s="72" t="s">
        <v>175</v>
      </c>
      <c r="B26" s="71"/>
      <c r="C26" s="11"/>
      <c r="D26" s="11"/>
      <c r="E26" s="11"/>
      <c r="F26" s="11"/>
      <c r="G26" s="11"/>
      <c r="H26" s="11"/>
      <c r="I26" s="5"/>
      <c r="J26" s="69"/>
    </row>
    <row r="27" spans="1:10" ht="15.75">
      <c r="A27" s="72" t="s">
        <v>176</v>
      </c>
      <c r="B27" s="71"/>
      <c r="C27" s="11"/>
      <c r="D27" s="11"/>
      <c r="E27" s="11"/>
      <c r="F27" s="11"/>
      <c r="G27" s="11"/>
      <c r="H27" s="11"/>
      <c r="I27" s="5"/>
      <c r="J27" s="69"/>
    </row>
    <row r="28" spans="1:10" ht="25.5">
      <c r="A28" s="26" t="s">
        <v>177</v>
      </c>
      <c r="B28" s="26" t="s">
        <v>178</v>
      </c>
      <c r="C28" s="5">
        <v>9011364</v>
      </c>
      <c r="D28" s="5">
        <v>223554869</v>
      </c>
      <c r="E28" s="5">
        <v>23103301</v>
      </c>
      <c r="F28" s="5">
        <v>23103301</v>
      </c>
      <c r="G28" s="5">
        <v>23103301</v>
      </c>
      <c r="H28" s="5">
        <v>23103301</v>
      </c>
      <c r="I28" s="5"/>
      <c r="J28" s="67"/>
    </row>
    <row r="29" spans="1:10" ht="15">
      <c r="A29" s="31" t="s">
        <v>179</v>
      </c>
      <c r="B29" s="31" t="s">
        <v>180</v>
      </c>
      <c r="C29" s="11">
        <f aca="true" t="shared" si="3" ref="C29:H30">SUM(C28)</f>
        <v>9011364</v>
      </c>
      <c r="D29" s="11">
        <f t="shared" si="3"/>
        <v>223554869</v>
      </c>
      <c r="E29" s="11">
        <f t="shared" si="3"/>
        <v>23103301</v>
      </c>
      <c r="F29" s="11">
        <f t="shared" si="3"/>
        <v>23103301</v>
      </c>
      <c r="G29" s="11">
        <f t="shared" si="3"/>
        <v>23103301</v>
      </c>
      <c r="H29" s="11">
        <f t="shared" si="3"/>
        <v>23103301</v>
      </c>
      <c r="I29" s="5"/>
      <c r="J29" s="69"/>
    </row>
    <row r="30" spans="1:10" ht="15.75">
      <c r="A30" s="73" t="s">
        <v>181</v>
      </c>
      <c r="B30" s="74" t="s">
        <v>182</v>
      </c>
      <c r="C30" s="11">
        <f t="shared" si="3"/>
        <v>9011364</v>
      </c>
      <c r="D30" s="11">
        <f t="shared" si="3"/>
        <v>223554869</v>
      </c>
      <c r="E30" s="11">
        <f t="shared" si="3"/>
        <v>23103301</v>
      </c>
      <c r="F30" s="11">
        <f t="shared" si="3"/>
        <v>23103301</v>
      </c>
      <c r="G30" s="11">
        <f t="shared" si="3"/>
        <v>23103301</v>
      </c>
      <c r="H30" s="11">
        <f t="shared" si="3"/>
        <v>23103301</v>
      </c>
      <c r="I30" s="5"/>
      <c r="J30" s="69"/>
    </row>
    <row r="31" spans="1:10" ht="15.75">
      <c r="A31" s="72" t="s">
        <v>22</v>
      </c>
      <c r="B31" s="75"/>
      <c r="C31" s="11">
        <f>SUM(C13+C19+C24+C30)</f>
        <v>35978585</v>
      </c>
      <c r="D31" s="11">
        <f>SUM(D25+D30)</f>
        <v>250921872</v>
      </c>
      <c r="E31" s="11">
        <f>SUM(E25+E30)</f>
        <v>60879861</v>
      </c>
      <c r="F31" s="11">
        <f>SUM(F25+F30)</f>
        <v>60879861</v>
      </c>
      <c r="G31" s="11">
        <f>SUM(G25+G30)</f>
        <v>60432731</v>
      </c>
      <c r="H31" s="11">
        <f>SUM(H25+H30)</f>
        <v>60879861</v>
      </c>
      <c r="I31" s="5"/>
      <c r="J31" s="69"/>
    </row>
  </sheetData>
  <sheetProtection/>
  <mergeCells count="3">
    <mergeCell ref="A2:I2"/>
    <mergeCell ref="A3:I3"/>
    <mergeCell ref="A4:I4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67.57421875" style="2" customWidth="1"/>
    <col min="2" max="2" width="18.00390625" style="2" customWidth="1"/>
    <col min="3" max="4" width="21.140625" style="2" hidden="1" customWidth="1"/>
    <col min="5" max="5" width="18.421875" style="2" hidden="1" customWidth="1"/>
    <col min="6" max="6" width="21.421875" style="2" customWidth="1"/>
    <col min="7" max="16384" width="9.140625" style="2" customWidth="1"/>
  </cols>
  <sheetData>
    <row r="1" spans="1:2" ht="15">
      <c r="A1" s="136"/>
      <c r="B1" s="136"/>
    </row>
    <row r="2" spans="1:6" ht="15" hidden="1">
      <c r="A2" s="136" t="s">
        <v>188</v>
      </c>
      <c r="B2" s="136"/>
      <c r="C2" s="61"/>
      <c r="D2" s="61"/>
      <c r="E2" s="61"/>
      <c r="F2" s="61"/>
    </row>
    <row r="3" spans="1:6" ht="15.75">
      <c r="A3" s="140" t="s">
        <v>189</v>
      </c>
      <c r="B3" s="134"/>
      <c r="C3" s="134"/>
      <c r="D3" s="134"/>
      <c r="E3" s="134"/>
      <c r="F3" s="134"/>
    </row>
    <row r="4" spans="1:6" ht="16.5">
      <c r="A4" s="143" t="s">
        <v>190</v>
      </c>
      <c r="B4" s="144"/>
      <c r="C4" s="144"/>
      <c r="D4" s="144"/>
      <c r="E4" s="144"/>
      <c r="F4" s="145"/>
    </row>
    <row r="5" ht="15">
      <c r="A5" s="83"/>
    </row>
    <row r="6" spans="1:6" ht="15">
      <c r="A6" s="83"/>
      <c r="F6" s="2" t="s">
        <v>362</v>
      </c>
    </row>
    <row r="7" spans="1:11" ht="66.75" customHeight="1">
      <c r="A7" s="84" t="s">
        <v>191</v>
      </c>
      <c r="B7" s="85" t="s">
        <v>220</v>
      </c>
      <c r="C7" s="86" t="s">
        <v>192</v>
      </c>
      <c r="D7" s="86" t="s">
        <v>192</v>
      </c>
      <c r="E7" s="77" t="s">
        <v>187</v>
      </c>
      <c r="F7" s="85" t="s">
        <v>221</v>
      </c>
      <c r="J7" s="87"/>
      <c r="K7" s="87"/>
    </row>
    <row r="8" spans="1:6" ht="15">
      <c r="A8" s="86" t="s">
        <v>193</v>
      </c>
      <c r="B8" s="88"/>
      <c r="C8" s="88"/>
      <c r="D8" s="88"/>
      <c r="E8" s="67"/>
      <c r="F8" s="88"/>
    </row>
    <row r="9" spans="1:6" ht="15">
      <c r="A9" s="86" t="s">
        <v>194</v>
      </c>
      <c r="B9" s="88"/>
      <c r="C9" s="88"/>
      <c r="D9" s="88"/>
      <c r="E9" s="67"/>
      <c r="F9" s="88"/>
    </row>
    <row r="10" spans="1:6" ht="15">
      <c r="A10" s="86" t="s">
        <v>195</v>
      </c>
      <c r="B10" s="88"/>
      <c r="C10" s="88"/>
      <c r="D10" s="88"/>
      <c r="E10" s="67"/>
      <c r="F10" s="88"/>
    </row>
    <row r="11" spans="1:6" ht="15">
      <c r="A11" s="86" t="s">
        <v>196</v>
      </c>
      <c r="B11" s="88"/>
      <c r="C11" s="88"/>
      <c r="D11" s="88"/>
      <c r="E11" s="67"/>
      <c r="F11" s="88"/>
    </row>
    <row r="12" spans="1:6" ht="15">
      <c r="A12" s="89" t="s">
        <v>197</v>
      </c>
      <c r="B12" s="88"/>
      <c r="C12" s="88"/>
      <c r="D12" s="88"/>
      <c r="E12" s="67"/>
      <c r="F12" s="88"/>
    </row>
    <row r="13" spans="1:6" ht="15">
      <c r="A13" s="86" t="s">
        <v>198</v>
      </c>
      <c r="B13" s="88"/>
      <c r="C13" s="88"/>
      <c r="D13" s="88"/>
      <c r="E13" s="67"/>
      <c r="F13" s="88"/>
    </row>
    <row r="14" spans="1:6" ht="25.5">
      <c r="A14" s="86" t="s">
        <v>199</v>
      </c>
      <c r="B14" s="88"/>
      <c r="C14" s="88"/>
      <c r="D14" s="88"/>
      <c r="E14" s="67"/>
      <c r="F14" s="88"/>
    </row>
    <row r="15" spans="1:6" ht="15">
      <c r="A15" s="86" t="s">
        <v>200</v>
      </c>
      <c r="B15" s="88"/>
      <c r="C15" s="88"/>
      <c r="D15" s="88"/>
      <c r="E15" s="67"/>
      <c r="F15" s="88"/>
    </row>
    <row r="16" spans="1:6" ht="15">
      <c r="A16" s="86" t="s">
        <v>201</v>
      </c>
      <c r="B16" s="88"/>
      <c r="C16" s="88"/>
      <c r="D16" s="88"/>
      <c r="E16" s="67"/>
      <c r="F16" s="88">
        <v>1</v>
      </c>
    </row>
    <row r="17" spans="1:6" ht="15">
      <c r="A17" s="86" t="s">
        <v>202</v>
      </c>
      <c r="B17" s="88"/>
      <c r="C17" s="88"/>
      <c r="D17" s="88"/>
      <c r="E17" s="67"/>
      <c r="F17" s="88"/>
    </row>
    <row r="18" spans="1:6" ht="15">
      <c r="A18" s="86" t="s">
        <v>203</v>
      </c>
      <c r="B18" s="88"/>
      <c r="C18" s="88"/>
      <c r="D18" s="88"/>
      <c r="E18" s="67"/>
      <c r="F18" s="88"/>
    </row>
    <row r="19" spans="1:6" ht="15">
      <c r="A19" s="86" t="s">
        <v>204</v>
      </c>
      <c r="B19" s="88"/>
      <c r="C19" s="88"/>
      <c r="D19" s="88"/>
      <c r="E19" s="67"/>
      <c r="F19" s="88"/>
    </row>
    <row r="20" spans="1:6" ht="15">
      <c r="A20" s="89" t="s">
        <v>205</v>
      </c>
      <c r="B20" s="88"/>
      <c r="C20" s="88"/>
      <c r="D20" s="88"/>
      <c r="E20" s="67"/>
      <c r="F20" s="88">
        <v>1</v>
      </c>
    </row>
    <row r="21" spans="1:6" ht="25.5">
      <c r="A21" s="86" t="s">
        <v>206</v>
      </c>
      <c r="B21" s="88">
        <v>2</v>
      </c>
      <c r="C21" s="88"/>
      <c r="D21" s="88"/>
      <c r="E21" s="67"/>
      <c r="F21" s="88">
        <v>1</v>
      </c>
    </row>
    <row r="22" spans="1:6" ht="15">
      <c r="A22" s="86" t="s">
        <v>207</v>
      </c>
      <c r="B22" s="88">
        <v>0</v>
      </c>
      <c r="C22" s="88"/>
      <c r="D22" s="88"/>
      <c r="E22" s="67"/>
      <c r="F22" s="88">
        <v>0</v>
      </c>
    </row>
    <row r="23" spans="1:6" ht="15">
      <c r="A23" s="86" t="s">
        <v>208</v>
      </c>
      <c r="B23" s="88">
        <v>1</v>
      </c>
      <c r="C23" s="88"/>
      <c r="D23" s="88"/>
      <c r="E23" s="67"/>
      <c r="F23" s="88">
        <v>0</v>
      </c>
    </row>
    <row r="24" spans="1:6" ht="15">
      <c r="A24" s="89" t="s">
        <v>209</v>
      </c>
      <c r="B24" s="88">
        <f>SUM(B21:B23)</f>
        <v>3</v>
      </c>
      <c r="C24" s="88"/>
      <c r="D24" s="88"/>
      <c r="E24" s="67"/>
      <c r="F24" s="88">
        <f>SUM(F21:F23)</f>
        <v>1</v>
      </c>
    </row>
    <row r="25" spans="1:6" ht="15">
      <c r="A25" s="86" t="s">
        <v>210</v>
      </c>
      <c r="B25" s="88">
        <v>1</v>
      </c>
      <c r="C25" s="88"/>
      <c r="D25" s="88"/>
      <c r="E25" s="67"/>
      <c r="F25" s="88">
        <v>1</v>
      </c>
    </row>
    <row r="26" spans="1:6" ht="21" customHeight="1">
      <c r="A26" s="86" t="s">
        <v>211</v>
      </c>
      <c r="B26" s="88">
        <v>4</v>
      </c>
      <c r="C26" s="88"/>
      <c r="D26" s="88"/>
      <c r="E26" s="67"/>
      <c r="F26" s="88">
        <v>4</v>
      </c>
    </row>
    <row r="27" spans="1:6" ht="25.5">
      <c r="A27" s="86" t="s">
        <v>212</v>
      </c>
      <c r="B27" s="88">
        <v>0</v>
      </c>
      <c r="C27" s="88"/>
      <c r="D27" s="88"/>
      <c r="E27" s="67"/>
      <c r="F27" s="88">
        <v>0</v>
      </c>
    </row>
    <row r="28" spans="1:6" ht="15">
      <c r="A28" s="89" t="s">
        <v>213</v>
      </c>
      <c r="B28" s="88">
        <f>SUM(B25:B27)</f>
        <v>5</v>
      </c>
      <c r="C28" s="88"/>
      <c r="D28" s="88"/>
      <c r="E28" s="67"/>
      <c r="F28" s="88">
        <f>SUM(F25:F27)</f>
        <v>5</v>
      </c>
    </row>
    <row r="29" spans="1:6" ht="25.5">
      <c r="A29" s="89" t="s">
        <v>214</v>
      </c>
      <c r="B29" s="90">
        <v>2</v>
      </c>
      <c r="C29" s="91"/>
      <c r="D29" s="91"/>
      <c r="E29" s="67"/>
      <c r="F29" s="90">
        <v>2</v>
      </c>
    </row>
    <row r="30" spans="1:6" ht="25.5">
      <c r="A30" s="86" t="s">
        <v>215</v>
      </c>
      <c r="B30" s="88">
        <v>0</v>
      </c>
      <c r="C30" s="88"/>
      <c r="D30" s="88"/>
      <c r="E30" s="67"/>
      <c r="F30" s="88">
        <v>0</v>
      </c>
    </row>
    <row r="31" spans="1:6" ht="38.25">
      <c r="A31" s="86" t="s">
        <v>216</v>
      </c>
      <c r="B31" s="88">
        <v>0</v>
      </c>
      <c r="C31" s="88"/>
      <c r="D31" s="88"/>
      <c r="E31" s="67"/>
      <c r="F31" s="88">
        <v>0</v>
      </c>
    </row>
    <row r="32" spans="1:6" ht="25.5">
      <c r="A32" s="86" t="s">
        <v>217</v>
      </c>
      <c r="B32" s="88">
        <v>0</v>
      </c>
      <c r="C32" s="88"/>
      <c r="D32" s="88"/>
      <c r="E32" s="67"/>
      <c r="F32" s="88">
        <v>0</v>
      </c>
    </row>
    <row r="33" spans="1:6" ht="15">
      <c r="A33" s="86" t="s">
        <v>218</v>
      </c>
      <c r="B33" s="88">
        <v>0</v>
      </c>
      <c r="C33" s="88"/>
      <c r="D33" s="88"/>
      <c r="E33" s="67"/>
      <c r="F33" s="88">
        <v>0</v>
      </c>
    </row>
    <row r="34" spans="1:6" ht="38.25">
      <c r="A34" s="89" t="s">
        <v>219</v>
      </c>
      <c r="B34" s="88"/>
      <c r="C34" s="88"/>
      <c r="D34" s="88"/>
      <c r="E34" s="67"/>
      <c r="F34" s="88"/>
    </row>
  </sheetData>
  <sheetProtection/>
  <mergeCells count="4">
    <mergeCell ref="A1:B1"/>
    <mergeCell ref="A2:B2"/>
    <mergeCell ref="A3:F3"/>
    <mergeCell ref="A4:F4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29"/>
  <sheetViews>
    <sheetView zoomScalePageLayoutView="0" workbookViewId="0" topLeftCell="A7">
      <selection activeCell="A1" sqref="A1:IV16384"/>
    </sheetView>
  </sheetViews>
  <sheetFormatPr defaultColWidth="9.140625" defaultRowHeight="15"/>
  <cols>
    <col min="1" max="1" width="60.8515625" style="2" customWidth="1"/>
    <col min="2" max="2" width="15.00390625" style="2" customWidth="1"/>
    <col min="3" max="3" width="21.140625" style="14" customWidth="1"/>
    <col min="4" max="4" width="16.7109375" style="14" hidden="1" customWidth="1"/>
    <col min="5" max="5" width="17.00390625" style="14" hidden="1" customWidth="1"/>
    <col min="6" max="6" width="13.8515625" style="14" hidden="1" customWidth="1"/>
    <col min="7" max="7" width="10.7109375" style="14" hidden="1" customWidth="1"/>
    <col min="8" max="8" width="11.57421875" style="14" hidden="1" customWidth="1"/>
    <col min="9" max="9" width="17.00390625" style="14" customWidth="1"/>
    <col min="10" max="10" width="16.28125" style="14" customWidth="1"/>
    <col min="11" max="11" width="16.57421875" style="92" customWidth="1"/>
    <col min="12" max="16384" width="9.140625" style="2" customWidth="1"/>
  </cols>
  <sheetData>
    <row r="2" spans="1:10" ht="15" hidden="1">
      <c r="A2" s="136" t="s">
        <v>222</v>
      </c>
      <c r="B2" s="136"/>
      <c r="C2" s="136"/>
      <c r="D2" s="136"/>
      <c r="E2" s="136"/>
      <c r="F2" s="136"/>
      <c r="G2" s="137"/>
      <c r="H2" s="137"/>
      <c r="I2" s="137"/>
      <c r="J2" s="137"/>
    </row>
    <row r="3" spans="1:11" ht="15.75">
      <c r="A3" s="140" t="s">
        <v>189</v>
      </c>
      <c r="B3" s="146"/>
      <c r="C3" s="146"/>
      <c r="D3" s="146"/>
      <c r="E3" s="146"/>
      <c r="F3" s="147"/>
      <c r="G3" s="137"/>
      <c r="H3" s="137"/>
      <c r="I3" s="137"/>
      <c r="J3" s="137"/>
      <c r="K3" s="137"/>
    </row>
    <row r="4" spans="1:11" ht="19.5">
      <c r="A4" s="148" t="s">
        <v>358</v>
      </c>
      <c r="B4" s="136"/>
      <c r="C4" s="136"/>
      <c r="D4" s="136"/>
      <c r="E4" s="136"/>
      <c r="F4" s="136"/>
      <c r="G4" s="136"/>
      <c r="H4" s="136"/>
      <c r="I4" s="136"/>
      <c r="J4" s="137"/>
      <c r="K4" s="137"/>
    </row>
    <row r="5" spans="1:9" ht="19.5">
      <c r="A5" s="76"/>
      <c r="B5" s="63"/>
      <c r="C5" s="96"/>
      <c r="D5" s="96"/>
      <c r="E5" s="96"/>
      <c r="F5" s="96"/>
      <c r="G5" s="96"/>
      <c r="H5" s="96"/>
      <c r="I5" s="96"/>
    </row>
    <row r="6" spans="1:9" ht="19.5">
      <c r="A6" s="76"/>
      <c r="B6" s="63"/>
      <c r="C6" s="96"/>
      <c r="D6" s="96"/>
      <c r="E6" s="96"/>
      <c r="F6" s="96"/>
      <c r="G6" s="96"/>
      <c r="H6" s="96"/>
      <c r="I6" s="96"/>
    </row>
    <row r="7" spans="1:9" ht="19.5">
      <c r="A7" s="76"/>
      <c r="B7" s="63"/>
      <c r="C7" s="96"/>
      <c r="D7" s="96"/>
      <c r="E7" s="96"/>
      <c r="F7" s="96"/>
      <c r="G7" s="96"/>
      <c r="H7" s="96"/>
      <c r="I7" s="96"/>
    </row>
    <row r="8" ht="15">
      <c r="K8" s="92" t="s">
        <v>365</v>
      </c>
    </row>
    <row r="9" spans="1:11" ht="38.25">
      <c r="A9" s="18" t="s">
        <v>26</v>
      </c>
      <c r="B9" s="19" t="s">
        <v>27</v>
      </c>
      <c r="C9" s="97" t="s">
        <v>185</v>
      </c>
      <c r="D9" s="97" t="s">
        <v>186</v>
      </c>
      <c r="E9" s="97" t="s">
        <v>186</v>
      </c>
      <c r="F9" s="97" t="s">
        <v>186</v>
      </c>
      <c r="G9" s="97" t="s">
        <v>186</v>
      </c>
      <c r="H9" s="98" t="s">
        <v>187</v>
      </c>
      <c r="I9" s="97" t="s">
        <v>4</v>
      </c>
      <c r="J9" s="97" t="s">
        <v>223</v>
      </c>
      <c r="K9" s="93" t="s">
        <v>23</v>
      </c>
    </row>
    <row r="10" spans="1:11" ht="15">
      <c r="A10" s="68" t="s">
        <v>224</v>
      </c>
      <c r="B10" s="31" t="s">
        <v>104</v>
      </c>
      <c r="C10" s="97"/>
      <c r="D10" s="97"/>
      <c r="E10" s="97"/>
      <c r="F10" s="97"/>
      <c r="G10" s="97"/>
      <c r="H10" s="98"/>
      <c r="I10" s="97"/>
      <c r="J10" s="97"/>
      <c r="K10" s="100"/>
    </row>
    <row r="11" spans="1:11" ht="15">
      <c r="A11" s="26" t="s">
        <v>225</v>
      </c>
      <c r="B11" s="37" t="s">
        <v>104</v>
      </c>
      <c r="C11" s="5">
        <v>3130000</v>
      </c>
      <c r="D11" s="5"/>
      <c r="E11" s="5"/>
      <c r="F11" s="5"/>
      <c r="G11" s="5"/>
      <c r="H11" s="5"/>
      <c r="I11" s="5">
        <v>3000000</v>
      </c>
      <c r="J11" s="5">
        <v>1500000</v>
      </c>
      <c r="K11" s="99">
        <v>788978</v>
      </c>
    </row>
    <row r="12" spans="1:11" ht="15">
      <c r="A12" s="26" t="s">
        <v>226</v>
      </c>
      <c r="B12" s="37" t="s">
        <v>104</v>
      </c>
      <c r="C12" s="5"/>
      <c r="D12" s="5"/>
      <c r="E12" s="5"/>
      <c r="F12" s="5"/>
      <c r="G12" s="5"/>
      <c r="H12" s="5"/>
      <c r="I12" s="5">
        <v>0</v>
      </c>
      <c r="J12" s="5">
        <v>1000000</v>
      </c>
      <c r="K12" s="99">
        <v>559583</v>
      </c>
    </row>
    <row r="13" spans="1:11" s="33" customFormat="1" ht="14.25">
      <c r="A13" s="31" t="s">
        <v>227</v>
      </c>
      <c r="B13" s="68" t="s">
        <v>106</v>
      </c>
      <c r="C13" s="11"/>
      <c r="D13" s="11"/>
      <c r="E13" s="11"/>
      <c r="F13" s="11"/>
      <c r="G13" s="11"/>
      <c r="H13" s="11"/>
      <c r="I13" s="11"/>
      <c r="J13" s="11"/>
      <c r="K13" s="100"/>
    </row>
    <row r="14" spans="1:11" ht="15">
      <c r="A14" s="26" t="s">
        <v>228</v>
      </c>
      <c r="B14" s="37" t="s">
        <v>106</v>
      </c>
      <c r="C14" s="5"/>
      <c r="D14" s="5"/>
      <c r="E14" s="5"/>
      <c r="F14" s="5"/>
      <c r="G14" s="5"/>
      <c r="H14" s="5"/>
      <c r="I14" s="5"/>
      <c r="J14" s="5">
        <v>130000</v>
      </c>
      <c r="K14" s="99">
        <v>129133</v>
      </c>
    </row>
    <row r="15" spans="1:11" ht="15">
      <c r="A15" s="26" t="s">
        <v>229</v>
      </c>
      <c r="B15" s="37" t="s">
        <v>106</v>
      </c>
      <c r="C15" s="5"/>
      <c r="D15" s="5"/>
      <c r="E15" s="5"/>
      <c r="F15" s="5"/>
      <c r="G15" s="5"/>
      <c r="H15" s="5"/>
      <c r="I15" s="5"/>
      <c r="J15" s="5">
        <v>300000</v>
      </c>
      <c r="K15" s="99">
        <v>153465</v>
      </c>
    </row>
    <row r="16" spans="1:11" ht="15">
      <c r="A16" s="26" t="s">
        <v>230</v>
      </c>
      <c r="B16" s="37" t="s">
        <v>106</v>
      </c>
      <c r="C16" s="5"/>
      <c r="D16" s="5"/>
      <c r="E16" s="5"/>
      <c r="F16" s="5"/>
      <c r="G16" s="5"/>
      <c r="H16" s="5"/>
      <c r="I16" s="5"/>
      <c r="J16" s="5">
        <v>120000</v>
      </c>
      <c r="K16" s="99">
        <v>115500</v>
      </c>
    </row>
    <row r="17" spans="1:11" ht="15">
      <c r="A17" s="26" t="s">
        <v>107</v>
      </c>
      <c r="B17" s="37" t="s">
        <v>108</v>
      </c>
      <c r="C17" s="5">
        <v>810000</v>
      </c>
      <c r="D17" s="5"/>
      <c r="E17" s="5"/>
      <c r="F17" s="5"/>
      <c r="G17" s="5"/>
      <c r="H17" s="5"/>
      <c r="I17" s="5">
        <v>810000</v>
      </c>
      <c r="J17" s="5">
        <v>760000</v>
      </c>
      <c r="K17" s="99">
        <v>297670</v>
      </c>
    </row>
    <row r="18" spans="1:11" ht="15.75">
      <c r="A18" s="80" t="s">
        <v>109</v>
      </c>
      <c r="B18" s="81" t="s">
        <v>110</v>
      </c>
      <c r="C18" s="11">
        <f>SUM(C11:C17)</f>
        <v>3940000</v>
      </c>
      <c r="D18" s="5"/>
      <c r="E18" s="5"/>
      <c r="F18" s="5"/>
      <c r="G18" s="5"/>
      <c r="H18" s="5"/>
      <c r="I18" s="11">
        <f>SUM(I11:I17)</f>
        <v>3810000</v>
      </c>
      <c r="J18" s="11">
        <f>SUM(J11+J12+J14+J15+J16+J17)</f>
        <v>3810000</v>
      </c>
      <c r="K18" s="100">
        <v>2044329</v>
      </c>
    </row>
    <row r="19" spans="1:11" s="33" customFormat="1" ht="14.25">
      <c r="A19" s="78" t="s">
        <v>111</v>
      </c>
      <c r="B19" s="68" t="s">
        <v>112</v>
      </c>
      <c r="C19" s="11"/>
      <c r="D19" s="11"/>
      <c r="E19" s="11"/>
      <c r="F19" s="11"/>
      <c r="G19" s="11"/>
      <c r="H19" s="11"/>
      <c r="I19" s="11"/>
      <c r="J19" s="11"/>
      <c r="K19" s="100"/>
    </row>
    <row r="20" spans="1:11" ht="15">
      <c r="A20" s="40" t="s">
        <v>231</v>
      </c>
      <c r="B20" s="37" t="s">
        <v>112</v>
      </c>
      <c r="C20" s="5"/>
      <c r="D20" s="5"/>
      <c r="E20" s="5"/>
      <c r="F20" s="5"/>
      <c r="G20" s="5"/>
      <c r="H20" s="5"/>
      <c r="I20" s="5"/>
      <c r="J20" s="5">
        <v>500000</v>
      </c>
      <c r="K20" s="99">
        <v>490440</v>
      </c>
    </row>
    <row r="21" spans="1:11" ht="15">
      <c r="A21" s="40" t="s">
        <v>232</v>
      </c>
      <c r="B21" s="37" t="s">
        <v>112</v>
      </c>
      <c r="C21" s="5"/>
      <c r="D21" s="5"/>
      <c r="E21" s="5"/>
      <c r="F21" s="5"/>
      <c r="G21" s="5"/>
      <c r="H21" s="5"/>
      <c r="I21" s="5"/>
      <c r="J21" s="5">
        <v>1600000</v>
      </c>
      <c r="K21" s="99">
        <v>1443337</v>
      </c>
    </row>
    <row r="22" spans="1:11" ht="15">
      <c r="A22" s="40" t="s">
        <v>238</v>
      </c>
      <c r="B22" s="37"/>
      <c r="C22" s="5"/>
      <c r="D22" s="5"/>
      <c r="E22" s="5"/>
      <c r="F22" s="5"/>
      <c r="G22" s="5"/>
      <c r="H22" s="5"/>
      <c r="I22" s="5"/>
      <c r="J22" s="5"/>
      <c r="K22" s="99">
        <v>311850</v>
      </c>
    </row>
    <row r="23" spans="1:11" ht="15">
      <c r="A23" s="40" t="s">
        <v>237</v>
      </c>
      <c r="B23" s="37" t="s">
        <v>112</v>
      </c>
      <c r="C23" s="5"/>
      <c r="D23" s="5"/>
      <c r="E23" s="5"/>
      <c r="F23" s="5"/>
      <c r="G23" s="5"/>
      <c r="H23" s="5"/>
      <c r="I23" s="5"/>
      <c r="J23" s="5"/>
      <c r="K23" s="99">
        <v>253858</v>
      </c>
    </row>
    <row r="24" spans="1:11" ht="15">
      <c r="A24" s="40" t="s">
        <v>233</v>
      </c>
      <c r="B24" s="37" t="s">
        <v>112</v>
      </c>
      <c r="C24" s="5"/>
      <c r="D24" s="5"/>
      <c r="E24" s="5"/>
      <c r="F24" s="5"/>
      <c r="G24" s="5"/>
      <c r="H24" s="5"/>
      <c r="I24" s="5"/>
      <c r="J24" s="5">
        <v>2000000</v>
      </c>
      <c r="K24" s="99">
        <v>1776337</v>
      </c>
    </row>
    <row r="25" spans="1:11" ht="15">
      <c r="A25" s="40" t="s">
        <v>234</v>
      </c>
      <c r="B25" s="37" t="s">
        <v>112</v>
      </c>
      <c r="C25" s="5">
        <v>5000000</v>
      </c>
      <c r="D25" s="5"/>
      <c r="E25" s="5"/>
      <c r="F25" s="5"/>
      <c r="G25" s="5"/>
      <c r="H25" s="5"/>
      <c r="I25" s="5">
        <v>4510000</v>
      </c>
      <c r="J25" s="5">
        <v>9100000</v>
      </c>
      <c r="K25" s="99">
        <v>0</v>
      </c>
    </row>
    <row r="26" spans="1:11" s="33" customFormat="1" ht="14.25">
      <c r="A26" s="78" t="s">
        <v>235</v>
      </c>
      <c r="B26" s="68" t="s">
        <v>114</v>
      </c>
      <c r="C26" s="11"/>
      <c r="D26" s="11"/>
      <c r="E26" s="11"/>
      <c r="F26" s="11"/>
      <c r="G26" s="11"/>
      <c r="H26" s="11"/>
      <c r="I26" s="11"/>
      <c r="J26" s="11"/>
      <c r="K26" s="100"/>
    </row>
    <row r="27" spans="1:11" ht="15">
      <c r="A27" s="40" t="s">
        <v>236</v>
      </c>
      <c r="B27" s="37" t="s">
        <v>114</v>
      </c>
      <c r="C27" s="5"/>
      <c r="D27" s="5"/>
      <c r="E27" s="5"/>
      <c r="F27" s="5"/>
      <c r="G27" s="5"/>
      <c r="H27" s="5"/>
      <c r="I27" s="5"/>
      <c r="J27" s="5">
        <v>1300000</v>
      </c>
      <c r="K27" s="99">
        <v>796098</v>
      </c>
    </row>
    <row r="28" spans="1:11" ht="15">
      <c r="A28" s="40" t="s">
        <v>115</v>
      </c>
      <c r="B28" s="37" t="s">
        <v>116</v>
      </c>
      <c r="C28" s="5">
        <v>2160000</v>
      </c>
      <c r="D28" s="5"/>
      <c r="E28" s="5"/>
      <c r="F28" s="5"/>
      <c r="G28" s="5"/>
      <c r="H28" s="5"/>
      <c r="I28" s="5">
        <v>2160000</v>
      </c>
      <c r="J28" s="5">
        <v>2160000</v>
      </c>
      <c r="K28" s="99">
        <v>1369417</v>
      </c>
    </row>
    <row r="29" spans="1:13" ht="15.75">
      <c r="A29" s="80" t="s">
        <v>117</v>
      </c>
      <c r="B29" s="81" t="s">
        <v>118</v>
      </c>
      <c r="C29" s="11">
        <f>SUM(C25:C28)</f>
        <v>7160000</v>
      </c>
      <c r="D29" s="5"/>
      <c r="E29" s="5"/>
      <c r="F29" s="5"/>
      <c r="G29" s="5"/>
      <c r="H29" s="5"/>
      <c r="I29" s="11">
        <f>SUM(I25:I28)</f>
        <v>6670000</v>
      </c>
      <c r="J29" s="11">
        <f>SUM(J20:J28)</f>
        <v>16660000</v>
      </c>
      <c r="K29" s="100">
        <f>SUM(K20:K28)</f>
        <v>6441337</v>
      </c>
      <c r="M29" s="14"/>
    </row>
  </sheetData>
  <sheetProtection/>
  <mergeCells count="3">
    <mergeCell ref="A2:J2"/>
    <mergeCell ref="A3:K3"/>
    <mergeCell ref="A4:K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2">
      <selection activeCell="A2" sqref="A1:IV16384"/>
    </sheetView>
  </sheetViews>
  <sheetFormatPr defaultColWidth="9.140625" defaultRowHeight="15"/>
  <cols>
    <col min="1" max="1" width="41.28125" style="0" customWidth="1"/>
    <col min="2" max="2" width="12.57421875" style="0" customWidth="1"/>
    <col min="3" max="3" width="15.8515625" style="62" customWidth="1"/>
    <col min="4" max="4" width="16.28125" style="62" customWidth="1"/>
    <col min="5" max="5" width="21.57421875" style="62" customWidth="1"/>
    <col min="6" max="10" width="0" style="0" hidden="1" customWidth="1"/>
    <col min="11" max="11" width="14.8515625" style="0" customWidth="1"/>
  </cols>
  <sheetData>
    <row r="1" spans="1:8" ht="15" hidden="1">
      <c r="A1" s="136" t="s">
        <v>239</v>
      </c>
      <c r="B1" s="136"/>
      <c r="C1" s="136"/>
      <c r="D1" s="136"/>
      <c r="E1" s="136"/>
      <c r="F1" s="136"/>
      <c r="G1" s="136"/>
      <c r="H1" s="136"/>
    </row>
    <row r="2" spans="1:11" ht="15.75">
      <c r="A2" s="140" t="s">
        <v>189</v>
      </c>
      <c r="B2" s="146"/>
      <c r="C2" s="146"/>
      <c r="D2" s="146"/>
      <c r="E2" s="146"/>
      <c r="F2" s="146"/>
      <c r="G2" s="146"/>
      <c r="H2" s="146"/>
      <c r="I2" s="134"/>
      <c r="J2" s="134"/>
      <c r="K2" s="134"/>
    </row>
    <row r="3" spans="1:11" ht="19.5">
      <c r="A3" s="148" t="s">
        <v>359</v>
      </c>
      <c r="B3" s="136"/>
      <c r="C3" s="136"/>
      <c r="D3" s="136"/>
      <c r="E3" s="136"/>
      <c r="F3" s="136"/>
      <c r="G3" s="136"/>
      <c r="H3" s="136"/>
      <c r="I3" s="136"/>
      <c r="J3" s="136"/>
      <c r="K3" s="137"/>
    </row>
    <row r="4" ht="19.5">
      <c r="A4" s="17"/>
    </row>
    <row r="5" ht="15">
      <c r="K5" t="s">
        <v>363</v>
      </c>
    </row>
    <row r="6" spans="1:11" ht="39">
      <c r="A6" s="18" t="s">
        <v>26</v>
      </c>
      <c r="B6" s="19" t="s">
        <v>27</v>
      </c>
      <c r="C6" s="19" t="s">
        <v>3</v>
      </c>
      <c r="D6" s="19" t="s">
        <v>4</v>
      </c>
      <c r="E6" s="20" t="s">
        <v>183</v>
      </c>
      <c r="F6" s="101" t="s">
        <v>186</v>
      </c>
      <c r="G6" s="101" t="s">
        <v>186</v>
      </c>
      <c r="H6" s="101" t="s">
        <v>186</v>
      </c>
      <c r="I6" s="101" t="s">
        <v>186</v>
      </c>
      <c r="J6" s="102" t="s">
        <v>187</v>
      </c>
      <c r="K6" s="20" t="s">
        <v>28</v>
      </c>
    </row>
    <row r="7" spans="1:11" ht="15" hidden="1">
      <c r="A7" s="67"/>
      <c r="B7" s="67"/>
      <c r="C7" s="103"/>
      <c r="D7" s="103"/>
      <c r="E7" s="103"/>
      <c r="F7" s="67"/>
      <c r="G7" s="67"/>
      <c r="H7" s="67"/>
      <c r="I7" s="67"/>
      <c r="J7" s="67"/>
      <c r="K7" s="103"/>
    </row>
    <row r="8" spans="1:11" ht="15" hidden="1">
      <c r="A8" s="67"/>
      <c r="B8" s="67"/>
      <c r="C8" s="103"/>
      <c r="D8" s="103"/>
      <c r="E8" s="103"/>
      <c r="F8" s="67"/>
      <c r="G8" s="67"/>
      <c r="H8" s="67"/>
      <c r="I8" s="67"/>
      <c r="J8" s="67"/>
      <c r="K8" s="103"/>
    </row>
    <row r="9" spans="1:11" ht="15" hidden="1">
      <c r="A9" s="67"/>
      <c r="B9" s="67"/>
      <c r="C9" s="103"/>
      <c r="D9" s="103"/>
      <c r="E9" s="103"/>
      <c r="F9" s="67"/>
      <c r="G9" s="67"/>
      <c r="H9" s="67"/>
      <c r="I9" s="67"/>
      <c r="J9" s="67"/>
      <c r="K9" s="103"/>
    </row>
    <row r="10" spans="1:11" ht="15" hidden="1">
      <c r="A10" s="67"/>
      <c r="B10" s="67"/>
      <c r="C10" s="103"/>
      <c r="D10" s="103"/>
      <c r="E10" s="103"/>
      <c r="F10" s="67"/>
      <c r="G10" s="67"/>
      <c r="H10" s="67"/>
      <c r="I10" s="67"/>
      <c r="J10" s="67"/>
      <c r="K10" s="103"/>
    </row>
    <row r="11" spans="1:11" ht="15">
      <c r="A11" s="78" t="s">
        <v>240</v>
      </c>
      <c r="B11" s="68" t="s">
        <v>99</v>
      </c>
      <c r="C11" s="104">
        <v>2182243</v>
      </c>
      <c r="D11" s="104">
        <v>15527725</v>
      </c>
      <c r="E11" s="95">
        <v>17133707</v>
      </c>
      <c r="F11" s="5"/>
      <c r="G11" s="5"/>
      <c r="H11" s="5"/>
      <c r="I11" s="5"/>
      <c r="J11" s="5"/>
      <c r="K11" s="95">
        <v>17133707</v>
      </c>
    </row>
    <row r="12" spans="1:11" ht="15" hidden="1">
      <c r="A12" s="78"/>
      <c r="B12" s="68"/>
      <c r="C12" s="104"/>
      <c r="D12" s="104"/>
      <c r="E12" s="94"/>
      <c r="F12" s="5"/>
      <c r="G12" s="5"/>
      <c r="H12" s="5"/>
      <c r="I12" s="5"/>
      <c r="J12" s="5"/>
      <c r="K12" s="94"/>
    </row>
    <row r="13" spans="1:11" ht="15" hidden="1">
      <c r="A13" s="78"/>
      <c r="B13" s="68"/>
      <c r="C13" s="104"/>
      <c r="D13" s="104"/>
      <c r="E13" s="94"/>
      <c r="F13" s="5"/>
      <c r="G13" s="5"/>
      <c r="H13" s="5"/>
      <c r="I13" s="5"/>
      <c r="J13" s="5"/>
      <c r="K13" s="94"/>
    </row>
    <row r="14" spans="1:11" ht="15" hidden="1">
      <c r="A14" s="78"/>
      <c r="B14" s="68"/>
      <c r="C14" s="104"/>
      <c r="D14" s="104"/>
      <c r="E14" s="94"/>
      <c r="F14" s="5"/>
      <c r="G14" s="5"/>
      <c r="H14" s="5"/>
      <c r="I14" s="5"/>
      <c r="J14" s="5"/>
      <c r="K14" s="94"/>
    </row>
    <row r="15" spans="1:11" ht="15" hidden="1">
      <c r="A15" s="78"/>
      <c r="B15" s="68"/>
      <c r="C15" s="104"/>
      <c r="D15" s="104"/>
      <c r="E15" s="94"/>
      <c r="F15" s="5"/>
      <c r="G15" s="5"/>
      <c r="H15" s="5"/>
      <c r="I15" s="5"/>
      <c r="J15" s="5"/>
      <c r="K15" s="94"/>
    </row>
    <row r="16" spans="1:11" ht="15">
      <c r="A16" s="78" t="s">
        <v>241</v>
      </c>
      <c r="B16" s="68" t="s">
        <v>99</v>
      </c>
      <c r="C16" s="104">
        <v>0</v>
      </c>
      <c r="D16" s="104">
        <v>0</v>
      </c>
      <c r="E16" s="95">
        <v>0</v>
      </c>
      <c r="F16" s="5"/>
      <c r="G16" s="5"/>
      <c r="H16" s="5"/>
      <c r="I16" s="5"/>
      <c r="J16" s="5"/>
      <c r="K16" s="95">
        <v>0</v>
      </c>
    </row>
    <row r="17" spans="1:11" ht="15">
      <c r="A17" s="67"/>
      <c r="B17" s="67"/>
      <c r="C17" s="99"/>
      <c r="D17" s="99"/>
      <c r="E17" s="94"/>
      <c r="F17" s="105"/>
      <c r="G17" s="105"/>
      <c r="H17" s="105"/>
      <c r="I17" s="105"/>
      <c r="J17" s="105"/>
      <c r="K17" s="94"/>
    </row>
  </sheetData>
  <sheetProtection/>
  <mergeCells count="3">
    <mergeCell ref="A1:H1"/>
    <mergeCell ref="A2:K2"/>
    <mergeCell ref="A3:K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0"/>
  <sheetViews>
    <sheetView zoomScalePageLayoutView="0" workbookViewId="0" topLeftCell="A2">
      <selection activeCell="A2" sqref="A1:IV16384"/>
    </sheetView>
  </sheetViews>
  <sheetFormatPr defaultColWidth="9.140625" defaultRowHeight="15"/>
  <cols>
    <col min="1" max="1" width="64.421875" style="2" customWidth="1"/>
    <col min="2" max="2" width="9.57421875" style="2" customWidth="1"/>
    <col min="3" max="3" width="12.57421875" style="14" customWidth="1"/>
    <col min="4" max="4" width="11.7109375" style="14" customWidth="1"/>
    <col min="5" max="5" width="11.00390625" style="14" customWidth="1"/>
    <col min="6" max="16384" width="9.140625" style="2" customWidth="1"/>
  </cols>
  <sheetData>
    <row r="1" spans="1:5" ht="15" hidden="1">
      <c r="A1" s="136" t="s">
        <v>242</v>
      </c>
      <c r="B1" s="136"/>
      <c r="C1" s="136"/>
      <c r="D1" s="136"/>
      <c r="E1" s="136"/>
    </row>
    <row r="2" spans="1:5" ht="18.75">
      <c r="A2" s="149" t="s">
        <v>282</v>
      </c>
      <c r="B2" s="149"/>
      <c r="C2" s="149"/>
      <c r="D2" s="149"/>
      <c r="E2" s="149"/>
    </row>
    <row r="3" spans="1:5" ht="21.75" customHeight="1">
      <c r="A3" s="150" t="s">
        <v>284</v>
      </c>
      <c r="B3" s="150"/>
      <c r="C3" s="150"/>
      <c r="D3" s="150"/>
      <c r="E3" s="151"/>
    </row>
    <row r="4" spans="1:4" ht="19.5">
      <c r="A4" s="106"/>
      <c r="B4" s="107"/>
      <c r="C4" s="112"/>
      <c r="D4" s="112"/>
    </row>
    <row r="5" spans="1:5" ht="15">
      <c r="A5" s="82"/>
      <c r="E5" s="14" t="s">
        <v>360</v>
      </c>
    </row>
    <row r="6" spans="1:5" ht="54" customHeight="1">
      <c r="A6" s="9" t="s">
        <v>2</v>
      </c>
      <c r="B6" s="19" t="s">
        <v>27</v>
      </c>
      <c r="C6" s="113" t="s">
        <v>243</v>
      </c>
      <c r="D6" s="114" t="s">
        <v>285</v>
      </c>
      <c r="E6" s="115" t="s">
        <v>283</v>
      </c>
    </row>
    <row r="7" spans="1:5" s="79" customFormat="1" ht="12.75">
      <c r="A7" s="116" t="s">
        <v>286</v>
      </c>
      <c r="B7" s="31" t="s">
        <v>85</v>
      </c>
      <c r="C7" s="117"/>
      <c r="D7" s="118">
        <v>34800</v>
      </c>
      <c r="E7" s="119">
        <v>34800</v>
      </c>
    </row>
    <row r="8" spans="1:5" ht="15">
      <c r="A8" s="42" t="s">
        <v>244</v>
      </c>
      <c r="B8" s="37" t="s">
        <v>245</v>
      </c>
      <c r="C8" s="5"/>
      <c r="D8" s="5"/>
      <c r="E8" s="5"/>
    </row>
    <row r="9" spans="1:5" ht="15">
      <c r="A9" s="42" t="s">
        <v>246</v>
      </c>
      <c r="B9" s="37" t="s">
        <v>245</v>
      </c>
      <c r="C9" s="5"/>
      <c r="D9" s="5"/>
      <c r="E9" s="5"/>
    </row>
    <row r="10" spans="1:5" ht="25.5">
      <c r="A10" s="42" t="s">
        <v>247</v>
      </c>
      <c r="B10" s="37" t="s">
        <v>245</v>
      </c>
      <c r="C10" s="5"/>
      <c r="D10" s="5"/>
      <c r="E10" s="5"/>
    </row>
    <row r="11" spans="1:5" ht="15">
      <c r="A11" s="42" t="s">
        <v>248</v>
      </c>
      <c r="B11" s="37" t="s">
        <v>245</v>
      </c>
      <c r="C11" s="5"/>
      <c r="D11" s="5"/>
      <c r="E11" s="5"/>
    </row>
    <row r="12" spans="1:5" ht="15">
      <c r="A12" s="40" t="s">
        <v>249</v>
      </c>
      <c r="B12" s="37" t="s">
        <v>245</v>
      </c>
      <c r="C12" s="5"/>
      <c r="D12" s="5"/>
      <c r="E12" s="5"/>
    </row>
    <row r="13" spans="1:5" ht="15">
      <c r="A13" s="40" t="s">
        <v>250</v>
      </c>
      <c r="B13" s="37" t="s">
        <v>245</v>
      </c>
      <c r="C13" s="5"/>
      <c r="D13" s="5"/>
      <c r="E13" s="5"/>
    </row>
    <row r="14" spans="1:5" ht="15">
      <c r="A14" s="78" t="s">
        <v>251</v>
      </c>
      <c r="B14" s="54" t="s">
        <v>245</v>
      </c>
      <c r="C14" s="5"/>
      <c r="D14" s="5"/>
      <c r="E14" s="5"/>
    </row>
    <row r="15" spans="1:5" ht="15">
      <c r="A15" s="42" t="s">
        <v>252</v>
      </c>
      <c r="B15" s="37" t="s">
        <v>253</v>
      </c>
      <c r="C15" s="5"/>
      <c r="D15" s="5"/>
      <c r="E15" s="5"/>
    </row>
    <row r="16" spans="1:5" ht="15">
      <c r="A16" s="108" t="s">
        <v>254</v>
      </c>
      <c r="B16" s="54" t="s">
        <v>253</v>
      </c>
      <c r="C16" s="5"/>
      <c r="D16" s="5"/>
      <c r="E16" s="5"/>
    </row>
    <row r="17" spans="1:5" ht="15">
      <c r="A17" s="42" t="s">
        <v>255</v>
      </c>
      <c r="B17" s="37" t="s">
        <v>256</v>
      </c>
      <c r="C17" s="5"/>
      <c r="D17" s="5"/>
      <c r="E17" s="5"/>
    </row>
    <row r="18" spans="1:5" ht="15">
      <c r="A18" s="42" t="s">
        <v>257</v>
      </c>
      <c r="B18" s="37" t="s">
        <v>256</v>
      </c>
      <c r="C18" s="5"/>
      <c r="D18" s="5"/>
      <c r="E18" s="5"/>
    </row>
    <row r="19" spans="1:5" ht="15">
      <c r="A19" s="40" t="s">
        <v>258</v>
      </c>
      <c r="B19" s="37" t="s">
        <v>256</v>
      </c>
      <c r="C19" s="5"/>
      <c r="D19" s="5"/>
      <c r="E19" s="5"/>
    </row>
    <row r="20" spans="1:5" ht="15">
      <c r="A20" s="40" t="s">
        <v>259</v>
      </c>
      <c r="B20" s="37" t="s">
        <v>256</v>
      </c>
      <c r="C20" s="5"/>
      <c r="D20" s="5"/>
      <c r="E20" s="5"/>
    </row>
    <row r="21" spans="1:5" ht="15">
      <c r="A21" s="40" t="s">
        <v>260</v>
      </c>
      <c r="B21" s="37" t="s">
        <v>256</v>
      </c>
      <c r="C21" s="5"/>
      <c r="D21" s="5"/>
      <c r="E21" s="5"/>
    </row>
    <row r="22" spans="1:5" ht="25.5">
      <c r="A22" s="109" t="s">
        <v>261</v>
      </c>
      <c r="B22" s="37" t="s">
        <v>256</v>
      </c>
      <c r="C22" s="5"/>
      <c r="D22" s="5"/>
      <c r="E22" s="5"/>
    </row>
    <row r="23" spans="1:5" ht="15">
      <c r="A23" s="110" t="s">
        <v>262</v>
      </c>
      <c r="B23" s="54" t="s">
        <v>256</v>
      </c>
      <c r="C23" s="5"/>
      <c r="D23" s="5"/>
      <c r="E23" s="5"/>
    </row>
    <row r="24" spans="1:5" ht="15">
      <c r="A24" s="42" t="s">
        <v>263</v>
      </c>
      <c r="B24" s="37" t="s">
        <v>87</v>
      </c>
      <c r="C24" s="5"/>
      <c r="D24" s="5"/>
      <c r="E24" s="5"/>
    </row>
    <row r="25" spans="1:5" ht="15">
      <c r="A25" s="42" t="s">
        <v>264</v>
      </c>
      <c r="B25" s="37" t="s">
        <v>265</v>
      </c>
      <c r="C25" s="5">
        <v>160000</v>
      </c>
      <c r="D25" s="5">
        <v>160000</v>
      </c>
      <c r="E25" s="5">
        <v>160000</v>
      </c>
    </row>
    <row r="26" spans="1:5" ht="15">
      <c r="A26" s="110" t="s">
        <v>266</v>
      </c>
      <c r="B26" s="68" t="s">
        <v>87</v>
      </c>
      <c r="C26" s="11">
        <f>SUM(C24:C25)</f>
        <v>160000</v>
      </c>
      <c r="D26" s="11">
        <v>160000</v>
      </c>
      <c r="E26" s="11">
        <v>160000</v>
      </c>
    </row>
    <row r="27" spans="1:5" ht="15">
      <c r="A27" s="42" t="s">
        <v>267</v>
      </c>
      <c r="B27" s="37" t="s">
        <v>89</v>
      </c>
      <c r="C27" s="5"/>
      <c r="D27" s="5"/>
      <c r="E27" s="5"/>
    </row>
    <row r="28" spans="1:5" ht="15">
      <c r="A28" s="42" t="s">
        <v>268</v>
      </c>
      <c r="B28" s="37" t="s">
        <v>89</v>
      </c>
      <c r="C28" s="5"/>
      <c r="D28" s="5"/>
      <c r="E28" s="5"/>
    </row>
    <row r="29" spans="1:5" ht="15">
      <c r="A29" s="40" t="s">
        <v>269</v>
      </c>
      <c r="B29" s="37" t="s">
        <v>89</v>
      </c>
      <c r="C29" s="5"/>
      <c r="D29" s="5"/>
      <c r="E29" s="5"/>
    </row>
    <row r="30" spans="1:5" ht="15">
      <c r="A30" s="40" t="s">
        <v>270</v>
      </c>
      <c r="B30" s="37" t="s">
        <v>89</v>
      </c>
      <c r="C30" s="5"/>
      <c r="D30" s="5"/>
      <c r="E30" s="5"/>
    </row>
    <row r="31" spans="1:5" ht="15">
      <c r="A31" s="40" t="s">
        <v>271</v>
      </c>
      <c r="B31" s="37" t="s">
        <v>89</v>
      </c>
      <c r="C31" s="5"/>
      <c r="D31" s="5"/>
      <c r="E31" s="5"/>
    </row>
    <row r="32" spans="1:5" ht="15">
      <c r="A32" s="40" t="s">
        <v>272</v>
      </c>
      <c r="B32" s="37" t="s">
        <v>89</v>
      </c>
      <c r="C32" s="5"/>
      <c r="D32" s="5"/>
      <c r="E32" s="5"/>
    </row>
    <row r="33" spans="1:5" ht="15">
      <c r="A33" s="40" t="s">
        <v>273</v>
      </c>
      <c r="B33" s="37" t="s">
        <v>89</v>
      </c>
      <c r="C33" s="5"/>
      <c r="D33" s="5"/>
      <c r="E33" s="5"/>
    </row>
    <row r="34" spans="1:5" ht="15">
      <c r="A34" s="40" t="s">
        <v>274</v>
      </c>
      <c r="B34" s="37" t="s">
        <v>275</v>
      </c>
      <c r="C34" s="5">
        <v>120000</v>
      </c>
      <c r="D34" s="5"/>
      <c r="E34" s="5">
        <v>0</v>
      </c>
    </row>
    <row r="35" spans="1:5" ht="15">
      <c r="A35" s="40" t="s">
        <v>276</v>
      </c>
      <c r="B35" s="37" t="s">
        <v>89</v>
      </c>
      <c r="C35" s="5"/>
      <c r="D35" s="5"/>
      <c r="E35" s="5"/>
    </row>
    <row r="36" spans="1:5" ht="20.25" customHeight="1">
      <c r="A36" s="40" t="s">
        <v>277</v>
      </c>
      <c r="B36" s="37" t="s">
        <v>89</v>
      </c>
      <c r="C36" s="5"/>
      <c r="D36" s="5"/>
      <c r="E36" s="5"/>
    </row>
    <row r="37" spans="1:5" ht="25.5">
      <c r="A37" s="40" t="s">
        <v>278</v>
      </c>
      <c r="B37" s="37" t="s">
        <v>279</v>
      </c>
      <c r="C37" s="5">
        <v>380000</v>
      </c>
      <c r="D37" s="5">
        <v>489792</v>
      </c>
      <c r="E37" s="5">
        <v>460000</v>
      </c>
    </row>
    <row r="38" spans="1:5" ht="25.5">
      <c r="A38" s="40" t="s">
        <v>280</v>
      </c>
      <c r="B38" s="37" t="s">
        <v>89</v>
      </c>
      <c r="C38" s="5"/>
      <c r="D38" s="5"/>
      <c r="E38" s="5"/>
    </row>
    <row r="39" spans="1:5" ht="15">
      <c r="A39" s="110" t="s">
        <v>281</v>
      </c>
      <c r="B39" s="54" t="s">
        <v>89</v>
      </c>
      <c r="C39" s="11">
        <f>SUM(C27:C38)</f>
        <v>500000</v>
      </c>
      <c r="D39" s="11">
        <v>489792</v>
      </c>
      <c r="E39" s="11">
        <v>460000</v>
      </c>
    </row>
    <row r="40" spans="1:5" ht="15.75">
      <c r="A40" s="111" t="s">
        <v>90</v>
      </c>
      <c r="B40" s="81" t="s">
        <v>91</v>
      </c>
      <c r="C40" s="11">
        <f>SUM(C39,C26)</f>
        <v>660000</v>
      </c>
      <c r="D40" s="11">
        <v>684592</v>
      </c>
      <c r="E40" s="11">
        <v>654800</v>
      </c>
    </row>
  </sheetData>
  <sheetProtection/>
  <mergeCells count="3">
    <mergeCell ref="A1:E1"/>
    <mergeCell ref="A2:E2"/>
    <mergeCell ref="A3:E3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16"/>
  <sheetViews>
    <sheetView zoomScalePageLayoutView="0" workbookViewId="0" topLeftCell="A2">
      <selection activeCell="A6" sqref="A6:E6"/>
    </sheetView>
  </sheetViews>
  <sheetFormatPr defaultColWidth="9.140625" defaultRowHeight="15"/>
  <cols>
    <col min="1" max="1" width="53.00390625" style="2" customWidth="1"/>
    <col min="2" max="2" width="13.28125" style="2" customWidth="1"/>
    <col min="3" max="4" width="15.28125" style="14" customWidth="1"/>
    <col min="5" max="5" width="13.57421875" style="14" customWidth="1"/>
    <col min="6" max="16384" width="9.140625" style="2" customWidth="1"/>
  </cols>
  <sheetData>
    <row r="1" spans="1:5" ht="15" hidden="1">
      <c r="A1" s="136" t="s">
        <v>287</v>
      </c>
      <c r="B1" s="136"/>
      <c r="C1" s="136"/>
      <c r="D1" s="120"/>
      <c r="E1" s="120"/>
    </row>
    <row r="2" spans="1:5" ht="18.75">
      <c r="A2" s="149" t="s">
        <v>282</v>
      </c>
      <c r="B2" s="149"/>
      <c r="C2" s="149"/>
      <c r="D2" s="134"/>
      <c r="E2" s="134"/>
    </row>
    <row r="3" ht="15" hidden="1"/>
    <row r="4" ht="15" hidden="1"/>
    <row r="5" spans="1:4" ht="15.75" hidden="1">
      <c r="A5" s="152" t="s">
        <v>288</v>
      </c>
      <c r="B5" s="138"/>
      <c r="C5" s="138"/>
      <c r="D5" s="96"/>
    </row>
    <row r="6" spans="1:5" ht="23.25" customHeight="1">
      <c r="A6" s="148" t="s">
        <v>326</v>
      </c>
      <c r="B6" s="136"/>
      <c r="C6" s="136"/>
      <c r="D6" s="137"/>
      <c r="E6" s="137"/>
    </row>
    <row r="7" spans="1:4" ht="19.5">
      <c r="A7" s="76"/>
      <c r="B7" s="63"/>
      <c r="C7" s="96"/>
      <c r="D7" s="96"/>
    </row>
    <row r="8" spans="1:4" ht="19.5">
      <c r="A8" s="76"/>
      <c r="B8" s="63"/>
      <c r="C8" s="96"/>
      <c r="D8" s="96"/>
    </row>
    <row r="9" spans="1:4" ht="19.5">
      <c r="A9" s="76"/>
      <c r="B9" s="63"/>
      <c r="C9" s="96"/>
      <c r="D9" s="96"/>
    </row>
    <row r="10" spans="1:5" ht="15">
      <c r="A10" s="82"/>
      <c r="E10" s="14" t="s">
        <v>361</v>
      </c>
    </row>
    <row r="11" spans="1:5" ht="29.25" customHeight="1">
      <c r="A11" s="9" t="s">
        <v>2</v>
      </c>
      <c r="B11" s="19" t="s">
        <v>27</v>
      </c>
      <c r="C11" s="121" t="s">
        <v>243</v>
      </c>
      <c r="D11" s="122" t="s">
        <v>285</v>
      </c>
      <c r="E11" s="115" t="s">
        <v>283</v>
      </c>
    </row>
    <row r="12" spans="1:5" ht="15" hidden="1">
      <c r="A12" s="40" t="s">
        <v>289</v>
      </c>
      <c r="B12" s="37" t="s">
        <v>290</v>
      </c>
      <c r="C12" s="5"/>
      <c r="D12" s="5"/>
      <c r="E12" s="5"/>
    </row>
    <row r="13" spans="1:5" ht="15" hidden="1">
      <c r="A13" s="40" t="s">
        <v>291</v>
      </c>
      <c r="B13" s="37" t="s">
        <v>290</v>
      </c>
      <c r="C13" s="5"/>
      <c r="D13" s="5"/>
      <c r="E13" s="5"/>
    </row>
    <row r="14" spans="1:5" ht="25.5" hidden="1">
      <c r="A14" s="40" t="s">
        <v>292</v>
      </c>
      <c r="B14" s="37" t="s">
        <v>290</v>
      </c>
      <c r="C14" s="5"/>
      <c r="D14" s="5"/>
      <c r="E14" s="5"/>
    </row>
    <row r="15" spans="1:5" ht="15" hidden="1">
      <c r="A15" s="40" t="s">
        <v>293</v>
      </c>
      <c r="B15" s="37" t="s">
        <v>290</v>
      </c>
      <c r="C15" s="5"/>
      <c r="D15" s="5"/>
      <c r="E15" s="5"/>
    </row>
    <row r="16" spans="1:5" ht="15" hidden="1">
      <c r="A16" s="40" t="s">
        <v>294</v>
      </c>
      <c r="B16" s="37" t="s">
        <v>290</v>
      </c>
      <c r="C16" s="5"/>
      <c r="D16" s="5"/>
      <c r="E16" s="5"/>
    </row>
    <row r="17" spans="1:5" ht="15" hidden="1">
      <c r="A17" s="40" t="s">
        <v>295</v>
      </c>
      <c r="B17" s="37" t="s">
        <v>290</v>
      </c>
      <c r="C17" s="5"/>
      <c r="D17" s="5"/>
      <c r="E17" s="5"/>
    </row>
    <row r="18" spans="1:5" ht="15" hidden="1">
      <c r="A18" s="40" t="s">
        <v>296</v>
      </c>
      <c r="B18" s="37" t="s">
        <v>290</v>
      </c>
      <c r="C18" s="5"/>
      <c r="D18" s="5"/>
      <c r="E18" s="5"/>
    </row>
    <row r="19" spans="1:5" ht="15" hidden="1">
      <c r="A19" s="40" t="s">
        <v>297</v>
      </c>
      <c r="B19" s="37" t="s">
        <v>290</v>
      </c>
      <c r="C19" s="5"/>
      <c r="D19" s="5"/>
      <c r="E19" s="5"/>
    </row>
    <row r="20" spans="1:5" ht="15" hidden="1">
      <c r="A20" s="40" t="s">
        <v>298</v>
      </c>
      <c r="B20" s="37" t="s">
        <v>290</v>
      </c>
      <c r="C20" s="5"/>
      <c r="D20" s="5"/>
      <c r="E20" s="5"/>
    </row>
    <row r="21" spans="1:5" ht="15" hidden="1">
      <c r="A21" s="40" t="s">
        <v>299</v>
      </c>
      <c r="B21" s="37" t="s">
        <v>290</v>
      </c>
      <c r="C21" s="5"/>
      <c r="D21" s="5"/>
      <c r="E21" s="5"/>
    </row>
    <row r="22" spans="1:5" ht="25.5" hidden="1">
      <c r="A22" s="110" t="s">
        <v>300</v>
      </c>
      <c r="B22" s="68" t="s">
        <v>290</v>
      </c>
      <c r="C22" s="5"/>
      <c r="D22" s="5"/>
      <c r="E22" s="5"/>
    </row>
    <row r="23" spans="1:5" ht="15" hidden="1">
      <c r="A23" s="40" t="s">
        <v>289</v>
      </c>
      <c r="B23" s="37" t="s">
        <v>301</v>
      </c>
      <c r="C23" s="5"/>
      <c r="D23" s="5"/>
      <c r="E23" s="5"/>
    </row>
    <row r="24" spans="1:5" ht="15" hidden="1">
      <c r="A24" s="40" t="s">
        <v>291</v>
      </c>
      <c r="B24" s="37" t="s">
        <v>301</v>
      </c>
      <c r="C24" s="5"/>
      <c r="D24" s="5"/>
      <c r="E24" s="5"/>
    </row>
    <row r="25" spans="1:5" ht="25.5" hidden="1">
      <c r="A25" s="40" t="s">
        <v>292</v>
      </c>
      <c r="B25" s="37" t="s">
        <v>301</v>
      </c>
      <c r="C25" s="5"/>
      <c r="D25" s="5"/>
      <c r="E25" s="5"/>
    </row>
    <row r="26" spans="1:5" ht="15" hidden="1">
      <c r="A26" s="40" t="s">
        <v>293</v>
      </c>
      <c r="B26" s="37" t="s">
        <v>301</v>
      </c>
      <c r="C26" s="5"/>
      <c r="D26" s="5"/>
      <c r="E26" s="5"/>
    </row>
    <row r="27" spans="1:5" ht="15" hidden="1">
      <c r="A27" s="40" t="s">
        <v>294</v>
      </c>
      <c r="B27" s="37" t="s">
        <v>301</v>
      </c>
      <c r="C27" s="5"/>
      <c r="D27" s="5"/>
      <c r="E27" s="5"/>
    </row>
    <row r="28" spans="1:5" ht="15" hidden="1">
      <c r="A28" s="40" t="s">
        <v>295</v>
      </c>
      <c r="B28" s="37" t="s">
        <v>301</v>
      </c>
      <c r="C28" s="5"/>
      <c r="D28" s="5"/>
      <c r="E28" s="5"/>
    </row>
    <row r="29" spans="1:5" ht="15" hidden="1">
      <c r="A29" s="40" t="s">
        <v>289</v>
      </c>
      <c r="B29" s="37" t="s">
        <v>95</v>
      </c>
      <c r="C29" s="5"/>
      <c r="D29" s="5"/>
      <c r="E29" s="5"/>
    </row>
    <row r="30" spans="1:5" ht="15" hidden="1">
      <c r="A30" s="40" t="s">
        <v>291</v>
      </c>
      <c r="B30" s="37" t="s">
        <v>95</v>
      </c>
      <c r="C30" s="5"/>
      <c r="D30" s="5"/>
      <c r="E30" s="5"/>
    </row>
    <row r="31" spans="1:5" ht="25.5" hidden="1">
      <c r="A31" s="40" t="s">
        <v>292</v>
      </c>
      <c r="B31" s="37" t="s">
        <v>95</v>
      </c>
      <c r="C31" s="5"/>
      <c r="D31" s="5"/>
      <c r="E31" s="5"/>
    </row>
    <row r="32" spans="1:5" ht="15" hidden="1">
      <c r="A32" s="40" t="s">
        <v>293</v>
      </c>
      <c r="B32" s="37" t="s">
        <v>95</v>
      </c>
      <c r="C32" s="5"/>
      <c r="D32" s="5"/>
      <c r="E32" s="5"/>
    </row>
    <row r="33" spans="1:5" ht="15" hidden="1">
      <c r="A33" s="40" t="s">
        <v>294</v>
      </c>
      <c r="B33" s="37" t="s">
        <v>95</v>
      </c>
      <c r="C33" s="5"/>
      <c r="D33" s="5"/>
      <c r="E33" s="5"/>
    </row>
    <row r="34" spans="1:5" ht="15" hidden="1">
      <c r="A34" s="40" t="s">
        <v>295</v>
      </c>
      <c r="B34" s="37" t="s">
        <v>95</v>
      </c>
      <c r="C34" s="5"/>
      <c r="D34" s="5"/>
      <c r="E34" s="5"/>
    </row>
    <row r="35" spans="1:5" ht="31.5" customHeight="1">
      <c r="A35" s="40" t="s">
        <v>296</v>
      </c>
      <c r="B35" s="37" t="s">
        <v>95</v>
      </c>
      <c r="C35" s="5">
        <v>300000</v>
      </c>
      <c r="D35" s="5">
        <v>300000</v>
      </c>
      <c r="E35" s="5">
        <v>174527</v>
      </c>
    </row>
    <row r="36" spans="1:5" ht="25.5" customHeight="1">
      <c r="A36" s="40" t="s">
        <v>297</v>
      </c>
      <c r="B36" s="37" t="s">
        <v>95</v>
      </c>
      <c r="C36" s="5">
        <v>100000</v>
      </c>
      <c r="D36" s="5">
        <v>100000</v>
      </c>
      <c r="E36" s="5">
        <v>75479</v>
      </c>
    </row>
    <row r="37" spans="1:5" ht="15" hidden="1">
      <c r="A37" s="40" t="s">
        <v>298</v>
      </c>
      <c r="B37" s="37" t="s">
        <v>95</v>
      </c>
      <c r="C37" s="5"/>
      <c r="D37" s="5"/>
      <c r="E37" s="5"/>
    </row>
    <row r="38" spans="1:5" ht="15" hidden="1">
      <c r="A38" s="40" t="s">
        <v>299</v>
      </c>
      <c r="B38" s="37" t="s">
        <v>95</v>
      </c>
      <c r="C38" s="5"/>
      <c r="D38" s="5"/>
      <c r="E38" s="5"/>
    </row>
    <row r="39" spans="1:5" ht="27.75" customHeight="1">
      <c r="A39" s="110" t="s">
        <v>94</v>
      </c>
      <c r="B39" s="68" t="s">
        <v>95</v>
      </c>
      <c r="C39" s="11">
        <f>SUM(C35:C38)</f>
        <v>400000</v>
      </c>
      <c r="D39" s="11">
        <f>SUM(D35:D38)</f>
        <v>400000</v>
      </c>
      <c r="E39" s="11">
        <f>SUM(E35:E36)</f>
        <v>250006</v>
      </c>
    </row>
    <row r="40" spans="1:5" ht="15" hidden="1">
      <c r="A40" s="40" t="s">
        <v>302</v>
      </c>
      <c r="B40" s="26" t="s">
        <v>303</v>
      </c>
      <c r="C40" s="5"/>
      <c r="D40" s="5"/>
      <c r="E40" s="5"/>
    </row>
    <row r="41" spans="1:5" ht="15" hidden="1">
      <c r="A41" s="40" t="s">
        <v>304</v>
      </c>
      <c r="B41" s="26" t="s">
        <v>303</v>
      </c>
      <c r="C41" s="5"/>
      <c r="D41" s="5"/>
      <c r="E41" s="5"/>
    </row>
    <row r="42" spans="1:5" ht="15" hidden="1">
      <c r="A42" s="40" t="s">
        <v>305</v>
      </c>
      <c r="B42" s="26" t="s">
        <v>303</v>
      </c>
      <c r="C42" s="5"/>
      <c r="D42" s="5"/>
      <c r="E42" s="5"/>
    </row>
    <row r="43" spans="1:5" ht="15" hidden="1">
      <c r="A43" s="26" t="s">
        <v>306</v>
      </c>
      <c r="B43" s="26" t="s">
        <v>303</v>
      </c>
      <c r="C43" s="5"/>
      <c r="D43" s="5"/>
      <c r="E43" s="5"/>
    </row>
    <row r="44" spans="1:5" ht="15" hidden="1">
      <c r="A44" s="26" t="s">
        <v>307</v>
      </c>
      <c r="B44" s="26" t="s">
        <v>303</v>
      </c>
      <c r="C44" s="5"/>
      <c r="D44" s="5"/>
      <c r="E44" s="5"/>
    </row>
    <row r="45" spans="1:5" ht="25.5" hidden="1">
      <c r="A45" s="26" t="s">
        <v>308</v>
      </c>
      <c r="B45" s="26" t="s">
        <v>303</v>
      </c>
      <c r="C45" s="5"/>
      <c r="D45" s="5"/>
      <c r="E45" s="5"/>
    </row>
    <row r="46" spans="1:5" ht="15" hidden="1">
      <c r="A46" s="40" t="s">
        <v>309</v>
      </c>
      <c r="B46" s="26" t="s">
        <v>303</v>
      </c>
      <c r="C46" s="5"/>
      <c r="D46" s="5"/>
      <c r="E46" s="5"/>
    </row>
    <row r="47" spans="1:5" ht="15" hidden="1">
      <c r="A47" s="40" t="s">
        <v>310</v>
      </c>
      <c r="B47" s="26" t="s">
        <v>303</v>
      </c>
      <c r="C47" s="5"/>
      <c r="D47" s="5"/>
      <c r="E47" s="5"/>
    </row>
    <row r="48" spans="1:5" ht="22.5" customHeight="1" hidden="1">
      <c r="A48" s="40" t="s">
        <v>311</v>
      </c>
      <c r="B48" s="26" t="s">
        <v>303</v>
      </c>
      <c r="C48" s="5"/>
      <c r="D48" s="5"/>
      <c r="E48" s="5"/>
    </row>
    <row r="49" spans="1:5" ht="15" hidden="1">
      <c r="A49" s="40" t="s">
        <v>312</v>
      </c>
      <c r="B49" s="26" t="s">
        <v>303</v>
      </c>
      <c r="C49" s="5"/>
      <c r="D49" s="5"/>
      <c r="E49" s="5"/>
    </row>
    <row r="50" spans="1:5" ht="33" customHeight="1" hidden="1">
      <c r="A50" s="110" t="s">
        <v>313</v>
      </c>
      <c r="B50" s="68" t="s">
        <v>303</v>
      </c>
      <c r="C50" s="5"/>
      <c r="D50" s="5"/>
      <c r="E50" s="5"/>
    </row>
    <row r="51" spans="1:5" ht="15" hidden="1">
      <c r="A51" s="40" t="s">
        <v>302</v>
      </c>
      <c r="B51" s="26" t="s">
        <v>97</v>
      </c>
      <c r="C51" s="5"/>
      <c r="D51" s="5"/>
      <c r="E51" s="5"/>
    </row>
    <row r="52" spans="1:5" ht="29.25" customHeight="1">
      <c r="A52" s="40" t="s">
        <v>304</v>
      </c>
      <c r="B52" s="26" t="s">
        <v>97</v>
      </c>
      <c r="C52" s="5">
        <v>870000</v>
      </c>
      <c r="D52" s="5">
        <v>1070000</v>
      </c>
      <c r="E52" s="5">
        <v>934000</v>
      </c>
    </row>
    <row r="53" spans="1:5" ht="15" hidden="1">
      <c r="A53" s="40" t="s">
        <v>305</v>
      </c>
      <c r="B53" s="26" t="s">
        <v>97</v>
      </c>
      <c r="C53" s="5"/>
      <c r="D53" s="5"/>
      <c r="E53" s="5"/>
    </row>
    <row r="54" spans="1:5" ht="15" hidden="1">
      <c r="A54" s="26" t="s">
        <v>306</v>
      </c>
      <c r="B54" s="26" t="s">
        <v>97</v>
      </c>
      <c r="C54" s="5"/>
      <c r="D54" s="5"/>
      <c r="E54" s="5"/>
    </row>
    <row r="55" spans="1:5" ht="15" hidden="1">
      <c r="A55" s="26" t="s">
        <v>307</v>
      </c>
      <c r="B55" s="26" t="s">
        <v>97</v>
      </c>
      <c r="C55" s="5"/>
      <c r="D55" s="5"/>
      <c r="E55" s="5"/>
    </row>
    <row r="56" spans="1:5" ht="25.5" hidden="1">
      <c r="A56" s="26" t="s">
        <v>308</v>
      </c>
      <c r="B56" s="26" t="s">
        <v>97</v>
      </c>
      <c r="C56" s="5"/>
      <c r="D56" s="5"/>
      <c r="E56" s="5"/>
    </row>
    <row r="57" spans="1:5" ht="15" hidden="1">
      <c r="A57" s="40" t="s">
        <v>309</v>
      </c>
      <c r="B57" s="26" t="s">
        <v>97</v>
      </c>
      <c r="C57" s="5"/>
      <c r="D57" s="5"/>
      <c r="E57" s="5"/>
    </row>
    <row r="58" spans="1:5" ht="15" hidden="1">
      <c r="A58" s="40" t="s">
        <v>314</v>
      </c>
      <c r="B58" s="26" t="s">
        <v>97</v>
      </c>
      <c r="C58" s="5"/>
      <c r="D58" s="5"/>
      <c r="E58" s="5"/>
    </row>
    <row r="59" spans="1:5" ht="15" hidden="1">
      <c r="A59" s="40" t="s">
        <v>311</v>
      </c>
      <c r="B59" s="26" t="s">
        <v>97</v>
      </c>
      <c r="C59" s="5"/>
      <c r="D59" s="5"/>
      <c r="E59" s="5"/>
    </row>
    <row r="60" spans="1:5" ht="15" hidden="1">
      <c r="A60" s="40" t="s">
        <v>312</v>
      </c>
      <c r="B60" s="26" t="s">
        <v>97</v>
      </c>
      <c r="C60" s="5"/>
      <c r="D60" s="5"/>
      <c r="E60" s="5"/>
    </row>
    <row r="61" spans="1:5" ht="32.25" customHeight="1">
      <c r="A61" s="78" t="s">
        <v>315</v>
      </c>
      <c r="B61" s="68" t="s">
        <v>97</v>
      </c>
      <c r="C61" s="11">
        <f>SUM(C51:C60)</f>
        <v>870000</v>
      </c>
      <c r="D61" s="11">
        <f>SUM(D52:D60)</f>
        <v>1070000</v>
      </c>
      <c r="E61" s="11">
        <f>SUM(E52)</f>
        <v>934000</v>
      </c>
    </row>
    <row r="62" spans="1:4" ht="15" hidden="1">
      <c r="A62" s="40" t="s">
        <v>289</v>
      </c>
      <c r="B62" s="37" t="s">
        <v>316</v>
      </c>
      <c r="C62" s="5"/>
      <c r="D62" s="123"/>
    </row>
    <row r="63" spans="1:4" ht="15" hidden="1">
      <c r="A63" s="40" t="s">
        <v>291</v>
      </c>
      <c r="B63" s="37" t="s">
        <v>316</v>
      </c>
      <c r="C63" s="5"/>
      <c r="D63" s="123"/>
    </row>
    <row r="64" spans="1:4" ht="25.5" hidden="1">
      <c r="A64" s="40" t="s">
        <v>292</v>
      </c>
      <c r="B64" s="37" t="s">
        <v>316</v>
      </c>
      <c r="C64" s="5"/>
      <c r="D64" s="123"/>
    </row>
    <row r="65" spans="1:4" ht="15" hidden="1">
      <c r="A65" s="40" t="s">
        <v>293</v>
      </c>
      <c r="B65" s="37" t="s">
        <v>316</v>
      </c>
      <c r="C65" s="5"/>
      <c r="D65" s="123"/>
    </row>
    <row r="66" spans="1:4" ht="15" hidden="1">
      <c r="A66" s="40" t="s">
        <v>294</v>
      </c>
      <c r="B66" s="37" t="s">
        <v>316</v>
      </c>
      <c r="C66" s="5"/>
      <c r="D66" s="123"/>
    </row>
    <row r="67" spans="1:4" ht="15" hidden="1">
      <c r="A67" s="40" t="s">
        <v>295</v>
      </c>
      <c r="B67" s="37" t="s">
        <v>316</v>
      </c>
      <c r="C67" s="5"/>
      <c r="D67" s="123"/>
    </row>
    <row r="68" spans="1:4" ht="15" hidden="1">
      <c r="A68" s="40" t="s">
        <v>296</v>
      </c>
      <c r="B68" s="37" t="s">
        <v>316</v>
      </c>
      <c r="C68" s="5"/>
      <c r="D68" s="123"/>
    </row>
    <row r="69" spans="1:4" ht="15" hidden="1">
      <c r="A69" s="40" t="s">
        <v>297</v>
      </c>
      <c r="B69" s="37" t="s">
        <v>316</v>
      </c>
      <c r="C69" s="5"/>
      <c r="D69" s="123"/>
    </row>
    <row r="70" spans="1:4" ht="15" hidden="1">
      <c r="A70" s="40" t="s">
        <v>298</v>
      </c>
      <c r="B70" s="37" t="s">
        <v>316</v>
      </c>
      <c r="C70" s="5"/>
      <c r="D70" s="123"/>
    </row>
    <row r="71" spans="1:4" ht="15" hidden="1">
      <c r="A71" s="40" t="s">
        <v>299</v>
      </c>
      <c r="B71" s="37" t="s">
        <v>316</v>
      </c>
      <c r="C71" s="5"/>
      <c r="D71" s="123"/>
    </row>
    <row r="72" spans="1:4" ht="25.5" hidden="1">
      <c r="A72" s="110" t="s">
        <v>317</v>
      </c>
      <c r="B72" s="68" t="s">
        <v>316</v>
      </c>
      <c r="C72" s="5"/>
      <c r="D72" s="123"/>
    </row>
    <row r="73" spans="1:4" ht="15" hidden="1">
      <c r="A73" s="40" t="s">
        <v>289</v>
      </c>
      <c r="B73" s="37" t="s">
        <v>318</v>
      </c>
      <c r="C73" s="5"/>
      <c r="D73" s="123"/>
    </row>
    <row r="74" spans="1:4" ht="15" hidden="1">
      <c r="A74" s="40" t="s">
        <v>291</v>
      </c>
      <c r="B74" s="37" t="s">
        <v>318</v>
      </c>
      <c r="C74" s="5"/>
      <c r="D74" s="123"/>
    </row>
    <row r="75" spans="1:4" ht="25.5" hidden="1">
      <c r="A75" s="40" t="s">
        <v>292</v>
      </c>
      <c r="B75" s="37" t="s">
        <v>318</v>
      </c>
      <c r="C75" s="5"/>
      <c r="D75" s="123"/>
    </row>
    <row r="76" spans="1:4" ht="15" hidden="1">
      <c r="A76" s="40" t="s">
        <v>293</v>
      </c>
      <c r="B76" s="37" t="s">
        <v>318</v>
      </c>
      <c r="C76" s="5"/>
      <c r="D76" s="123"/>
    </row>
    <row r="77" spans="1:4" ht="15" hidden="1">
      <c r="A77" s="40" t="s">
        <v>294</v>
      </c>
      <c r="B77" s="37" t="s">
        <v>318</v>
      </c>
      <c r="C77" s="5"/>
      <c r="D77" s="123"/>
    </row>
    <row r="78" spans="1:4" ht="15" hidden="1">
      <c r="A78" s="40" t="s">
        <v>295</v>
      </c>
      <c r="B78" s="37" t="s">
        <v>318</v>
      </c>
      <c r="C78" s="5"/>
      <c r="D78" s="123"/>
    </row>
    <row r="79" spans="1:4" ht="15" hidden="1">
      <c r="A79" s="40" t="s">
        <v>296</v>
      </c>
      <c r="B79" s="37" t="s">
        <v>318</v>
      </c>
      <c r="C79" s="5"/>
      <c r="D79" s="123"/>
    </row>
    <row r="80" spans="1:4" ht="15" hidden="1">
      <c r="A80" s="40" t="s">
        <v>297</v>
      </c>
      <c r="B80" s="37" t="s">
        <v>318</v>
      </c>
      <c r="C80" s="5"/>
      <c r="D80" s="123"/>
    </row>
    <row r="81" spans="1:4" ht="15" hidden="1">
      <c r="A81" s="40" t="s">
        <v>298</v>
      </c>
      <c r="B81" s="37" t="s">
        <v>318</v>
      </c>
      <c r="C81" s="5"/>
      <c r="D81" s="123"/>
    </row>
    <row r="82" spans="1:4" ht="15" hidden="1">
      <c r="A82" s="40" t="s">
        <v>299</v>
      </c>
      <c r="B82" s="37" t="s">
        <v>318</v>
      </c>
      <c r="C82" s="5"/>
      <c r="D82" s="123"/>
    </row>
    <row r="83" spans="1:4" ht="25.5" hidden="1">
      <c r="A83" s="110" t="s">
        <v>319</v>
      </c>
      <c r="B83" s="68" t="s">
        <v>318</v>
      </c>
      <c r="C83" s="5"/>
      <c r="D83" s="123"/>
    </row>
    <row r="84" spans="1:4" ht="15" hidden="1">
      <c r="A84" s="40" t="s">
        <v>289</v>
      </c>
      <c r="B84" s="37" t="s">
        <v>320</v>
      </c>
      <c r="C84" s="5"/>
      <c r="D84" s="123"/>
    </row>
    <row r="85" spans="1:4" ht="15" hidden="1">
      <c r="A85" s="40" t="s">
        <v>291</v>
      </c>
      <c r="B85" s="37" t="s">
        <v>320</v>
      </c>
      <c r="C85" s="5"/>
      <c r="D85" s="123"/>
    </row>
    <row r="86" spans="1:4" ht="25.5" hidden="1">
      <c r="A86" s="40" t="s">
        <v>292</v>
      </c>
      <c r="B86" s="37" t="s">
        <v>320</v>
      </c>
      <c r="C86" s="5"/>
      <c r="D86" s="123"/>
    </row>
    <row r="87" spans="1:4" ht="15" hidden="1">
      <c r="A87" s="40" t="s">
        <v>293</v>
      </c>
      <c r="B87" s="37" t="s">
        <v>320</v>
      </c>
      <c r="C87" s="5"/>
      <c r="D87" s="123"/>
    </row>
    <row r="88" spans="1:4" ht="15" hidden="1">
      <c r="A88" s="40" t="s">
        <v>294</v>
      </c>
      <c r="B88" s="37" t="s">
        <v>320</v>
      </c>
      <c r="C88" s="5"/>
      <c r="D88" s="123"/>
    </row>
    <row r="89" spans="1:4" ht="15" hidden="1">
      <c r="A89" s="40" t="s">
        <v>295</v>
      </c>
      <c r="B89" s="37" t="s">
        <v>320</v>
      </c>
      <c r="C89" s="5"/>
      <c r="D89" s="123"/>
    </row>
    <row r="90" spans="1:4" ht="15" hidden="1">
      <c r="A90" s="40" t="s">
        <v>296</v>
      </c>
      <c r="B90" s="37" t="s">
        <v>320</v>
      </c>
      <c r="C90" s="5"/>
      <c r="D90" s="123"/>
    </row>
    <row r="91" spans="1:4" ht="15" hidden="1">
      <c r="A91" s="40" t="s">
        <v>297</v>
      </c>
      <c r="B91" s="37" t="s">
        <v>320</v>
      </c>
      <c r="C91" s="5"/>
      <c r="D91" s="123"/>
    </row>
    <row r="92" spans="1:4" ht="15" hidden="1">
      <c r="A92" s="40" t="s">
        <v>298</v>
      </c>
      <c r="B92" s="37" t="s">
        <v>320</v>
      </c>
      <c r="C92" s="5"/>
      <c r="D92" s="123"/>
    </row>
    <row r="93" spans="1:4" ht="15" hidden="1">
      <c r="A93" s="40" t="s">
        <v>299</v>
      </c>
      <c r="B93" s="37" t="s">
        <v>320</v>
      </c>
      <c r="C93" s="5"/>
      <c r="D93" s="123"/>
    </row>
    <row r="94" spans="1:4" ht="15" hidden="1">
      <c r="A94" s="110" t="s">
        <v>321</v>
      </c>
      <c r="B94" s="68" t="s">
        <v>320</v>
      </c>
      <c r="C94" s="5"/>
      <c r="D94" s="123"/>
    </row>
    <row r="95" spans="1:4" ht="15" hidden="1">
      <c r="A95" s="40" t="s">
        <v>302</v>
      </c>
      <c r="B95" s="26" t="s">
        <v>322</v>
      </c>
      <c r="C95" s="5"/>
      <c r="D95" s="123"/>
    </row>
    <row r="96" spans="1:4" ht="15" hidden="1">
      <c r="A96" s="40" t="s">
        <v>304</v>
      </c>
      <c r="B96" s="37" t="s">
        <v>322</v>
      </c>
      <c r="C96" s="5"/>
      <c r="D96" s="123"/>
    </row>
    <row r="97" spans="1:4" ht="15" hidden="1">
      <c r="A97" s="40" t="s">
        <v>305</v>
      </c>
      <c r="B97" s="26" t="s">
        <v>322</v>
      </c>
      <c r="C97" s="5"/>
      <c r="D97" s="123"/>
    </row>
    <row r="98" spans="1:4" ht="15" hidden="1">
      <c r="A98" s="26" t="s">
        <v>306</v>
      </c>
      <c r="B98" s="37" t="s">
        <v>322</v>
      </c>
      <c r="C98" s="5"/>
      <c r="D98" s="123"/>
    </row>
    <row r="99" spans="1:4" ht="15" hidden="1">
      <c r="A99" s="26" t="s">
        <v>307</v>
      </c>
      <c r="B99" s="26" t="s">
        <v>322</v>
      </c>
      <c r="C99" s="5"/>
      <c r="D99" s="123"/>
    </row>
    <row r="100" spans="1:4" ht="25.5" hidden="1">
      <c r="A100" s="26" t="s">
        <v>308</v>
      </c>
      <c r="B100" s="37" t="s">
        <v>322</v>
      </c>
      <c r="C100" s="5"/>
      <c r="D100" s="123"/>
    </row>
    <row r="101" spans="1:4" ht="15" hidden="1">
      <c r="A101" s="40" t="s">
        <v>309</v>
      </c>
      <c r="B101" s="26" t="s">
        <v>322</v>
      </c>
      <c r="C101" s="5"/>
      <c r="D101" s="123"/>
    </row>
    <row r="102" spans="1:4" ht="15" hidden="1">
      <c r="A102" s="40" t="s">
        <v>314</v>
      </c>
      <c r="B102" s="37" t="s">
        <v>322</v>
      </c>
      <c r="C102" s="5"/>
      <c r="D102" s="123"/>
    </row>
    <row r="103" spans="1:4" ht="20.25" customHeight="1" hidden="1">
      <c r="A103" s="40" t="s">
        <v>311</v>
      </c>
      <c r="B103" s="26" t="s">
        <v>322</v>
      </c>
      <c r="C103" s="5"/>
      <c r="D103" s="123"/>
    </row>
    <row r="104" spans="1:4" ht="15" hidden="1">
      <c r="A104" s="40" t="s">
        <v>312</v>
      </c>
      <c r="B104" s="37" t="s">
        <v>322</v>
      </c>
      <c r="C104" s="5"/>
      <c r="D104" s="123"/>
    </row>
    <row r="105" spans="1:4" ht="25.5" hidden="1">
      <c r="A105" s="110" t="s">
        <v>323</v>
      </c>
      <c r="B105" s="68" t="s">
        <v>322</v>
      </c>
      <c r="C105" s="5"/>
      <c r="D105" s="123"/>
    </row>
    <row r="106" spans="1:4" ht="15" hidden="1">
      <c r="A106" s="40" t="s">
        <v>302</v>
      </c>
      <c r="B106" s="26" t="s">
        <v>324</v>
      </c>
      <c r="C106" s="5"/>
      <c r="D106" s="123"/>
    </row>
    <row r="107" spans="1:4" ht="15" hidden="1">
      <c r="A107" s="40" t="s">
        <v>304</v>
      </c>
      <c r="B107" s="26" t="s">
        <v>324</v>
      </c>
      <c r="C107" s="5"/>
      <c r="D107" s="123"/>
    </row>
    <row r="108" spans="1:4" ht="15" hidden="1">
      <c r="A108" s="40" t="s">
        <v>305</v>
      </c>
      <c r="B108" s="26" t="s">
        <v>324</v>
      </c>
      <c r="C108" s="5"/>
      <c r="D108" s="123"/>
    </row>
    <row r="109" spans="1:4" ht="15" hidden="1">
      <c r="A109" s="26" t="s">
        <v>306</v>
      </c>
      <c r="B109" s="26" t="s">
        <v>324</v>
      </c>
      <c r="C109" s="5"/>
      <c r="D109" s="123"/>
    </row>
    <row r="110" spans="1:4" ht="15" hidden="1">
      <c r="A110" s="26" t="s">
        <v>307</v>
      </c>
      <c r="B110" s="26" t="s">
        <v>324</v>
      </c>
      <c r="C110" s="5"/>
      <c r="D110" s="123"/>
    </row>
    <row r="111" spans="1:4" ht="25.5" hidden="1">
      <c r="A111" s="26" t="s">
        <v>308</v>
      </c>
      <c r="B111" s="26" t="s">
        <v>324</v>
      </c>
      <c r="C111" s="5"/>
      <c r="D111" s="123"/>
    </row>
    <row r="112" spans="1:4" ht="15" hidden="1">
      <c r="A112" s="40" t="s">
        <v>309</v>
      </c>
      <c r="B112" s="26" t="s">
        <v>324</v>
      </c>
      <c r="C112" s="5"/>
      <c r="D112" s="123"/>
    </row>
    <row r="113" spans="1:4" ht="15" hidden="1">
      <c r="A113" s="40" t="s">
        <v>314</v>
      </c>
      <c r="B113" s="26" t="s">
        <v>324</v>
      </c>
      <c r="C113" s="5"/>
      <c r="D113" s="123"/>
    </row>
    <row r="114" spans="1:4" ht="24.75" customHeight="1" hidden="1">
      <c r="A114" s="40" t="s">
        <v>311</v>
      </c>
      <c r="B114" s="26" t="s">
        <v>324</v>
      </c>
      <c r="C114" s="5"/>
      <c r="D114" s="123"/>
    </row>
    <row r="115" spans="1:4" ht="15" hidden="1">
      <c r="A115" s="40" t="s">
        <v>312</v>
      </c>
      <c r="B115" s="26" t="s">
        <v>324</v>
      </c>
      <c r="C115" s="5"/>
      <c r="D115" s="123"/>
    </row>
    <row r="116" spans="1:4" ht="15" hidden="1">
      <c r="A116" s="78" t="s">
        <v>325</v>
      </c>
      <c r="B116" s="68" t="s">
        <v>324</v>
      </c>
      <c r="C116" s="5"/>
      <c r="D116" s="123"/>
    </row>
  </sheetData>
  <sheetProtection/>
  <mergeCells count="4">
    <mergeCell ref="A1:C1"/>
    <mergeCell ref="A5:C5"/>
    <mergeCell ref="A2:E2"/>
    <mergeCell ref="A6:E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1">
      <selection activeCell="N17" sqref="N17"/>
    </sheetView>
  </sheetViews>
  <sheetFormatPr defaultColWidth="9.140625" defaultRowHeight="15"/>
  <cols>
    <col min="1" max="1" width="49.8515625" style="2" customWidth="1"/>
    <col min="2" max="2" width="12.57421875" style="2" customWidth="1"/>
    <col min="3" max="3" width="19.140625" style="14" customWidth="1"/>
    <col min="4" max="4" width="16.140625" style="14" customWidth="1"/>
    <col min="5" max="5" width="16.28125" style="14" customWidth="1"/>
    <col min="6" max="16384" width="9.140625" style="2" customWidth="1"/>
  </cols>
  <sheetData>
    <row r="1" spans="1:3" ht="15">
      <c r="A1" s="136"/>
      <c r="B1" s="136"/>
      <c r="C1" s="136"/>
    </row>
    <row r="2" spans="1:4" ht="15" customHeight="1" hidden="1">
      <c r="A2" s="136" t="s">
        <v>327</v>
      </c>
      <c r="B2" s="136"/>
      <c r="C2" s="136"/>
      <c r="D2" s="120"/>
    </row>
    <row r="3" spans="1:5" ht="18.75">
      <c r="A3" s="149" t="s">
        <v>282</v>
      </c>
      <c r="B3" s="149"/>
      <c r="C3" s="149"/>
      <c r="D3" s="137"/>
      <c r="E3" s="137"/>
    </row>
    <row r="4" spans="1:3" ht="15" customHeight="1" hidden="1">
      <c r="A4" s="136"/>
      <c r="B4" s="136"/>
      <c r="C4" s="136"/>
    </row>
    <row r="5" spans="1:3" ht="15.75" customHeight="1" hidden="1">
      <c r="A5" s="152" t="s">
        <v>288</v>
      </c>
      <c r="B5" s="152"/>
      <c r="C5" s="152"/>
    </row>
    <row r="6" spans="1:5" ht="16.5" customHeight="1">
      <c r="A6" s="148" t="s">
        <v>355</v>
      </c>
      <c r="B6" s="148"/>
      <c r="C6" s="148"/>
      <c r="D6" s="137"/>
      <c r="E6" s="137"/>
    </row>
    <row r="7" ht="15">
      <c r="E7" s="14" t="s">
        <v>364</v>
      </c>
    </row>
    <row r="8" spans="1:5" ht="31.5" customHeight="1">
      <c r="A8" s="9" t="s">
        <v>2</v>
      </c>
      <c r="B8" s="19" t="s">
        <v>27</v>
      </c>
      <c r="C8" s="113" t="s">
        <v>243</v>
      </c>
      <c r="D8" s="126" t="s">
        <v>285</v>
      </c>
      <c r="E8" s="100" t="s">
        <v>283</v>
      </c>
    </row>
    <row r="9" spans="1:5" ht="15">
      <c r="A9" s="26" t="s">
        <v>328</v>
      </c>
      <c r="B9" s="26" t="s">
        <v>154</v>
      </c>
      <c r="C9" s="5">
        <v>547000</v>
      </c>
      <c r="D9" s="5">
        <v>547000</v>
      </c>
      <c r="E9" s="5">
        <v>400196</v>
      </c>
    </row>
    <row r="10" spans="1:5" ht="15">
      <c r="A10" s="26" t="s">
        <v>329</v>
      </c>
      <c r="B10" s="26" t="s">
        <v>154</v>
      </c>
      <c r="C10" s="5"/>
      <c r="D10" s="5"/>
      <c r="E10" s="5"/>
    </row>
    <row r="11" spans="1:5" ht="15">
      <c r="A11" s="26" t="s">
        <v>330</v>
      </c>
      <c r="B11" s="26" t="s">
        <v>154</v>
      </c>
      <c r="C11" s="5">
        <v>952000</v>
      </c>
      <c r="D11" s="5">
        <v>952000</v>
      </c>
      <c r="E11" s="5">
        <v>938019</v>
      </c>
    </row>
    <row r="12" spans="1:5" ht="15">
      <c r="A12" s="26" t="s">
        <v>331</v>
      </c>
      <c r="B12" s="26" t="s">
        <v>154</v>
      </c>
      <c r="C12" s="5">
        <v>100000</v>
      </c>
      <c r="D12" s="5">
        <v>100000</v>
      </c>
      <c r="E12" s="5">
        <v>93691</v>
      </c>
    </row>
    <row r="13" spans="1:5" ht="15">
      <c r="A13" s="31" t="s">
        <v>153</v>
      </c>
      <c r="B13" s="68" t="s">
        <v>154</v>
      </c>
      <c r="C13" s="11">
        <f>SUM(C9:C12)</f>
        <v>1599000</v>
      </c>
      <c r="D13" s="11">
        <f>SUM(D9:D12)</f>
        <v>1599000</v>
      </c>
      <c r="E13" s="11">
        <f>SUM(E9:E12)</f>
        <v>1431906</v>
      </c>
    </row>
    <row r="14" spans="1:5" ht="15">
      <c r="A14" s="26" t="s">
        <v>155</v>
      </c>
      <c r="B14" s="37" t="s">
        <v>156</v>
      </c>
      <c r="C14" s="5">
        <v>2500000</v>
      </c>
      <c r="D14" s="5">
        <v>2000000</v>
      </c>
      <c r="E14" s="5">
        <v>1806647</v>
      </c>
    </row>
    <row r="15" spans="1:5" ht="25.5">
      <c r="A15" s="125" t="s">
        <v>332</v>
      </c>
      <c r="B15" s="125" t="s">
        <v>156</v>
      </c>
      <c r="C15" s="5">
        <v>2500000</v>
      </c>
      <c r="D15" s="5">
        <v>2000000</v>
      </c>
      <c r="E15" s="5">
        <v>1806647</v>
      </c>
    </row>
    <row r="16" spans="1:5" ht="25.5">
      <c r="A16" s="125" t="s">
        <v>333</v>
      </c>
      <c r="B16" s="125" t="s">
        <v>156</v>
      </c>
      <c r="C16" s="5"/>
      <c r="D16" s="5"/>
      <c r="E16" s="5"/>
    </row>
    <row r="17" spans="1:5" ht="15">
      <c r="A17" s="40" t="s">
        <v>157</v>
      </c>
      <c r="B17" s="52" t="s">
        <v>158</v>
      </c>
      <c r="C17" s="5">
        <v>800000</v>
      </c>
      <c r="D17" s="5">
        <v>1014157</v>
      </c>
      <c r="E17" s="5">
        <v>925008</v>
      </c>
    </row>
    <row r="18" spans="1:5" ht="25.5">
      <c r="A18" s="125" t="s">
        <v>334</v>
      </c>
      <c r="B18" s="125" t="s">
        <v>158</v>
      </c>
      <c r="C18" s="5">
        <v>800000</v>
      </c>
      <c r="D18" s="5">
        <v>1014157</v>
      </c>
      <c r="E18" s="5">
        <v>925008</v>
      </c>
    </row>
    <row r="19" spans="1:5" ht="25.5">
      <c r="A19" s="125" t="s">
        <v>335</v>
      </c>
      <c r="B19" s="125" t="s">
        <v>158</v>
      </c>
      <c r="C19" s="5"/>
      <c r="D19" s="5"/>
      <c r="E19" s="5"/>
    </row>
    <row r="20" spans="1:5" ht="15">
      <c r="A20" s="125" t="s">
        <v>336</v>
      </c>
      <c r="B20" s="125" t="s">
        <v>158</v>
      </c>
      <c r="C20" s="5"/>
      <c r="D20" s="5"/>
      <c r="E20" s="5"/>
    </row>
    <row r="21" spans="1:5" ht="15">
      <c r="A21" s="125" t="s">
        <v>337</v>
      </c>
      <c r="B21" s="125" t="s">
        <v>158</v>
      </c>
      <c r="C21" s="5"/>
      <c r="D21" s="5"/>
      <c r="E21" s="5"/>
    </row>
    <row r="22" spans="1:5" ht="15">
      <c r="A22" s="40" t="s">
        <v>338</v>
      </c>
      <c r="B22" s="52" t="s">
        <v>339</v>
      </c>
      <c r="C22" s="5"/>
      <c r="D22" s="5"/>
      <c r="E22" s="5"/>
    </row>
    <row r="23" spans="1:5" ht="15">
      <c r="A23" s="125" t="s">
        <v>340</v>
      </c>
      <c r="B23" s="125" t="s">
        <v>339</v>
      </c>
      <c r="C23" s="5"/>
      <c r="D23" s="5"/>
      <c r="E23" s="5"/>
    </row>
    <row r="24" spans="1:5" ht="15">
      <c r="A24" s="125" t="s">
        <v>341</v>
      </c>
      <c r="B24" s="125" t="s">
        <v>339</v>
      </c>
      <c r="C24" s="5"/>
      <c r="D24" s="5"/>
      <c r="E24" s="5"/>
    </row>
    <row r="25" spans="1:5" ht="15">
      <c r="A25" s="31" t="s">
        <v>342</v>
      </c>
      <c r="B25" s="68" t="s">
        <v>343</v>
      </c>
      <c r="C25" s="11">
        <f>SUM(C14+C17)</f>
        <v>3300000</v>
      </c>
      <c r="D25" s="11">
        <f>SUM(D14+D17)</f>
        <v>3014157</v>
      </c>
      <c r="E25" s="11">
        <f>SUM(E14+E17)</f>
        <v>2731655</v>
      </c>
    </row>
    <row r="26" spans="1:5" ht="15">
      <c r="A26" s="26" t="s">
        <v>344</v>
      </c>
      <c r="B26" s="26" t="s">
        <v>160</v>
      </c>
      <c r="C26" s="5"/>
      <c r="D26" s="5"/>
      <c r="E26" s="5"/>
    </row>
    <row r="27" spans="1:5" ht="15">
      <c r="A27" s="26" t="s">
        <v>345</v>
      </c>
      <c r="B27" s="26" t="s">
        <v>160</v>
      </c>
      <c r="C27" s="5"/>
      <c r="D27" s="5"/>
      <c r="E27" s="5"/>
    </row>
    <row r="28" spans="1:5" ht="15">
      <c r="A28" s="26" t="s">
        <v>346</v>
      </c>
      <c r="B28" s="26" t="s">
        <v>160</v>
      </c>
      <c r="C28" s="5"/>
      <c r="D28" s="5"/>
      <c r="E28" s="5"/>
    </row>
    <row r="29" spans="1:5" ht="15">
      <c r="A29" s="26" t="s">
        <v>347</v>
      </c>
      <c r="B29" s="26" t="s">
        <v>160</v>
      </c>
      <c r="C29" s="5"/>
      <c r="D29" s="5"/>
      <c r="E29" s="5"/>
    </row>
    <row r="30" spans="1:5" ht="15">
      <c r="A30" s="26" t="s">
        <v>348</v>
      </c>
      <c r="B30" s="26" t="s">
        <v>160</v>
      </c>
      <c r="C30" s="5"/>
      <c r="D30" s="5"/>
      <c r="E30" s="5"/>
    </row>
    <row r="31" spans="1:5" ht="15">
      <c r="A31" s="26" t="s">
        <v>349</v>
      </c>
      <c r="B31" s="26" t="s">
        <v>160</v>
      </c>
      <c r="C31" s="5"/>
      <c r="D31" s="5"/>
      <c r="E31" s="5"/>
    </row>
    <row r="32" spans="1:5" ht="15">
      <c r="A32" s="26" t="s">
        <v>350</v>
      </c>
      <c r="B32" s="26" t="s">
        <v>160</v>
      </c>
      <c r="C32" s="5"/>
      <c r="D32" s="5"/>
      <c r="E32" s="5"/>
    </row>
    <row r="33" spans="1:5" ht="15">
      <c r="A33" s="26" t="s">
        <v>351</v>
      </c>
      <c r="B33" s="26" t="s">
        <v>160</v>
      </c>
      <c r="C33" s="5"/>
      <c r="D33" s="5"/>
      <c r="E33" s="5"/>
    </row>
    <row r="34" spans="1:5" ht="38.25">
      <c r="A34" s="26" t="s">
        <v>352</v>
      </c>
      <c r="B34" s="26" t="s">
        <v>160</v>
      </c>
      <c r="C34" s="5"/>
      <c r="D34" s="5"/>
      <c r="E34" s="5"/>
    </row>
    <row r="35" spans="1:5" ht="15">
      <c r="A35" s="26" t="s">
        <v>353</v>
      </c>
      <c r="B35" s="26" t="s">
        <v>160</v>
      </c>
      <c r="C35" s="5"/>
      <c r="D35" s="5"/>
      <c r="E35" s="5"/>
    </row>
    <row r="36" spans="1:5" ht="15">
      <c r="A36" s="31" t="s">
        <v>354</v>
      </c>
      <c r="B36" s="68" t="s">
        <v>160</v>
      </c>
      <c r="C36" s="5"/>
      <c r="D36" s="5"/>
      <c r="E36" s="5"/>
    </row>
  </sheetData>
  <sheetProtection/>
  <mergeCells count="6">
    <mergeCell ref="A1:C1"/>
    <mergeCell ref="A2:C2"/>
    <mergeCell ref="A4:C4"/>
    <mergeCell ref="A5:C5"/>
    <mergeCell ref="A3:E3"/>
    <mergeCell ref="A6:E6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</dc:creator>
  <cp:keywords/>
  <dc:description/>
  <cp:lastModifiedBy>Jegyző</cp:lastModifiedBy>
  <cp:lastPrinted>2017-05-26T08:33:37Z</cp:lastPrinted>
  <dcterms:created xsi:type="dcterms:W3CDTF">2017-05-20T11:08:53Z</dcterms:created>
  <dcterms:modified xsi:type="dcterms:W3CDTF">2017-06-02T06:18:10Z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