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firstSheet="5" activeTab="12"/>
  </bookViews>
  <sheets>
    <sheet name="kiemelt bevételek és kiadások" sheetId="1" r:id="rId1"/>
    <sheet name="kiadások működési, felhalm." sheetId="2" r:id="rId2"/>
    <sheet name="bevételek működési, felhalm." sheetId="3" r:id="rId3"/>
    <sheet name="Létszám" sheetId="4" r:id="rId4"/>
    <sheet name="beruházás, felújítás" sheetId="5" r:id="rId5"/>
    <sheet name="tartalék" sheetId="6" r:id="rId6"/>
    <sheet name="szociális" sheetId="7" r:id="rId7"/>
    <sheet name="átadott" sheetId="8" r:id="rId8"/>
    <sheet name="átvett" sheetId="9" r:id="rId9"/>
    <sheet name="helyi adó" sheetId="10" r:id="rId10"/>
    <sheet name="felhasználás telejesítési" sheetId="11" r:id="rId11"/>
    <sheet name="Vagyonmérleg" sheetId="12" r:id="rId12"/>
    <sheet name="Eredmény-kimutatás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<sst xmlns="http://schemas.openxmlformats.org/spreadsheetml/2006/main" count="1362" uniqueCount="649">
  <si>
    <t>Völcsej  Község Önkormányzatának  2015. évi költségvetése</t>
  </si>
  <si>
    <t>Az egységes rovatrend szerint a kiemelt kiadási és bevételi jogcímek</t>
  </si>
  <si>
    <t>Megnevezés</t>
  </si>
  <si>
    <t xml:space="preserve">Eredeti ei. </t>
  </si>
  <si>
    <t>Módosított ei. 2015.06.30.</t>
  </si>
  <si>
    <t>Módosított ei. 205.09.30.</t>
  </si>
  <si>
    <t>Teljesítés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</si>
  <si>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</si>
  <si>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</si>
  <si>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</si>
  <si>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</si>
  <si>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</si>
  <si>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</si>
  <si>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</si>
  <si>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</si>
  <si>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</si>
  <si>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</si>
  <si>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</si>
  <si>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</si>
  <si>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</si>
  <si>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</si>
  <si>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</si>
  <si>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</si>
  <si>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</si>
  <si>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</si>
  <si>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</si>
  <si>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</si>
  <si>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</si>
  <si>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Völcsej Község Önkormányzat  2015. évi költségvetésének mérlege</t>
  </si>
  <si>
    <t>Kiadások (E Ft)</t>
  </si>
  <si>
    <t>Rovat megnevezése</t>
  </si>
  <si>
    <t>Rovat-szám</t>
  </si>
  <si>
    <t xml:space="preserve">eredeti ei. </t>
  </si>
  <si>
    <t>módosított ei. 2015.06.30.</t>
  </si>
  <si>
    <t>módosított ei. 2015.09.30.</t>
  </si>
  <si>
    <t>kötelező feladat</t>
  </si>
  <si>
    <t>önként vállalt feladat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</si>
  <si>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</si>
  <si>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</si>
  <si>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</si>
  <si>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</si>
  <si>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</si>
  <si>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</si>
  <si>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</si>
  <si>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</si>
  <si>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</si>
  <si>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</si>
  <si>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</si>
  <si>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</si>
  <si>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</si>
  <si>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</si>
  <si>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</si>
  <si>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</si>
  <si>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</si>
  <si>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</si>
  <si>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</si>
  <si>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</si>
  <si>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</si>
  <si>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</si>
  <si>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</si>
  <si>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</si>
  <si>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</si>
  <si>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</si>
  <si>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</si>
  <si>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</si>
  <si>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</si>
  <si>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</si>
  <si>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</si>
  <si>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</si>
  <si>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</si>
  <si>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</si>
  <si>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</si>
  <si>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</si>
  <si>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</si>
  <si>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</si>
  <si>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</si>
  <si>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</si>
  <si>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</si>
  <si>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</si>
  <si>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</si>
  <si>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</si>
  <si>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</si>
  <si>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</si>
  <si>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</si>
  <si>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</si>
  <si>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</si>
  <si>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</si>
  <si>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</si>
  <si>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</si>
  <si>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</si>
  <si>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</si>
  <si>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</si>
  <si>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</si>
  <si>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Egyéb szolgáltatások</t>
  </si>
  <si>
    <t>K337</t>
  </si>
  <si>
    <t xml:space="preserve">Szolgáltatási kiadások </t>
  </si>
  <si>
    <t>K33</t>
  </si>
  <si>
    <t>Működési célú előzetesen felszámított általános forgalmi adó</t>
  </si>
  <si>
    <t>K351</t>
  </si>
  <si>
    <t xml:space="preserve">Fizetendő általános forgalmi adó </t>
  </si>
  <si>
    <t>K352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</si>
  <si>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</si>
  <si>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</si>
  <si>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</si>
  <si>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</si>
  <si>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</si>
  <si>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</si>
  <si>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Családi Támogatás</t>
  </si>
  <si>
    <t>K42</t>
  </si>
  <si>
    <t>Betegséggel kapcsolatos (nem társadalombiztosítási) ellátások</t>
  </si>
  <si>
    <t>K44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</si>
  <si>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</si>
  <si>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</si>
  <si>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</si>
  <si>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</si>
  <si>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</si>
  <si>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</si>
  <si>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Elvonások és befizetések</t>
  </si>
  <si>
    <t>K502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</si>
  <si>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</si>
  <si>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</si>
  <si>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</si>
  <si>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</si>
  <si>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</si>
  <si>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</si>
  <si>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</si>
  <si>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</si>
  <si>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</si>
  <si>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</si>
  <si>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</si>
  <si>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</si>
  <si>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</si>
  <si>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</si>
  <si>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</si>
  <si>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</si>
  <si>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</si>
  <si>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</si>
  <si>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</si>
  <si>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</si>
  <si>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</si>
  <si>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Egyéb tárgyi eszköz felújítása</t>
  </si>
  <si>
    <t>K73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</si>
  <si>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</si>
  <si>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</si>
  <si>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</si>
  <si>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</si>
  <si>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</si>
  <si>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</si>
  <si>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</si>
  <si>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</si>
  <si>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</si>
  <si>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</si>
  <si>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</si>
  <si>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</si>
  <si>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</si>
  <si>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>Központi, irányító szervi támogatások folyósítása</t>
  </si>
  <si>
    <t>K915</t>
  </si>
  <si>
    <t xml:space="preserve">Belföldi finanszírozás kiadásai </t>
  </si>
  <si>
    <t>K91</t>
  </si>
  <si>
    <t xml:space="preserve">Finanszírozási kiadások </t>
  </si>
  <si>
    <t>K9</t>
  </si>
  <si>
    <t>teljesítés</t>
  </si>
  <si>
    <t>Immateriális javak beszerzése, létesítése</t>
  </si>
  <si>
    <t>K61</t>
  </si>
  <si>
    <t>Informatikai eszközök beszerzése, létesítése</t>
  </si>
  <si>
    <t>K63</t>
  </si>
  <si>
    <t>Bevételek (E Ft)</t>
  </si>
  <si>
    <t>Rovat-
szám</t>
  </si>
  <si>
    <t>eredeti ei.</t>
  </si>
  <si>
    <t xml:space="preserve">állami (államigazgatási) feladatok </t>
  </si>
  <si>
    <t>Helyi önkormányzatok működésének általános támogatása</t>
  </si>
  <si>
    <t>B111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</si>
  <si>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</si>
  <si>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</si>
  <si>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</si>
  <si>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</si>
  <si>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</si>
  <si>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</si>
  <si>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Elszámolásból származó bevételek</t>
  </si>
  <si>
    <t>B16</t>
  </si>
  <si>
    <t xml:space="preserve">Önkormányzatok működési támogatásai </t>
  </si>
  <si>
    <t>B11</t>
  </si>
  <si>
    <t>Egyéb működési célú támogatások bevételei államháztartáson belülről</t>
  </si>
  <si>
    <t>Működési célú támogatások államháztartáson belülről</t>
  </si>
  <si>
    <t>B1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</si>
  <si>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</si>
  <si>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</si>
  <si>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</si>
  <si>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</si>
  <si>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Vagyoni tipusú adók </t>
  </si>
  <si>
    <t>B34</t>
  </si>
  <si>
    <t xml:space="preserve"> </t>
  </si>
  <si>
    <t xml:space="preserve">Értékesítési és forgalmi adók </t>
  </si>
  <si>
    <t>B351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</si>
  <si>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</si>
  <si>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</si>
  <si>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</si>
  <si>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</si>
  <si>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</si>
  <si>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</si>
  <si>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</si>
  <si>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</si>
  <si>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</si>
  <si>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</si>
  <si>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</si>
  <si>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</si>
  <si>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</si>
  <si>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</si>
  <si>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</si>
  <si>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</si>
  <si>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</si>
  <si>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</si>
  <si>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</si>
  <si>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</si>
  <si>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</si>
  <si>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</si>
  <si>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</si>
  <si>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</si>
  <si>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</si>
  <si>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</si>
  <si>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</si>
  <si>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</si>
  <si>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Tulajdonosi bevételek</t>
  </si>
  <si>
    <t>B404</t>
  </si>
  <si>
    <t>Általános forgalmi adó visszatérítése</t>
  </si>
  <si>
    <t>B407</t>
  </si>
  <si>
    <t>Kamatbevétel</t>
  </si>
  <si>
    <t>B408</t>
  </si>
  <si>
    <t xml:space="preserve">egyéb működési bevételek </t>
  </si>
  <si>
    <t>B411</t>
  </si>
  <si>
    <t>Ingatlanok értékesítése</t>
  </si>
  <si>
    <t>B52</t>
  </si>
  <si>
    <t>Felhalmozási bevételek</t>
  </si>
  <si>
    <t xml:space="preserve">B5 </t>
  </si>
  <si>
    <t>Völcsej Község Önkormányzat  2015. évi költségvetése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</si>
  <si>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</si>
  <si>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</si>
  <si>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</si>
  <si>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KÖLTSÉGVETÉSI SZERV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</si>
  <si>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</si>
  <si>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</si>
  <si>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</si>
  <si>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</si>
  <si>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</si>
  <si>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</si>
  <si>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</si>
  <si>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</si>
  <si>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</si>
  <si>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</si>
  <si>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</si>
  <si>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</si>
  <si>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</si>
  <si>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</si>
  <si>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</si>
  <si>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</si>
  <si>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</si>
  <si>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</si>
  <si>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</si>
  <si>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</si>
  <si>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</si>
  <si>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</si>
  <si>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</si>
  <si>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</si>
  <si>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</si>
  <si>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</si>
  <si>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</si>
  <si>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</si>
  <si>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Beruházások és felújítások (E Ft)</t>
  </si>
  <si>
    <t>KÖLTSÉGVETÉSI SZERV</t>
  </si>
  <si>
    <t>Módosított ei. 2015.09.30.</t>
  </si>
  <si>
    <t xml:space="preserve">Ingatlanok beszerzése, létesítése </t>
  </si>
  <si>
    <t>Részesedések beszerzése</t>
  </si>
  <si>
    <t>K65</t>
  </si>
  <si>
    <t>Meglévő részesedések növeléséhez kapcsolódó kiadások</t>
  </si>
  <si>
    <t>K66</t>
  </si>
  <si>
    <t>Viziközmű hálózat ingatlanok vásárlása, létesítése</t>
  </si>
  <si>
    <t>Szennyvíz-hálózat építmény beruházás</t>
  </si>
  <si>
    <t>Viziközmű hálózat egyéb tárgyi eszköz beszerzése</t>
  </si>
  <si>
    <t>Községgazdálkodás fűnyíró beszerzés</t>
  </si>
  <si>
    <t>Autóbuszváró építése</t>
  </si>
  <si>
    <t>Informatikai eszközök felújítása</t>
  </si>
  <si>
    <t>K72</t>
  </si>
  <si>
    <t>Ingatlan felújítás</t>
  </si>
  <si>
    <t>Orvosi rendelő külső vakolat</t>
  </si>
  <si>
    <t>Út-, járdafelújítás,</t>
  </si>
  <si>
    <t xml:space="preserve">Szennyvíz-hálózat felújítás </t>
  </si>
  <si>
    <t>Egyéb tárgyieszköz felújítás</t>
  </si>
  <si>
    <t>Vízközmű szivattyú felújítás</t>
  </si>
  <si>
    <t>nettó</t>
  </si>
  <si>
    <t>áfa</t>
  </si>
  <si>
    <t>bruttó</t>
  </si>
  <si>
    <t xml:space="preserve">Egyéb tárgyi eszközök felújítása </t>
  </si>
  <si>
    <t>Módosított ei. 2015 12.31.</t>
  </si>
  <si>
    <t>módosított ei. 2015.12.31.</t>
  </si>
  <si>
    <t>Módosított ei. 2015.12.31.</t>
  </si>
  <si>
    <t>Viziközmű tervdokumentáció</t>
  </si>
  <si>
    <t>Informatikai eszköz beszerzése, létesítése</t>
  </si>
  <si>
    <t>Viziközmű irányítástechnika</t>
  </si>
  <si>
    <t>Egyéb tárgyi eszköz beszerzése, létesítése</t>
  </si>
  <si>
    <t xml:space="preserve">Garázs és fatároló építése </t>
  </si>
  <si>
    <t>Járda építése</t>
  </si>
  <si>
    <t>Szennyvíz-hálózat irányítástechnika</t>
  </si>
  <si>
    <t>Szennyvíz-hálózat gépbeszerzés</t>
  </si>
  <si>
    <t>Vízközmű építményfelújítás</t>
  </si>
  <si>
    <t>Általános- és céltartalékok (E Ft)</t>
  </si>
  <si>
    <t>Eredeti ei.</t>
  </si>
  <si>
    <t>Általános tartalékok</t>
  </si>
  <si>
    <t>Céltartalékok-</t>
  </si>
  <si>
    <t>Völcsej Község Önkormányzat 2015. évi költségvetése</t>
  </si>
  <si>
    <t>Lakosságnak juttatott támogatások, szociális, rászorultsági jellegű ellátások (E Ft)</t>
  </si>
  <si>
    <t>ÖNKORMÁNYZATI ELŐIRÁNYZATOK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</si>
  <si>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</si>
  <si>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</si>
  <si>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</si>
  <si>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</si>
  <si>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</si>
  <si>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</si>
  <si>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</si>
  <si>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</si>
  <si>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</si>
  <si>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</si>
  <si>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</si>
  <si>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</si>
  <si>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</si>
  <si>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</si>
  <si>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</si>
  <si>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</si>
  <si>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</si>
  <si>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</si>
  <si>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</si>
  <si>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</si>
  <si>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</si>
  <si>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</si>
  <si>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</si>
  <si>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</si>
  <si>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</si>
  <si>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</si>
  <si>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</si>
  <si>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</si>
  <si>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</si>
  <si>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</si>
  <si>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</si>
  <si>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</si>
  <si>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</si>
  <si>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</si>
  <si>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Önkormányzat 2014. évi költségvetése</t>
  </si>
  <si>
    <t>Támogatások, kölcsönök nyújtása és törlesztése (E Ft)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</si>
  <si>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</si>
  <si>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</si>
  <si>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</si>
  <si>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</si>
  <si>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</si>
  <si>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</si>
  <si>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</si>
  <si>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</si>
  <si>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</si>
  <si>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</si>
  <si>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</si>
  <si>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</si>
  <si>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</si>
  <si>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</si>
  <si>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</si>
  <si>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</si>
  <si>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</si>
  <si>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</si>
  <si>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</si>
  <si>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</si>
  <si>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</si>
  <si>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</si>
  <si>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</si>
  <si>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</si>
  <si>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</si>
  <si>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</si>
  <si>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</si>
  <si>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</si>
  <si>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</si>
  <si>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</si>
  <si>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</si>
  <si>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</si>
  <si>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</si>
  <si>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</si>
  <si>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</si>
  <si>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</si>
  <si>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</si>
  <si>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</si>
  <si>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</si>
  <si>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</si>
  <si>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</si>
  <si>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</si>
  <si>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</si>
  <si>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</si>
  <si>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</si>
  <si>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</si>
  <si>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</si>
  <si>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</si>
  <si>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</si>
  <si>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</si>
  <si>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</si>
  <si>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</si>
  <si>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</si>
  <si>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</si>
  <si>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</si>
  <si>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</si>
  <si>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</si>
  <si>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</si>
  <si>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</si>
  <si>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</si>
  <si>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</si>
  <si>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</si>
  <si>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</si>
  <si>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</si>
  <si>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</si>
  <si>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</si>
  <si>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</si>
  <si>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</si>
  <si>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</si>
  <si>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</si>
  <si>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</si>
  <si>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</si>
  <si>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</si>
  <si>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</si>
  <si>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</si>
  <si>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Egyéb felhalmozási célú átvett pénzeszközök </t>
  </si>
  <si>
    <t>Módosított ei. 20415.12.31.</t>
  </si>
  <si>
    <t>Egyéb működési támogatások bevétele áh belülről; állami pénzalapoktól</t>
  </si>
  <si>
    <t>Működési támogatások áh. belülről</t>
  </si>
  <si>
    <t>Helyi adó és egyéb közhatalmi bevételek (E Ft)</t>
  </si>
  <si>
    <t xml:space="preserve">építményadó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</si>
  <si>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</si>
  <si>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</si>
  <si>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</si>
  <si>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</si>
  <si>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</si>
  <si>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</si>
  <si>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</si>
  <si>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</si>
  <si>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</si>
  <si>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</si>
  <si>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</si>
  <si>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</si>
  <si>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</si>
  <si>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</si>
  <si>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</si>
  <si>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</si>
  <si>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</si>
  <si>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</si>
  <si>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</si>
  <si>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</si>
  <si>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</si>
  <si>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 Völcsej Község Önkormányzat 2015. évi költségvetése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</si>
  <si>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</si>
  <si>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</si>
  <si>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</si>
  <si>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</si>
  <si>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</si>
  <si>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</si>
  <si>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</si>
  <si>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</si>
  <si>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</si>
  <si>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</si>
  <si>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</si>
  <si>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</si>
  <si>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</si>
  <si>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</si>
  <si>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Helyi önkormányzatok kiegészítő támogatásai</t>
  </si>
  <si>
    <t>B116</t>
  </si>
  <si>
    <t>Kamatbevételek</t>
  </si>
  <si>
    <t>Egyéb működési bevételek</t>
  </si>
  <si>
    <t>Egyéb felhalmozási célú támogatás áh.belülről</t>
  </si>
  <si>
    <t>B251</t>
  </si>
  <si>
    <t>Felhalmozási támogatás áh.belülről</t>
  </si>
  <si>
    <t>Foglalkoztatottak  egyéb személyi juttatása</t>
  </si>
  <si>
    <t xml:space="preserve">Közüzemi djak </t>
  </si>
  <si>
    <t>immateriális javak beszerzése, létesítése</t>
  </si>
  <si>
    <t>Egyéb tárgyi eszköz beszerzés, létesítés</t>
  </si>
  <si>
    <t xml:space="preserve">Működési c. támogatások áh. belülről </t>
  </si>
  <si>
    <t>B5</t>
  </si>
  <si>
    <t>Előző év költségvetési maradványának igénybevétele</t>
  </si>
  <si>
    <t xml:space="preserve">Államháztartáson belüli megelőlegezések </t>
  </si>
  <si>
    <t>B814</t>
  </si>
  <si>
    <t>Előző időszak</t>
  </si>
  <si>
    <t>Tárgyi időszak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</si>
  <si>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</si>
  <si>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</si>
  <si>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</si>
  <si>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</si>
  <si>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</si>
  <si>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</si>
  <si>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</si>
  <si>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</si>
  <si>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</si>
  <si>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</si>
  <si>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</si>
  <si>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</si>
  <si>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</si>
  <si>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</si>
  <si>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</si>
  <si>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</si>
  <si>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</si>
  <si>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</si>
  <si>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</si>
  <si>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</si>
  <si>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</si>
  <si>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</si>
  <si>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</si>
  <si>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</si>
  <si>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</si>
  <si>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</si>
  <si>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</si>
  <si>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</si>
  <si>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</si>
  <si>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</si>
  <si>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</si>
  <si>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</si>
  <si>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</si>
  <si>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</si>
  <si>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</si>
  <si>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</si>
  <si>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</si>
  <si>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</si>
  <si>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</si>
  <si>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</si>
  <si>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</si>
  <si>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</si>
  <si>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</si>
  <si>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</si>
  <si>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101</t>
  </si>
  <si>
    <t>D/I Költségvetési évben esedékes követelések (=D/I/1+…+D/I/8)</t>
  </si>
  <si>
    <t>142</t>
  </si>
  <si>
    <t>D/III/1 Adott előlegek (=D/III/1a+…+D/III/1f)</t>
  </si>
  <si>
    <t>148</t>
  </si>
  <si>
    <t>D/III/1f - ebből: túlfizetések, téves és visszajáró kifizetések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</si>
  <si>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</si>
  <si>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</si>
  <si>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</si>
  <si>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</si>
  <si>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</si>
  <si>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</si>
  <si>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161</t>
  </si>
  <si>
    <t>E) EGYÉB SAJÁTOS ESZKÖZOLDALI  ELSZÁMOLÁSOK (=E/I+…+E/II)</t>
  </si>
  <si>
    <t>163</t>
  </si>
  <si>
    <t>F/2 Költségek, ráfordítások aktív időbeli elhatárolása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</si>
  <si>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</si>
  <si>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</si>
  <si>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</si>
  <si>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</si>
  <si>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</si>
  <si>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</si>
  <si>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</si>
  <si>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</si>
  <si>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</si>
  <si>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</si>
  <si>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</si>
  <si>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</si>
  <si>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</si>
  <si>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</si>
  <si>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204</t>
  </si>
  <si>
    <t>H/II/5 Költségvetési évet követően esedékes kötelezettségek egyéb működési célú kiadásokra (&gt;=H/II/5a+H/II/5b)</t>
  </si>
  <si>
    <t>205</t>
  </si>
  <si>
    <t>H/II/5a - ebből: költségvetési évet követően esedékes kötelezettségek működési célú visszatérítendő támogatások, kölcsönök törlesztésére államháztartáson belülre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</si>
  <si>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</si>
  <si>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</si>
  <si>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</si>
  <si>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</si>
  <si>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</si>
  <si>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</si>
  <si>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226</t>
  </si>
  <si>
    <t>H/III/1c - ebből: egyéb túlfizetések, téves és visszajáró befizetések, egyéb kapott előlegek</t>
  </si>
  <si>
    <t>236</t>
  </si>
  <si>
    <t>H/III Kötelezettség jellegű sajátos elszámolások (=H/III/1+…+H/III/10)</t>
  </si>
  <si>
    <t>237</t>
  </si>
  <si>
    <t>H) KÖTELEZETTSÉGEK (=H/I+H/II+H/III)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</si>
  <si>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</si>
  <si>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</si>
  <si>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</si>
  <si>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</si>
  <si>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</si>
  <si>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</si>
  <si>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 xml:space="preserve">Vagyonkimutatás (eFt) </t>
  </si>
  <si>
    <t>Sorsz.</t>
  </si>
  <si>
    <t>Támogatások, kölcsönök bevételei (eFt-ban)</t>
  </si>
  <si>
    <t>Támogatások, kölcsönök bevételek (EFT-ban)</t>
  </si>
  <si>
    <t>Ssz.</t>
  </si>
  <si>
    <t>Módosítások (+/-)</t>
  </si>
  <si>
    <t>01</t>
  </si>
  <si>
    <t>01        Közhatalmi eredményszemléletű bevételek</t>
  </si>
  <si>
    <t>02        Eszközök és szolgáltatások értékesítése nettó eredményszemléletű bevételei</t>
  </si>
  <si>
    <t>03</t>
  </si>
  <si>
    <t>03        Tevékenység egyéb nettó eredményszemléletű bevételei</t>
  </si>
  <si>
    <t>I        Tevékenység nettó eredményszemléletű bevétele (=01+02+03) (04=01+02+03)</t>
  </si>
  <si>
    <t>06        Központi működési célú támogatások eredményszemléletű bevételei</t>
  </si>
  <si>
    <t>09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</si>
  <si>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</si>
  <si>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</si>
  <si>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</si>
  <si>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12</t>
  </si>
  <si>
    <t>09        Anyagköltség</t>
  </si>
  <si>
    <t>13</t>
  </si>
  <si>
    <t>10        Igénybe vett szolgáltatások értéke</t>
  </si>
  <si>
    <t>IV        Anyagjellegű ráfordítások (=09+10+11+12) (16=12+...+15)</t>
  </si>
  <si>
    <t>17</t>
  </si>
  <si>
    <t>13        Bérköltség</t>
  </si>
  <si>
    <t>18</t>
  </si>
  <si>
    <t>14        Személyi jellegű egyéb kifizetések</t>
  </si>
  <si>
    <t>19</t>
  </si>
  <si>
    <t>15        Bérjárulékok</t>
  </si>
  <si>
    <t>20</t>
  </si>
  <si>
    <t>V        Személyi jellegű ráfordítások (=13+14+15) (20=17+...+19)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</si>
  <si>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</si>
  <si>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</si>
  <si>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</si>
  <si>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</si>
  <si>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</si>
  <si>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26</t>
  </si>
  <si>
    <t>18        Pénzügyi műveletek egyéb eredményszemléletű bevételei (&gt;=18a) (26&gt;=27)</t>
  </si>
  <si>
    <t>VIII        Pénzügyi műveletek eredményszemléletű bevételei (=16+17+18) (28=24+...+26)</t>
  </si>
  <si>
    <t>29</t>
  </si>
  <si>
    <t>19        Fizetendő kamatok és kamatjellegű ráfordítások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</si>
  <si>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</si>
  <si>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</si>
  <si>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</si>
  <si>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</si>
  <si>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</si>
  <si>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</si>
  <si>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</si>
  <si>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</si>
  <si>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</si>
  <si>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</si>
  <si>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</si>
  <si>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</si>
  <si>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</si>
  <si>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</si>
  <si>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</si>
  <si>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</si>
  <si>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</si>
  <si>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</si>
  <si>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1.sz.melléklet a  5 /2016.(V.31.) önkormányzati rendelethez</t>
  </si>
  <si>
    <t>2.1  sz. melléklet a 5/2016.(V.31.) önkormányzati rendelethez</t>
  </si>
  <si>
    <t>2.2  sz. melléklet a 5/2016.(V.31.) önkormányzati rendelethez</t>
  </si>
  <si>
    <t xml:space="preserve">3.sz.melléklet az  5/2016.(V.31.) sz. önkormányzati rendelethez </t>
  </si>
  <si>
    <t>4. melléklet a 5/2016.(V.31.) önkormányzati rendelethez</t>
  </si>
  <si>
    <t xml:space="preserve">5.sz.melléklet az 5 /2016.(V.31.)    önkormányzati rendelethez </t>
  </si>
  <si>
    <t>6.sz.melléklet az   5/2016.(V.31.) önkormányzati rendelethez</t>
  </si>
  <si>
    <t>7.sz.melléklet az   5 /2016.(V.31 .) önkormányzati rendelethez</t>
  </si>
  <si>
    <t>10.sz.melléklet az  5 /2016.(V.31 .) önkormányzati rendelethez</t>
  </si>
  <si>
    <t>11.sz.melléklet az  5 /2016.(V.31 .) önkormányzati rendelethez</t>
  </si>
  <si>
    <t>12.sz.melléklet az  5/2016.(V.31.) önkormányzati rendelethez</t>
  </si>
  <si>
    <t>8.sz.melléklet az  5/2016.(V.31.) önkormányzati rendelethez</t>
  </si>
  <si>
    <t>9.sz.melléklet a  5/2016.(V.31.)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</si>
</sst>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[$-40E]yyyy/\ mmmm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 CE"/>
      <family val="0"/>
    </font>
    <font>
      <i/>
      <sz val="11"/>
      <color indexed="8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theme="1"/>
      <name val="Times New Roman"/>
      <family val="1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15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63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 wrapText="1"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/>
    </xf>
    <xf numFmtId="165" fontId="6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/>
    </xf>
    <xf numFmtId="164" fontId="2" fillId="36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vertical="center" wrapText="1"/>
    </xf>
    <xf numFmtId="0" fontId="65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2" fillId="37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/>
    </xf>
    <xf numFmtId="0" fontId="1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/>
    </xf>
    <xf numFmtId="0" fontId="12" fillId="37" borderId="10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0" fontId="67" fillId="0" borderId="0" xfId="0" applyFont="1" applyAlignment="1">
      <alignment/>
    </xf>
    <xf numFmtId="0" fontId="64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/>
    </xf>
    <xf numFmtId="3" fontId="63" fillId="0" borderId="10" xfId="0" applyNumberFormat="1" applyFont="1" applyBorder="1" applyAlignment="1">
      <alignment/>
    </xf>
    <xf numFmtId="3" fontId="63" fillId="0" borderId="10" xfId="0" applyNumberFormat="1" applyFont="1" applyBorder="1" applyAlignment="1">
      <alignment horizontal="left" vertical="center"/>
    </xf>
    <xf numFmtId="3" fontId="65" fillId="0" borderId="0" xfId="0" applyNumberFormat="1" applyFont="1" applyAlignment="1">
      <alignment horizontal="center" wrapText="1"/>
    </xf>
    <xf numFmtId="3" fontId="63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left" vertical="center"/>
    </xf>
    <xf numFmtId="3" fontId="64" fillId="0" borderId="10" xfId="0" applyNumberFormat="1" applyFont="1" applyBorder="1" applyAlignment="1">
      <alignment/>
    </xf>
    <xf numFmtId="3" fontId="64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/>
    </xf>
    <xf numFmtId="3" fontId="67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left" vertical="center" wrapText="1"/>
    </xf>
    <xf numFmtId="3" fontId="67" fillId="0" borderId="10" xfId="0" applyNumberFormat="1" applyFont="1" applyBorder="1" applyAlignment="1">
      <alignment/>
    </xf>
    <xf numFmtId="3" fontId="2" fillId="37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2" fillId="37" borderId="10" xfId="0" applyNumberFormat="1" applyFont="1" applyFill="1" applyBorder="1" applyAlignment="1">
      <alignment horizontal="left" vertical="center" wrapText="1"/>
    </xf>
    <xf numFmtId="3" fontId="2" fillId="37" borderId="10" xfId="0" applyNumberFormat="1" applyFont="1" applyFill="1" applyBorder="1" applyAlignment="1">
      <alignment/>
    </xf>
    <xf numFmtId="0" fontId="65" fillId="0" borderId="0" xfId="0" applyFont="1" applyAlignment="1">
      <alignment wrapText="1"/>
    </xf>
    <xf numFmtId="0" fontId="63" fillId="0" borderId="0" xfId="0" applyFont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5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68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6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3" fillId="0" borderId="10" xfId="0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68" fillId="0" borderId="10" xfId="0" applyNumberFormat="1" applyFont="1" applyBorder="1" applyAlignment="1">
      <alignment horizontal="center"/>
    </xf>
    <xf numFmtId="3" fontId="67" fillId="0" borderId="10" xfId="0" applyNumberFormat="1" applyFont="1" applyBorder="1" applyAlignment="1">
      <alignment horizontal="center"/>
    </xf>
    <xf numFmtId="3" fontId="6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2" fillId="38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/>
    </xf>
    <xf numFmtId="166" fontId="2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5" fillId="37" borderId="10" xfId="0" applyFont="1" applyFill="1" applyBorder="1" applyAlignment="1">
      <alignment/>
    </xf>
    <xf numFmtId="164" fontId="25" fillId="37" borderId="10" xfId="0" applyNumberFormat="1" applyFont="1" applyFill="1" applyBorder="1" applyAlignment="1">
      <alignment vertical="center"/>
    </xf>
    <xf numFmtId="3" fontId="25" fillId="37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left" vertical="center"/>
    </xf>
    <xf numFmtId="164" fontId="7" fillId="37" borderId="10" xfId="0" applyNumberFormat="1" applyFont="1" applyFill="1" applyBorder="1" applyAlignment="1">
      <alignment vertical="center"/>
    </xf>
    <xf numFmtId="3" fontId="7" fillId="37" borderId="10" xfId="0" applyNumberFormat="1" applyFont="1" applyFill="1" applyBorder="1" applyAlignment="1">
      <alignment/>
    </xf>
    <xf numFmtId="0" fontId="21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3" fontId="4" fillId="37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 vertical="center" wrapText="1"/>
    </xf>
    <xf numFmtId="0" fontId="21" fillId="37" borderId="10" xfId="0" applyFont="1" applyFill="1" applyBorder="1" applyAlignment="1">
      <alignment horizontal="left" vertical="center"/>
    </xf>
    <xf numFmtId="3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/>
    </xf>
    <xf numFmtId="0" fontId="70" fillId="0" borderId="0" xfId="0" applyFont="1" applyAlignment="1">
      <alignment/>
    </xf>
    <xf numFmtId="0" fontId="59" fillId="0" borderId="0" xfId="0" applyFont="1" applyAlignment="1">
      <alignment/>
    </xf>
    <xf numFmtId="3" fontId="59" fillId="0" borderId="0" xfId="0" applyNumberFormat="1" applyFont="1" applyAlignment="1">
      <alignment/>
    </xf>
    <xf numFmtId="0" fontId="4" fillId="37" borderId="1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/>
    </xf>
    <xf numFmtId="3" fontId="7" fillId="37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26" fillId="37" borderId="10" xfId="0" applyFont="1" applyFill="1" applyBorder="1" applyAlignment="1">
      <alignment horizontal="center" vertical="top" wrapText="1"/>
    </xf>
    <xf numFmtId="0" fontId="63" fillId="37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3" fontId="26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3" fillId="0" borderId="0" xfId="0" applyFont="1" applyAlignment="1">
      <alignment horizontal="center"/>
    </xf>
    <xf numFmtId="0" fontId="65" fillId="0" borderId="0" xfId="0" applyFont="1" applyAlignment="1">
      <alignment wrapText="1"/>
    </xf>
    <xf numFmtId="0" fontId="69" fillId="0" borderId="0" xfId="0" applyFont="1" applyAlignment="1">
      <alignment horizontal="center"/>
    </xf>
    <xf numFmtId="0" fontId="7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63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63" fillId="37" borderId="0" xfId="0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nzugy2\Desktop\2015.%20&#233;vi%20k&#246;lts&#233;gvet&#233;s\I.f&#233;l&#233;v%20kv.rendelet-m&#243;dos&#237;t&#225;s%20V&#246;lcsej\I.%20f&#233;l&#233;v%20rendeletm&#243;dos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nzugy2\Desktop\V&#246;lcsej%202015.III.n.&#233;v%20kv.%20m&#243;dos&#237;t&#225;s\2015%20%20III%20%20negyed&#233;vi%20V&#246;lcsej%20kv.rendeletm&#243;dos&#237;t&#225;s%20mel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."/>
      <sheetName val="kiadás működés, felhalmozás"/>
      <sheetName val="bevételek működés, felhalmozás"/>
      <sheetName val="létszám"/>
      <sheetName val="beruházások, felújítások"/>
      <sheetName val="beruházás, felújítás"/>
      <sheetName val="tartalékok"/>
      <sheetName val="szociális kiadások"/>
      <sheetName val="átadott"/>
      <sheetName val="átvett"/>
      <sheetName val="helyi adók"/>
      <sheetName val="felhasználási ütemter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. "/>
      <sheetName val="kiadások működési, felhalmozási"/>
      <sheetName val="bevételek működési, felhalmozás"/>
      <sheetName val="beruházás, felújítás"/>
      <sheetName val="Tartalék"/>
      <sheetName val="helyi adók"/>
      <sheetName val="felhasználás"/>
    </sheetNames>
    <sheetDataSet>
      <sheetData sheetId="1">
        <row r="78">
          <cell r="C78">
            <v>11094</v>
          </cell>
          <cell r="D78">
            <v>12094</v>
          </cell>
          <cell r="F78">
            <v>11894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"/>
  <sheetViews>
    <sheetView zoomScalePageLayoutView="0" workbookViewId="0" topLeftCell="A8">
      <selection activeCell="K29" sqref="K29"/>
    </sheetView>
  </sheetViews>
  <sheetFormatPr defaultColWidth="9.140625" defaultRowHeight="15"/>
  <cols>
    <col min="1" max="1" width="56.7109375" style="0" bestFit="1" customWidth="1"/>
    <col min="2" max="2" width="11.421875" style="0" bestFit="1" customWidth="1"/>
    <col min="3" max="3" width="14.7109375" style="0" customWidth="1"/>
    <col min="4" max="4" width="14.140625" style="0" customWidth="1"/>
    <col min="5" max="5" width="14.140625" style="1" customWidth="1"/>
    <col min="6" max="6" width="10.8515625" style="0" customWidth="1"/>
  </cols>
  <sheetData>
    <row r="1" ht="15" hidden="1"/>
    <row r="2" spans="1:16" ht="18" customHeight="1">
      <c r="A2" s="201" t="s">
        <v>636</v>
      </c>
      <c r="B2" s="201"/>
      <c r="C2" s="201"/>
      <c r="D2" s="201"/>
      <c r="E2" s="202"/>
      <c r="F2" s="20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197" t="s">
        <v>0</v>
      </c>
      <c r="B3" s="198"/>
      <c r="C3" s="199"/>
      <c r="D3" s="199"/>
      <c r="E3" s="199"/>
      <c r="F3" s="199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200" t="s">
        <v>1</v>
      </c>
      <c r="B4" s="198"/>
      <c r="C4" s="199"/>
      <c r="D4" s="199"/>
      <c r="E4" s="199"/>
      <c r="F4" s="199"/>
      <c r="G4" s="1"/>
      <c r="H4" s="1"/>
      <c r="I4" s="1"/>
      <c r="J4" s="1"/>
      <c r="K4" s="1"/>
      <c r="L4" s="1"/>
      <c r="M4" s="1"/>
      <c r="N4" s="1"/>
      <c r="O4" s="1"/>
      <c r="P4" s="1"/>
    </row>
    <row r="8" spans="1:16" ht="15">
      <c r="A8" s="1"/>
      <c r="B8" s="1"/>
      <c r="C8" s="1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2.75">
      <c r="A9" s="6" t="s">
        <v>2</v>
      </c>
      <c r="B9" s="5" t="s">
        <v>3</v>
      </c>
      <c r="C9" s="11" t="s">
        <v>4</v>
      </c>
      <c r="D9" s="11" t="s">
        <v>5</v>
      </c>
      <c r="E9" s="11" t="s">
        <v>294</v>
      </c>
      <c r="F9" s="11" t="s">
        <v>6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3" t="s">
        <v>7</v>
      </c>
      <c r="B10" s="3">
        <v>3246</v>
      </c>
      <c r="C10" s="7">
        <v>4053</v>
      </c>
      <c r="D10" s="7">
        <v>4269</v>
      </c>
      <c r="E10" s="7">
        <v>4782</v>
      </c>
      <c r="F10" s="7">
        <v>4596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3" t="s">
        <v>8</v>
      </c>
      <c r="B11" s="3">
        <v>984</v>
      </c>
      <c r="C11" s="7">
        <v>1100</v>
      </c>
      <c r="D11" s="7">
        <v>1161</v>
      </c>
      <c r="E11" s="7">
        <v>1239</v>
      </c>
      <c r="F11" s="7">
        <v>1109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3" t="s">
        <v>9</v>
      </c>
      <c r="B12" s="3">
        <v>9035</v>
      </c>
      <c r="C12" s="7">
        <v>9534</v>
      </c>
      <c r="D12" s="7">
        <v>9535</v>
      </c>
      <c r="E12" s="7">
        <v>11864</v>
      </c>
      <c r="F12" s="7">
        <v>11091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>
      <c r="A13" s="3" t="s">
        <v>10</v>
      </c>
      <c r="B13" s="3">
        <v>470</v>
      </c>
      <c r="C13" s="7">
        <v>600</v>
      </c>
      <c r="D13" s="7">
        <v>617</v>
      </c>
      <c r="E13" s="7">
        <v>530</v>
      </c>
      <c r="F13" s="7">
        <v>490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3" t="s">
        <v>11</v>
      </c>
      <c r="B14" s="3">
        <v>7667</v>
      </c>
      <c r="C14" s="7">
        <v>7767</v>
      </c>
      <c r="D14" s="7">
        <v>27185</v>
      </c>
      <c r="E14" s="7">
        <v>22509</v>
      </c>
      <c r="F14" s="7">
        <v>3039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3" t="s">
        <v>12</v>
      </c>
      <c r="B15" s="3">
        <v>772</v>
      </c>
      <c r="C15" s="7">
        <v>1822</v>
      </c>
      <c r="D15" s="7">
        <v>4529</v>
      </c>
      <c r="E15" s="7">
        <v>12698</v>
      </c>
      <c r="F15" s="7">
        <v>12686</v>
      </c>
      <c r="G15" s="1"/>
      <c r="H15" s="1"/>
      <c r="I15" s="1"/>
      <c r="J15" s="2"/>
      <c r="K15" s="1"/>
      <c r="L15" s="1"/>
      <c r="M15" s="1"/>
      <c r="N15" s="1"/>
      <c r="O15" s="1"/>
      <c r="P15" s="1"/>
    </row>
    <row r="16" spans="1:16" ht="15">
      <c r="A16" s="3" t="s">
        <v>13</v>
      </c>
      <c r="B16" s="3">
        <v>10122</v>
      </c>
      <c r="C16" s="7">
        <v>10072</v>
      </c>
      <c r="D16" s="7">
        <v>7365</v>
      </c>
      <c r="E16" s="7">
        <v>6405</v>
      </c>
      <c r="F16" s="7">
        <v>3773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8" ht="15">
      <c r="A17" s="3" t="s">
        <v>14</v>
      </c>
      <c r="B17" s="3">
        <v>200</v>
      </c>
      <c r="C17" s="7">
        <v>200</v>
      </c>
      <c r="D17" s="7">
        <v>200</v>
      </c>
      <c r="E17" s="7">
        <v>200</v>
      </c>
      <c r="F17" s="7">
        <v>50</v>
      </c>
      <c r="G17" s="1"/>
      <c r="H17" s="1"/>
    </row>
    <row r="18" spans="1:8" ht="15">
      <c r="A18" s="4" t="s">
        <v>15</v>
      </c>
      <c r="B18" s="4">
        <v>32496</v>
      </c>
      <c r="C18" s="8">
        <v>35148</v>
      </c>
      <c r="D18" s="8">
        <v>54861</v>
      </c>
      <c r="E18" s="8">
        <f>SUM(E10:E17)</f>
        <v>60227</v>
      </c>
      <c r="F18" s="8">
        <f>SUM(F10:F17)</f>
        <v>36834</v>
      </c>
      <c r="G18" s="1"/>
      <c r="H18" s="10"/>
    </row>
    <row r="19" spans="1:8" ht="15">
      <c r="A19" s="4" t="s">
        <v>16</v>
      </c>
      <c r="B19" s="4">
        <v>495</v>
      </c>
      <c r="C19" s="8">
        <v>495</v>
      </c>
      <c r="D19" s="8">
        <v>495</v>
      </c>
      <c r="E19" s="8">
        <v>495</v>
      </c>
      <c r="F19" s="8">
        <v>495</v>
      </c>
      <c r="G19" s="1"/>
      <c r="H19" s="1"/>
    </row>
    <row r="20" spans="1:8" ht="15">
      <c r="A20" s="9" t="s">
        <v>17</v>
      </c>
      <c r="B20" s="4">
        <v>32991</v>
      </c>
      <c r="C20" s="8">
        <v>35643</v>
      </c>
      <c r="D20" s="8">
        <v>55356</v>
      </c>
      <c r="E20" s="8">
        <f>SUM(E18:E19)</f>
        <v>60722</v>
      </c>
      <c r="F20" s="8">
        <f>SUM(F18:F19)</f>
        <v>37329</v>
      </c>
      <c r="G20" s="1"/>
      <c r="H20" s="1"/>
    </row>
    <row r="21" spans="1:8" ht="15">
      <c r="A21" s="3" t="s">
        <v>18</v>
      </c>
      <c r="B21" s="3">
        <v>12369</v>
      </c>
      <c r="C21" s="7">
        <v>13333</v>
      </c>
      <c r="D21" s="7">
        <v>13721</v>
      </c>
      <c r="E21" s="7">
        <v>14303</v>
      </c>
      <c r="F21" s="7">
        <v>14303</v>
      </c>
      <c r="G21" s="1"/>
      <c r="H21" s="1"/>
    </row>
    <row r="22" spans="1:8" ht="15">
      <c r="A22" s="3" t="s">
        <v>19</v>
      </c>
      <c r="B22" s="3">
        <v>7500</v>
      </c>
      <c r="C22" s="7">
        <v>7500</v>
      </c>
      <c r="D22" s="7">
        <v>7500</v>
      </c>
      <c r="E22" s="7">
        <v>7089</v>
      </c>
      <c r="F22" s="7">
        <v>7089</v>
      </c>
      <c r="G22" s="1"/>
      <c r="H22" s="1"/>
    </row>
    <row r="23" spans="1:8" ht="15">
      <c r="A23" s="3" t="s">
        <v>20</v>
      </c>
      <c r="B23" s="3">
        <v>3650</v>
      </c>
      <c r="C23" s="7">
        <v>3650</v>
      </c>
      <c r="D23" s="7">
        <v>4115</v>
      </c>
      <c r="E23" s="7">
        <v>5820</v>
      </c>
      <c r="F23" s="7">
        <v>4844</v>
      </c>
      <c r="G23" s="1"/>
      <c r="H23" s="1"/>
    </row>
    <row r="24" spans="1:8" ht="15">
      <c r="A24" s="3" t="s">
        <v>21</v>
      </c>
      <c r="B24" s="3">
        <v>9472</v>
      </c>
      <c r="C24" s="7">
        <v>9471</v>
      </c>
      <c r="D24" s="7">
        <v>9471</v>
      </c>
      <c r="E24" s="7">
        <v>11529</v>
      </c>
      <c r="F24" s="7">
        <v>11466</v>
      </c>
      <c r="G24" s="1"/>
      <c r="H24" s="1"/>
    </row>
    <row r="25" spans="1:8" ht="15">
      <c r="A25" s="3" t="s">
        <v>22</v>
      </c>
      <c r="B25" s="3">
        <v>0</v>
      </c>
      <c r="C25" s="7">
        <v>0</v>
      </c>
      <c r="D25" s="7"/>
      <c r="E25" s="7">
        <v>1559</v>
      </c>
      <c r="F25" s="7">
        <v>1559</v>
      </c>
      <c r="G25" s="1"/>
      <c r="H25" s="1"/>
    </row>
    <row r="26" spans="1:8" ht="15">
      <c r="A26" s="3" t="s">
        <v>23</v>
      </c>
      <c r="B26" s="3">
        <v>0</v>
      </c>
      <c r="C26" s="7">
        <v>0</v>
      </c>
      <c r="D26" s="7"/>
      <c r="E26" s="7"/>
      <c r="F26" s="7">
        <v>0</v>
      </c>
      <c r="G26" s="1"/>
      <c r="H26" s="1"/>
    </row>
    <row r="27" spans="1:8" ht="15">
      <c r="A27" s="3" t="s">
        <v>24</v>
      </c>
      <c r="B27" s="3">
        <v>0</v>
      </c>
      <c r="C27" s="7">
        <v>0</v>
      </c>
      <c r="D27" s="7"/>
      <c r="E27" s="7"/>
      <c r="F27" s="7">
        <v>0</v>
      </c>
      <c r="G27" s="1"/>
      <c r="H27" s="1"/>
    </row>
    <row r="28" spans="1:8" ht="15">
      <c r="A28" s="4" t="s">
        <v>25</v>
      </c>
      <c r="B28" s="4">
        <v>32991</v>
      </c>
      <c r="C28" s="8">
        <v>33954</v>
      </c>
      <c r="D28" s="8">
        <v>34807</v>
      </c>
      <c r="E28" s="8">
        <f>SUM(E21:E27)</f>
        <v>40300</v>
      </c>
      <c r="F28" s="8">
        <f>SUM(F21:F27)</f>
        <v>39261</v>
      </c>
      <c r="G28" s="1"/>
      <c r="H28" s="1"/>
    </row>
    <row r="29" spans="1:8" ht="15">
      <c r="A29" s="4" t="s">
        <v>26</v>
      </c>
      <c r="B29" s="4"/>
      <c r="C29" s="8">
        <v>1689</v>
      </c>
      <c r="D29" s="8">
        <v>20549</v>
      </c>
      <c r="E29" s="8">
        <v>20422</v>
      </c>
      <c r="F29" s="8">
        <v>20423</v>
      </c>
      <c r="G29" s="1"/>
      <c r="H29" s="1"/>
    </row>
    <row r="30" spans="1:8" ht="15">
      <c r="A30" s="9" t="s">
        <v>27</v>
      </c>
      <c r="B30" s="4">
        <v>32991</v>
      </c>
      <c r="C30" s="8">
        <v>35643</v>
      </c>
      <c r="D30" s="8">
        <v>55356</v>
      </c>
      <c r="E30" s="8">
        <f>SUM(E28:E29)</f>
        <v>60722</v>
      </c>
      <c r="F30" s="8">
        <f>SUM(F28:F29)</f>
        <v>59684</v>
      </c>
      <c r="G30" s="1"/>
      <c r="H30" s="1"/>
    </row>
  </sheetData>
  <sheetProtection/>
  <mergeCells count="3">
    <mergeCell ref="A3:F3"/>
    <mergeCell ref="A4:F4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9.8515625" style="17" customWidth="1"/>
    <col min="2" max="2" width="12.57421875" style="17" customWidth="1"/>
    <col min="3" max="3" width="19.140625" style="17" customWidth="1"/>
    <col min="4" max="4" width="11.8515625" style="17" customWidth="1"/>
    <col min="5" max="5" width="13.00390625" style="17" customWidth="1"/>
    <col min="6" max="6" width="11.8515625" style="17" bestFit="1" customWidth="1"/>
    <col min="7" max="16384" width="9.140625" style="17" customWidth="1"/>
  </cols>
  <sheetData>
    <row r="1" spans="1:3" ht="15">
      <c r="A1" s="201"/>
      <c r="B1" s="201"/>
      <c r="C1" s="201"/>
    </row>
    <row r="2" spans="1:6" ht="15">
      <c r="A2" s="201" t="s">
        <v>648</v>
      </c>
      <c r="B2" s="201"/>
      <c r="C2" s="201"/>
      <c r="D2" s="202"/>
      <c r="E2" s="199"/>
      <c r="F2" s="199"/>
    </row>
    <row r="3" spans="1:6" ht="18.75">
      <c r="A3" s="213" t="s">
        <v>308</v>
      </c>
      <c r="B3" s="213"/>
      <c r="C3" s="213"/>
      <c r="D3" s="199"/>
      <c r="E3" s="199"/>
      <c r="F3" s="199"/>
    </row>
    <row r="4" spans="1:3" ht="15" hidden="1">
      <c r="A4" s="201"/>
      <c r="B4" s="201"/>
      <c r="C4" s="201"/>
    </row>
    <row r="5" spans="1:3" ht="15.75" hidden="1">
      <c r="A5" s="215" t="s">
        <v>345</v>
      </c>
      <c r="B5" s="203"/>
      <c r="C5" s="203"/>
    </row>
    <row r="6" spans="1:6" ht="19.5">
      <c r="A6" s="211" t="s">
        <v>426</v>
      </c>
      <c r="B6" s="201"/>
      <c r="C6" s="201"/>
      <c r="D6" s="199"/>
      <c r="E6" s="199"/>
      <c r="F6" s="199"/>
    </row>
    <row r="8" spans="1:6" ht="51.75" customHeight="1">
      <c r="A8" s="5" t="s">
        <v>2</v>
      </c>
      <c r="B8" s="21" t="s">
        <v>31</v>
      </c>
      <c r="C8" s="129" t="s">
        <v>168</v>
      </c>
      <c r="D8" s="128" t="s">
        <v>269</v>
      </c>
      <c r="E8" s="128" t="s">
        <v>294</v>
      </c>
      <c r="F8" s="128" t="s">
        <v>6</v>
      </c>
    </row>
    <row r="9" spans="1:6" ht="15">
      <c r="A9" s="26" t="s">
        <v>427</v>
      </c>
      <c r="B9" s="26" t="s">
        <v>190</v>
      </c>
      <c r="C9" s="7">
        <v>350</v>
      </c>
      <c r="D9" s="7">
        <v>350</v>
      </c>
      <c r="E9" s="7">
        <v>678</v>
      </c>
      <c r="F9" s="7">
        <v>547</v>
      </c>
    </row>
    <row r="10" spans="1:6" ht="15">
      <c r="A10" s="26" t="s">
        <v>428</v>
      </c>
      <c r="B10" s="26" t="s">
        <v>190</v>
      </c>
      <c r="C10" s="7"/>
      <c r="D10" s="7">
        <v>465</v>
      </c>
      <c r="E10" s="7">
        <v>477</v>
      </c>
      <c r="F10" s="7">
        <v>477</v>
      </c>
    </row>
    <row r="11" spans="1:6" ht="15">
      <c r="A11" s="26" t="s">
        <v>429</v>
      </c>
      <c r="B11" s="26" t="s">
        <v>190</v>
      </c>
      <c r="C11" s="7"/>
      <c r="D11" s="7"/>
      <c r="E11" s="7">
        <v>101</v>
      </c>
      <c r="F11" s="7">
        <v>101</v>
      </c>
    </row>
    <row r="12" spans="1:6" ht="15">
      <c r="A12" s="30" t="s">
        <v>189</v>
      </c>
      <c r="B12" s="63" t="s">
        <v>190</v>
      </c>
      <c r="C12" s="8">
        <f>SUM(C9:C11)</f>
        <v>350</v>
      </c>
      <c r="D12" s="8">
        <f>SUM(D9:D11)</f>
        <v>815</v>
      </c>
      <c r="E12" s="8">
        <f>SUM(E9:E11)</f>
        <v>1256</v>
      </c>
      <c r="F12" s="8">
        <f>SUM(F9:F11)</f>
        <v>1125</v>
      </c>
    </row>
    <row r="13" spans="1:6" ht="15">
      <c r="A13" s="26" t="s">
        <v>192</v>
      </c>
      <c r="B13" s="29" t="s">
        <v>193</v>
      </c>
      <c r="C13" s="7">
        <v>2500</v>
      </c>
      <c r="D13" s="7">
        <v>2500</v>
      </c>
      <c r="E13" s="7">
        <v>2858</v>
      </c>
      <c r="F13" s="7">
        <v>2689</v>
      </c>
    </row>
    <row r="14" spans="1:6" s="133" customFormat="1" ht="25.5">
      <c r="A14" s="131" t="s">
        <v>430</v>
      </c>
      <c r="B14" s="131" t="s">
        <v>193</v>
      </c>
      <c r="C14" s="132">
        <v>2500</v>
      </c>
      <c r="D14" s="132">
        <v>2500</v>
      </c>
      <c r="E14" s="132">
        <v>2858</v>
      </c>
      <c r="F14" s="132">
        <v>2689</v>
      </c>
    </row>
    <row r="15" spans="1:6" s="133" customFormat="1" ht="25.5">
      <c r="A15" s="131" t="s">
        <v>431</v>
      </c>
      <c r="B15" s="131" t="s">
        <v>193</v>
      </c>
      <c r="C15" s="132"/>
      <c r="D15" s="132"/>
      <c r="E15" s="132"/>
      <c r="F15" s="132"/>
    </row>
    <row r="16" spans="1:6" ht="15">
      <c r="A16" s="26" t="s">
        <v>194</v>
      </c>
      <c r="B16" s="29" t="s">
        <v>195</v>
      </c>
      <c r="C16" s="7">
        <v>800</v>
      </c>
      <c r="D16" s="7">
        <v>800</v>
      </c>
      <c r="E16" s="7">
        <v>1207</v>
      </c>
      <c r="F16" s="7">
        <v>967</v>
      </c>
    </row>
    <row r="17" spans="1:6" s="133" customFormat="1" ht="25.5">
      <c r="A17" s="131" t="s">
        <v>432</v>
      </c>
      <c r="B17" s="131" t="s">
        <v>195</v>
      </c>
      <c r="C17" s="132">
        <v>800</v>
      </c>
      <c r="D17" s="132">
        <v>800</v>
      </c>
      <c r="E17" s="132">
        <v>1207</v>
      </c>
      <c r="F17" s="132">
        <v>967</v>
      </c>
    </row>
    <row r="18" spans="1:6" s="133" customFormat="1" ht="25.5">
      <c r="A18" s="131" t="s">
        <v>433</v>
      </c>
      <c r="B18" s="131" t="s">
        <v>195</v>
      </c>
      <c r="C18" s="132"/>
      <c r="D18" s="132"/>
      <c r="E18" s="132"/>
      <c r="F18" s="132"/>
    </row>
    <row r="19" spans="1:6" s="133" customFormat="1" ht="15">
      <c r="A19" s="131" t="s">
        <v>434</v>
      </c>
      <c r="B19" s="131" t="s">
        <v>195</v>
      </c>
      <c r="C19" s="132"/>
      <c r="D19" s="132"/>
      <c r="E19" s="132"/>
      <c r="F19" s="132"/>
    </row>
    <row r="20" spans="1:6" s="133" customFormat="1" ht="15">
      <c r="A20" s="131" t="s">
        <v>435</v>
      </c>
      <c r="B20" s="131" t="s">
        <v>195</v>
      </c>
      <c r="C20" s="132"/>
      <c r="D20" s="132"/>
      <c r="E20" s="132"/>
      <c r="F20" s="132"/>
    </row>
    <row r="21" spans="1:6" ht="15">
      <c r="A21" s="26" t="s">
        <v>436</v>
      </c>
      <c r="B21" s="29" t="s">
        <v>197</v>
      </c>
      <c r="C21" s="7"/>
      <c r="D21" s="7"/>
      <c r="E21" s="7">
        <v>383</v>
      </c>
      <c r="F21" s="7">
        <v>32</v>
      </c>
    </row>
    <row r="22" spans="1:6" s="133" customFormat="1" ht="15">
      <c r="A22" s="131" t="s">
        <v>437</v>
      </c>
      <c r="B22" s="131" t="s">
        <v>197</v>
      </c>
      <c r="C22" s="132"/>
      <c r="D22" s="132"/>
      <c r="E22" s="132"/>
      <c r="F22" s="132"/>
    </row>
    <row r="23" spans="1:6" s="133" customFormat="1" ht="15">
      <c r="A23" s="131" t="s">
        <v>438</v>
      </c>
      <c r="B23" s="131" t="s">
        <v>197</v>
      </c>
      <c r="C23" s="132"/>
      <c r="D23" s="132"/>
      <c r="E23" s="132">
        <v>383</v>
      </c>
      <c r="F23" s="132">
        <v>32</v>
      </c>
    </row>
    <row r="24" spans="1:6" ht="15">
      <c r="A24" s="30" t="s">
        <v>198</v>
      </c>
      <c r="B24" s="63" t="s">
        <v>199</v>
      </c>
      <c r="C24" s="8">
        <f>SUM(C13+C16)</f>
        <v>3300</v>
      </c>
      <c r="D24" s="8">
        <f>SUM(D13+D16)</f>
        <v>3300</v>
      </c>
      <c r="E24" s="8">
        <f>SUM(E13+E16+E21)</f>
        <v>4448</v>
      </c>
      <c r="F24" s="8">
        <f>SUM(F13+F16+F21)</f>
        <v>3688</v>
      </c>
    </row>
    <row r="25" spans="1:6" ht="15">
      <c r="A25" s="26" t="s">
        <v>439</v>
      </c>
      <c r="B25" s="26" t="s">
        <v>201</v>
      </c>
      <c r="C25" s="7"/>
      <c r="D25" s="7"/>
      <c r="E25" s="7"/>
      <c r="F25" s="7"/>
    </row>
    <row r="26" spans="1:6" ht="15">
      <c r="A26" s="26" t="s">
        <v>440</v>
      </c>
      <c r="B26" s="26" t="s">
        <v>201</v>
      </c>
      <c r="C26" s="7"/>
      <c r="D26" s="7"/>
      <c r="E26" s="7"/>
      <c r="F26" s="7"/>
    </row>
    <row r="27" spans="1:6" ht="15">
      <c r="A27" s="26" t="s">
        <v>441</v>
      </c>
      <c r="B27" s="26" t="s">
        <v>201</v>
      </c>
      <c r="C27" s="7"/>
      <c r="D27" s="7"/>
      <c r="E27" s="7"/>
      <c r="F27" s="7"/>
    </row>
    <row r="28" spans="1:6" ht="15">
      <c r="A28" s="26" t="s">
        <v>442</v>
      </c>
      <c r="B28" s="26" t="s">
        <v>201</v>
      </c>
      <c r="C28" s="7"/>
      <c r="D28" s="7"/>
      <c r="E28" s="7"/>
      <c r="F28" s="7"/>
    </row>
    <row r="29" spans="1:6" ht="15">
      <c r="A29" s="26" t="s">
        <v>443</v>
      </c>
      <c r="B29" s="26" t="s">
        <v>201</v>
      </c>
      <c r="C29" s="7"/>
      <c r="D29" s="7"/>
      <c r="E29" s="7"/>
      <c r="F29" s="7"/>
    </row>
    <row r="30" spans="1:6" ht="15">
      <c r="A30" s="26" t="s">
        <v>444</v>
      </c>
      <c r="B30" s="26" t="s">
        <v>201</v>
      </c>
      <c r="C30" s="7"/>
      <c r="D30" s="7"/>
      <c r="E30" s="7"/>
      <c r="F30" s="7"/>
    </row>
    <row r="31" spans="1:6" ht="15">
      <c r="A31" s="26" t="s">
        <v>445</v>
      </c>
      <c r="B31" s="26" t="s">
        <v>201</v>
      </c>
      <c r="C31" s="7"/>
      <c r="D31" s="7"/>
      <c r="E31" s="7"/>
      <c r="F31" s="7"/>
    </row>
    <row r="32" spans="1:6" ht="15">
      <c r="A32" s="26" t="s">
        <v>446</v>
      </c>
      <c r="B32" s="26" t="s">
        <v>201</v>
      </c>
      <c r="C32" s="7"/>
      <c r="D32" s="7"/>
      <c r="E32" s="7"/>
      <c r="F32" s="7"/>
    </row>
    <row r="33" spans="1:6" ht="38.25">
      <c r="A33" s="26" t="s">
        <v>447</v>
      </c>
      <c r="B33" s="26" t="s">
        <v>201</v>
      </c>
      <c r="C33" s="7"/>
      <c r="D33" s="7"/>
      <c r="E33" s="7"/>
      <c r="F33" s="7"/>
    </row>
    <row r="34" spans="1:6" ht="15">
      <c r="A34" s="26" t="s">
        <v>448</v>
      </c>
      <c r="B34" s="26" t="s">
        <v>201</v>
      </c>
      <c r="C34" s="7"/>
      <c r="D34" s="7"/>
      <c r="E34" s="7">
        <v>116</v>
      </c>
      <c r="F34" s="7">
        <v>31</v>
      </c>
    </row>
    <row r="35" spans="1:6" ht="20.25" customHeight="1">
      <c r="A35" s="30" t="s">
        <v>200</v>
      </c>
      <c r="B35" s="63" t="s">
        <v>201</v>
      </c>
      <c r="C35" s="7"/>
      <c r="D35" s="7"/>
      <c r="E35" s="8">
        <f>SUM(E34)</f>
        <v>116</v>
      </c>
      <c r="F35" s="8">
        <f>SUM(F34)</f>
        <v>31</v>
      </c>
    </row>
  </sheetData>
  <sheetProtection/>
  <mergeCells count="6">
    <mergeCell ref="A1:C1"/>
    <mergeCell ref="A4:C4"/>
    <mergeCell ref="A5:C5"/>
    <mergeCell ref="A2:F2"/>
    <mergeCell ref="A3:F3"/>
    <mergeCell ref="A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25"/>
  <sheetViews>
    <sheetView zoomScalePageLayoutView="0" workbookViewId="0" topLeftCell="A2">
      <selection activeCell="A2" sqref="A2:O2"/>
    </sheetView>
  </sheetViews>
  <sheetFormatPr defaultColWidth="9.140625" defaultRowHeight="15"/>
  <cols>
    <col min="1" max="1" width="54.140625" style="16" bestFit="1" customWidth="1"/>
    <col min="2" max="3" width="9.140625" style="16" customWidth="1"/>
    <col min="4" max="4" width="8.00390625" style="16" customWidth="1"/>
    <col min="5" max="14" width="9.140625" style="16" customWidth="1"/>
    <col min="15" max="15" width="11.57421875" style="16" customWidth="1"/>
    <col min="16" max="16384" width="9.140625" style="16" customWidth="1"/>
  </cols>
  <sheetData>
    <row r="1" ht="15" hidden="1"/>
    <row r="2" spans="1:15" ht="15">
      <c r="A2" s="201" t="s">
        <v>644</v>
      </c>
      <c r="B2" s="201"/>
      <c r="C2" s="201"/>
      <c r="D2" s="201"/>
      <c r="E2" s="202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15">
      <c r="A3" s="216" t="s">
        <v>449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15">
      <c r="A4" s="217" t="s">
        <v>450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15">
      <c r="A5" s="1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8.5">
      <c r="A6" s="134" t="s">
        <v>30</v>
      </c>
      <c r="B6" s="135" t="s">
        <v>31</v>
      </c>
      <c r="C6" s="136" t="s">
        <v>451</v>
      </c>
      <c r="D6" s="136" t="s">
        <v>452</v>
      </c>
      <c r="E6" s="136" t="s">
        <v>453</v>
      </c>
      <c r="F6" s="136" t="s">
        <v>454</v>
      </c>
      <c r="G6" s="136" t="s">
        <v>455</v>
      </c>
      <c r="H6" s="136" t="s">
        <v>456</v>
      </c>
      <c r="I6" s="136" t="s">
        <v>457</v>
      </c>
      <c r="J6" s="136" t="s">
        <v>458</v>
      </c>
      <c r="K6" s="136" t="s">
        <v>459</v>
      </c>
      <c r="L6" s="136" t="s">
        <v>460</v>
      </c>
      <c r="M6" s="136" t="s">
        <v>461</v>
      </c>
      <c r="N6" s="136" t="s">
        <v>462</v>
      </c>
      <c r="O6" s="137" t="s">
        <v>463</v>
      </c>
    </row>
    <row r="7" spans="1:17" ht="15">
      <c r="A7" s="138" t="s">
        <v>37</v>
      </c>
      <c r="B7" s="139" t="s">
        <v>38</v>
      </c>
      <c r="C7" s="140">
        <v>233</v>
      </c>
      <c r="D7" s="140">
        <v>233</v>
      </c>
      <c r="E7" s="140">
        <v>233</v>
      </c>
      <c r="F7" s="140">
        <v>234</v>
      </c>
      <c r="G7" s="140">
        <v>234</v>
      </c>
      <c r="H7" s="140">
        <v>234</v>
      </c>
      <c r="I7" s="140">
        <v>234</v>
      </c>
      <c r="J7" s="140">
        <v>234</v>
      </c>
      <c r="K7" s="140">
        <v>234</v>
      </c>
      <c r="L7" s="140">
        <v>234</v>
      </c>
      <c r="M7" s="140">
        <v>234</v>
      </c>
      <c r="N7" s="140">
        <v>234</v>
      </c>
      <c r="O7" s="140">
        <v>2805</v>
      </c>
      <c r="Q7" s="120"/>
    </row>
    <row r="8" spans="1:17" ht="15" hidden="1">
      <c r="A8" s="138" t="s">
        <v>39</v>
      </c>
      <c r="B8" s="141" t="s">
        <v>40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Q8" s="120"/>
    </row>
    <row r="9" spans="1:17" ht="15" hidden="1">
      <c r="A9" s="138" t="s">
        <v>41</v>
      </c>
      <c r="B9" s="141" t="s">
        <v>42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120"/>
    </row>
    <row r="10" spans="1:17" ht="15" hidden="1">
      <c r="A10" s="142" t="s">
        <v>43</v>
      </c>
      <c r="B10" s="141" t="s">
        <v>44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120"/>
    </row>
    <row r="11" spans="1:17" ht="15" hidden="1">
      <c r="A11" s="142" t="s">
        <v>45</v>
      </c>
      <c r="B11" s="141" t="s">
        <v>46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120"/>
    </row>
    <row r="12" spans="1:17" ht="15" hidden="1">
      <c r="A12" s="142" t="s">
        <v>47</v>
      </c>
      <c r="B12" s="141" t="s">
        <v>48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120"/>
    </row>
    <row r="13" spans="1:17" ht="15">
      <c r="A13" s="142" t="s">
        <v>49</v>
      </c>
      <c r="B13" s="141" t="s">
        <v>50</v>
      </c>
      <c r="C13" s="3">
        <v>22</v>
      </c>
      <c r="D13" s="3">
        <v>21</v>
      </c>
      <c r="E13" s="3">
        <v>21</v>
      </c>
      <c r="F13" s="3">
        <v>21</v>
      </c>
      <c r="G13" s="3">
        <v>22</v>
      </c>
      <c r="H13" s="3">
        <v>22</v>
      </c>
      <c r="I13" s="3">
        <v>22</v>
      </c>
      <c r="J13" s="3">
        <v>21</v>
      </c>
      <c r="K13" s="3">
        <v>21</v>
      </c>
      <c r="L13" s="3">
        <v>21</v>
      </c>
      <c r="M13" s="3">
        <v>21</v>
      </c>
      <c r="N13" s="3">
        <v>21</v>
      </c>
      <c r="O13" s="3">
        <v>256</v>
      </c>
      <c r="Q13" s="120"/>
    </row>
    <row r="14" spans="1:17" ht="15" hidden="1">
      <c r="A14" s="142" t="s">
        <v>51</v>
      </c>
      <c r="B14" s="141" t="s">
        <v>52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Q14" s="120"/>
    </row>
    <row r="15" spans="1:17" ht="15" hidden="1">
      <c r="A15" s="143" t="s">
        <v>53</v>
      </c>
      <c r="B15" s="141" t="s">
        <v>54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120"/>
    </row>
    <row r="16" spans="1:17" ht="15" hidden="1">
      <c r="A16" s="143" t="s">
        <v>55</v>
      </c>
      <c r="B16" s="141" t="s">
        <v>56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120"/>
    </row>
    <row r="17" spans="1:17" ht="15" hidden="1">
      <c r="A17" s="143" t="s">
        <v>57</v>
      </c>
      <c r="B17" s="141" t="s">
        <v>58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120"/>
    </row>
    <row r="18" spans="1:17" ht="15" hidden="1">
      <c r="A18" s="143" t="s">
        <v>59</v>
      </c>
      <c r="B18" s="141" t="s">
        <v>60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Q18" s="120"/>
    </row>
    <row r="19" spans="1:17" ht="15" hidden="1">
      <c r="A19" s="143" t="s">
        <v>61</v>
      </c>
      <c r="B19" s="141" t="s">
        <v>62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Q19" s="120"/>
    </row>
    <row r="20" spans="1:17" ht="15">
      <c r="A20" s="143" t="s">
        <v>471</v>
      </c>
      <c r="B20" s="141" t="s">
        <v>62</v>
      </c>
      <c r="C20" s="3">
        <v>28</v>
      </c>
      <c r="D20" s="3">
        <v>28</v>
      </c>
      <c r="E20" s="3">
        <v>28</v>
      </c>
      <c r="F20" s="3">
        <v>28</v>
      </c>
      <c r="G20" s="3">
        <v>28</v>
      </c>
      <c r="H20" s="3">
        <v>28</v>
      </c>
      <c r="I20" s="3">
        <v>28</v>
      </c>
      <c r="J20" s="3">
        <v>28</v>
      </c>
      <c r="K20" s="3">
        <v>28</v>
      </c>
      <c r="L20" s="3">
        <v>28</v>
      </c>
      <c r="M20" s="3">
        <v>29</v>
      </c>
      <c r="N20" s="3">
        <v>29</v>
      </c>
      <c r="O20" s="3">
        <v>338</v>
      </c>
      <c r="Q20" s="120"/>
    </row>
    <row r="21" spans="1:17" ht="15">
      <c r="A21" s="31" t="s">
        <v>63</v>
      </c>
      <c r="B21" s="32" t="s">
        <v>64</v>
      </c>
      <c r="C21" s="144">
        <f>SUM(C7:C20)</f>
        <v>283</v>
      </c>
      <c r="D21" s="144">
        <f aca="true" t="shared" si="0" ref="D21:N21">SUM(D7:D20)</f>
        <v>282</v>
      </c>
      <c r="E21" s="144">
        <f t="shared" si="0"/>
        <v>282</v>
      </c>
      <c r="F21" s="144">
        <f t="shared" si="0"/>
        <v>283</v>
      </c>
      <c r="G21" s="144">
        <f t="shared" si="0"/>
        <v>284</v>
      </c>
      <c r="H21" s="144">
        <f t="shared" si="0"/>
        <v>284</v>
      </c>
      <c r="I21" s="144">
        <f t="shared" si="0"/>
        <v>284</v>
      </c>
      <c r="J21" s="144">
        <f t="shared" si="0"/>
        <v>283</v>
      </c>
      <c r="K21" s="144">
        <f t="shared" si="0"/>
        <v>283</v>
      </c>
      <c r="L21" s="144">
        <f t="shared" si="0"/>
        <v>283</v>
      </c>
      <c r="M21" s="144">
        <f t="shared" si="0"/>
        <v>284</v>
      </c>
      <c r="N21" s="144">
        <f t="shared" si="0"/>
        <v>284</v>
      </c>
      <c r="O21" s="144">
        <f>SUM(O7:O20)</f>
        <v>3399</v>
      </c>
      <c r="Q21" s="120"/>
    </row>
    <row r="22" spans="1:17" ht="15">
      <c r="A22" s="143" t="s">
        <v>65</v>
      </c>
      <c r="B22" s="141" t="s">
        <v>66</v>
      </c>
      <c r="C22" s="140">
        <v>86</v>
      </c>
      <c r="D22" s="140">
        <v>86</v>
      </c>
      <c r="E22" s="140">
        <v>86</v>
      </c>
      <c r="F22" s="140">
        <v>86</v>
      </c>
      <c r="G22" s="140">
        <v>86</v>
      </c>
      <c r="H22" s="140">
        <v>86</v>
      </c>
      <c r="I22" s="140">
        <v>86</v>
      </c>
      <c r="J22" s="140">
        <v>86</v>
      </c>
      <c r="K22" s="140">
        <v>86</v>
      </c>
      <c r="L22" s="140">
        <v>86</v>
      </c>
      <c r="M22" s="140">
        <v>86</v>
      </c>
      <c r="N22" s="140">
        <v>86</v>
      </c>
      <c r="O22" s="140">
        <v>1032</v>
      </c>
      <c r="Q22" s="120"/>
    </row>
    <row r="23" spans="1:17" ht="38.25" customHeight="1">
      <c r="A23" s="143" t="s">
        <v>67</v>
      </c>
      <c r="B23" s="141" t="s">
        <v>68</v>
      </c>
      <c r="C23" s="140">
        <v>14</v>
      </c>
      <c r="D23" s="140">
        <v>14</v>
      </c>
      <c r="E23" s="140">
        <v>14</v>
      </c>
      <c r="F23" s="140">
        <v>14</v>
      </c>
      <c r="G23" s="140">
        <v>14</v>
      </c>
      <c r="H23" s="140">
        <v>14</v>
      </c>
      <c r="I23" s="140">
        <v>14</v>
      </c>
      <c r="J23" s="140">
        <v>14</v>
      </c>
      <c r="K23" s="140">
        <v>14</v>
      </c>
      <c r="L23" s="140">
        <v>13</v>
      </c>
      <c r="M23" s="140">
        <v>13</v>
      </c>
      <c r="N23" s="140">
        <v>13</v>
      </c>
      <c r="O23" s="140">
        <v>165</v>
      </c>
      <c r="Q23" s="120"/>
    </row>
    <row r="24" spans="1:17" ht="15">
      <c r="A24" s="33" t="s">
        <v>69</v>
      </c>
      <c r="B24" s="32" t="s">
        <v>70</v>
      </c>
      <c r="C24" s="144">
        <f>SUM(C22:C23)</f>
        <v>100</v>
      </c>
      <c r="D24" s="144">
        <f aca="true" t="shared" si="1" ref="D24:N24">SUM(D22:D23)</f>
        <v>100</v>
      </c>
      <c r="E24" s="144">
        <f t="shared" si="1"/>
        <v>100</v>
      </c>
      <c r="F24" s="144">
        <f t="shared" si="1"/>
        <v>100</v>
      </c>
      <c r="G24" s="144">
        <f t="shared" si="1"/>
        <v>100</v>
      </c>
      <c r="H24" s="144">
        <f t="shared" si="1"/>
        <v>100</v>
      </c>
      <c r="I24" s="144">
        <f t="shared" si="1"/>
        <v>100</v>
      </c>
      <c r="J24" s="144">
        <f t="shared" si="1"/>
        <v>100</v>
      </c>
      <c r="K24" s="144">
        <f t="shared" si="1"/>
        <v>100</v>
      </c>
      <c r="L24" s="144">
        <f t="shared" si="1"/>
        <v>99</v>
      </c>
      <c r="M24" s="144">
        <f t="shared" si="1"/>
        <v>99</v>
      </c>
      <c r="N24" s="144">
        <f t="shared" si="1"/>
        <v>99</v>
      </c>
      <c r="O24" s="144">
        <f>SUM(O22:O23)</f>
        <v>1197</v>
      </c>
      <c r="Q24" s="120"/>
    </row>
    <row r="25" spans="1:17" ht="15">
      <c r="A25" s="31" t="s">
        <v>71</v>
      </c>
      <c r="B25" s="32" t="s">
        <v>72</v>
      </c>
      <c r="C25" s="144">
        <f>SUM(C24,C21)</f>
        <v>383</v>
      </c>
      <c r="D25" s="144">
        <f aca="true" t="shared" si="2" ref="D25:N25">SUM(D24,D21)</f>
        <v>382</v>
      </c>
      <c r="E25" s="144">
        <f t="shared" si="2"/>
        <v>382</v>
      </c>
      <c r="F25" s="144">
        <f t="shared" si="2"/>
        <v>383</v>
      </c>
      <c r="G25" s="144">
        <f t="shared" si="2"/>
        <v>384</v>
      </c>
      <c r="H25" s="144">
        <f t="shared" si="2"/>
        <v>384</v>
      </c>
      <c r="I25" s="144">
        <f t="shared" si="2"/>
        <v>384</v>
      </c>
      <c r="J25" s="144">
        <f t="shared" si="2"/>
        <v>383</v>
      </c>
      <c r="K25" s="144">
        <f t="shared" si="2"/>
        <v>383</v>
      </c>
      <c r="L25" s="144">
        <f t="shared" si="2"/>
        <v>382</v>
      </c>
      <c r="M25" s="144">
        <f t="shared" si="2"/>
        <v>383</v>
      </c>
      <c r="N25" s="144">
        <f t="shared" si="2"/>
        <v>383</v>
      </c>
      <c r="O25" s="144">
        <f>SUM(O24,O21)</f>
        <v>4596</v>
      </c>
      <c r="Q25" s="120"/>
    </row>
    <row r="26" spans="1:17" ht="28.5">
      <c r="A26" s="33" t="s">
        <v>73</v>
      </c>
      <c r="B26" s="32" t="s">
        <v>74</v>
      </c>
      <c r="C26" s="144">
        <v>92</v>
      </c>
      <c r="D26" s="144">
        <v>92</v>
      </c>
      <c r="E26" s="144">
        <v>92</v>
      </c>
      <c r="F26" s="144">
        <v>92</v>
      </c>
      <c r="G26" s="144">
        <v>92</v>
      </c>
      <c r="H26" s="144">
        <v>92</v>
      </c>
      <c r="I26" s="144">
        <v>93</v>
      </c>
      <c r="J26" s="144">
        <v>93</v>
      </c>
      <c r="K26" s="144">
        <v>93</v>
      </c>
      <c r="L26" s="144">
        <v>93</v>
      </c>
      <c r="M26" s="144">
        <v>93</v>
      </c>
      <c r="N26" s="144">
        <v>92</v>
      </c>
      <c r="O26" s="144">
        <v>1109</v>
      </c>
      <c r="Q26" s="120"/>
    </row>
    <row r="27" spans="1:17" ht="15">
      <c r="A27" s="143" t="s">
        <v>77</v>
      </c>
      <c r="B27" s="141" t="s">
        <v>78</v>
      </c>
      <c r="C27" s="140"/>
      <c r="D27" s="140">
        <v>115</v>
      </c>
      <c r="E27" s="140">
        <v>86</v>
      </c>
      <c r="F27" s="140"/>
      <c r="G27" s="140"/>
      <c r="H27" s="140">
        <v>130</v>
      </c>
      <c r="I27" s="140"/>
      <c r="J27" s="140">
        <v>250</v>
      </c>
      <c r="K27" s="140"/>
      <c r="L27" s="140">
        <v>50</v>
      </c>
      <c r="M27" s="140"/>
      <c r="N27" s="140">
        <v>58</v>
      </c>
      <c r="O27" s="140">
        <v>689</v>
      </c>
      <c r="Q27" s="120"/>
    </row>
    <row r="28" spans="1:17" ht="15">
      <c r="A28" s="33" t="s">
        <v>79</v>
      </c>
      <c r="B28" s="32" t="s">
        <v>80</v>
      </c>
      <c r="C28" s="144">
        <f>SUM(C27)</f>
        <v>0</v>
      </c>
      <c r="D28" s="144">
        <f aca="true" t="shared" si="3" ref="D28:N28">SUM(D27)</f>
        <v>115</v>
      </c>
      <c r="E28" s="144">
        <f t="shared" si="3"/>
        <v>86</v>
      </c>
      <c r="F28" s="144">
        <f t="shared" si="3"/>
        <v>0</v>
      </c>
      <c r="G28" s="144">
        <f t="shared" si="3"/>
        <v>0</v>
      </c>
      <c r="H28" s="144">
        <f t="shared" si="3"/>
        <v>130</v>
      </c>
      <c r="I28" s="144">
        <f t="shared" si="3"/>
        <v>0</v>
      </c>
      <c r="J28" s="144">
        <f t="shared" si="3"/>
        <v>250</v>
      </c>
      <c r="K28" s="144">
        <f t="shared" si="3"/>
        <v>0</v>
      </c>
      <c r="L28" s="144">
        <f t="shared" si="3"/>
        <v>50</v>
      </c>
      <c r="M28" s="144">
        <f t="shared" si="3"/>
        <v>0</v>
      </c>
      <c r="N28" s="144">
        <f t="shared" si="3"/>
        <v>58</v>
      </c>
      <c r="O28" s="144">
        <f>SUM(O27)</f>
        <v>689</v>
      </c>
      <c r="Q28" s="120"/>
    </row>
    <row r="29" spans="1:17" ht="15">
      <c r="A29" s="143" t="s">
        <v>81</v>
      </c>
      <c r="B29" s="141" t="s">
        <v>82</v>
      </c>
      <c r="C29" s="140"/>
      <c r="D29" s="140"/>
      <c r="E29" s="140">
        <v>13</v>
      </c>
      <c r="F29" s="140"/>
      <c r="G29" s="140"/>
      <c r="H29" s="140">
        <v>13</v>
      </c>
      <c r="I29" s="140"/>
      <c r="J29" s="140"/>
      <c r="K29" s="140">
        <v>13</v>
      </c>
      <c r="L29" s="140"/>
      <c r="M29" s="140"/>
      <c r="N29" s="140">
        <v>12</v>
      </c>
      <c r="O29" s="140">
        <v>51</v>
      </c>
      <c r="Q29" s="120"/>
    </row>
    <row r="30" spans="1:17" ht="15">
      <c r="A30" s="143" t="s">
        <v>83</v>
      </c>
      <c r="B30" s="141" t="s">
        <v>84</v>
      </c>
      <c r="C30" s="140">
        <v>12</v>
      </c>
      <c r="D30" s="140">
        <v>12</v>
      </c>
      <c r="E30" s="140">
        <v>12</v>
      </c>
      <c r="F30" s="140">
        <v>12</v>
      </c>
      <c r="G30" s="140">
        <v>12</v>
      </c>
      <c r="H30" s="140">
        <v>13</v>
      </c>
      <c r="I30" s="140">
        <v>12</v>
      </c>
      <c r="J30" s="140">
        <v>12</v>
      </c>
      <c r="K30" s="140">
        <v>12</v>
      </c>
      <c r="L30" s="140">
        <v>12</v>
      </c>
      <c r="M30" s="140">
        <v>12</v>
      </c>
      <c r="N30" s="140">
        <v>12</v>
      </c>
      <c r="O30" s="140">
        <v>145</v>
      </c>
      <c r="Q30" s="120"/>
    </row>
    <row r="31" spans="1:17" ht="15">
      <c r="A31" s="33" t="s">
        <v>85</v>
      </c>
      <c r="B31" s="32" t="s">
        <v>86</v>
      </c>
      <c r="C31" s="144">
        <f>SUM(C29:C30)</f>
        <v>12</v>
      </c>
      <c r="D31" s="144">
        <f aca="true" t="shared" si="4" ref="D31:N31">SUM(D29:D30)</f>
        <v>12</v>
      </c>
      <c r="E31" s="144">
        <f t="shared" si="4"/>
        <v>25</v>
      </c>
      <c r="F31" s="144">
        <f t="shared" si="4"/>
        <v>12</v>
      </c>
      <c r="G31" s="144">
        <f t="shared" si="4"/>
        <v>12</v>
      </c>
      <c r="H31" s="144">
        <f t="shared" si="4"/>
        <v>26</v>
      </c>
      <c r="I31" s="144">
        <f t="shared" si="4"/>
        <v>12</v>
      </c>
      <c r="J31" s="144">
        <f t="shared" si="4"/>
        <v>12</v>
      </c>
      <c r="K31" s="144">
        <f t="shared" si="4"/>
        <v>25</v>
      </c>
      <c r="L31" s="144">
        <f t="shared" si="4"/>
        <v>12</v>
      </c>
      <c r="M31" s="144">
        <f t="shared" si="4"/>
        <v>12</v>
      </c>
      <c r="N31" s="144">
        <f t="shared" si="4"/>
        <v>24</v>
      </c>
      <c r="O31" s="144">
        <f>SUM(O29:O30)</f>
        <v>196</v>
      </c>
      <c r="Q31" s="120"/>
    </row>
    <row r="32" spans="1:17" ht="15" hidden="1">
      <c r="A32" s="143" t="s">
        <v>87</v>
      </c>
      <c r="B32" s="141" t="s">
        <v>88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>
        <f>SUM(C32:N32)</f>
        <v>0</v>
      </c>
      <c r="Q32" s="120"/>
    </row>
    <row r="33" spans="1:17" ht="15">
      <c r="A33" s="143" t="s">
        <v>472</v>
      </c>
      <c r="B33" s="141" t="s">
        <v>88</v>
      </c>
      <c r="C33" s="140">
        <v>190</v>
      </c>
      <c r="D33" s="140">
        <v>190</v>
      </c>
      <c r="E33" s="140">
        <v>190</v>
      </c>
      <c r="F33" s="140">
        <v>190</v>
      </c>
      <c r="G33" s="140">
        <v>190</v>
      </c>
      <c r="H33" s="140">
        <v>190</v>
      </c>
      <c r="I33" s="140">
        <v>191</v>
      </c>
      <c r="J33" s="140">
        <v>190</v>
      </c>
      <c r="K33" s="140">
        <v>190</v>
      </c>
      <c r="L33" s="140">
        <v>190</v>
      </c>
      <c r="M33" s="140">
        <v>191</v>
      </c>
      <c r="N33" s="140">
        <v>190</v>
      </c>
      <c r="O33" s="140">
        <v>2282</v>
      </c>
      <c r="Q33" s="120"/>
    </row>
    <row r="34" spans="1:17" ht="15">
      <c r="A34" s="143" t="s">
        <v>89</v>
      </c>
      <c r="B34" s="141" t="s">
        <v>90</v>
      </c>
      <c r="C34" s="140">
        <v>213</v>
      </c>
      <c r="D34" s="140">
        <v>213</v>
      </c>
      <c r="E34" s="140">
        <v>213</v>
      </c>
      <c r="F34" s="140">
        <v>213</v>
      </c>
      <c r="G34" s="140">
        <v>213</v>
      </c>
      <c r="H34" s="140">
        <v>212</v>
      </c>
      <c r="I34" s="140">
        <v>211</v>
      </c>
      <c r="J34" s="140">
        <v>211</v>
      </c>
      <c r="K34" s="140">
        <v>211</v>
      </c>
      <c r="L34" s="140">
        <v>211</v>
      </c>
      <c r="M34" s="140">
        <v>211</v>
      </c>
      <c r="N34" s="140">
        <v>211</v>
      </c>
      <c r="O34" s="140">
        <v>2543</v>
      </c>
      <c r="Q34" s="120"/>
    </row>
    <row r="35" spans="1:17" ht="15">
      <c r="A35" s="146" t="s">
        <v>91</v>
      </c>
      <c r="B35" s="141" t="s">
        <v>92</v>
      </c>
      <c r="C35" s="140"/>
      <c r="D35" s="140"/>
      <c r="E35" s="140"/>
      <c r="F35" s="140"/>
      <c r="G35" s="140">
        <v>130</v>
      </c>
      <c r="H35" s="140"/>
      <c r="I35" s="140">
        <v>99</v>
      </c>
      <c r="J35" s="140"/>
      <c r="K35" s="140"/>
      <c r="L35" s="140"/>
      <c r="M35" s="140"/>
      <c r="N35" s="140"/>
      <c r="O35" s="140">
        <v>229</v>
      </c>
      <c r="Q35" s="120"/>
    </row>
    <row r="36" spans="1:17" ht="15">
      <c r="A36" s="145" t="s">
        <v>93</v>
      </c>
      <c r="B36" s="141" t="s">
        <v>94</v>
      </c>
      <c r="C36" s="140"/>
      <c r="D36" s="140"/>
      <c r="E36" s="140"/>
      <c r="F36" s="140"/>
      <c r="G36" s="140"/>
      <c r="H36" s="140">
        <v>1200</v>
      </c>
      <c r="I36" s="140"/>
      <c r="J36" s="140"/>
      <c r="K36" s="140">
        <v>236</v>
      </c>
      <c r="L36" s="140"/>
      <c r="M36" s="140">
        <v>237</v>
      </c>
      <c r="N36" s="140"/>
      <c r="O36" s="140">
        <v>1673</v>
      </c>
      <c r="Q36" s="120"/>
    </row>
    <row r="37" spans="1:17" ht="15">
      <c r="A37" s="33" t="s">
        <v>95</v>
      </c>
      <c r="B37" s="32" t="s">
        <v>96</v>
      </c>
      <c r="C37" s="144">
        <f>SUM(C33:C36)</f>
        <v>403</v>
      </c>
      <c r="D37" s="144">
        <f aca="true" t="shared" si="5" ref="D37:N37">SUM(D33:D36)</f>
        <v>403</v>
      </c>
      <c r="E37" s="144">
        <f t="shared" si="5"/>
        <v>403</v>
      </c>
      <c r="F37" s="144">
        <f t="shared" si="5"/>
        <v>403</v>
      </c>
      <c r="G37" s="144">
        <f t="shared" si="5"/>
        <v>533</v>
      </c>
      <c r="H37" s="144">
        <f t="shared" si="5"/>
        <v>1602</v>
      </c>
      <c r="I37" s="144">
        <f t="shared" si="5"/>
        <v>501</v>
      </c>
      <c r="J37" s="144">
        <f t="shared" si="5"/>
        <v>401</v>
      </c>
      <c r="K37" s="144">
        <f t="shared" si="5"/>
        <v>637</v>
      </c>
      <c r="L37" s="144">
        <f t="shared" si="5"/>
        <v>401</v>
      </c>
      <c r="M37" s="144">
        <f t="shared" si="5"/>
        <v>639</v>
      </c>
      <c r="N37" s="144">
        <f t="shared" si="5"/>
        <v>401</v>
      </c>
      <c r="O37" s="144">
        <f>SUM(O33:O36)</f>
        <v>6727</v>
      </c>
      <c r="Q37" s="120"/>
    </row>
    <row r="38" spans="1:17" ht="15">
      <c r="A38" s="143" t="s">
        <v>97</v>
      </c>
      <c r="B38" s="141" t="s">
        <v>98</v>
      </c>
      <c r="C38" s="140">
        <v>168</v>
      </c>
      <c r="D38" s="140">
        <v>168</v>
      </c>
      <c r="E38" s="140">
        <v>168</v>
      </c>
      <c r="F38" s="140">
        <v>167</v>
      </c>
      <c r="G38" s="140">
        <v>168</v>
      </c>
      <c r="H38" s="140">
        <v>168</v>
      </c>
      <c r="I38" s="140">
        <v>168</v>
      </c>
      <c r="J38" s="140">
        <v>168</v>
      </c>
      <c r="K38" s="140">
        <v>168</v>
      </c>
      <c r="L38" s="140">
        <v>167</v>
      </c>
      <c r="M38" s="140">
        <v>169</v>
      </c>
      <c r="N38" s="140">
        <v>168</v>
      </c>
      <c r="O38" s="140">
        <v>2015</v>
      </c>
      <c r="Q38" s="120"/>
    </row>
    <row r="39" spans="1:17" ht="18" customHeight="1">
      <c r="A39" s="143" t="s">
        <v>99</v>
      </c>
      <c r="B39" s="141" t="s">
        <v>100</v>
      </c>
      <c r="C39" s="140">
        <v>77</v>
      </c>
      <c r="D39" s="140">
        <v>77</v>
      </c>
      <c r="E39" s="140">
        <v>77</v>
      </c>
      <c r="F39" s="140">
        <v>77</v>
      </c>
      <c r="G39" s="140">
        <v>77</v>
      </c>
      <c r="H39" s="140">
        <v>77</v>
      </c>
      <c r="I39" s="140">
        <v>78</v>
      </c>
      <c r="J39" s="140">
        <v>77</v>
      </c>
      <c r="K39" s="140">
        <v>77</v>
      </c>
      <c r="L39" s="140">
        <v>78</v>
      </c>
      <c r="M39" s="140">
        <v>77</v>
      </c>
      <c r="N39" s="140">
        <v>77</v>
      </c>
      <c r="O39" s="140">
        <v>926</v>
      </c>
      <c r="Q39" s="120"/>
    </row>
    <row r="40" spans="1:17" ht="15">
      <c r="A40" s="143" t="s">
        <v>101</v>
      </c>
      <c r="B40" s="141" t="s">
        <v>102</v>
      </c>
      <c r="C40" s="140">
        <v>45</v>
      </c>
      <c r="D40" s="140">
        <v>45</v>
      </c>
      <c r="E40" s="140">
        <v>45</v>
      </c>
      <c r="F40" s="140">
        <v>45</v>
      </c>
      <c r="G40" s="140">
        <v>45</v>
      </c>
      <c r="H40" s="140">
        <v>45</v>
      </c>
      <c r="I40" s="140">
        <v>45</v>
      </c>
      <c r="J40" s="140">
        <v>44</v>
      </c>
      <c r="K40" s="140">
        <v>44</v>
      </c>
      <c r="L40" s="140">
        <v>45</v>
      </c>
      <c r="M40" s="140">
        <v>45</v>
      </c>
      <c r="N40" s="140">
        <v>45</v>
      </c>
      <c r="O40" s="140">
        <v>538</v>
      </c>
      <c r="Q40" s="120"/>
    </row>
    <row r="41" spans="1:17" ht="21" customHeight="1">
      <c r="A41" s="33" t="s">
        <v>103</v>
      </c>
      <c r="B41" s="32" t="s">
        <v>104</v>
      </c>
      <c r="C41" s="144">
        <f>SUM(C38:C40)</f>
        <v>290</v>
      </c>
      <c r="D41" s="144">
        <f aca="true" t="shared" si="6" ref="D41:N41">SUM(D38:D40)</f>
        <v>290</v>
      </c>
      <c r="E41" s="144">
        <f t="shared" si="6"/>
        <v>290</v>
      </c>
      <c r="F41" s="144">
        <f t="shared" si="6"/>
        <v>289</v>
      </c>
      <c r="G41" s="144">
        <f t="shared" si="6"/>
        <v>290</v>
      </c>
      <c r="H41" s="144">
        <f t="shared" si="6"/>
        <v>290</v>
      </c>
      <c r="I41" s="144">
        <f t="shared" si="6"/>
        <v>291</v>
      </c>
      <c r="J41" s="144">
        <f t="shared" si="6"/>
        <v>289</v>
      </c>
      <c r="K41" s="144">
        <f t="shared" si="6"/>
        <v>289</v>
      </c>
      <c r="L41" s="144">
        <f t="shared" si="6"/>
        <v>290</v>
      </c>
      <c r="M41" s="144">
        <f t="shared" si="6"/>
        <v>291</v>
      </c>
      <c r="N41" s="144">
        <f t="shared" si="6"/>
        <v>290</v>
      </c>
      <c r="O41" s="144">
        <f>SUM(O38:O40)</f>
        <v>3479</v>
      </c>
      <c r="Q41" s="120"/>
    </row>
    <row r="42" spans="1:17" ht="21" customHeight="1">
      <c r="A42" s="33" t="s">
        <v>105</v>
      </c>
      <c r="B42" s="32" t="s">
        <v>106</v>
      </c>
      <c r="C42" s="144">
        <f>SUM(C28+C31+C37+C41)</f>
        <v>705</v>
      </c>
      <c r="D42" s="144">
        <f aca="true" t="shared" si="7" ref="D42:N42">SUM(D28+D31+D37+D41)</f>
        <v>820</v>
      </c>
      <c r="E42" s="144">
        <f t="shared" si="7"/>
        <v>804</v>
      </c>
      <c r="F42" s="144">
        <f t="shared" si="7"/>
        <v>704</v>
      </c>
      <c r="G42" s="144">
        <f t="shared" si="7"/>
        <v>835</v>
      </c>
      <c r="H42" s="144">
        <f t="shared" si="7"/>
        <v>2048</v>
      </c>
      <c r="I42" s="144">
        <f t="shared" si="7"/>
        <v>804</v>
      </c>
      <c r="J42" s="144">
        <f t="shared" si="7"/>
        <v>952</v>
      </c>
      <c r="K42" s="144">
        <f t="shared" si="7"/>
        <v>951</v>
      </c>
      <c r="L42" s="144">
        <f t="shared" si="7"/>
        <v>753</v>
      </c>
      <c r="M42" s="144">
        <f t="shared" si="7"/>
        <v>942</v>
      </c>
      <c r="N42" s="144">
        <f t="shared" si="7"/>
        <v>773</v>
      </c>
      <c r="O42" s="144">
        <f>SUM(O28+O31+O37+O41)</f>
        <v>11091</v>
      </c>
      <c r="Q42" s="120"/>
    </row>
    <row r="43" spans="1:17" ht="18.75" customHeight="1">
      <c r="A43" s="148" t="s">
        <v>109</v>
      </c>
      <c r="B43" s="141" t="s">
        <v>110</v>
      </c>
      <c r="C43" s="140"/>
      <c r="D43" s="140"/>
      <c r="E43" s="140"/>
      <c r="F43" s="140"/>
      <c r="G43" s="140">
        <v>10</v>
      </c>
      <c r="H43" s="140"/>
      <c r="I43" s="140"/>
      <c r="J43" s="140">
        <v>10</v>
      </c>
      <c r="K43" s="140"/>
      <c r="L43" s="140"/>
      <c r="M43" s="140"/>
      <c r="N43" s="140"/>
      <c r="O43" s="140">
        <v>20</v>
      </c>
      <c r="Q43" s="120"/>
    </row>
    <row r="44" spans="1:17" ht="15">
      <c r="A44" s="147" t="s">
        <v>111</v>
      </c>
      <c r="B44" s="141" t="s">
        <v>112</v>
      </c>
      <c r="C44" s="140">
        <v>60</v>
      </c>
      <c r="D44" s="140"/>
      <c r="E44" s="140"/>
      <c r="F44" s="140"/>
      <c r="G44" s="140"/>
      <c r="H44" s="140"/>
      <c r="I44" s="140"/>
      <c r="J44" s="140">
        <v>60</v>
      </c>
      <c r="K44" s="140"/>
      <c r="L44" s="140"/>
      <c r="M44" s="140"/>
      <c r="N44" s="140"/>
      <c r="O44" s="140">
        <v>120</v>
      </c>
      <c r="Q44" s="120"/>
    </row>
    <row r="45" spans="1:17" ht="24.75" customHeight="1">
      <c r="A45" s="147" t="s">
        <v>113</v>
      </c>
      <c r="B45" s="141" t="s">
        <v>114</v>
      </c>
      <c r="C45" s="140"/>
      <c r="D45" s="140">
        <v>10</v>
      </c>
      <c r="E45" s="140"/>
      <c r="F45" s="140">
        <v>20</v>
      </c>
      <c r="G45" s="140"/>
      <c r="H45" s="140">
        <v>20</v>
      </c>
      <c r="I45" s="140">
        <v>30</v>
      </c>
      <c r="J45" s="140"/>
      <c r="K45" s="140"/>
      <c r="L45" s="140">
        <v>270</v>
      </c>
      <c r="M45" s="140"/>
      <c r="N45" s="140"/>
      <c r="O45" s="140">
        <v>350</v>
      </c>
      <c r="Q45" s="120"/>
    </row>
    <row r="46" spans="1:17" ht="18.75" customHeight="1">
      <c r="A46" s="36" t="s">
        <v>115</v>
      </c>
      <c r="B46" s="32" t="s">
        <v>116</v>
      </c>
      <c r="C46" s="144">
        <f>SUM(C43:C45)</f>
        <v>60</v>
      </c>
      <c r="D46" s="144">
        <f aca="true" t="shared" si="8" ref="D46:N46">SUM(D43:D45)</f>
        <v>10</v>
      </c>
      <c r="E46" s="144">
        <f t="shared" si="8"/>
        <v>0</v>
      </c>
      <c r="F46" s="144">
        <f t="shared" si="8"/>
        <v>20</v>
      </c>
      <c r="G46" s="144">
        <f t="shared" si="8"/>
        <v>10</v>
      </c>
      <c r="H46" s="144">
        <f t="shared" si="8"/>
        <v>20</v>
      </c>
      <c r="I46" s="144">
        <f t="shared" si="8"/>
        <v>30</v>
      </c>
      <c r="J46" s="144">
        <f t="shared" si="8"/>
        <v>70</v>
      </c>
      <c r="K46" s="144">
        <f t="shared" si="8"/>
        <v>0</v>
      </c>
      <c r="L46" s="144">
        <f t="shared" si="8"/>
        <v>270</v>
      </c>
      <c r="M46" s="144">
        <f t="shared" si="8"/>
        <v>0</v>
      </c>
      <c r="N46" s="144">
        <f t="shared" si="8"/>
        <v>0</v>
      </c>
      <c r="O46" s="144">
        <f>SUM(O43:O45)</f>
        <v>490</v>
      </c>
      <c r="Q46" s="120"/>
    </row>
    <row r="47" spans="1:17" ht="22.5" customHeight="1">
      <c r="A47" s="149" t="s">
        <v>117</v>
      </c>
      <c r="B47" s="141" t="s">
        <v>118</v>
      </c>
      <c r="C47" s="140"/>
      <c r="D47" s="140"/>
      <c r="E47" s="140">
        <v>29</v>
      </c>
      <c r="F47" s="140"/>
      <c r="G47" s="140"/>
      <c r="H47" s="140"/>
      <c r="I47" s="140"/>
      <c r="J47" s="140"/>
      <c r="K47" s="140"/>
      <c r="L47" s="140"/>
      <c r="M47" s="140"/>
      <c r="N47" s="140"/>
      <c r="O47" s="140">
        <v>29</v>
      </c>
      <c r="Q47" s="120"/>
    </row>
    <row r="48" spans="1:17" ht="15">
      <c r="A48" s="149" t="s">
        <v>121</v>
      </c>
      <c r="B48" s="141" t="s">
        <v>122</v>
      </c>
      <c r="C48" s="140">
        <v>189</v>
      </c>
      <c r="D48" s="140">
        <v>189</v>
      </c>
      <c r="E48" s="140">
        <v>189</v>
      </c>
      <c r="F48" s="140">
        <v>189</v>
      </c>
      <c r="G48" s="140">
        <v>189</v>
      </c>
      <c r="H48" s="140">
        <v>189</v>
      </c>
      <c r="I48" s="140">
        <v>189</v>
      </c>
      <c r="J48" s="140">
        <v>189</v>
      </c>
      <c r="K48" s="140">
        <v>189</v>
      </c>
      <c r="L48" s="140">
        <v>189</v>
      </c>
      <c r="M48" s="140">
        <v>189</v>
      </c>
      <c r="N48" s="140">
        <v>189</v>
      </c>
      <c r="O48" s="140">
        <v>2268</v>
      </c>
      <c r="Q48" s="120"/>
    </row>
    <row r="49" spans="1:17" ht="15">
      <c r="A49" s="149" t="s">
        <v>123</v>
      </c>
      <c r="B49" s="141" t="s">
        <v>124</v>
      </c>
      <c r="C49" s="140"/>
      <c r="D49" s="140">
        <v>50</v>
      </c>
      <c r="E49" s="140"/>
      <c r="F49" s="140">
        <v>42</v>
      </c>
      <c r="G49" s="140">
        <v>500</v>
      </c>
      <c r="H49" s="140"/>
      <c r="I49" s="140">
        <v>150</v>
      </c>
      <c r="J49" s="140"/>
      <c r="K49" s="140"/>
      <c r="L49" s="140"/>
      <c r="M49" s="140"/>
      <c r="N49" s="140"/>
      <c r="O49" s="140">
        <v>742</v>
      </c>
      <c r="Q49" s="120"/>
    </row>
    <row r="50" spans="1:17" ht="15">
      <c r="A50" s="36" t="s">
        <v>127</v>
      </c>
      <c r="B50" s="32" t="s">
        <v>128</v>
      </c>
      <c r="C50" s="144">
        <f>SUM(C47:C49)</f>
        <v>189</v>
      </c>
      <c r="D50" s="144">
        <f aca="true" t="shared" si="9" ref="D50:N50">SUM(D47:D49)</f>
        <v>239</v>
      </c>
      <c r="E50" s="144">
        <f t="shared" si="9"/>
        <v>218</v>
      </c>
      <c r="F50" s="144">
        <f t="shared" si="9"/>
        <v>231</v>
      </c>
      <c r="G50" s="144">
        <f t="shared" si="9"/>
        <v>689</v>
      </c>
      <c r="H50" s="144">
        <f t="shared" si="9"/>
        <v>189</v>
      </c>
      <c r="I50" s="144">
        <f t="shared" si="9"/>
        <v>339</v>
      </c>
      <c r="J50" s="144">
        <f t="shared" si="9"/>
        <v>189</v>
      </c>
      <c r="K50" s="144">
        <f t="shared" si="9"/>
        <v>189</v>
      </c>
      <c r="L50" s="144">
        <f t="shared" si="9"/>
        <v>189</v>
      </c>
      <c r="M50" s="144">
        <f t="shared" si="9"/>
        <v>189</v>
      </c>
      <c r="N50" s="144">
        <f t="shared" si="9"/>
        <v>189</v>
      </c>
      <c r="O50" s="144">
        <f>SUM(O47:O49)</f>
        <v>3039</v>
      </c>
      <c r="Q50" s="120"/>
    </row>
    <row r="51" spans="1:17" ht="15">
      <c r="A51" s="150" t="s">
        <v>129</v>
      </c>
      <c r="B51" s="151"/>
      <c r="C51" s="152">
        <f aca="true" t="shared" si="10" ref="C51:O51">SUM(C25+C26+C42+C46+C50)</f>
        <v>1429</v>
      </c>
      <c r="D51" s="152">
        <f t="shared" si="10"/>
        <v>1543</v>
      </c>
      <c r="E51" s="152">
        <f t="shared" si="10"/>
        <v>1496</v>
      </c>
      <c r="F51" s="152">
        <f t="shared" si="10"/>
        <v>1430</v>
      </c>
      <c r="G51" s="152">
        <f t="shared" si="10"/>
        <v>2010</v>
      </c>
      <c r="H51" s="152">
        <f t="shared" si="10"/>
        <v>2733</v>
      </c>
      <c r="I51" s="152">
        <f t="shared" si="10"/>
        <v>1650</v>
      </c>
      <c r="J51" s="152">
        <f t="shared" si="10"/>
        <v>1687</v>
      </c>
      <c r="K51" s="152">
        <f t="shared" si="10"/>
        <v>1616</v>
      </c>
      <c r="L51" s="152">
        <f t="shared" si="10"/>
        <v>1687</v>
      </c>
      <c r="M51" s="152">
        <f t="shared" si="10"/>
        <v>1607</v>
      </c>
      <c r="N51" s="152">
        <f t="shared" si="10"/>
        <v>1437</v>
      </c>
      <c r="O51" s="152">
        <f t="shared" si="10"/>
        <v>20325</v>
      </c>
      <c r="Q51" s="120"/>
    </row>
    <row r="52" spans="1:17" ht="28.5">
      <c r="A52" s="134" t="s">
        <v>30</v>
      </c>
      <c r="B52" s="135" t="s">
        <v>31</v>
      </c>
      <c r="C52" s="136" t="s">
        <v>451</v>
      </c>
      <c r="D52" s="136" t="s">
        <v>452</v>
      </c>
      <c r="E52" s="136" t="s">
        <v>453</v>
      </c>
      <c r="F52" s="136" t="s">
        <v>454</v>
      </c>
      <c r="G52" s="136" t="s">
        <v>455</v>
      </c>
      <c r="H52" s="136" t="s">
        <v>456</v>
      </c>
      <c r="I52" s="136" t="s">
        <v>457</v>
      </c>
      <c r="J52" s="136" t="s">
        <v>458</v>
      </c>
      <c r="K52" s="136" t="s">
        <v>459</v>
      </c>
      <c r="L52" s="136" t="s">
        <v>460</v>
      </c>
      <c r="M52" s="136" t="s">
        <v>461</v>
      </c>
      <c r="N52" s="136" t="s">
        <v>462</v>
      </c>
      <c r="O52" s="137" t="s">
        <v>463</v>
      </c>
      <c r="Q52" s="120"/>
    </row>
    <row r="53" spans="1:17" ht="15">
      <c r="A53" s="153" t="s">
        <v>473</v>
      </c>
      <c r="B53" s="141" t="s">
        <v>163</v>
      </c>
      <c r="C53" s="140"/>
      <c r="D53" s="140"/>
      <c r="E53" s="140">
        <v>18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>
        <v>18</v>
      </c>
      <c r="Q53" s="120"/>
    </row>
    <row r="54" spans="1:17" ht="15">
      <c r="A54" s="153" t="s">
        <v>130</v>
      </c>
      <c r="B54" s="141" t="s">
        <v>131</v>
      </c>
      <c r="C54" s="140"/>
      <c r="D54" s="140">
        <v>1250</v>
      </c>
      <c r="E54" s="140"/>
      <c r="F54" s="140">
        <v>3460</v>
      </c>
      <c r="G54" s="140"/>
      <c r="H54" s="140">
        <v>458</v>
      </c>
      <c r="I54" s="140"/>
      <c r="J54" s="140">
        <v>760</v>
      </c>
      <c r="K54" s="140"/>
      <c r="L54" s="140">
        <v>3454</v>
      </c>
      <c r="M54" s="140"/>
      <c r="N54" s="140"/>
      <c r="O54" s="140">
        <v>9382</v>
      </c>
      <c r="Q54" s="120"/>
    </row>
    <row r="55" spans="1:17" ht="15">
      <c r="A55" s="145" t="s">
        <v>164</v>
      </c>
      <c r="B55" s="141" t="s">
        <v>165</v>
      </c>
      <c r="C55" s="140">
        <v>47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>
        <v>47</v>
      </c>
      <c r="Q55" s="120"/>
    </row>
    <row r="56" spans="1:17" s="62" customFormat="1" ht="15">
      <c r="A56" s="29" t="s">
        <v>474</v>
      </c>
      <c r="B56" s="24" t="s">
        <v>133</v>
      </c>
      <c r="C56" s="165"/>
      <c r="D56" s="165"/>
      <c r="E56" s="165"/>
      <c r="F56" s="165">
        <v>217</v>
      </c>
      <c r="G56" s="165"/>
      <c r="H56" s="165"/>
      <c r="I56" s="165">
        <v>217</v>
      </c>
      <c r="J56" s="165"/>
      <c r="K56" s="165">
        <v>217</v>
      </c>
      <c r="L56" s="165"/>
      <c r="M56" s="165"/>
      <c r="N56" s="165"/>
      <c r="O56" s="165">
        <v>651</v>
      </c>
      <c r="Q56" s="120"/>
    </row>
    <row r="57" spans="1:17" ht="15">
      <c r="A57" s="145" t="s">
        <v>134</v>
      </c>
      <c r="B57" s="141" t="s">
        <v>135</v>
      </c>
      <c r="C57" s="140">
        <v>13</v>
      </c>
      <c r="D57" s="140">
        <v>338</v>
      </c>
      <c r="E57" s="140"/>
      <c r="F57" s="140">
        <v>934</v>
      </c>
      <c r="G57" s="140"/>
      <c r="H57" s="140">
        <v>124</v>
      </c>
      <c r="I57" s="140">
        <v>59</v>
      </c>
      <c r="J57" s="140">
        <v>205</v>
      </c>
      <c r="K57" s="140">
        <v>59</v>
      </c>
      <c r="L57" s="140">
        <v>856</v>
      </c>
      <c r="M57" s="140"/>
      <c r="N57" s="140"/>
      <c r="O57" s="140">
        <v>2588</v>
      </c>
      <c r="Q57" s="120"/>
    </row>
    <row r="58" spans="1:17" ht="15">
      <c r="A58" s="41" t="s">
        <v>136</v>
      </c>
      <c r="B58" s="32" t="s">
        <v>137</v>
      </c>
      <c r="C58" s="144">
        <f>SUM(C53:C57)</f>
        <v>60</v>
      </c>
      <c r="D58" s="144">
        <f aca="true" t="shared" si="11" ref="D58:N58">SUM(D53:D57)</f>
        <v>1588</v>
      </c>
      <c r="E58" s="144">
        <f t="shared" si="11"/>
        <v>18</v>
      </c>
      <c r="F58" s="144">
        <f t="shared" si="11"/>
        <v>4611</v>
      </c>
      <c r="G58" s="144">
        <f t="shared" si="11"/>
        <v>0</v>
      </c>
      <c r="H58" s="144">
        <f t="shared" si="11"/>
        <v>582</v>
      </c>
      <c r="I58" s="144">
        <f t="shared" si="11"/>
        <v>276</v>
      </c>
      <c r="J58" s="144">
        <f t="shared" si="11"/>
        <v>965</v>
      </c>
      <c r="K58" s="144">
        <f t="shared" si="11"/>
        <v>276</v>
      </c>
      <c r="L58" s="144">
        <f t="shared" si="11"/>
        <v>4310</v>
      </c>
      <c r="M58" s="144">
        <f t="shared" si="11"/>
        <v>0</v>
      </c>
      <c r="N58" s="144">
        <f t="shared" si="11"/>
        <v>0</v>
      </c>
      <c r="O58" s="144">
        <f>SUM(O53:O57)</f>
        <v>12686</v>
      </c>
      <c r="Q58" s="120"/>
    </row>
    <row r="59" spans="1:17" ht="18" customHeight="1">
      <c r="A59" s="147" t="s">
        <v>138</v>
      </c>
      <c r="B59" s="141" t="s">
        <v>139</v>
      </c>
      <c r="C59" s="140"/>
      <c r="D59" s="140"/>
      <c r="E59" s="140"/>
      <c r="F59" s="140"/>
      <c r="G59" s="140"/>
      <c r="H59" s="140">
        <v>2500</v>
      </c>
      <c r="I59" s="140"/>
      <c r="J59" s="140">
        <v>261</v>
      </c>
      <c r="K59" s="140"/>
      <c r="L59" s="140"/>
      <c r="M59" s="140"/>
      <c r="N59" s="140"/>
      <c r="O59" s="140">
        <v>2761</v>
      </c>
      <c r="Q59" s="120"/>
    </row>
    <row r="60" spans="1:17" s="166" customFormat="1" ht="20.25" customHeight="1">
      <c r="A60" s="147" t="s">
        <v>291</v>
      </c>
      <c r="B60" s="141" t="s">
        <v>141</v>
      </c>
      <c r="C60" s="140"/>
      <c r="D60" s="140"/>
      <c r="E60" s="140">
        <v>100</v>
      </c>
      <c r="F60" s="140"/>
      <c r="G60" s="140">
        <v>110</v>
      </c>
      <c r="H60" s="140"/>
      <c r="I60" s="140"/>
      <c r="J60" s="140"/>
      <c r="K60" s="140"/>
      <c r="L60" s="140"/>
      <c r="M60" s="140"/>
      <c r="N60" s="140"/>
      <c r="O60" s="140">
        <v>210</v>
      </c>
      <c r="Q60" s="120"/>
    </row>
    <row r="61" spans="1:17" ht="15">
      <c r="A61" s="147" t="s">
        <v>142</v>
      </c>
      <c r="B61" s="141" t="s">
        <v>143</v>
      </c>
      <c r="C61" s="140"/>
      <c r="D61" s="140"/>
      <c r="E61" s="140">
        <v>27</v>
      </c>
      <c r="F61" s="140"/>
      <c r="G61" s="140">
        <v>30</v>
      </c>
      <c r="H61" s="140">
        <v>675</v>
      </c>
      <c r="I61" s="140"/>
      <c r="J61" s="140">
        <v>70</v>
      </c>
      <c r="K61" s="140"/>
      <c r="L61" s="140"/>
      <c r="M61" s="140"/>
      <c r="N61" s="140"/>
      <c r="O61" s="140">
        <v>802</v>
      </c>
      <c r="Q61" s="120"/>
    </row>
    <row r="62" spans="1:17" ht="16.5" customHeight="1">
      <c r="A62" s="36" t="s">
        <v>144</v>
      </c>
      <c r="B62" s="32" t="s">
        <v>145</v>
      </c>
      <c r="C62" s="144">
        <f>SUM(C59:C61)</f>
        <v>0</v>
      </c>
      <c r="D62" s="144">
        <f aca="true" t="shared" si="12" ref="D62:N62">SUM(D59:D61)</f>
        <v>0</v>
      </c>
      <c r="E62" s="144">
        <f t="shared" si="12"/>
        <v>127</v>
      </c>
      <c r="F62" s="144">
        <f t="shared" si="12"/>
        <v>0</v>
      </c>
      <c r="G62" s="144">
        <f t="shared" si="12"/>
        <v>140</v>
      </c>
      <c r="H62" s="144">
        <f t="shared" si="12"/>
        <v>3175</v>
      </c>
      <c r="I62" s="144">
        <f t="shared" si="12"/>
        <v>0</v>
      </c>
      <c r="J62" s="144">
        <f t="shared" si="12"/>
        <v>331</v>
      </c>
      <c r="K62" s="144">
        <f t="shared" si="12"/>
        <v>0</v>
      </c>
      <c r="L62" s="144">
        <f t="shared" si="12"/>
        <v>0</v>
      </c>
      <c r="M62" s="144">
        <f t="shared" si="12"/>
        <v>0</v>
      </c>
      <c r="N62" s="144">
        <f t="shared" si="12"/>
        <v>0</v>
      </c>
      <c r="O62" s="144">
        <f>SUM(O59:O61)</f>
        <v>3773</v>
      </c>
      <c r="Q62" s="120"/>
    </row>
    <row r="63" spans="1:17" ht="15">
      <c r="A63" s="147" t="s">
        <v>146</v>
      </c>
      <c r="B63" s="141" t="s">
        <v>147</v>
      </c>
      <c r="C63" s="140"/>
      <c r="D63" s="140"/>
      <c r="E63" s="140"/>
      <c r="F63" s="140"/>
      <c r="G63" s="140"/>
      <c r="H63" s="140"/>
      <c r="I63" s="140"/>
      <c r="J63" s="140"/>
      <c r="K63" s="140">
        <v>50</v>
      </c>
      <c r="L63" s="140"/>
      <c r="M63" s="140"/>
      <c r="N63" s="140"/>
      <c r="O63" s="140">
        <v>50</v>
      </c>
      <c r="Q63" s="120"/>
    </row>
    <row r="64" spans="1:17" ht="15">
      <c r="A64" s="36" t="s">
        <v>148</v>
      </c>
      <c r="B64" s="32" t="s">
        <v>149</v>
      </c>
      <c r="C64" s="144">
        <f>SUM(C63)</f>
        <v>0</v>
      </c>
      <c r="D64" s="144">
        <f aca="true" t="shared" si="13" ref="D64:N64">SUM(D63)</f>
        <v>0</v>
      </c>
      <c r="E64" s="144">
        <f t="shared" si="13"/>
        <v>0</v>
      </c>
      <c r="F64" s="144">
        <f t="shared" si="13"/>
        <v>0</v>
      </c>
      <c r="G64" s="144">
        <f t="shared" si="13"/>
        <v>0</v>
      </c>
      <c r="H64" s="144">
        <f t="shared" si="13"/>
        <v>0</v>
      </c>
      <c r="I64" s="144">
        <f t="shared" si="13"/>
        <v>0</v>
      </c>
      <c r="J64" s="144">
        <f t="shared" si="13"/>
        <v>0</v>
      </c>
      <c r="K64" s="144">
        <f t="shared" si="13"/>
        <v>50</v>
      </c>
      <c r="L64" s="144">
        <f t="shared" si="13"/>
        <v>0</v>
      </c>
      <c r="M64" s="144">
        <f t="shared" si="13"/>
        <v>0</v>
      </c>
      <c r="N64" s="144">
        <f t="shared" si="13"/>
        <v>0</v>
      </c>
      <c r="O64" s="144">
        <f>SUM(O63)</f>
        <v>50</v>
      </c>
      <c r="Q64" s="120"/>
    </row>
    <row r="65" spans="1:17" ht="15">
      <c r="A65" s="150" t="s">
        <v>150</v>
      </c>
      <c r="B65" s="151"/>
      <c r="C65" s="152">
        <f aca="true" t="shared" si="14" ref="C65:O65">SUM(C58+C62+C64)</f>
        <v>60</v>
      </c>
      <c r="D65" s="152">
        <f t="shared" si="14"/>
        <v>1588</v>
      </c>
      <c r="E65" s="152">
        <f t="shared" si="14"/>
        <v>145</v>
      </c>
      <c r="F65" s="152">
        <f t="shared" si="14"/>
        <v>4611</v>
      </c>
      <c r="G65" s="152">
        <f t="shared" si="14"/>
        <v>140</v>
      </c>
      <c r="H65" s="152">
        <f t="shared" si="14"/>
        <v>3757</v>
      </c>
      <c r="I65" s="152">
        <f t="shared" si="14"/>
        <v>276</v>
      </c>
      <c r="J65" s="152">
        <f t="shared" si="14"/>
        <v>1296</v>
      </c>
      <c r="K65" s="152">
        <f t="shared" si="14"/>
        <v>326</v>
      </c>
      <c r="L65" s="152">
        <f t="shared" si="14"/>
        <v>4310</v>
      </c>
      <c r="M65" s="152">
        <f t="shared" si="14"/>
        <v>0</v>
      </c>
      <c r="N65" s="152">
        <f t="shared" si="14"/>
        <v>0</v>
      </c>
      <c r="O65" s="152">
        <f t="shared" si="14"/>
        <v>16509</v>
      </c>
      <c r="Q65" s="120"/>
    </row>
    <row r="66" spans="1:17" ht="15">
      <c r="A66" s="154" t="s">
        <v>151</v>
      </c>
      <c r="B66" s="155" t="s">
        <v>152</v>
      </c>
      <c r="C66" s="156">
        <f aca="true" t="shared" si="15" ref="C66:O66">SUM(C51+C65)</f>
        <v>1489</v>
      </c>
      <c r="D66" s="156">
        <f t="shared" si="15"/>
        <v>3131</v>
      </c>
      <c r="E66" s="156">
        <f t="shared" si="15"/>
        <v>1641</v>
      </c>
      <c r="F66" s="156">
        <f t="shared" si="15"/>
        <v>6041</v>
      </c>
      <c r="G66" s="156">
        <f t="shared" si="15"/>
        <v>2150</v>
      </c>
      <c r="H66" s="156">
        <f t="shared" si="15"/>
        <v>6490</v>
      </c>
      <c r="I66" s="156">
        <f t="shared" si="15"/>
        <v>1926</v>
      </c>
      <c r="J66" s="156">
        <f t="shared" si="15"/>
        <v>2983</v>
      </c>
      <c r="K66" s="156">
        <f t="shared" si="15"/>
        <v>1942</v>
      </c>
      <c r="L66" s="156">
        <f t="shared" si="15"/>
        <v>5997</v>
      </c>
      <c r="M66" s="156">
        <f t="shared" si="15"/>
        <v>1607</v>
      </c>
      <c r="N66" s="156">
        <f t="shared" si="15"/>
        <v>1437</v>
      </c>
      <c r="O66" s="156">
        <f t="shared" si="15"/>
        <v>36834</v>
      </c>
      <c r="Q66" s="120"/>
    </row>
    <row r="67" spans="1:17" ht="15">
      <c r="A67" s="160" t="s">
        <v>159</v>
      </c>
      <c r="B67" s="161" t="s">
        <v>160</v>
      </c>
      <c r="C67" s="156">
        <v>495</v>
      </c>
      <c r="D67" s="156">
        <v>0</v>
      </c>
      <c r="E67" s="156">
        <v>0</v>
      </c>
      <c r="F67" s="156">
        <v>0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495</v>
      </c>
      <c r="Q67" s="120"/>
    </row>
    <row r="68" spans="1:17" ht="15">
      <c r="A68" s="162" t="s">
        <v>17</v>
      </c>
      <c r="B68" s="162"/>
      <c r="C68" s="156">
        <f aca="true" t="shared" si="16" ref="C68:O68">SUM(C66:C67)</f>
        <v>1984</v>
      </c>
      <c r="D68" s="156">
        <f t="shared" si="16"/>
        <v>3131</v>
      </c>
      <c r="E68" s="156">
        <f t="shared" si="16"/>
        <v>1641</v>
      </c>
      <c r="F68" s="156">
        <f t="shared" si="16"/>
        <v>6041</v>
      </c>
      <c r="G68" s="156">
        <f t="shared" si="16"/>
        <v>2150</v>
      </c>
      <c r="H68" s="156">
        <f t="shared" si="16"/>
        <v>6490</v>
      </c>
      <c r="I68" s="156">
        <f t="shared" si="16"/>
        <v>1926</v>
      </c>
      <c r="J68" s="156">
        <f t="shared" si="16"/>
        <v>2983</v>
      </c>
      <c r="K68" s="156">
        <f t="shared" si="16"/>
        <v>1942</v>
      </c>
      <c r="L68" s="156">
        <f t="shared" si="16"/>
        <v>5997</v>
      </c>
      <c r="M68" s="156">
        <f t="shared" si="16"/>
        <v>1607</v>
      </c>
      <c r="N68" s="156">
        <f t="shared" si="16"/>
        <v>1437</v>
      </c>
      <c r="O68" s="156">
        <f t="shared" si="16"/>
        <v>37329</v>
      </c>
      <c r="Q68" s="120"/>
    </row>
    <row r="69" spans="1:17" s="176" customFormat="1" ht="15">
      <c r="A69" s="174"/>
      <c r="B69" s="174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Q69" s="177"/>
    </row>
    <row r="70" spans="1:17" s="176" customFormat="1" ht="15">
      <c r="A70" s="174"/>
      <c r="B70" s="174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Q70" s="177"/>
    </row>
    <row r="71" spans="1:17" s="176" customFormat="1" ht="15">
      <c r="A71" s="174"/>
      <c r="B71" s="174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Q71" s="177"/>
    </row>
    <row r="72" spans="1:17" s="176" customFormat="1" ht="15">
      <c r="A72" s="174"/>
      <c r="B72" s="174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Q72" s="177"/>
    </row>
    <row r="73" spans="1:17" s="176" customFormat="1" ht="15">
      <c r="A73" s="174"/>
      <c r="B73" s="174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Q73" s="177"/>
    </row>
    <row r="74" spans="1:17" s="176" customFormat="1" ht="15">
      <c r="A74" s="174"/>
      <c r="B74" s="174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Q74" s="177"/>
    </row>
    <row r="75" spans="1:17" s="176" customFormat="1" ht="15">
      <c r="A75" s="174"/>
      <c r="B75" s="174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Q75" s="177"/>
    </row>
    <row r="76" spans="1:17" s="176" customFormat="1" ht="15">
      <c r="A76" s="174"/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Q76" s="177"/>
    </row>
    <row r="77" spans="1:17" s="176" customFormat="1" ht="15">
      <c r="A77" s="174"/>
      <c r="B77" s="174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Q77" s="177"/>
    </row>
    <row r="78" spans="1:17" s="176" customFormat="1" ht="15">
      <c r="A78" s="174"/>
      <c r="B78" s="174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Q78" s="177"/>
    </row>
    <row r="79" spans="1:17" s="176" customFormat="1" ht="15">
      <c r="A79" s="174"/>
      <c r="B79" s="174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Q79" s="177"/>
    </row>
    <row r="80" spans="1:17" s="176" customFormat="1" ht="15">
      <c r="A80" s="174"/>
      <c r="B80" s="174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Q80" s="177"/>
    </row>
    <row r="81" spans="1:17" s="176" customFormat="1" ht="15">
      <c r="A81" s="174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Q81" s="177"/>
    </row>
    <row r="82" spans="1:17" s="176" customFormat="1" ht="15">
      <c r="A82" s="174"/>
      <c r="B82" s="174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Q82" s="177"/>
    </row>
    <row r="83" spans="1:17" s="176" customFormat="1" ht="15">
      <c r="A83" s="174"/>
      <c r="B83" s="174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Q83" s="177"/>
    </row>
    <row r="84" spans="1:17" s="176" customFormat="1" ht="15">
      <c r="A84" s="174"/>
      <c r="B84" s="174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Q84" s="177"/>
    </row>
    <row r="85" spans="1:17" s="176" customFormat="1" ht="15">
      <c r="A85" s="174"/>
      <c r="B85" s="174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Q85" s="177"/>
    </row>
    <row r="86" spans="1:17" s="176" customFormat="1" ht="15">
      <c r="A86" s="174"/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Q86" s="177"/>
    </row>
    <row r="87" spans="1:17" s="176" customFormat="1" ht="15">
      <c r="A87" s="174"/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Q87" s="177"/>
    </row>
    <row r="88" spans="1:17" s="176" customFormat="1" ht="15">
      <c r="A88" s="174"/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Q88" s="177"/>
    </row>
    <row r="89" spans="1:17" s="176" customFormat="1" ht="15">
      <c r="A89" s="174"/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Q89" s="177"/>
    </row>
    <row r="90" spans="1:17" s="176" customFormat="1" ht="15">
      <c r="A90" s="174"/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Q90" s="177"/>
    </row>
    <row r="91" spans="1:17" s="176" customFormat="1" ht="15">
      <c r="A91" s="174"/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Q91" s="177"/>
    </row>
    <row r="92" spans="1:17" s="176" customFormat="1" ht="15">
      <c r="A92" s="174"/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Q92" s="177"/>
    </row>
    <row r="93" spans="1:17" s="176" customFormat="1" ht="15">
      <c r="A93" s="174"/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Q93" s="177"/>
    </row>
    <row r="94" spans="1:17" ht="28.5">
      <c r="A94" s="134" t="s">
        <v>30</v>
      </c>
      <c r="B94" s="135" t="s">
        <v>31</v>
      </c>
      <c r="C94" s="136" t="s">
        <v>451</v>
      </c>
      <c r="D94" s="136" t="s">
        <v>452</v>
      </c>
      <c r="E94" s="136" t="s">
        <v>453</v>
      </c>
      <c r="F94" s="136" t="s">
        <v>454</v>
      </c>
      <c r="G94" s="136" t="s">
        <v>455</v>
      </c>
      <c r="H94" s="136" t="s">
        <v>456</v>
      </c>
      <c r="I94" s="136" t="s">
        <v>457</v>
      </c>
      <c r="J94" s="136" t="s">
        <v>458</v>
      </c>
      <c r="K94" s="136" t="s">
        <v>459</v>
      </c>
      <c r="L94" s="136" t="s">
        <v>460</v>
      </c>
      <c r="M94" s="136" t="s">
        <v>461</v>
      </c>
      <c r="N94" s="136" t="s">
        <v>462</v>
      </c>
      <c r="O94" s="137" t="s">
        <v>463</v>
      </c>
      <c r="Q94" s="120"/>
    </row>
    <row r="95" spans="1:17" ht="30">
      <c r="A95" s="143" t="s">
        <v>172</v>
      </c>
      <c r="B95" s="145" t="s">
        <v>173</v>
      </c>
      <c r="C95" s="140">
        <v>158</v>
      </c>
      <c r="D95" s="140">
        <v>158</v>
      </c>
      <c r="E95" s="140">
        <v>158</v>
      </c>
      <c r="F95" s="140">
        <v>158</v>
      </c>
      <c r="G95" s="140">
        <v>158</v>
      </c>
      <c r="H95" s="140">
        <v>158</v>
      </c>
      <c r="I95" s="140">
        <v>158</v>
      </c>
      <c r="J95" s="140">
        <v>158</v>
      </c>
      <c r="K95" s="140">
        <v>158</v>
      </c>
      <c r="L95" s="140">
        <v>158</v>
      </c>
      <c r="M95" s="140">
        <v>158</v>
      </c>
      <c r="N95" s="140">
        <v>158</v>
      </c>
      <c r="O95" s="140">
        <v>1896</v>
      </c>
      <c r="Q95" s="120"/>
    </row>
    <row r="96" spans="1:17" ht="15">
      <c r="A96" s="143" t="s">
        <v>174</v>
      </c>
      <c r="B96" s="145" t="s">
        <v>175</v>
      </c>
      <c r="C96" s="140">
        <v>100</v>
      </c>
      <c r="D96" s="140">
        <v>100</v>
      </c>
      <c r="E96" s="140">
        <v>100</v>
      </c>
      <c r="F96" s="140">
        <v>100</v>
      </c>
      <c r="G96" s="140">
        <v>100</v>
      </c>
      <c r="H96" s="140">
        <v>100</v>
      </c>
      <c r="I96" s="140">
        <v>100</v>
      </c>
      <c r="J96" s="140">
        <v>100</v>
      </c>
      <c r="K96" s="140">
        <v>100</v>
      </c>
      <c r="L96" s="140">
        <v>100</v>
      </c>
      <c r="M96" s="140">
        <v>100</v>
      </c>
      <c r="N96" s="140">
        <v>100</v>
      </c>
      <c r="O96" s="140">
        <v>1200</v>
      </c>
      <c r="Q96" s="120"/>
    </row>
    <row r="97" spans="1:17" ht="15">
      <c r="A97" s="143" t="s">
        <v>176</v>
      </c>
      <c r="B97" s="145" t="s">
        <v>177</v>
      </c>
      <c r="C97" s="140">
        <v>37</v>
      </c>
      <c r="D97" s="140">
        <v>36</v>
      </c>
      <c r="E97" s="140">
        <v>36</v>
      </c>
      <c r="F97" s="140">
        <v>36</v>
      </c>
      <c r="G97" s="140">
        <v>37</v>
      </c>
      <c r="H97" s="140">
        <v>37</v>
      </c>
      <c r="I97" s="140">
        <v>37</v>
      </c>
      <c r="J97" s="140">
        <v>37</v>
      </c>
      <c r="K97" s="140">
        <v>36</v>
      </c>
      <c r="L97" s="140">
        <v>37</v>
      </c>
      <c r="M97" s="140">
        <v>37</v>
      </c>
      <c r="N97" s="140">
        <v>36</v>
      </c>
      <c r="O97" s="140">
        <v>439</v>
      </c>
      <c r="Q97" s="120"/>
    </row>
    <row r="98" spans="1:17" ht="15">
      <c r="A98" s="143" t="s">
        <v>464</v>
      </c>
      <c r="B98" s="145" t="s">
        <v>465</v>
      </c>
      <c r="C98" s="140"/>
      <c r="D98" s="140"/>
      <c r="E98" s="140"/>
      <c r="F98" s="140">
        <v>55</v>
      </c>
      <c r="G98" s="140"/>
      <c r="H98" s="140"/>
      <c r="I98" s="140"/>
      <c r="J98" s="140"/>
      <c r="K98" s="140"/>
      <c r="L98" s="140"/>
      <c r="M98" s="140"/>
      <c r="N98" s="140"/>
      <c r="O98" s="140">
        <v>55</v>
      </c>
      <c r="Q98" s="120"/>
    </row>
    <row r="99" spans="1:17" ht="15">
      <c r="A99" s="33" t="s">
        <v>180</v>
      </c>
      <c r="B99" s="41" t="s">
        <v>181</v>
      </c>
      <c r="C99" s="144">
        <f>SUM(C94:C98)</f>
        <v>295</v>
      </c>
      <c r="D99" s="144">
        <f aca="true" t="shared" si="17" ref="D99:N99">SUM(D94:D98)</f>
        <v>294</v>
      </c>
      <c r="E99" s="144">
        <f t="shared" si="17"/>
        <v>294</v>
      </c>
      <c r="F99" s="144">
        <f t="shared" si="17"/>
        <v>349</v>
      </c>
      <c r="G99" s="144">
        <f t="shared" si="17"/>
        <v>295</v>
      </c>
      <c r="H99" s="144">
        <f t="shared" si="17"/>
        <v>295</v>
      </c>
      <c r="I99" s="144">
        <f t="shared" si="17"/>
        <v>295</v>
      </c>
      <c r="J99" s="144">
        <f t="shared" si="17"/>
        <v>295</v>
      </c>
      <c r="K99" s="144">
        <f t="shared" si="17"/>
        <v>294</v>
      </c>
      <c r="L99" s="144">
        <f t="shared" si="17"/>
        <v>295</v>
      </c>
      <c r="M99" s="144">
        <f t="shared" si="17"/>
        <v>295</v>
      </c>
      <c r="N99" s="144">
        <f t="shared" si="17"/>
        <v>294</v>
      </c>
      <c r="O99" s="144">
        <f>SUM(O94:O98)</f>
        <v>3590</v>
      </c>
      <c r="Q99" s="120"/>
    </row>
    <row r="100" spans="1:17" ht="30">
      <c r="A100" s="143" t="s">
        <v>182</v>
      </c>
      <c r="B100" s="145" t="s">
        <v>179</v>
      </c>
      <c r="C100" s="140">
        <v>116</v>
      </c>
      <c r="D100" s="140">
        <v>117</v>
      </c>
      <c r="E100" s="140">
        <v>117</v>
      </c>
      <c r="F100" s="140">
        <v>116</v>
      </c>
      <c r="G100" s="140">
        <v>117</v>
      </c>
      <c r="H100" s="140">
        <v>116</v>
      </c>
      <c r="I100" s="140">
        <v>117</v>
      </c>
      <c r="J100" s="140">
        <v>117</v>
      </c>
      <c r="K100" s="140">
        <v>116</v>
      </c>
      <c r="L100" s="140">
        <v>116</v>
      </c>
      <c r="M100" s="140">
        <v>117</v>
      </c>
      <c r="N100" s="140">
        <v>116</v>
      </c>
      <c r="O100" s="140">
        <v>1398</v>
      </c>
      <c r="Q100" s="120"/>
    </row>
    <row r="101" spans="1:17" s="170" customFormat="1" ht="21.75" customHeight="1">
      <c r="A101" s="167" t="s">
        <v>475</v>
      </c>
      <c r="B101" s="168" t="s">
        <v>184</v>
      </c>
      <c r="C101" s="169">
        <f>SUM(C99+C100)</f>
        <v>411</v>
      </c>
      <c r="D101" s="169">
        <f aca="true" t="shared" si="18" ref="D101:N101">SUM(D99+D100)</f>
        <v>411</v>
      </c>
      <c r="E101" s="169">
        <f t="shared" si="18"/>
        <v>411</v>
      </c>
      <c r="F101" s="169">
        <f t="shared" si="18"/>
        <v>465</v>
      </c>
      <c r="G101" s="169">
        <f t="shared" si="18"/>
        <v>412</v>
      </c>
      <c r="H101" s="169">
        <f t="shared" si="18"/>
        <v>411</v>
      </c>
      <c r="I101" s="169">
        <f t="shared" si="18"/>
        <v>412</v>
      </c>
      <c r="J101" s="169">
        <f t="shared" si="18"/>
        <v>412</v>
      </c>
      <c r="K101" s="169">
        <f t="shared" si="18"/>
        <v>410</v>
      </c>
      <c r="L101" s="169">
        <f t="shared" si="18"/>
        <v>411</v>
      </c>
      <c r="M101" s="169">
        <f t="shared" si="18"/>
        <v>412</v>
      </c>
      <c r="N101" s="169">
        <f t="shared" si="18"/>
        <v>410</v>
      </c>
      <c r="O101" s="169">
        <f>SUM(O99:O100)</f>
        <v>4988</v>
      </c>
      <c r="Q101" s="120"/>
    </row>
    <row r="102" spans="1:17" s="171" customFormat="1" ht="15">
      <c r="A102" s="33" t="s">
        <v>189</v>
      </c>
      <c r="B102" s="41" t="s">
        <v>190</v>
      </c>
      <c r="C102" s="144"/>
      <c r="D102" s="144"/>
      <c r="E102" s="144">
        <v>563</v>
      </c>
      <c r="F102" s="144"/>
      <c r="G102" s="144"/>
      <c r="H102" s="144"/>
      <c r="I102" s="144"/>
      <c r="J102" s="144"/>
      <c r="K102" s="144">
        <v>562</v>
      </c>
      <c r="L102" s="144"/>
      <c r="M102" s="144"/>
      <c r="N102" s="144"/>
      <c r="O102" s="144">
        <v>1125</v>
      </c>
      <c r="Q102" s="172"/>
    </row>
    <row r="103" spans="1:17" ht="15">
      <c r="A103" s="143" t="s">
        <v>192</v>
      </c>
      <c r="B103" s="145" t="s">
        <v>193</v>
      </c>
      <c r="C103" s="140"/>
      <c r="D103" s="140"/>
      <c r="E103" s="140">
        <v>1344</v>
      </c>
      <c r="F103" s="140"/>
      <c r="G103" s="140"/>
      <c r="H103" s="140"/>
      <c r="I103" s="140"/>
      <c r="J103" s="140"/>
      <c r="K103" s="140">
        <v>1345</v>
      </c>
      <c r="L103" s="140"/>
      <c r="M103" s="140"/>
      <c r="N103" s="140"/>
      <c r="O103" s="140">
        <v>2689</v>
      </c>
      <c r="Q103" s="120"/>
    </row>
    <row r="104" spans="1:17" ht="15">
      <c r="A104" s="143" t="s">
        <v>194</v>
      </c>
      <c r="B104" s="145" t="s">
        <v>195</v>
      </c>
      <c r="C104" s="140"/>
      <c r="D104" s="140"/>
      <c r="E104" s="140">
        <v>483</v>
      </c>
      <c r="F104" s="140"/>
      <c r="G104" s="140"/>
      <c r="H104" s="140"/>
      <c r="I104" s="140"/>
      <c r="J104" s="140"/>
      <c r="K104" s="140">
        <v>484</v>
      </c>
      <c r="L104" s="140"/>
      <c r="M104" s="140"/>
      <c r="N104" s="140"/>
      <c r="O104" s="140">
        <v>967</v>
      </c>
      <c r="Q104" s="120"/>
    </row>
    <row r="105" spans="1:17" ht="18.75" customHeight="1">
      <c r="A105" s="143" t="s">
        <v>196</v>
      </c>
      <c r="B105" s="145" t="s">
        <v>197</v>
      </c>
      <c r="C105" s="140"/>
      <c r="D105" s="140"/>
      <c r="E105" s="140"/>
      <c r="F105" s="140">
        <v>5</v>
      </c>
      <c r="G105" s="140"/>
      <c r="H105" s="140">
        <v>5</v>
      </c>
      <c r="I105" s="140">
        <v>5</v>
      </c>
      <c r="J105" s="140">
        <v>5</v>
      </c>
      <c r="K105" s="140">
        <v>12</v>
      </c>
      <c r="L105" s="140"/>
      <c r="M105" s="140"/>
      <c r="N105" s="140"/>
      <c r="O105" s="140">
        <v>32</v>
      </c>
      <c r="Q105" s="120"/>
    </row>
    <row r="106" spans="1:17" ht="15">
      <c r="A106" s="33" t="s">
        <v>198</v>
      </c>
      <c r="B106" s="41" t="s">
        <v>199</v>
      </c>
      <c r="C106" s="144">
        <f>SUM(C103:C105)</f>
        <v>0</v>
      </c>
      <c r="D106" s="144">
        <f aca="true" t="shared" si="19" ref="D106:N106">SUM(D103:D105)</f>
        <v>0</v>
      </c>
      <c r="E106" s="144">
        <f t="shared" si="19"/>
        <v>1827</v>
      </c>
      <c r="F106" s="144">
        <f t="shared" si="19"/>
        <v>5</v>
      </c>
      <c r="G106" s="144">
        <f t="shared" si="19"/>
        <v>0</v>
      </c>
      <c r="H106" s="144">
        <f t="shared" si="19"/>
        <v>5</v>
      </c>
      <c r="I106" s="144">
        <f t="shared" si="19"/>
        <v>5</v>
      </c>
      <c r="J106" s="144">
        <f t="shared" si="19"/>
        <v>5</v>
      </c>
      <c r="K106" s="144">
        <f t="shared" si="19"/>
        <v>1841</v>
      </c>
      <c r="L106" s="144">
        <f t="shared" si="19"/>
        <v>0</v>
      </c>
      <c r="M106" s="144">
        <f t="shared" si="19"/>
        <v>0</v>
      </c>
      <c r="N106" s="144">
        <f t="shared" si="19"/>
        <v>0</v>
      </c>
      <c r="O106" s="144">
        <f>SUM(O103:O105)</f>
        <v>3688</v>
      </c>
      <c r="Q106" s="120"/>
    </row>
    <row r="107" spans="1:17" ht="15">
      <c r="A107" s="143" t="s">
        <v>200</v>
      </c>
      <c r="B107" s="145" t="s">
        <v>201</v>
      </c>
      <c r="C107" s="140"/>
      <c r="D107" s="140"/>
      <c r="E107" s="140"/>
      <c r="F107" s="140"/>
      <c r="G107" s="140"/>
      <c r="H107" s="140">
        <v>31</v>
      </c>
      <c r="I107" s="140"/>
      <c r="J107" s="140"/>
      <c r="K107" s="140"/>
      <c r="L107" s="140"/>
      <c r="M107" s="140"/>
      <c r="N107" s="140"/>
      <c r="O107" s="140">
        <v>31</v>
      </c>
      <c r="Q107" s="120"/>
    </row>
    <row r="108" spans="1:17" ht="15">
      <c r="A108" s="33" t="s">
        <v>202</v>
      </c>
      <c r="B108" s="41" t="s">
        <v>203</v>
      </c>
      <c r="C108" s="144">
        <f>SUM(C102+C106+C107)</f>
        <v>0</v>
      </c>
      <c r="D108" s="144">
        <f aca="true" t="shared" si="20" ref="D108:N108">SUM(D102+D106+D107)</f>
        <v>0</v>
      </c>
      <c r="E108" s="144">
        <f t="shared" si="20"/>
        <v>2390</v>
      </c>
      <c r="F108" s="144">
        <f t="shared" si="20"/>
        <v>5</v>
      </c>
      <c r="G108" s="144">
        <f t="shared" si="20"/>
        <v>0</v>
      </c>
      <c r="H108" s="144">
        <f t="shared" si="20"/>
        <v>36</v>
      </c>
      <c r="I108" s="144">
        <f t="shared" si="20"/>
        <v>5</v>
      </c>
      <c r="J108" s="144">
        <f t="shared" si="20"/>
        <v>5</v>
      </c>
      <c r="K108" s="144">
        <f t="shared" si="20"/>
        <v>2403</v>
      </c>
      <c r="L108" s="144">
        <f t="shared" si="20"/>
        <v>0</v>
      </c>
      <c r="M108" s="144">
        <f t="shared" si="20"/>
        <v>0</v>
      </c>
      <c r="N108" s="144">
        <f t="shared" si="20"/>
        <v>0</v>
      </c>
      <c r="O108" s="144">
        <f>SUM(O102+O106+O107)</f>
        <v>4844</v>
      </c>
      <c r="Q108" s="120"/>
    </row>
    <row r="109" spans="1:17" ht="15">
      <c r="A109" s="147" t="s">
        <v>204</v>
      </c>
      <c r="B109" s="145" t="s">
        <v>205</v>
      </c>
      <c r="C109" s="140">
        <v>237</v>
      </c>
      <c r="D109" s="140">
        <v>237</v>
      </c>
      <c r="E109" s="140">
        <v>237</v>
      </c>
      <c r="F109" s="140">
        <v>237</v>
      </c>
      <c r="G109" s="140">
        <v>237</v>
      </c>
      <c r="H109" s="140">
        <v>237</v>
      </c>
      <c r="I109" s="140">
        <v>237</v>
      </c>
      <c r="J109" s="140">
        <v>236</v>
      </c>
      <c r="K109" s="140">
        <v>236</v>
      </c>
      <c r="L109" s="140">
        <v>237</v>
      </c>
      <c r="M109" s="140">
        <v>236</v>
      </c>
      <c r="N109" s="140">
        <v>237</v>
      </c>
      <c r="O109" s="140">
        <v>2841</v>
      </c>
      <c r="Q109" s="120"/>
    </row>
    <row r="110" spans="1:17" ht="15">
      <c r="A110" s="147" t="s">
        <v>222</v>
      </c>
      <c r="B110" s="145" t="s">
        <v>223</v>
      </c>
      <c r="C110" s="140">
        <v>191</v>
      </c>
      <c r="D110" s="140">
        <v>191</v>
      </c>
      <c r="E110" s="140">
        <v>191</v>
      </c>
      <c r="F110" s="140">
        <v>192</v>
      </c>
      <c r="G110" s="140">
        <v>191</v>
      </c>
      <c r="H110" s="140">
        <v>191</v>
      </c>
      <c r="I110" s="140">
        <v>191</v>
      </c>
      <c r="J110" s="140">
        <v>191</v>
      </c>
      <c r="K110" s="140">
        <v>191</v>
      </c>
      <c r="L110" s="140">
        <v>191</v>
      </c>
      <c r="M110" s="140">
        <v>192</v>
      </c>
      <c r="N110" s="140">
        <v>192</v>
      </c>
      <c r="O110" s="140">
        <v>2295</v>
      </c>
      <c r="Q110" s="120"/>
    </row>
    <row r="111" spans="1:17" ht="15">
      <c r="A111" s="147" t="s">
        <v>206</v>
      </c>
      <c r="B111" s="145" t="s">
        <v>207</v>
      </c>
      <c r="C111" s="140">
        <v>146</v>
      </c>
      <c r="D111" s="140">
        <v>146</v>
      </c>
      <c r="E111" s="140">
        <v>145</v>
      </c>
      <c r="F111" s="140">
        <v>145</v>
      </c>
      <c r="G111" s="140">
        <v>145</v>
      </c>
      <c r="H111" s="140">
        <v>145</v>
      </c>
      <c r="I111" s="140">
        <v>145</v>
      </c>
      <c r="J111" s="140">
        <v>145</v>
      </c>
      <c r="K111" s="140">
        <v>145</v>
      </c>
      <c r="L111" s="140">
        <v>145</v>
      </c>
      <c r="M111" s="140">
        <v>146</v>
      </c>
      <c r="N111" s="140">
        <v>145</v>
      </c>
      <c r="O111" s="140">
        <v>1743</v>
      </c>
      <c r="Q111" s="120"/>
    </row>
    <row r="112" spans="1:17" ht="15">
      <c r="A112" s="147" t="s">
        <v>208</v>
      </c>
      <c r="B112" s="145" t="s">
        <v>209</v>
      </c>
      <c r="C112" s="140">
        <v>211</v>
      </c>
      <c r="D112" s="140">
        <v>211</v>
      </c>
      <c r="E112" s="140">
        <v>211</v>
      </c>
      <c r="F112" s="140">
        <v>211</v>
      </c>
      <c r="G112" s="140">
        <v>211</v>
      </c>
      <c r="H112" s="140">
        <v>211</v>
      </c>
      <c r="I112" s="140">
        <v>211</v>
      </c>
      <c r="J112" s="140">
        <v>210</v>
      </c>
      <c r="K112" s="140">
        <v>210</v>
      </c>
      <c r="L112" s="140">
        <v>211</v>
      </c>
      <c r="M112" s="140">
        <v>211</v>
      </c>
      <c r="N112" s="140">
        <v>210</v>
      </c>
      <c r="O112" s="140">
        <v>2529</v>
      </c>
      <c r="Q112" s="120"/>
    </row>
    <row r="113" spans="1:17" ht="15">
      <c r="A113" s="147" t="s">
        <v>224</v>
      </c>
      <c r="B113" s="145" t="s">
        <v>225</v>
      </c>
      <c r="C113" s="140"/>
      <c r="D113" s="140"/>
      <c r="E113" s="140"/>
      <c r="F113" s="140"/>
      <c r="G113" s="140">
        <v>765</v>
      </c>
      <c r="H113" s="140"/>
      <c r="I113" s="140"/>
      <c r="J113" s="140"/>
      <c r="K113" s="140"/>
      <c r="L113" s="140">
        <v>765</v>
      </c>
      <c r="M113" s="140"/>
      <c r="N113" s="140"/>
      <c r="O113" s="140">
        <v>1530</v>
      </c>
      <c r="Q113" s="120"/>
    </row>
    <row r="114" spans="1:17" ht="15">
      <c r="A114" s="147" t="s">
        <v>466</v>
      </c>
      <c r="B114" s="145" t="s">
        <v>227</v>
      </c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>
        <v>76</v>
      </c>
      <c r="O114" s="140">
        <v>76</v>
      </c>
      <c r="Q114" s="120"/>
    </row>
    <row r="115" spans="1:17" ht="15">
      <c r="A115" s="147" t="s">
        <v>467</v>
      </c>
      <c r="B115" s="145" t="s">
        <v>229</v>
      </c>
      <c r="C115" s="140"/>
      <c r="D115" s="140"/>
      <c r="E115" s="140"/>
      <c r="F115" s="140"/>
      <c r="G115" s="140">
        <v>82</v>
      </c>
      <c r="H115" s="140"/>
      <c r="I115" s="140"/>
      <c r="J115" s="140">
        <v>150</v>
      </c>
      <c r="K115" s="140"/>
      <c r="L115" s="140">
        <v>220</v>
      </c>
      <c r="M115" s="140"/>
      <c r="N115" s="140"/>
      <c r="O115" s="140">
        <v>452</v>
      </c>
      <c r="Q115" s="120"/>
    </row>
    <row r="116" spans="1:17" ht="15">
      <c r="A116" s="36" t="s">
        <v>210</v>
      </c>
      <c r="B116" s="41" t="s">
        <v>211</v>
      </c>
      <c r="C116" s="144">
        <f>SUM(C109:C115)</f>
        <v>785</v>
      </c>
      <c r="D116" s="144">
        <f aca="true" t="shared" si="21" ref="D116:N116">SUM(D109:D115)</f>
        <v>785</v>
      </c>
      <c r="E116" s="144">
        <f t="shared" si="21"/>
        <v>784</v>
      </c>
      <c r="F116" s="144">
        <f t="shared" si="21"/>
        <v>785</v>
      </c>
      <c r="G116" s="144">
        <f t="shared" si="21"/>
        <v>1631</v>
      </c>
      <c r="H116" s="144">
        <f t="shared" si="21"/>
        <v>784</v>
      </c>
      <c r="I116" s="144">
        <f t="shared" si="21"/>
        <v>784</v>
      </c>
      <c r="J116" s="144">
        <f t="shared" si="21"/>
        <v>932</v>
      </c>
      <c r="K116" s="144">
        <f t="shared" si="21"/>
        <v>782</v>
      </c>
      <c r="L116" s="144">
        <f t="shared" si="21"/>
        <v>1769</v>
      </c>
      <c r="M116" s="144">
        <f t="shared" si="21"/>
        <v>785</v>
      </c>
      <c r="N116" s="144">
        <f t="shared" si="21"/>
        <v>860</v>
      </c>
      <c r="O116" s="144">
        <f>SUM(O109:O115)</f>
        <v>11466</v>
      </c>
      <c r="Q116" s="120"/>
    </row>
    <row r="117" spans="1:17" ht="15">
      <c r="A117" s="143" t="s">
        <v>468</v>
      </c>
      <c r="B117" s="145" t="s">
        <v>469</v>
      </c>
      <c r="C117" s="140"/>
      <c r="D117" s="140"/>
      <c r="E117" s="140">
        <v>7089</v>
      </c>
      <c r="F117" s="140"/>
      <c r="G117" s="140"/>
      <c r="H117" s="140"/>
      <c r="I117" s="140"/>
      <c r="J117" s="140"/>
      <c r="K117" s="140"/>
      <c r="L117" s="140"/>
      <c r="M117" s="140"/>
      <c r="N117" s="140"/>
      <c r="O117" s="140">
        <v>7089</v>
      </c>
      <c r="Q117" s="120"/>
    </row>
    <row r="118" spans="1:17" ht="15">
      <c r="A118" s="33" t="s">
        <v>470</v>
      </c>
      <c r="B118" s="41" t="s">
        <v>188</v>
      </c>
      <c r="C118" s="144">
        <f>SUM(C117)</f>
        <v>0</v>
      </c>
      <c r="D118" s="144">
        <f aca="true" t="shared" si="22" ref="D118:N118">SUM(D117)</f>
        <v>0</v>
      </c>
      <c r="E118" s="144">
        <f t="shared" si="22"/>
        <v>7089</v>
      </c>
      <c r="F118" s="144">
        <f t="shared" si="22"/>
        <v>0</v>
      </c>
      <c r="G118" s="144">
        <f t="shared" si="22"/>
        <v>0</v>
      </c>
      <c r="H118" s="144">
        <f t="shared" si="22"/>
        <v>0</v>
      </c>
      <c r="I118" s="144">
        <f t="shared" si="22"/>
        <v>0</v>
      </c>
      <c r="J118" s="144">
        <f t="shared" si="22"/>
        <v>0</v>
      </c>
      <c r="K118" s="144">
        <f t="shared" si="22"/>
        <v>0</v>
      </c>
      <c r="L118" s="144">
        <f t="shared" si="22"/>
        <v>0</v>
      </c>
      <c r="M118" s="144">
        <f t="shared" si="22"/>
        <v>0</v>
      </c>
      <c r="N118" s="144">
        <f t="shared" si="22"/>
        <v>0</v>
      </c>
      <c r="O118" s="144">
        <v>7089</v>
      </c>
      <c r="Q118" s="120"/>
    </row>
    <row r="119" spans="1:17" s="166" customFormat="1" ht="15">
      <c r="A119" s="157" t="s">
        <v>230</v>
      </c>
      <c r="B119" s="173" t="s">
        <v>231</v>
      </c>
      <c r="C119" s="159"/>
      <c r="D119" s="159"/>
      <c r="E119" s="159"/>
      <c r="F119" s="159"/>
      <c r="G119" s="159"/>
      <c r="H119" s="159"/>
      <c r="I119" s="159">
        <v>1559</v>
      </c>
      <c r="J119" s="159"/>
      <c r="K119" s="159"/>
      <c r="L119" s="159"/>
      <c r="M119" s="159"/>
      <c r="N119" s="159"/>
      <c r="O119" s="159">
        <v>1559</v>
      </c>
      <c r="Q119" s="120"/>
    </row>
    <row r="120" spans="1:17" ht="15">
      <c r="A120" s="163" t="s">
        <v>232</v>
      </c>
      <c r="B120" s="154" t="s">
        <v>476</v>
      </c>
      <c r="C120" s="156">
        <f>SUM(C119)</f>
        <v>0</v>
      </c>
      <c r="D120" s="156">
        <f aca="true" t="shared" si="23" ref="D120:N120">SUM(D119)</f>
        <v>0</v>
      </c>
      <c r="E120" s="156">
        <f t="shared" si="23"/>
        <v>0</v>
      </c>
      <c r="F120" s="156">
        <f t="shared" si="23"/>
        <v>0</v>
      </c>
      <c r="G120" s="156">
        <f t="shared" si="23"/>
        <v>0</v>
      </c>
      <c r="H120" s="156">
        <f t="shared" si="23"/>
        <v>0</v>
      </c>
      <c r="I120" s="156">
        <f t="shared" si="23"/>
        <v>1559</v>
      </c>
      <c r="J120" s="156">
        <f t="shared" si="23"/>
        <v>0</v>
      </c>
      <c r="K120" s="156">
        <f t="shared" si="23"/>
        <v>0</v>
      </c>
      <c r="L120" s="156">
        <f t="shared" si="23"/>
        <v>0</v>
      </c>
      <c r="M120" s="156">
        <f t="shared" si="23"/>
        <v>0</v>
      </c>
      <c r="N120" s="156">
        <f t="shared" si="23"/>
        <v>0</v>
      </c>
      <c r="O120" s="156">
        <f>SUM(O119)</f>
        <v>1559</v>
      </c>
      <c r="Q120" s="120"/>
    </row>
    <row r="121" spans="1:17" ht="22.5" customHeight="1">
      <c r="A121" s="163" t="s">
        <v>212</v>
      </c>
      <c r="B121" s="154" t="s">
        <v>213</v>
      </c>
      <c r="C121" s="156">
        <f>SUM(C101+C108+C116+C118+C120)</f>
        <v>1196</v>
      </c>
      <c r="D121" s="156">
        <f aca="true" t="shared" si="24" ref="D121:N121">SUM(D101+D108+D116+D118+D120)</f>
        <v>1196</v>
      </c>
      <c r="E121" s="156">
        <f t="shared" si="24"/>
        <v>10674</v>
      </c>
      <c r="F121" s="156">
        <f t="shared" si="24"/>
        <v>1255</v>
      </c>
      <c r="G121" s="156">
        <f t="shared" si="24"/>
        <v>2043</v>
      </c>
      <c r="H121" s="156">
        <f t="shared" si="24"/>
        <v>1231</v>
      </c>
      <c r="I121" s="156">
        <f t="shared" si="24"/>
        <v>2760</v>
      </c>
      <c r="J121" s="156">
        <f t="shared" si="24"/>
        <v>1349</v>
      </c>
      <c r="K121" s="156">
        <f t="shared" si="24"/>
        <v>3595</v>
      </c>
      <c r="L121" s="156">
        <f t="shared" si="24"/>
        <v>2180</v>
      </c>
      <c r="M121" s="156">
        <f t="shared" si="24"/>
        <v>1197</v>
      </c>
      <c r="N121" s="156">
        <f t="shared" si="24"/>
        <v>1270</v>
      </c>
      <c r="O121" s="156">
        <f>SUM(O101+O108+O116+O118+O120)</f>
        <v>29946</v>
      </c>
      <c r="Q121" s="120"/>
    </row>
    <row r="122" spans="1:15" ht="15" customHeight="1">
      <c r="A122" s="164" t="s">
        <v>477</v>
      </c>
      <c r="B122" s="158" t="s">
        <v>217</v>
      </c>
      <c r="C122" s="159">
        <v>19869</v>
      </c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>
        <v>19869</v>
      </c>
    </row>
    <row r="123" spans="1:15" ht="14.25" customHeight="1">
      <c r="A123" s="157" t="s">
        <v>478</v>
      </c>
      <c r="B123" s="158" t="s">
        <v>479</v>
      </c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>
        <v>554</v>
      </c>
      <c r="O123" s="159">
        <v>554</v>
      </c>
    </row>
    <row r="124" spans="1:15" s="171" customFormat="1" ht="23.25" customHeight="1">
      <c r="A124" s="163" t="s">
        <v>220</v>
      </c>
      <c r="B124" s="161" t="s">
        <v>221</v>
      </c>
      <c r="C124" s="156">
        <f>SUM(C122:C123)</f>
        <v>19869</v>
      </c>
      <c r="D124" s="156">
        <f aca="true" t="shared" si="25" ref="D124:N124">SUM(D122:D123)</f>
        <v>0</v>
      </c>
      <c r="E124" s="156">
        <f t="shared" si="25"/>
        <v>0</v>
      </c>
      <c r="F124" s="156">
        <f t="shared" si="25"/>
        <v>0</v>
      </c>
      <c r="G124" s="156">
        <f t="shared" si="25"/>
        <v>0</v>
      </c>
      <c r="H124" s="156">
        <f t="shared" si="25"/>
        <v>0</v>
      </c>
      <c r="I124" s="156">
        <f t="shared" si="25"/>
        <v>0</v>
      </c>
      <c r="J124" s="156">
        <f t="shared" si="25"/>
        <v>0</v>
      </c>
      <c r="K124" s="156">
        <f t="shared" si="25"/>
        <v>0</v>
      </c>
      <c r="L124" s="156">
        <f t="shared" si="25"/>
        <v>0</v>
      </c>
      <c r="M124" s="156">
        <f t="shared" si="25"/>
        <v>0</v>
      </c>
      <c r="N124" s="156">
        <f t="shared" si="25"/>
        <v>554</v>
      </c>
      <c r="O124" s="156">
        <f>SUM(O122:O123)</f>
        <v>20423</v>
      </c>
    </row>
    <row r="125" spans="1:15" ht="15">
      <c r="A125" s="162" t="s">
        <v>27</v>
      </c>
      <c r="B125" s="162"/>
      <c r="C125" s="156">
        <f>SUM(C121+C124)</f>
        <v>21065</v>
      </c>
      <c r="D125" s="156">
        <f aca="true" t="shared" si="26" ref="D125:O125">SUM(D121+D124)</f>
        <v>1196</v>
      </c>
      <c r="E125" s="156">
        <f t="shared" si="26"/>
        <v>10674</v>
      </c>
      <c r="F125" s="156">
        <f t="shared" si="26"/>
        <v>1255</v>
      </c>
      <c r="G125" s="156">
        <f t="shared" si="26"/>
        <v>2043</v>
      </c>
      <c r="H125" s="156">
        <f t="shared" si="26"/>
        <v>1231</v>
      </c>
      <c r="I125" s="156">
        <f t="shared" si="26"/>
        <v>2760</v>
      </c>
      <c r="J125" s="156">
        <f t="shared" si="26"/>
        <v>1349</v>
      </c>
      <c r="K125" s="156">
        <f t="shared" si="26"/>
        <v>3595</v>
      </c>
      <c r="L125" s="156">
        <f t="shared" si="26"/>
        <v>2180</v>
      </c>
      <c r="M125" s="156">
        <f t="shared" si="26"/>
        <v>1197</v>
      </c>
      <c r="N125" s="156">
        <f t="shared" si="26"/>
        <v>1824</v>
      </c>
      <c r="O125" s="156">
        <f t="shared" si="26"/>
        <v>50369</v>
      </c>
    </row>
  </sheetData>
  <sheetProtection/>
  <mergeCells count="3">
    <mergeCell ref="A2:O2"/>
    <mergeCell ref="A3:O3"/>
    <mergeCell ref="A4:O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M49" sqref="M49"/>
    </sheetView>
  </sheetViews>
  <sheetFormatPr defaultColWidth="8.140625" defaultRowHeight="15"/>
  <cols>
    <col min="1" max="1" width="8.140625" style="17" customWidth="1"/>
    <col min="2" max="2" width="80.28125" style="17" customWidth="1"/>
    <col min="3" max="3" width="17.421875" style="17" customWidth="1"/>
    <col min="4" max="4" width="16.140625" style="17" customWidth="1"/>
    <col min="5" max="255" width="9.140625" style="17" customWidth="1"/>
    <col min="256" max="16384" width="8.140625" style="17" customWidth="1"/>
  </cols>
  <sheetData>
    <row r="1" spans="1:16" ht="15">
      <c r="A1" s="201" t="s">
        <v>645</v>
      </c>
      <c r="B1" s="199"/>
      <c r="C1" s="199"/>
      <c r="D1" s="199"/>
      <c r="E1" s="189"/>
      <c r="F1" s="190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0" ht="15.75">
      <c r="A2" s="197" t="s">
        <v>234</v>
      </c>
      <c r="B2" s="201"/>
      <c r="C2" s="201"/>
      <c r="D2" s="201"/>
      <c r="E2" s="179"/>
      <c r="F2" s="180"/>
      <c r="G2" s="96"/>
      <c r="H2" s="96"/>
      <c r="I2" s="96"/>
      <c r="J2" s="96"/>
    </row>
    <row r="3" spans="1:10" ht="19.5">
      <c r="A3" s="211" t="s">
        <v>578</v>
      </c>
      <c r="B3" s="218"/>
      <c r="C3" s="218"/>
      <c r="D3" s="218"/>
      <c r="E3" s="178"/>
      <c r="F3" s="178"/>
      <c r="G3" s="178"/>
      <c r="H3" s="178"/>
      <c r="I3" s="96"/>
      <c r="J3" s="96"/>
    </row>
    <row r="5" spans="1:4" s="182" customFormat="1" ht="15.75">
      <c r="A5" s="181" t="s">
        <v>579</v>
      </c>
      <c r="B5" s="181" t="s">
        <v>2</v>
      </c>
      <c r="C5" s="181" t="s">
        <v>480</v>
      </c>
      <c r="D5" s="181" t="s">
        <v>481</v>
      </c>
    </row>
    <row r="6" spans="1:4" s="182" customFormat="1" ht="15.75">
      <c r="A6" s="181">
        <v>1</v>
      </c>
      <c r="B6" s="181">
        <v>2</v>
      </c>
      <c r="C6" s="181">
        <v>3</v>
      </c>
      <c r="D6" s="181">
        <v>5</v>
      </c>
    </row>
    <row r="7" spans="1:4" ht="15">
      <c r="A7" s="183" t="s">
        <v>482</v>
      </c>
      <c r="B7" s="184" t="s">
        <v>483</v>
      </c>
      <c r="C7" s="185">
        <v>1138</v>
      </c>
      <c r="D7" s="185">
        <v>461</v>
      </c>
    </row>
    <row r="8" spans="1:4" ht="15">
      <c r="A8" s="186" t="s">
        <v>484</v>
      </c>
      <c r="B8" s="187" t="s">
        <v>485</v>
      </c>
      <c r="C8" s="188">
        <v>1138</v>
      </c>
      <c r="D8" s="188">
        <v>461</v>
      </c>
    </row>
    <row r="9" spans="1:4" ht="15">
      <c r="A9" s="183" t="s">
        <v>486</v>
      </c>
      <c r="B9" s="184" t="s">
        <v>487</v>
      </c>
      <c r="C9" s="185">
        <v>199266</v>
      </c>
      <c r="D9" s="185">
        <v>208013</v>
      </c>
    </row>
    <row r="10" spans="1:4" ht="15">
      <c r="A10" s="183" t="s">
        <v>488</v>
      </c>
      <c r="B10" s="184" t="s">
        <v>489</v>
      </c>
      <c r="C10" s="185">
        <v>2177</v>
      </c>
      <c r="D10" s="185">
        <v>1836</v>
      </c>
    </row>
    <row r="11" spans="1:4" ht="15">
      <c r="A11" s="183" t="s">
        <v>490</v>
      </c>
      <c r="B11" s="184" t="s">
        <v>491</v>
      </c>
      <c r="C11" s="185">
        <v>2833</v>
      </c>
      <c r="D11" s="185">
        <v>1611</v>
      </c>
    </row>
    <row r="12" spans="1:4" ht="15">
      <c r="A12" s="186" t="s">
        <v>492</v>
      </c>
      <c r="B12" s="187" t="s">
        <v>493</v>
      </c>
      <c r="C12" s="188">
        <v>204276</v>
      </c>
      <c r="D12" s="188">
        <v>211460</v>
      </c>
    </row>
    <row r="13" spans="1:4" ht="15">
      <c r="A13" s="183" t="s">
        <v>494</v>
      </c>
      <c r="B13" s="184" t="s">
        <v>495</v>
      </c>
      <c r="C13" s="185">
        <v>1890</v>
      </c>
      <c r="D13" s="185">
        <v>1890</v>
      </c>
    </row>
    <row r="14" spans="1:4" ht="15">
      <c r="A14" s="183" t="s">
        <v>496</v>
      </c>
      <c r="B14" s="184" t="s">
        <v>497</v>
      </c>
      <c r="C14" s="185">
        <v>1890</v>
      </c>
      <c r="D14" s="185">
        <v>1890</v>
      </c>
    </row>
    <row r="15" spans="1:4" ht="15">
      <c r="A15" s="186" t="s">
        <v>498</v>
      </c>
      <c r="B15" s="187" t="s">
        <v>499</v>
      </c>
      <c r="C15" s="188">
        <v>1890</v>
      </c>
      <c r="D15" s="188">
        <v>1890</v>
      </c>
    </row>
    <row r="16" spans="1:4" ht="15">
      <c r="A16" s="186" t="s">
        <v>500</v>
      </c>
      <c r="B16" s="187" t="s">
        <v>501</v>
      </c>
      <c r="C16" s="188">
        <v>207304</v>
      </c>
      <c r="D16" s="188">
        <v>213811</v>
      </c>
    </row>
    <row r="17" spans="1:4" ht="15">
      <c r="A17" s="183" t="s">
        <v>502</v>
      </c>
      <c r="B17" s="184" t="s">
        <v>503</v>
      </c>
      <c r="C17" s="185">
        <v>139</v>
      </c>
      <c r="D17" s="185">
        <v>66</v>
      </c>
    </row>
    <row r="18" spans="1:4" ht="15">
      <c r="A18" s="186" t="s">
        <v>504</v>
      </c>
      <c r="B18" s="187" t="s">
        <v>505</v>
      </c>
      <c r="C18" s="188">
        <v>139</v>
      </c>
      <c r="D18" s="188">
        <v>66</v>
      </c>
    </row>
    <row r="19" spans="1:4" ht="15">
      <c r="A19" s="183" t="s">
        <v>506</v>
      </c>
      <c r="B19" s="184" t="s">
        <v>507</v>
      </c>
      <c r="C19" s="185">
        <v>1550</v>
      </c>
      <c r="D19" s="185">
        <v>8945</v>
      </c>
    </row>
    <row r="20" spans="1:4" ht="15">
      <c r="A20" s="186" t="s">
        <v>508</v>
      </c>
      <c r="B20" s="187" t="s">
        <v>509</v>
      </c>
      <c r="C20" s="188">
        <v>1550</v>
      </c>
      <c r="D20" s="188">
        <v>8945</v>
      </c>
    </row>
    <row r="21" spans="1:4" ht="15">
      <c r="A21" s="186" t="s">
        <v>510</v>
      </c>
      <c r="B21" s="187" t="s">
        <v>511</v>
      </c>
      <c r="C21" s="188">
        <v>1689</v>
      </c>
      <c r="D21" s="188">
        <v>9011</v>
      </c>
    </row>
    <row r="22" spans="1:4" ht="15">
      <c r="A22" s="183" t="s">
        <v>512</v>
      </c>
      <c r="B22" s="184" t="s">
        <v>513</v>
      </c>
      <c r="C22" s="185">
        <v>1302</v>
      </c>
      <c r="D22" s="185">
        <v>205</v>
      </c>
    </row>
    <row r="23" spans="1:4" ht="15">
      <c r="A23" s="183" t="s">
        <v>514</v>
      </c>
      <c r="B23" s="184" t="s">
        <v>515</v>
      </c>
      <c r="C23" s="185">
        <v>237</v>
      </c>
      <c r="D23" s="185">
        <v>17</v>
      </c>
    </row>
    <row r="24" spans="1:4" ht="15">
      <c r="A24" s="183" t="s">
        <v>516</v>
      </c>
      <c r="B24" s="184" t="s">
        <v>517</v>
      </c>
      <c r="C24" s="185">
        <v>996</v>
      </c>
      <c r="D24" s="185">
        <v>130</v>
      </c>
    </row>
    <row r="25" spans="1:4" ht="15">
      <c r="A25" s="183" t="s">
        <v>518</v>
      </c>
      <c r="B25" s="184" t="s">
        <v>519</v>
      </c>
      <c r="C25" s="185">
        <v>69</v>
      </c>
      <c r="D25" s="185">
        <v>58</v>
      </c>
    </row>
    <row r="26" spans="1:4" ht="15">
      <c r="A26" s="183" t="s">
        <v>520</v>
      </c>
      <c r="B26" s="184" t="s">
        <v>521</v>
      </c>
      <c r="C26" s="185">
        <v>90</v>
      </c>
      <c r="D26" s="185">
        <v>0</v>
      </c>
    </row>
    <row r="27" spans="1:4" ht="25.5">
      <c r="A27" s="183" t="s">
        <v>522</v>
      </c>
      <c r="B27" s="184" t="s">
        <v>523</v>
      </c>
      <c r="C27" s="185">
        <v>71</v>
      </c>
      <c r="D27" s="185">
        <v>0</v>
      </c>
    </row>
    <row r="28" spans="1:4" ht="15">
      <c r="A28" s="183" t="s">
        <v>524</v>
      </c>
      <c r="B28" s="184" t="s">
        <v>525</v>
      </c>
      <c r="C28" s="185">
        <v>19</v>
      </c>
      <c r="D28" s="185">
        <v>0</v>
      </c>
    </row>
    <row r="29" spans="1:4" ht="15">
      <c r="A29" s="186" t="s">
        <v>526</v>
      </c>
      <c r="B29" s="187" t="s">
        <v>527</v>
      </c>
      <c r="C29" s="188">
        <v>1392</v>
      </c>
      <c r="D29" s="188">
        <v>205</v>
      </c>
    </row>
    <row r="30" spans="1:4" ht="15">
      <c r="A30" s="183" t="s">
        <v>528</v>
      </c>
      <c r="B30" s="184" t="s">
        <v>529</v>
      </c>
      <c r="C30" s="185">
        <v>18428</v>
      </c>
      <c r="D30" s="185">
        <v>13344</v>
      </c>
    </row>
    <row r="31" spans="1:4" ht="15">
      <c r="A31" s="183" t="s">
        <v>530</v>
      </c>
      <c r="B31" s="184" t="s">
        <v>531</v>
      </c>
      <c r="C31" s="185">
        <v>18428</v>
      </c>
      <c r="D31" s="185">
        <v>13344</v>
      </c>
    </row>
    <row r="32" spans="1:4" ht="15">
      <c r="A32" s="186" t="s">
        <v>532</v>
      </c>
      <c r="B32" s="187" t="s">
        <v>533</v>
      </c>
      <c r="C32" s="188">
        <v>18428</v>
      </c>
      <c r="D32" s="188">
        <v>13344</v>
      </c>
    </row>
    <row r="33" spans="1:4" ht="15">
      <c r="A33" s="186" t="s">
        <v>534</v>
      </c>
      <c r="B33" s="187" t="s">
        <v>535</v>
      </c>
      <c r="C33" s="188">
        <v>19820</v>
      </c>
      <c r="D33" s="188">
        <v>13549</v>
      </c>
    </row>
    <row r="34" spans="1:4" ht="15">
      <c r="A34" s="183" t="s">
        <v>536</v>
      </c>
      <c r="B34" s="184" t="s">
        <v>537</v>
      </c>
      <c r="C34" s="185">
        <v>219</v>
      </c>
      <c r="D34" s="185">
        <v>0</v>
      </c>
    </row>
    <row r="35" spans="1:4" ht="15">
      <c r="A35" s="186" t="s">
        <v>538</v>
      </c>
      <c r="B35" s="187" t="s">
        <v>539</v>
      </c>
      <c r="C35" s="188">
        <v>219</v>
      </c>
      <c r="D35" s="188">
        <v>0</v>
      </c>
    </row>
    <row r="36" spans="1:4" ht="15">
      <c r="A36" s="183" t="s">
        <v>540</v>
      </c>
      <c r="B36" s="184" t="s">
        <v>541</v>
      </c>
      <c r="C36" s="185">
        <v>96</v>
      </c>
      <c r="D36" s="185">
        <v>0</v>
      </c>
    </row>
    <row r="37" spans="1:4" ht="15">
      <c r="A37" s="186" t="s">
        <v>542</v>
      </c>
      <c r="B37" s="187" t="s">
        <v>543</v>
      </c>
      <c r="C37" s="188">
        <v>96</v>
      </c>
      <c r="D37" s="188">
        <v>0</v>
      </c>
    </row>
    <row r="38" spans="1:4" ht="15">
      <c r="A38" s="186" t="s">
        <v>544</v>
      </c>
      <c r="B38" s="187" t="s">
        <v>545</v>
      </c>
      <c r="C38" s="188">
        <v>229128</v>
      </c>
      <c r="D38" s="188">
        <v>236371</v>
      </c>
    </row>
    <row r="39" spans="1:4" ht="15">
      <c r="A39" s="183" t="s">
        <v>546</v>
      </c>
      <c r="B39" s="184" t="s">
        <v>547</v>
      </c>
      <c r="C39" s="185">
        <v>278985</v>
      </c>
      <c r="D39" s="185">
        <v>278985</v>
      </c>
    </row>
    <row r="40" spans="1:4" ht="15">
      <c r="A40" s="183" t="s">
        <v>548</v>
      </c>
      <c r="B40" s="184" t="s">
        <v>549</v>
      </c>
      <c r="C40" s="185">
        <v>429</v>
      </c>
      <c r="D40" s="185">
        <v>429</v>
      </c>
    </row>
    <row r="41" spans="1:4" ht="15">
      <c r="A41" s="183" t="s">
        <v>550</v>
      </c>
      <c r="B41" s="184" t="s">
        <v>551</v>
      </c>
      <c r="C41" s="185">
        <v>-60805</v>
      </c>
      <c r="D41" s="185">
        <v>-54063</v>
      </c>
    </row>
    <row r="42" spans="1:4" ht="15">
      <c r="A42" s="183" t="s">
        <v>552</v>
      </c>
      <c r="B42" s="184" t="s">
        <v>553</v>
      </c>
      <c r="C42" s="185">
        <v>6742</v>
      </c>
      <c r="D42" s="185">
        <v>10035</v>
      </c>
    </row>
    <row r="43" spans="1:4" ht="15">
      <c r="A43" s="186" t="s">
        <v>554</v>
      </c>
      <c r="B43" s="187" t="s">
        <v>555</v>
      </c>
      <c r="C43" s="188">
        <v>225351</v>
      </c>
      <c r="D43" s="188">
        <v>235386</v>
      </c>
    </row>
    <row r="44" spans="1:4" ht="25.5">
      <c r="A44" s="183" t="s">
        <v>556</v>
      </c>
      <c r="B44" s="184" t="s">
        <v>557</v>
      </c>
      <c r="C44" s="185">
        <v>2018</v>
      </c>
      <c r="D44" s="185">
        <v>0</v>
      </c>
    </row>
    <row r="45" spans="1:4" ht="25.5">
      <c r="A45" s="183" t="s">
        <v>558</v>
      </c>
      <c r="B45" s="184" t="s">
        <v>559</v>
      </c>
      <c r="C45" s="185">
        <v>2000</v>
      </c>
      <c r="D45" s="185">
        <v>0</v>
      </c>
    </row>
    <row r="46" spans="1:4" ht="25.5">
      <c r="A46" s="183" t="s">
        <v>560</v>
      </c>
      <c r="B46" s="184" t="s">
        <v>561</v>
      </c>
      <c r="C46" s="185">
        <v>495</v>
      </c>
      <c r="D46" s="185">
        <v>554</v>
      </c>
    </row>
    <row r="47" spans="1:4" ht="15">
      <c r="A47" s="186" t="s">
        <v>562</v>
      </c>
      <c r="B47" s="187" t="s">
        <v>563</v>
      </c>
      <c r="C47" s="188">
        <v>2513</v>
      </c>
      <c r="D47" s="188">
        <v>554</v>
      </c>
    </row>
    <row r="48" spans="1:4" ht="15">
      <c r="A48" s="183" t="s">
        <v>564</v>
      </c>
      <c r="B48" s="184" t="s">
        <v>565</v>
      </c>
      <c r="C48" s="185">
        <v>466</v>
      </c>
      <c r="D48" s="185">
        <v>0</v>
      </c>
    </row>
    <row r="49" spans="1:4" ht="15">
      <c r="A49" s="183" t="s">
        <v>566</v>
      </c>
      <c r="B49" s="184" t="s">
        <v>567</v>
      </c>
      <c r="C49" s="185">
        <v>466</v>
      </c>
      <c r="D49" s="185">
        <v>0</v>
      </c>
    </row>
    <row r="50" spans="1:4" ht="15">
      <c r="A50" s="186" t="s">
        <v>568</v>
      </c>
      <c r="B50" s="187" t="s">
        <v>569</v>
      </c>
      <c r="C50" s="188">
        <v>466</v>
      </c>
      <c r="D50" s="188">
        <v>0</v>
      </c>
    </row>
    <row r="51" spans="1:4" ht="15">
      <c r="A51" s="186" t="s">
        <v>570</v>
      </c>
      <c r="B51" s="187" t="s">
        <v>571</v>
      </c>
      <c r="C51" s="188">
        <v>2979</v>
      </c>
      <c r="D51" s="188">
        <v>554</v>
      </c>
    </row>
    <row r="52" spans="1:4" ht="15">
      <c r="A52" s="183" t="s">
        <v>572</v>
      </c>
      <c r="B52" s="184" t="s">
        <v>573</v>
      </c>
      <c r="C52" s="185">
        <v>798</v>
      </c>
      <c r="D52" s="185">
        <v>431</v>
      </c>
    </row>
    <row r="53" spans="1:4" ht="15">
      <c r="A53" s="186" t="s">
        <v>574</v>
      </c>
      <c r="B53" s="187" t="s">
        <v>575</v>
      </c>
      <c r="C53" s="188">
        <v>798</v>
      </c>
      <c r="D53" s="188">
        <v>431</v>
      </c>
    </row>
    <row r="54" spans="1:4" ht="15">
      <c r="A54" s="186" t="s">
        <v>576</v>
      </c>
      <c r="B54" s="187" t="s">
        <v>577</v>
      </c>
      <c r="C54" s="188">
        <v>229128</v>
      </c>
      <c r="D54" s="188">
        <v>236371</v>
      </c>
    </row>
  </sheetData>
  <sheetProtection/>
  <mergeCells count="3">
    <mergeCell ref="A2:D2"/>
    <mergeCell ref="A3:D3"/>
    <mergeCell ref="A1:D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PageLayoutView="0" workbookViewId="0" topLeftCell="A1">
      <selection activeCell="J10" sqref="J10"/>
    </sheetView>
  </sheetViews>
  <sheetFormatPr defaultColWidth="8.140625" defaultRowHeight="15"/>
  <cols>
    <col min="1" max="1" width="7.8515625" style="17" customWidth="1"/>
    <col min="2" max="2" width="70.00390625" style="17" customWidth="1"/>
    <col min="3" max="3" width="19.140625" style="17" hidden="1" customWidth="1"/>
    <col min="4" max="4" width="17.00390625" style="17" customWidth="1"/>
    <col min="5" max="5" width="16.57421875" style="17" customWidth="1"/>
    <col min="6" max="255" width="9.140625" style="17" customWidth="1"/>
    <col min="256" max="16384" width="8.140625" style="17" customWidth="1"/>
  </cols>
  <sheetData>
    <row r="1" spans="1:5" ht="15">
      <c r="A1" s="201" t="s">
        <v>646</v>
      </c>
      <c r="B1" s="201"/>
      <c r="C1" s="201"/>
      <c r="D1" s="201"/>
      <c r="E1" s="202"/>
    </row>
    <row r="2" spans="1:256" ht="18.75">
      <c r="A2" s="213" t="s">
        <v>308</v>
      </c>
      <c r="B2" s="213"/>
      <c r="C2" s="213"/>
      <c r="D2" s="199"/>
      <c r="E2" s="199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  <c r="IV2" s="130"/>
    </row>
    <row r="3" spans="1:5" ht="19.5">
      <c r="A3" s="219" t="s">
        <v>581</v>
      </c>
      <c r="B3" s="220"/>
      <c r="C3" s="220"/>
      <c r="D3" s="220"/>
      <c r="E3" s="221"/>
    </row>
    <row r="5" spans="1:256" ht="15">
      <c r="A5" s="222"/>
      <c r="B5" s="222"/>
      <c r="C5" s="222"/>
      <c r="D5" s="22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2"/>
      <c r="II5" s="182"/>
      <c r="IJ5" s="182"/>
      <c r="IK5" s="182"/>
      <c r="IL5" s="182"/>
      <c r="IM5" s="182"/>
      <c r="IN5" s="182"/>
      <c r="IO5" s="182"/>
      <c r="IP5" s="182"/>
      <c r="IQ5" s="182"/>
      <c r="IR5" s="182"/>
      <c r="IS5" s="182"/>
      <c r="IT5" s="182"/>
      <c r="IU5" s="182"/>
      <c r="IV5" s="182"/>
    </row>
    <row r="6" spans="1:256" ht="15.75">
      <c r="A6" s="181" t="s">
        <v>582</v>
      </c>
      <c r="B6" s="181" t="s">
        <v>2</v>
      </c>
      <c r="C6" s="181" t="s">
        <v>583</v>
      </c>
      <c r="D6" s="181" t="s">
        <v>480</v>
      </c>
      <c r="E6" s="181" t="s">
        <v>481</v>
      </c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  <c r="IL6" s="182"/>
      <c r="IM6" s="182"/>
      <c r="IN6" s="182"/>
      <c r="IO6" s="182"/>
      <c r="IP6" s="182"/>
      <c r="IQ6" s="182"/>
      <c r="IR6" s="182"/>
      <c r="IS6" s="182"/>
      <c r="IT6" s="182"/>
      <c r="IU6" s="182"/>
      <c r="IV6" s="182"/>
    </row>
    <row r="7" spans="1:256" ht="15.75">
      <c r="A7" s="181">
        <v>1</v>
      </c>
      <c r="B7" s="181">
        <v>2</v>
      </c>
      <c r="C7" s="181">
        <v>4</v>
      </c>
      <c r="D7" s="181">
        <v>3</v>
      </c>
      <c r="E7" s="181">
        <v>5</v>
      </c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  <c r="IT7" s="182"/>
      <c r="IU7" s="182"/>
      <c r="IV7" s="182"/>
    </row>
    <row r="8" spans="1:5" ht="15.75">
      <c r="A8" s="191" t="s">
        <v>584</v>
      </c>
      <c r="B8" s="192" t="s">
        <v>585</v>
      </c>
      <c r="C8" s="193">
        <v>0</v>
      </c>
      <c r="D8" s="193">
        <v>4877</v>
      </c>
      <c r="E8" s="193">
        <v>5049</v>
      </c>
    </row>
    <row r="9" spans="1:5" ht="31.5">
      <c r="A9" s="191" t="s">
        <v>482</v>
      </c>
      <c r="B9" s="192" t="s">
        <v>586</v>
      </c>
      <c r="C9" s="193">
        <v>0</v>
      </c>
      <c r="D9" s="193">
        <v>2153</v>
      </c>
      <c r="E9" s="193">
        <v>4584</v>
      </c>
    </row>
    <row r="10" spans="1:5" ht="15.75">
      <c r="A10" s="191" t="s">
        <v>587</v>
      </c>
      <c r="B10" s="192" t="s">
        <v>588</v>
      </c>
      <c r="C10" s="193">
        <v>0</v>
      </c>
      <c r="D10" s="193">
        <v>5736</v>
      </c>
      <c r="E10" s="193">
        <v>1698</v>
      </c>
    </row>
    <row r="11" spans="1:5" ht="31.5">
      <c r="A11" s="194" t="s">
        <v>484</v>
      </c>
      <c r="B11" s="195" t="s">
        <v>589</v>
      </c>
      <c r="C11" s="196">
        <v>0</v>
      </c>
      <c r="D11" s="196">
        <v>12766</v>
      </c>
      <c r="E11" s="196">
        <v>11331</v>
      </c>
    </row>
    <row r="12" spans="1:5" ht="15.75">
      <c r="A12" s="191" t="s">
        <v>490</v>
      </c>
      <c r="B12" s="192" t="s">
        <v>590</v>
      </c>
      <c r="C12" s="193">
        <v>0</v>
      </c>
      <c r="D12" s="193">
        <v>9993</v>
      </c>
      <c r="E12" s="193">
        <v>12905</v>
      </c>
    </row>
    <row r="13" spans="1:5" ht="15.75">
      <c r="A13" s="191" t="s">
        <v>591</v>
      </c>
      <c r="B13" s="192" t="s">
        <v>592</v>
      </c>
      <c r="C13" s="193">
        <v>0</v>
      </c>
      <c r="D13" s="193">
        <v>4315</v>
      </c>
      <c r="E13" s="193">
        <v>1398</v>
      </c>
    </row>
    <row r="14" spans="1:5" ht="15.75">
      <c r="A14" s="191" t="s">
        <v>492</v>
      </c>
      <c r="B14" s="192" t="s">
        <v>593</v>
      </c>
      <c r="C14" s="193">
        <v>0</v>
      </c>
      <c r="D14" s="193">
        <v>34</v>
      </c>
      <c r="E14" s="193">
        <v>2011</v>
      </c>
    </row>
    <row r="15" spans="1:5" ht="31.5">
      <c r="A15" s="194" t="s">
        <v>494</v>
      </c>
      <c r="B15" s="195" t="s">
        <v>594</v>
      </c>
      <c r="C15" s="196">
        <v>0</v>
      </c>
      <c r="D15" s="196">
        <v>14342</v>
      </c>
      <c r="E15" s="196">
        <v>16314</v>
      </c>
    </row>
    <row r="16" spans="1:5" ht="15.75">
      <c r="A16" s="191" t="s">
        <v>595</v>
      </c>
      <c r="B16" s="192" t="s">
        <v>596</v>
      </c>
      <c r="C16" s="193">
        <v>0</v>
      </c>
      <c r="D16" s="193">
        <v>626</v>
      </c>
      <c r="E16" s="193">
        <v>689</v>
      </c>
    </row>
    <row r="17" spans="1:5" ht="15.75">
      <c r="A17" s="191" t="s">
        <v>597</v>
      </c>
      <c r="B17" s="192" t="s">
        <v>598</v>
      </c>
      <c r="C17" s="193">
        <v>0</v>
      </c>
      <c r="D17" s="193">
        <v>8705</v>
      </c>
      <c r="E17" s="193">
        <v>6747</v>
      </c>
    </row>
    <row r="18" spans="1:5" ht="15.75">
      <c r="A18" s="194" t="s">
        <v>496</v>
      </c>
      <c r="B18" s="195" t="s">
        <v>599</v>
      </c>
      <c r="C18" s="196">
        <v>0</v>
      </c>
      <c r="D18" s="196">
        <v>9331</v>
      </c>
      <c r="E18" s="196">
        <v>7436</v>
      </c>
    </row>
    <row r="19" spans="1:5" ht="15.75">
      <c r="A19" s="191" t="s">
        <v>600</v>
      </c>
      <c r="B19" s="192" t="s">
        <v>601</v>
      </c>
      <c r="C19" s="193">
        <v>0</v>
      </c>
      <c r="D19" s="193">
        <v>2466</v>
      </c>
      <c r="E19" s="193">
        <v>2727</v>
      </c>
    </row>
    <row r="20" spans="1:5" ht="15.75">
      <c r="A20" s="191" t="s">
        <v>602</v>
      </c>
      <c r="B20" s="192" t="s">
        <v>603</v>
      </c>
      <c r="C20" s="193">
        <v>0</v>
      </c>
      <c r="D20" s="193">
        <v>2744</v>
      </c>
      <c r="E20" s="193">
        <v>1792</v>
      </c>
    </row>
    <row r="21" spans="1:5" ht="15.75">
      <c r="A21" s="191" t="s">
        <v>604</v>
      </c>
      <c r="B21" s="192" t="s">
        <v>605</v>
      </c>
      <c r="C21" s="193">
        <v>0</v>
      </c>
      <c r="D21" s="193">
        <v>1375</v>
      </c>
      <c r="E21" s="193">
        <v>1092</v>
      </c>
    </row>
    <row r="22" spans="1:5" ht="15.75">
      <c r="A22" s="194" t="s">
        <v>606</v>
      </c>
      <c r="B22" s="195" t="s">
        <v>607</v>
      </c>
      <c r="C22" s="196">
        <v>0</v>
      </c>
      <c r="D22" s="196">
        <v>6585</v>
      </c>
      <c r="E22" s="196">
        <v>5611</v>
      </c>
    </row>
    <row r="23" spans="1:5" ht="15.75">
      <c r="A23" s="194" t="s">
        <v>498</v>
      </c>
      <c r="B23" s="195" t="s">
        <v>608</v>
      </c>
      <c r="C23" s="196">
        <v>0</v>
      </c>
      <c r="D23" s="196">
        <v>7225</v>
      </c>
      <c r="E23" s="196">
        <v>7451</v>
      </c>
    </row>
    <row r="24" spans="1:5" ht="15.75">
      <c r="A24" s="194" t="s">
        <v>609</v>
      </c>
      <c r="B24" s="195" t="s">
        <v>610</v>
      </c>
      <c r="C24" s="196">
        <v>0</v>
      </c>
      <c r="D24" s="196">
        <v>7987</v>
      </c>
      <c r="E24" s="196">
        <v>10521</v>
      </c>
    </row>
    <row r="25" spans="1:5" ht="31.5">
      <c r="A25" s="194" t="s">
        <v>611</v>
      </c>
      <c r="B25" s="195" t="s">
        <v>612</v>
      </c>
      <c r="C25" s="196">
        <v>0</v>
      </c>
      <c r="D25" s="196">
        <v>-4020</v>
      </c>
      <c r="E25" s="196">
        <v>-3374</v>
      </c>
    </row>
    <row r="26" spans="1:5" ht="31.5">
      <c r="A26" s="191" t="s">
        <v>613</v>
      </c>
      <c r="B26" s="192" t="s">
        <v>614</v>
      </c>
      <c r="C26" s="193">
        <v>0</v>
      </c>
      <c r="D26" s="193">
        <v>0</v>
      </c>
      <c r="E26" s="193">
        <v>75</v>
      </c>
    </row>
    <row r="27" spans="1:5" ht="31.5">
      <c r="A27" s="194" t="s">
        <v>500</v>
      </c>
      <c r="B27" s="195" t="s">
        <v>615</v>
      </c>
      <c r="C27" s="196">
        <v>0</v>
      </c>
      <c r="D27" s="196">
        <v>0</v>
      </c>
      <c r="E27" s="196">
        <v>75</v>
      </c>
    </row>
    <row r="28" spans="1:5" ht="15.75">
      <c r="A28" s="191" t="s">
        <v>616</v>
      </c>
      <c r="B28" s="192" t="s">
        <v>617</v>
      </c>
      <c r="C28" s="193">
        <v>0</v>
      </c>
      <c r="D28" s="193">
        <v>207</v>
      </c>
      <c r="E28" s="193">
        <v>0</v>
      </c>
    </row>
    <row r="29" spans="1:5" ht="15.75">
      <c r="A29" s="194" t="s">
        <v>618</v>
      </c>
      <c r="B29" s="195" t="s">
        <v>619</v>
      </c>
      <c r="C29" s="196">
        <v>0</v>
      </c>
      <c r="D29" s="196">
        <v>207</v>
      </c>
      <c r="E29" s="196">
        <v>0</v>
      </c>
    </row>
    <row r="30" spans="1:5" ht="31.5">
      <c r="A30" s="194" t="s">
        <v>620</v>
      </c>
      <c r="B30" s="195" t="s">
        <v>621</v>
      </c>
      <c r="C30" s="196">
        <v>0</v>
      </c>
      <c r="D30" s="196">
        <v>-207</v>
      </c>
      <c r="E30" s="196">
        <v>75</v>
      </c>
    </row>
    <row r="31" spans="1:5" ht="15.75">
      <c r="A31" s="194" t="s">
        <v>622</v>
      </c>
      <c r="B31" s="195" t="s">
        <v>623</v>
      </c>
      <c r="C31" s="196">
        <v>0</v>
      </c>
      <c r="D31" s="196">
        <v>-4227</v>
      </c>
      <c r="E31" s="196">
        <v>-3299</v>
      </c>
    </row>
    <row r="32" spans="1:5" ht="15.75">
      <c r="A32" s="191" t="s">
        <v>624</v>
      </c>
      <c r="B32" s="192" t="s">
        <v>625</v>
      </c>
      <c r="C32" s="193">
        <v>0</v>
      </c>
      <c r="D32" s="193">
        <v>6500</v>
      </c>
      <c r="E32" s="193">
        <v>7089</v>
      </c>
    </row>
    <row r="33" spans="1:5" ht="15.75">
      <c r="A33" s="191" t="s">
        <v>626</v>
      </c>
      <c r="B33" s="192" t="s">
        <v>627</v>
      </c>
      <c r="C33" s="193">
        <v>0</v>
      </c>
      <c r="D33" s="193">
        <v>4509</v>
      </c>
      <c r="E33" s="193">
        <v>6412</v>
      </c>
    </row>
    <row r="34" spans="1:5" ht="15.75">
      <c r="A34" s="194" t="s">
        <v>628</v>
      </c>
      <c r="B34" s="195" t="s">
        <v>629</v>
      </c>
      <c r="C34" s="196">
        <v>0</v>
      </c>
      <c r="D34" s="196">
        <v>11009</v>
      </c>
      <c r="E34" s="196">
        <v>13501</v>
      </c>
    </row>
    <row r="35" spans="1:5" ht="15.75">
      <c r="A35" s="194" t="s">
        <v>630</v>
      </c>
      <c r="B35" s="195" t="s">
        <v>631</v>
      </c>
      <c r="C35" s="196">
        <v>0</v>
      </c>
      <c r="D35" s="196">
        <v>40</v>
      </c>
      <c r="E35" s="196">
        <v>167</v>
      </c>
    </row>
    <row r="36" spans="1:5" ht="15.75">
      <c r="A36" s="194" t="s">
        <v>632</v>
      </c>
      <c r="B36" s="195" t="s">
        <v>633</v>
      </c>
      <c r="C36" s="196">
        <v>0</v>
      </c>
      <c r="D36" s="196">
        <v>10969</v>
      </c>
      <c r="E36" s="196">
        <v>13334</v>
      </c>
    </row>
    <row r="37" spans="1:5" ht="15.75">
      <c r="A37" s="194" t="s">
        <v>634</v>
      </c>
      <c r="B37" s="195" t="s">
        <v>635</v>
      </c>
      <c r="C37" s="188">
        <v>0</v>
      </c>
      <c r="D37" s="188">
        <v>6742</v>
      </c>
      <c r="E37" s="188">
        <v>10035</v>
      </c>
    </row>
  </sheetData>
  <sheetProtection/>
  <mergeCells count="4">
    <mergeCell ref="A1:E1"/>
    <mergeCell ref="A2:E2"/>
    <mergeCell ref="A3:E3"/>
    <mergeCell ref="A5:D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48.8515625" style="0" bestFit="1" customWidth="1"/>
    <col min="2" max="2" width="7.421875" style="0" bestFit="1" customWidth="1"/>
    <col min="3" max="3" width="8.7109375" style="0" bestFit="1" customWidth="1"/>
    <col min="4" max="4" width="10.140625" style="0" customWidth="1"/>
    <col min="5" max="5" width="10.00390625" style="0" customWidth="1"/>
    <col min="6" max="7" width="10.00390625" style="16" customWidth="1"/>
    <col min="8" max="8" width="7.57421875" style="0" hidden="1" customWidth="1"/>
    <col min="9" max="9" width="0" style="0" hidden="1" customWidth="1"/>
  </cols>
  <sheetData>
    <row r="1" spans="1:9" ht="15">
      <c r="A1" s="203"/>
      <c r="B1" s="203"/>
      <c r="C1" s="203"/>
      <c r="D1" s="203"/>
      <c r="E1" s="203"/>
      <c r="F1" s="203"/>
      <c r="G1" s="203"/>
      <c r="H1" s="203"/>
      <c r="I1" s="16"/>
    </row>
    <row r="2" spans="1:9" ht="15">
      <c r="A2" s="203" t="s">
        <v>637</v>
      </c>
      <c r="B2" s="203"/>
      <c r="C2" s="203"/>
      <c r="D2" s="203"/>
      <c r="E2" s="203"/>
      <c r="F2" s="203"/>
      <c r="G2" s="203"/>
      <c r="H2" s="199"/>
      <c r="I2" s="199"/>
    </row>
    <row r="3" spans="1:9" ht="15">
      <c r="A3" s="204" t="s">
        <v>28</v>
      </c>
      <c r="B3" s="205"/>
      <c r="C3" s="205"/>
      <c r="D3" s="205"/>
      <c r="E3" s="205"/>
      <c r="F3" s="205"/>
      <c r="G3" s="205"/>
      <c r="H3" s="199"/>
      <c r="I3" s="199"/>
    </row>
    <row r="4" spans="1:9" ht="15.75">
      <c r="A4" s="204" t="s">
        <v>29</v>
      </c>
      <c r="B4" s="206"/>
      <c r="C4" s="206"/>
      <c r="D4" s="206"/>
      <c r="E4" s="206"/>
      <c r="F4" s="206"/>
      <c r="G4" s="206"/>
      <c r="H4" s="206"/>
      <c r="I4" s="199"/>
    </row>
    <row r="5" spans="1:9" ht="19.5">
      <c r="A5" s="19"/>
      <c r="B5" s="16"/>
      <c r="C5" s="16"/>
      <c r="D5" s="16"/>
      <c r="E5" s="17"/>
      <c r="F5" s="17"/>
      <c r="G5" s="17"/>
      <c r="H5" s="16"/>
      <c r="I5" s="16"/>
    </row>
    <row r="6" spans="1:9" ht="51">
      <c r="A6" s="20" t="s">
        <v>30</v>
      </c>
      <c r="B6" s="21" t="s">
        <v>31</v>
      </c>
      <c r="C6" s="21" t="s">
        <v>32</v>
      </c>
      <c r="D6" s="21" t="s">
        <v>33</v>
      </c>
      <c r="E6" s="21" t="s">
        <v>34</v>
      </c>
      <c r="F6" s="21" t="s">
        <v>293</v>
      </c>
      <c r="G6" s="21" t="s">
        <v>161</v>
      </c>
      <c r="H6" s="21" t="s">
        <v>35</v>
      </c>
      <c r="I6" s="21" t="s">
        <v>36</v>
      </c>
    </row>
    <row r="7" spans="1:9" ht="15">
      <c r="A7" s="22" t="s">
        <v>37</v>
      </c>
      <c r="B7" s="23" t="s">
        <v>38</v>
      </c>
      <c r="C7" s="23">
        <v>1779</v>
      </c>
      <c r="D7" s="23">
        <v>2241</v>
      </c>
      <c r="E7" s="23">
        <v>2534</v>
      </c>
      <c r="F7" s="23">
        <v>2806</v>
      </c>
      <c r="G7" s="23">
        <v>2805</v>
      </c>
      <c r="H7" s="23">
        <v>2805</v>
      </c>
      <c r="I7" s="23"/>
    </row>
    <row r="8" spans="1:9" ht="15">
      <c r="A8" s="25" t="s">
        <v>49</v>
      </c>
      <c r="B8" s="24" t="s">
        <v>50</v>
      </c>
      <c r="C8" s="24">
        <v>224</v>
      </c>
      <c r="D8" s="24">
        <v>224</v>
      </c>
      <c r="E8" s="24">
        <v>224</v>
      </c>
      <c r="F8" s="24">
        <v>364</v>
      </c>
      <c r="G8" s="24">
        <v>256</v>
      </c>
      <c r="H8" s="24"/>
      <c r="I8" s="24"/>
    </row>
    <row r="9" spans="1:9" ht="15">
      <c r="A9" s="25" t="s">
        <v>51</v>
      </c>
      <c r="B9" s="24" t="s">
        <v>52</v>
      </c>
      <c r="C9" s="24">
        <v>20</v>
      </c>
      <c r="D9" s="24">
        <v>20</v>
      </c>
      <c r="E9" s="24">
        <v>20</v>
      </c>
      <c r="F9" s="24"/>
      <c r="G9" s="24"/>
      <c r="H9" s="24"/>
      <c r="I9" s="24"/>
    </row>
    <row r="10" spans="1:9" ht="15">
      <c r="A10" s="26" t="s">
        <v>61</v>
      </c>
      <c r="B10" s="24" t="s">
        <v>62</v>
      </c>
      <c r="C10" s="24"/>
      <c r="D10" s="24">
        <v>205</v>
      </c>
      <c r="E10" s="24">
        <v>268</v>
      </c>
      <c r="F10" s="24">
        <v>389</v>
      </c>
      <c r="G10" s="24">
        <v>338</v>
      </c>
      <c r="H10" s="24"/>
      <c r="I10" s="24"/>
    </row>
    <row r="11" spans="1:9" ht="15">
      <c r="A11" s="27" t="s">
        <v>63</v>
      </c>
      <c r="B11" s="28" t="s">
        <v>64</v>
      </c>
      <c r="C11" s="28">
        <v>2023</v>
      </c>
      <c r="D11" s="28">
        <v>2690</v>
      </c>
      <c r="E11" s="28">
        <v>3046</v>
      </c>
      <c r="F11" s="28">
        <f>SUM(F7:F10)</f>
        <v>3559</v>
      </c>
      <c r="G11" s="28">
        <f>SUM(G7:G10)</f>
        <v>3399</v>
      </c>
      <c r="H11" s="28"/>
      <c r="I11" s="28"/>
    </row>
    <row r="12" spans="1:9" ht="15">
      <c r="A12" s="26" t="s">
        <v>65</v>
      </c>
      <c r="B12" s="24" t="s">
        <v>66</v>
      </c>
      <c r="C12" s="24">
        <v>1053</v>
      </c>
      <c r="D12" s="24">
        <v>1053</v>
      </c>
      <c r="E12" s="24">
        <v>1053</v>
      </c>
      <c r="F12" s="24">
        <v>1053</v>
      </c>
      <c r="G12" s="24">
        <v>1032</v>
      </c>
      <c r="H12" s="24"/>
      <c r="I12" s="24"/>
    </row>
    <row r="13" spans="1:9" ht="25.5">
      <c r="A13" s="26" t="s">
        <v>67</v>
      </c>
      <c r="B13" s="24" t="s">
        <v>68</v>
      </c>
      <c r="C13" s="24">
        <v>170</v>
      </c>
      <c r="D13" s="24">
        <v>170</v>
      </c>
      <c r="E13" s="24">
        <v>170</v>
      </c>
      <c r="F13" s="24">
        <v>170</v>
      </c>
      <c r="G13" s="24">
        <v>165</v>
      </c>
      <c r="H13" s="24"/>
      <c r="I13" s="24"/>
    </row>
    <row r="14" spans="1:9" ht="15">
      <c r="A14" s="30" t="s">
        <v>69</v>
      </c>
      <c r="B14" s="28" t="s">
        <v>70</v>
      </c>
      <c r="C14" s="28">
        <v>1223</v>
      </c>
      <c r="D14" s="28">
        <v>1363</v>
      </c>
      <c r="E14" s="28">
        <v>1223</v>
      </c>
      <c r="F14" s="28">
        <f>SUM(F12:F13)</f>
        <v>1223</v>
      </c>
      <c r="G14" s="28">
        <f>SUM(G12:G13)</f>
        <v>1197</v>
      </c>
      <c r="H14" s="28"/>
      <c r="I14" s="28"/>
    </row>
    <row r="15" spans="1:9" ht="15">
      <c r="A15" s="31" t="s">
        <v>71</v>
      </c>
      <c r="B15" s="32" t="s">
        <v>72</v>
      </c>
      <c r="C15" s="32">
        <v>3246</v>
      </c>
      <c r="D15" s="32">
        <v>4053</v>
      </c>
      <c r="E15" s="32">
        <v>4269</v>
      </c>
      <c r="F15" s="32">
        <f>SUM(F11+F14)</f>
        <v>4782</v>
      </c>
      <c r="G15" s="32">
        <f>SUM(G11+G14)</f>
        <v>4596</v>
      </c>
      <c r="H15" s="32"/>
      <c r="I15" s="32"/>
    </row>
    <row r="16" spans="1:9" ht="28.5">
      <c r="A16" s="33" t="s">
        <v>73</v>
      </c>
      <c r="B16" s="32" t="s">
        <v>74</v>
      </c>
      <c r="C16" s="32">
        <v>984</v>
      </c>
      <c r="D16" s="32">
        <v>1100</v>
      </c>
      <c r="E16" s="32">
        <v>1161</v>
      </c>
      <c r="F16" s="32">
        <v>1239</v>
      </c>
      <c r="G16" s="32">
        <v>1109</v>
      </c>
      <c r="H16" s="32"/>
      <c r="I16" s="32"/>
    </row>
    <row r="17" spans="1:9" ht="15">
      <c r="A17" s="26" t="s">
        <v>75</v>
      </c>
      <c r="B17" s="24" t="s">
        <v>76</v>
      </c>
      <c r="C17" s="24"/>
      <c r="D17" s="24"/>
      <c r="E17" s="24"/>
      <c r="F17" s="24">
        <v>10</v>
      </c>
      <c r="G17" s="24"/>
      <c r="H17" s="24"/>
      <c r="I17" s="24"/>
    </row>
    <row r="18" spans="1:9" ht="15">
      <c r="A18" s="26" t="s">
        <v>77</v>
      </c>
      <c r="B18" s="24" t="s">
        <v>78</v>
      </c>
      <c r="C18" s="24">
        <v>730</v>
      </c>
      <c r="D18" s="24">
        <v>730</v>
      </c>
      <c r="E18" s="24">
        <v>730</v>
      </c>
      <c r="F18" s="24">
        <v>730</v>
      </c>
      <c r="G18" s="24">
        <v>689</v>
      </c>
      <c r="H18" s="24"/>
      <c r="I18" s="24"/>
    </row>
    <row r="19" spans="1:9" ht="15">
      <c r="A19" s="30" t="s">
        <v>79</v>
      </c>
      <c r="B19" s="28" t="s">
        <v>80</v>
      </c>
      <c r="C19" s="28">
        <v>730</v>
      </c>
      <c r="D19" s="28">
        <v>730</v>
      </c>
      <c r="E19" s="28">
        <v>730</v>
      </c>
      <c r="F19" s="28">
        <f>SUM(F17:F18)</f>
        <v>740</v>
      </c>
      <c r="G19" s="28">
        <f>SUM(G17:G18)</f>
        <v>689</v>
      </c>
      <c r="H19" s="28"/>
      <c r="I19" s="28"/>
    </row>
    <row r="20" spans="1:9" ht="15">
      <c r="A20" s="26" t="s">
        <v>81</v>
      </c>
      <c r="B20" s="24" t="s">
        <v>82</v>
      </c>
      <c r="C20" s="24">
        <v>47</v>
      </c>
      <c r="D20" s="24">
        <v>47</v>
      </c>
      <c r="E20" s="24">
        <v>47</v>
      </c>
      <c r="F20" s="24">
        <v>51</v>
      </c>
      <c r="G20" s="24">
        <v>51</v>
      </c>
      <c r="H20" s="24"/>
      <c r="I20" s="24"/>
    </row>
    <row r="21" spans="1:9" ht="15">
      <c r="A21" s="26" t="s">
        <v>83</v>
      </c>
      <c r="B21" s="24" t="s">
        <v>84</v>
      </c>
      <c r="C21" s="24">
        <v>200</v>
      </c>
      <c r="D21" s="24">
        <v>200</v>
      </c>
      <c r="E21" s="24">
        <v>200</v>
      </c>
      <c r="F21" s="24">
        <v>186</v>
      </c>
      <c r="G21" s="24">
        <v>145</v>
      </c>
      <c r="H21" s="24"/>
      <c r="I21" s="24"/>
    </row>
    <row r="22" spans="1:9" ht="15">
      <c r="A22" s="30" t="s">
        <v>85</v>
      </c>
      <c r="B22" s="28" t="s">
        <v>86</v>
      </c>
      <c r="C22" s="28">
        <v>247</v>
      </c>
      <c r="D22" s="28">
        <v>247</v>
      </c>
      <c r="E22" s="28">
        <v>247</v>
      </c>
      <c r="F22" s="28">
        <f>SUM(F20:F21)</f>
        <v>237</v>
      </c>
      <c r="G22" s="28">
        <f>SUM(G20:G21)</f>
        <v>196</v>
      </c>
      <c r="H22" s="28"/>
      <c r="I22" s="28"/>
    </row>
    <row r="23" spans="1:9" ht="15">
      <c r="A23" s="26" t="s">
        <v>87</v>
      </c>
      <c r="B23" s="24" t="s">
        <v>88</v>
      </c>
      <c r="C23" s="24">
        <v>2699</v>
      </c>
      <c r="D23" s="24">
        <v>2698</v>
      </c>
      <c r="E23" s="24">
        <v>2648</v>
      </c>
      <c r="F23" s="24">
        <v>2471</v>
      </c>
      <c r="G23" s="24">
        <v>2282</v>
      </c>
      <c r="H23" s="24"/>
      <c r="I23" s="24"/>
    </row>
    <row r="24" spans="1:9" ht="15">
      <c r="A24" s="26" t="s">
        <v>89</v>
      </c>
      <c r="B24" s="24" t="s">
        <v>90</v>
      </c>
      <c r="C24" s="24">
        <v>2447</v>
      </c>
      <c r="D24" s="24">
        <v>2447</v>
      </c>
      <c r="E24" s="24">
        <v>2447</v>
      </c>
      <c r="F24" s="24">
        <v>2547</v>
      </c>
      <c r="G24" s="24">
        <v>2543</v>
      </c>
      <c r="H24" s="24"/>
      <c r="I24" s="24"/>
    </row>
    <row r="25" spans="1:9" ht="15">
      <c r="A25" s="26" t="s">
        <v>91</v>
      </c>
      <c r="B25" s="24" t="s">
        <v>92</v>
      </c>
      <c r="C25" s="24">
        <v>180</v>
      </c>
      <c r="D25" s="24">
        <v>180</v>
      </c>
      <c r="E25" s="24">
        <v>180</v>
      </c>
      <c r="F25" s="24">
        <v>230</v>
      </c>
      <c r="G25" s="24">
        <v>229</v>
      </c>
      <c r="H25" s="24"/>
      <c r="I25" s="24"/>
    </row>
    <row r="26" spans="1:9" ht="15">
      <c r="A26" s="26" t="s">
        <v>93</v>
      </c>
      <c r="B26" s="24" t="s">
        <v>94</v>
      </c>
      <c r="C26" s="24">
        <v>500</v>
      </c>
      <c r="D26" s="24">
        <v>500</v>
      </c>
      <c r="E26" s="24">
        <v>550</v>
      </c>
      <c r="F26" s="24">
        <v>1673</v>
      </c>
      <c r="G26" s="24">
        <v>1673</v>
      </c>
      <c r="H26" s="24"/>
      <c r="I26" s="24"/>
    </row>
    <row r="27" spans="1:9" ht="15">
      <c r="A27" s="30" t="s">
        <v>95</v>
      </c>
      <c r="B27" s="28" t="s">
        <v>96</v>
      </c>
      <c r="C27" s="28">
        <v>5826</v>
      </c>
      <c r="D27" s="28">
        <v>5825</v>
      </c>
      <c r="E27" s="28">
        <v>5825</v>
      </c>
      <c r="F27" s="28">
        <f>SUM(F23:F26)</f>
        <v>6921</v>
      </c>
      <c r="G27" s="28">
        <f>SUM(G23:G26)</f>
        <v>6727</v>
      </c>
      <c r="H27" s="28"/>
      <c r="I27" s="28"/>
    </row>
    <row r="28" spans="1:9" ht="15">
      <c r="A28" s="26" t="s">
        <v>97</v>
      </c>
      <c r="B28" s="24" t="s">
        <v>98</v>
      </c>
      <c r="C28" s="24">
        <v>1712</v>
      </c>
      <c r="D28" s="24">
        <v>1512</v>
      </c>
      <c r="E28" s="24">
        <v>1363</v>
      </c>
      <c r="F28" s="24">
        <v>2017</v>
      </c>
      <c r="G28" s="24">
        <v>2015</v>
      </c>
      <c r="H28" s="24"/>
      <c r="I28" s="24"/>
    </row>
    <row r="29" spans="1:9" ht="15">
      <c r="A29" s="26" t="s">
        <v>99</v>
      </c>
      <c r="B29" s="24" t="s">
        <v>100</v>
      </c>
      <c r="C29" s="24"/>
      <c r="D29" s="24">
        <v>700</v>
      </c>
      <c r="E29" s="24">
        <v>850</v>
      </c>
      <c r="F29" s="24">
        <v>1000</v>
      </c>
      <c r="G29" s="24">
        <v>926</v>
      </c>
      <c r="H29" s="24"/>
      <c r="I29" s="24"/>
    </row>
    <row r="30" spans="1:9" ht="15">
      <c r="A30" s="26" t="s">
        <v>101</v>
      </c>
      <c r="B30" s="24" t="s">
        <v>102</v>
      </c>
      <c r="C30" s="24">
        <v>520</v>
      </c>
      <c r="D30" s="24">
        <v>520</v>
      </c>
      <c r="E30" s="24">
        <v>520</v>
      </c>
      <c r="F30" s="24">
        <v>949</v>
      </c>
      <c r="G30" s="24">
        <v>538</v>
      </c>
      <c r="H30" s="24"/>
      <c r="I30" s="24"/>
    </row>
    <row r="31" spans="1:9" ht="15">
      <c r="A31" s="30" t="s">
        <v>103</v>
      </c>
      <c r="B31" s="28" t="s">
        <v>104</v>
      </c>
      <c r="C31" s="28">
        <v>2232</v>
      </c>
      <c r="D31" s="28">
        <v>2732</v>
      </c>
      <c r="E31" s="28">
        <v>2733</v>
      </c>
      <c r="F31" s="28">
        <f>SUM(F28:F30)</f>
        <v>3966</v>
      </c>
      <c r="G31" s="28">
        <f>SUM(G28:G30)</f>
        <v>3479</v>
      </c>
      <c r="H31" s="28"/>
      <c r="I31" s="28"/>
    </row>
    <row r="32" spans="1:9" ht="15">
      <c r="A32" s="33" t="s">
        <v>105</v>
      </c>
      <c r="B32" s="32" t="s">
        <v>106</v>
      </c>
      <c r="C32" s="32">
        <v>9035</v>
      </c>
      <c r="D32" s="32">
        <v>9534</v>
      </c>
      <c r="E32" s="32">
        <v>9535</v>
      </c>
      <c r="F32" s="32">
        <v>9535</v>
      </c>
      <c r="G32" s="32">
        <v>9535</v>
      </c>
      <c r="H32" s="32"/>
      <c r="I32" s="32"/>
    </row>
    <row r="33" spans="1:9" ht="15">
      <c r="A33" s="26" t="s">
        <v>107</v>
      </c>
      <c r="B33" s="24" t="s">
        <v>108</v>
      </c>
      <c r="C33" s="24"/>
      <c r="D33" s="24"/>
      <c r="E33" s="24">
        <v>17</v>
      </c>
      <c r="F33" s="24"/>
      <c r="G33" s="24"/>
      <c r="H33" s="24"/>
      <c r="I33" s="24"/>
    </row>
    <row r="34" spans="1:9" ht="25.5">
      <c r="A34" s="35" t="s">
        <v>109</v>
      </c>
      <c r="B34" s="24" t="s">
        <v>110</v>
      </c>
      <c r="C34" s="24"/>
      <c r="D34" s="24">
        <v>10</v>
      </c>
      <c r="E34" s="24">
        <v>20</v>
      </c>
      <c r="F34" s="24">
        <v>20</v>
      </c>
      <c r="G34" s="24">
        <v>20</v>
      </c>
      <c r="H34" s="24"/>
      <c r="I34" s="24"/>
    </row>
    <row r="35" spans="1:9" ht="15">
      <c r="A35" s="34" t="s">
        <v>111</v>
      </c>
      <c r="B35" s="24" t="s">
        <v>112</v>
      </c>
      <c r="C35" s="24"/>
      <c r="D35" s="24">
        <v>120</v>
      </c>
      <c r="E35" s="24">
        <v>110</v>
      </c>
      <c r="F35" s="24">
        <v>120</v>
      </c>
      <c r="G35" s="24">
        <v>120</v>
      </c>
      <c r="H35" s="24"/>
      <c r="I35" s="24"/>
    </row>
    <row r="36" spans="1:9" ht="15">
      <c r="A36" s="34" t="s">
        <v>113</v>
      </c>
      <c r="B36" s="24" t="s">
        <v>114</v>
      </c>
      <c r="C36" s="24">
        <v>470</v>
      </c>
      <c r="D36" s="24">
        <v>470</v>
      </c>
      <c r="E36" s="24">
        <v>470</v>
      </c>
      <c r="F36" s="24">
        <v>390</v>
      </c>
      <c r="G36" s="24">
        <v>350</v>
      </c>
      <c r="H36" s="24"/>
      <c r="I36" s="24"/>
    </row>
    <row r="37" spans="1:9" ht="15">
      <c r="A37" s="36" t="s">
        <v>115</v>
      </c>
      <c r="B37" s="32" t="s">
        <v>116</v>
      </c>
      <c r="C37" s="32">
        <v>470</v>
      </c>
      <c r="D37" s="32">
        <v>600</v>
      </c>
      <c r="E37" s="32">
        <v>617</v>
      </c>
      <c r="F37" s="32">
        <f>SUM(F33:F36)</f>
        <v>530</v>
      </c>
      <c r="G37" s="32">
        <f>SUM(G33:G36)</f>
        <v>490</v>
      </c>
      <c r="H37" s="32"/>
      <c r="I37" s="32"/>
    </row>
    <row r="38" spans="1:9" ht="15">
      <c r="A38" s="37" t="s">
        <v>117</v>
      </c>
      <c r="B38" s="24" t="s">
        <v>118</v>
      </c>
      <c r="C38" s="24"/>
      <c r="D38" s="24">
        <v>29</v>
      </c>
      <c r="E38" s="24">
        <v>29</v>
      </c>
      <c r="F38" s="24">
        <v>29</v>
      </c>
      <c r="G38" s="24">
        <v>29</v>
      </c>
      <c r="H38" s="24"/>
      <c r="I38" s="24"/>
    </row>
    <row r="39" spans="1:9" ht="25.5">
      <c r="A39" s="37" t="s">
        <v>119</v>
      </c>
      <c r="B39" s="24" t="s">
        <v>120</v>
      </c>
      <c r="C39" s="24">
        <v>2000</v>
      </c>
      <c r="D39" s="24">
        <v>2000</v>
      </c>
      <c r="E39" s="24">
        <v>2000</v>
      </c>
      <c r="F39" s="24"/>
      <c r="G39" s="24"/>
      <c r="H39" s="24"/>
      <c r="I39" s="24"/>
    </row>
    <row r="40" spans="1:9" ht="15">
      <c r="A40" s="37" t="s">
        <v>121</v>
      </c>
      <c r="B40" s="24" t="s">
        <v>122</v>
      </c>
      <c r="C40" s="24">
        <v>289</v>
      </c>
      <c r="D40" s="24">
        <v>289</v>
      </c>
      <c r="E40" s="24">
        <v>569</v>
      </c>
      <c r="F40" s="24">
        <v>2339</v>
      </c>
      <c r="G40" s="24">
        <v>2268</v>
      </c>
      <c r="H40" s="24"/>
      <c r="I40" s="24"/>
    </row>
    <row r="41" spans="1:9" ht="15">
      <c r="A41" s="37" t="s">
        <v>123</v>
      </c>
      <c r="B41" s="24" t="s">
        <v>124</v>
      </c>
      <c r="C41" s="24">
        <v>850</v>
      </c>
      <c r="D41" s="24">
        <v>730</v>
      </c>
      <c r="E41" s="24">
        <v>730</v>
      </c>
      <c r="F41" s="24">
        <v>750</v>
      </c>
      <c r="G41" s="24">
        <v>742</v>
      </c>
      <c r="H41" s="24"/>
      <c r="I41" s="24"/>
    </row>
    <row r="42" spans="1:9" ht="15">
      <c r="A42" s="38" t="s">
        <v>125</v>
      </c>
      <c r="B42" s="24" t="s">
        <v>126</v>
      </c>
      <c r="C42" s="24">
        <v>4528</v>
      </c>
      <c r="D42" s="24">
        <v>4719</v>
      </c>
      <c r="E42" s="24">
        <v>23857</v>
      </c>
      <c r="F42" s="24">
        <v>19391</v>
      </c>
      <c r="G42" s="24"/>
      <c r="H42" s="24"/>
      <c r="I42" s="24"/>
    </row>
    <row r="43" spans="1:9" ht="15">
      <c r="A43" s="36" t="s">
        <v>127</v>
      </c>
      <c r="B43" s="32" t="s">
        <v>128</v>
      </c>
      <c r="C43" s="32">
        <v>7667</v>
      </c>
      <c r="D43" s="32">
        <v>7767</v>
      </c>
      <c r="E43" s="32">
        <v>27185</v>
      </c>
      <c r="F43" s="32">
        <f>SUM(F38:F42)</f>
        <v>22509</v>
      </c>
      <c r="G43" s="32">
        <f>SUM(G38:G42)</f>
        <v>3039</v>
      </c>
      <c r="H43" s="32"/>
      <c r="I43" s="32"/>
    </row>
    <row r="44" spans="1:9" ht="15.75">
      <c r="A44" s="39" t="s">
        <v>129</v>
      </c>
      <c r="B44" s="32"/>
      <c r="C44" s="32">
        <v>21402</v>
      </c>
      <c r="D44" s="32">
        <v>23054</v>
      </c>
      <c r="E44" s="32">
        <v>42767</v>
      </c>
      <c r="F44" s="32">
        <f>SUM(F15+F16+F32+F37+F43)</f>
        <v>38595</v>
      </c>
      <c r="G44" s="32">
        <f>SUM(G15+G16+G32+G37+G43)</f>
        <v>18769</v>
      </c>
      <c r="H44" s="32"/>
      <c r="I44" s="32"/>
    </row>
    <row r="45" spans="1:9" s="62" customFormat="1" ht="12.75">
      <c r="A45" s="61" t="s">
        <v>162</v>
      </c>
      <c r="B45" s="24" t="s">
        <v>163</v>
      </c>
      <c r="C45" s="24"/>
      <c r="D45" s="24"/>
      <c r="E45" s="24"/>
      <c r="F45" s="24">
        <v>20</v>
      </c>
      <c r="G45" s="24">
        <v>18</v>
      </c>
      <c r="H45" s="24"/>
      <c r="I45" s="24"/>
    </row>
    <row r="46" spans="1:9" ht="15">
      <c r="A46" s="40" t="s">
        <v>130</v>
      </c>
      <c r="B46" s="24" t="s">
        <v>131</v>
      </c>
      <c r="C46" s="24">
        <v>608</v>
      </c>
      <c r="D46" s="24">
        <v>1388</v>
      </c>
      <c r="E46" s="24">
        <v>3479</v>
      </c>
      <c r="F46" s="24">
        <v>9382</v>
      </c>
      <c r="G46" s="24">
        <v>9382</v>
      </c>
      <c r="H46" s="24"/>
      <c r="I46" s="24"/>
    </row>
    <row r="47" spans="1:9" s="16" customFormat="1" ht="15">
      <c r="A47" s="40" t="s">
        <v>164</v>
      </c>
      <c r="B47" s="24" t="s">
        <v>165</v>
      </c>
      <c r="C47" s="24"/>
      <c r="D47" s="24"/>
      <c r="E47" s="24"/>
      <c r="F47" s="24">
        <v>50</v>
      </c>
      <c r="G47" s="24">
        <v>47</v>
      </c>
      <c r="H47" s="24"/>
      <c r="I47" s="24"/>
    </row>
    <row r="48" spans="1:9" ht="15">
      <c r="A48" s="40" t="s">
        <v>132</v>
      </c>
      <c r="B48" s="24" t="s">
        <v>133</v>
      </c>
      <c r="C48" s="24"/>
      <c r="D48" s="24">
        <v>88</v>
      </c>
      <c r="E48" s="24">
        <v>87</v>
      </c>
      <c r="F48" s="24">
        <v>658</v>
      </c>
      <c r="G48" s="24">
        <v>651</v>
      </c>
      <c r="H48" s="24"/>
      <c r="I48" s="24"/>
    </row>
    <row r="49" spans="1:9" ht="15">
      <c r="A49" s="29" t="s">
        <v>134</v>
      </c>
      <c r="B49" s="24" t="s">
        <v>135</v>
      </c>
      <c r="C49" s="24">
        <v>164</v>
      </c>
      <c r="D49" s="24">
        <v>346</v>
      </c>
      <c r="E49" s="24">
        <v>963</v>
      </c>
      <c r="F49" s="24">
        <v>2588</v>
      </c>
      <c r="G49" s="24">
        <v>2588</v>
      </c>
      <c r="H49" s="24"/>
      <c r="I49" s="24"/>
    </row>
    <row r="50" spans="1:9" ht="15">
      <c r="A50" s="41" t="s">
        <v>136</v>
      </c>
      <c r="B50" s="32" t="s">
        <v>137</v>
      </c>
      <c r="C50" s="32">
        <v>772</v>
      </c>
      <c r="D50" s="32">
        <v>1822</v>
      </c>
      <c r="E50" s="32">
        <v>4529</v>
      </c>
      <c r="F50" s="32">
        <f>SUM(F45:F49)</f>
        <v>12698</v>
      </c>
      <c r="G50" s="32">
        <f>SUM(G45:G49)</f>
        <v>12686</v>
      </c>
      <c r="H50" s="32"/>
      <c r="I50" s="32"/>
    </row>
    <row r="51" spans="1:9" s="16" customFormat="1" ht="51">
      <c r="A51" s="20" t="s">
        <v>30</v>
      </c>
      <c r="B51" s="21" t="s">
        <v>31</v>
      </c>
      <c r="C51" s="21" t="s">
        <v>32</v>
      </c>
      <c r="D51" s="21" t="s">
        <v>33</v>
      </c>
      <c r="E51" s="21" t="s">
        <v>34</v>
      </c>
      <c r="F51" s="21" t="s">
        <v>293</v>
      </c>
      <c r="G51" s="21" t="s">
        <v>161</v>
      </c>
      <c r="H51" s="32"/>
      <c r="I51" s="32"/>
    </row>
    <row r="52" spans="1:9" ht="15">
      <c r="A52" s="34" t="s">
        <v>138</v>
      </c>
      <c r="B52" s="24" t="s">
        <v>139</v>
      </c>
      <c r="C52" s="24">
        <v>7970</v>
      </c>
      <c r="D52" s="24">
        <v>7920</v>
      </c>
      <c r="E52" s="24">
        <v>5213</v>
      </c>
      <c r="F52" s="24">
        <v>5005</v>
      </c>
      <c r="G52" s="24">
        <v>2761</v>
      </c>
      <c r="H52" s="24"/>
      <c r="I52" s="24"/>
    </row>
    <row r="53" spans="1:9" ht="15">
      <c r="A53" s="34" t="s">
        <v>140</v>
      </c>
      <c r="B53" s="24" t="s">
        <v>141</v>
      </c>
      <c r="C53" s="24"/>
      <c r="D53" s="24"/>
      <c r="E53" s="24">
        <v>38</v>
      </c>
      <c r="F53" s="24">
        <v>210</v>
      </c>
      <c r="G53" s="24">
        <v>210</v>
      </c>
      <c r="H53" s="24"/>
      <c r="I53" s="24"/>
    </row>
    <row r="54" spans="1:9" ht="15">
      <c r="A54" s="34" t="s">
        <v>142</v>
      </c>
      <c r="B54" s="24" t="s">
        <v>143</v>
      </c>
      <c r="C54" s="24">
        <v>2152</v>
      </c>
      <c r="D54" s="24">
        <v>2152</v>
      </c>
      <c r="E54" s="24">
        <v>2114</v>
      </c>
      <c r="F54" s="24">
        <v>1190</v>
      </c>
      <c r="G54" s="24">
        <v>802</v>
      </c>
      <c r="H54" s="24"/>
      <c r="I54" s="24"/>
    </row>
    <row r="55" spans="1:9" ht="15">
      <c r="A55" s="36" t="s">
        <v>144</v>
      </c>
      <c r="B55" s="32" t="s">
        <v>145</v>
      </c>
      <c r="C55" s="32">
        <v>10122</v>
      </c>
      <c r="D55" s="32">
        <v>10072</v>
      </c>
      <c r="E55" s="32">
        <v>7365</v>
      </c>
      <c r="F55" s="32">
        <f>SUM(F52:F54)</f>
        <v>6405</v>
      </c>
      <c r="G55" s="32">
        <f>SUM(G52:G54)</f>
        <v>3773</v>
      </c>
      <c r="H55" s="32"/>
      <c r="I55" s="32"/>
    </row>
    <row r="56" spans="1:9" ht="15">
      <c r="A56" s="34" t="s">
        <v>146</v>
      </c>
      <c r="B56" s="24" t="s">
        <v>147</v>
      </c>
      <c r="C56" s="24">
        <v>200</v>
      </c>
      <c r="D56" s="24">
        <v>200</v>
      </c>
      <c r="E56" s="24">
        <v>200</v>
      </c>
      <c r="F56" s="24">
        <v>200</v>
      </c>
      <c r="G56" s="24">
        <v>50</v>
      </c>
      <c r="H56" s="24"/>
      <c r="I56" s="24"/>
    </row>
    <row r="57" spans="1:9" ht="15">
      <c r="A57" s="36" t="s">
        <v>148</v>
      </c>
      <c r="B57" s="32" t="s">
        <v>149</v>
      </c>
      <c r="C57" s="32">
        <v>200</v>
      </c>
      <c r="D57" s="32">
        <v>200</v>
      </c>
      <c r="E57" s="32">
        <v>200</v>
      </c>
      <c r="F57" s="32">
        <f>SUM(F56:F56)</f>
        <v>200</v>
      </c>
      <c r="G57" s="32">
        <f>SUM(G56:G56)</f>
        <v>50</v>
      </c>
      <c r="H57" s="32"/>
      <c r="I57" s="32"/>
    </row>
    <row r="58" spans="1:9" ht="15.75">
      <c r="A58" s="39" t="s">
        <v>150</v>
      </c>
      <c r="B58" s="32"/>
      <c r="C58" s="32">
        <v>11094</v>
      </c>
      <c r="D58" s="32">
        <v>12094</v>
      </c>
      <c r="E58" s="32">
        <v>12094</v>
      </c>
      <c r="F58" s="32">
        <f>SUM(F50+F55+F57)</f>
        <v>19303</v>
      </c>
      <c r="G58" s="32">
        <f>SUM(G50+G55+G57)</f>
        <v>16509</v>
      </c>
      <c r="H58" s="32"/>
      <c r="I58" s="32"/>
    </row>
    <row r="59" spans="1:9" ht="15.75">
      <c r="A59" s="42" t="s">
        <v>151</v>
      </c>
      <c r="B59" s="43" t="s">
        <v>152</v>
      </c>
      <c r="C59" s="43">
        <v>32496</v>
      </c>
      <c r="D59" s="43">
        <v>35148</v>
      </c>
      <c r="E59" s="43">
        <v>54861</v>
      </c>
      <c r="F59" s="43">
        <f>SUM(F44+F58)</f>
        <v>57898</v>
      </c>
      <c r="G59" s="43">
        <f>SUM(G44+G58)</f>
        <v>35278</v>
      </c>
      <c r="H59" s="43"/>
      <c r="I59" s="43"/>
    </row>
    <row r="60" spans="1:9" ht="15">
      <c r="A60" s="44" t="s">
        <v>153</v>
      </c>
      <c r="B60" s="26" t="s">
        <v>154</v>
      </c>
      <c r="C60" s="53">
        <v>495</v>
      </c>
      <c r="D60" s="53">
        <v>495</v>
      </c>
      <c r="E60" s="53">
        <v>495</v>
      </c>
      <c r="F60" s="53">
        <v>495</v>
      </c>
      <c r="G60" s="53">
        <v>495</v>
      </c>
      <c r="H60" s="53"/>
      <c r="I60" s="53"/>
    </row>
    <row r="61" spans="1:9" ht="15">
      <c r="A61" s="45" t="s">
        <v>155</v>
      </c>
      <c r="B61" s="30" t="s">
        <v>156</v>
      </c>
      <c r="C61" s="54">
        <v>495</v>
      </c>
      <c r="D61" s="54">
        <v>495</v>
      </c>
      <c r="E61" s="54">
        <v>495</v>
      </c>
      <c r="F61" s="54">
        <f aca="true" t="shared" si="0" ref="F61:G63">SUM(F60)</f>
        <v>495</v>
      </c>
      <c r="G61" s="54">
        <f t="shared" si="0"/>
        <v>495</v>
      </c>
      <c r="H61" s="54"/>
      <c r="I61" s="54"/>
    </row>
    <row r="62" spans="1:9" ht="15">
      <c r="A62" s="46" t="s">
        <v>157</v>
      </c>
      <c r="B62" s="33" t="s">
        <v>158</v>
      </c>
      <c r="C62" s="55">
        <v>495</v>
      </c>
      <c r="D62" s="55">
        <v>495</v>
      </c>
      <c r="E62" s="55">
        <v>495</v>
      </c>
      <c r="F62" s="55">
        <f t="shared" si="0"/>
        <v>495</v>
      </c>
      <c r="G62" s="55">
        <f t="shared" si="0"/>
        <v>495</v>
      </c>
      <c r="H62" s="55"/>
      <c r="I62" s="55"/>
    </row>
    <row r="63" spans="1:9" ht="15.75">
      <c r="A63" s="47" t="s">
        <v>159</v>
      </c>
      <c r="B63" s="48" t="s">
        <v>160</v>
      </c>
      <c r="C63" s="49">
        <v>495</v>
      </c>
      <c r="D63" s="49">
        <v>495</v>
      </c>
      <c r="E63" s="49">
        <v>495</v>
      </c>
      <c r="F63" s="49">
        <f t="shared" si="0"/>
        <v>495</v>
      </c>
      <c r="G63" s="49">
        <f t="shared" si="0"/>
        <v>495</v>
      </c>
      <c r="H63" s="49"/>
      <c r="I63" s="49"/>
    </row>
    <row r="64" spans="1:9" ht="15.75">
      <c r="A64" s="50" t="s">
        <v>17</v>
      </c>
      <c r="B64" s="51"/>
      <c r="C64" s="52">
        <v>32991</v>
      </c>
      <c r="D64" s="52">
        <v>35643</v>
      </c>
      <c r="E64" s="52">
        <v>55356</v>
      </c>
      <c r="F64" s="52">
        <f>SUM(F59+F63)</f>
        <v>58393</v>
      </c>
      <c r="G64" s="52">
        <f>SUM(G59+G63)</f>
        <v>35773</v>
      </c>
      <c r="H64" s="52"/>
      <c r="I64" s="52"/>
    </row>
  </sheetData>
  <sheetProtection/>
  <mergeCells count="4">
    <mergeCell ref="A1:H1"/>
    <mergeCell ref="A2:I2"/>
    <mergeCell ref="A3:I3"/>
    <mergeCell ref="A4:I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52.57421875" style="17" customWidth="1"/>
    <col min="2" max="2" width="11.00390625" style="17" customWidth="1"/>
    <col min="3" max="3" width="11.28125" style="79" customWidth="1"/>
    <col min="4" max="4" width="14.8515625" style="79" customWidth="1"/>
    <col min="5" max="5" width="13.8515625" style="79" customWidth="1"/>
    <col min="6" max="6" width="11.28125" style="79" hidden="1" customWidth="1"/>
    <col min="7" max="8" width="11.28125" style="79" customWidth="1"/>
    <col min="9" max="9" width="11.57421875" style="79" hidden="1" customWidth="1"/>
    <col min="10" max="10" width="11.28125" style="79" hidden="1" customWidth="1"/>
    <col min="11" max="16384" width="9.140625" style="17" customWidth="1"/>
  </cols>
  <sheetData>
    <row r="1" spans="1:10" ht="15">
      <c r="A1" s="201" t="s">
        <v>638</v>
      </c>
      <c r="B1" s="201"/>
      <c r="C1" s="201"/>
      <c r="D1" s="201"/>
      <c r="E1" s="201"/>
      <c r="F1" s="201"/>
      <c r="G1" s="201"/>
      <c r="H1" s="201"/>
      <c r="I1" s="199"/>
      <c r="J1" s="199"/>
    </row>
    <row r="2" spans="1:10" ht="15.75">
      <c r="A2" s="204" t="s">
        <v>28</v>
      </c>
      <c r="B2" s="206"/>
      <c r="C2" s="206"/>
      <c r="D2" s="206"/>
      <c r="E2" s="206"/>
      <c r="F2" s="206"/>
      <c r="G2" s="206"/>
      <c r="H2" s="206"/>
      <c r="I2" s="199"/>
      <c r="J2" s="199"/>
    </row>
    <row r="3" spans="1:10" ht="15.75" customHeight="1">
      <c r="A3" s="204" t="s">
        <v>166</v>
      </c>
      <c r="B3" s="206"/>
      <c r="C3" s="206"/>
      <c r="D3" s="206"/>
      <c r="E3" s="206"/>
      <c r="F3" s="206"/>
      <c r="G3" s="206"/>
      <c r="H3" s="206"/>
      <c r="I3" s="199"/>
      <c r="J3" s="199"/>
    </row>
    <row r="4" spans="1:8" ht="15.75" customHeight="1">
      <c r="A4" s="18"/>
      <c r="B4" s="56"/>
      <c r="C4" s="78"/>
      <c r="D4" s="78"/>
      <c r="E4" s="78"/>
      <c r="F4" s="78"/>
      <c r="G4" s="78"/>
      <c r="H4" s="78"/>
    </row>
    <row r="5" spans="1:8" ht="15.75" customHeight="1">
      <c r="A5" s="18"/>
      <c r="B5" s="56"/>
      <c r="C5" s="78"/>
      <c r="D5" s="78"/>
      <c r="E5" s="78"/>
      <c r="F5" s="78"/>
      <c r="G5" s="78"/>
      <c r="H5" s="78"/>
    </row>
    <row r="6" spans="1:10" ht="32.25" customHeight="1">
      <c r="A6" s="20" t="s">
        <v>30</v>
      </c>
      <c r="B6" s="21" t="s">
        <v>167</v>
      </c>
      <c r="C6" s="72" t="s">
        <v>168</v>
      </c>
      <c r="D6" s="72" t="s">
        <v>33</v>
      </c>
      <c r="E6" s="72" t="s">
        <v>34</v>
      </c>
      <c r="F6" s="73" t="s">
        <v>169</v>
      </c>
      <c r="G6" s="74" t="s">
        <v>293</v>
      </c>
      <c r="H6" s="74" t="s">
        <v>161</v>
      </c>
      <c r="I6" s="72" t="s">
        <v>35</v>
      </c>
      <c r="J6" s="72" t="s">
        <v>36</v>
      </c>
    </row>
    <row r="7" spans="1:10" ht="15">
      <c r="A7" s="25" t="s">
        <v>170</v>
      </c>
      <c r="B7" s="29" t="s">
        <v>171</v>
      </c>
      <c r="C7" s="75">
        <v>9273</v>
      </c>
      <c r="D7" s="75">
        <v>9315</v>
      </c>
      <c r="E7" s="75">
        <v>9315</v>
      </c>
      <c r="F7" s="76"/>
      <c r="G7" s="77">
        <v>9315</v>
      </c>
      <c r="H7" s="77">
        <v>9315</v>
      </c>
      <c r="I7" s="75"/>
      <c r="J7" s="75"/>
    </row>
    <row r="8" spans="1:10" ht="44.25" customHeight="1">
      <c r="A8" s="26" t="s">
        <v>172</v>
      </c>
      <c r="B8" s="29" t="s">
        <v>173</v>
      </c>
      <c r="C8" s="75">
        <v>1896</v>
      </c>
      <c r="D8" s="75">
        <v>1896</v>
      </c>
      <c r="E8" s="75">
        <v>1896</v>
      </c>
      <c r="F8" s="76"/>
      <c r="G8" s="77">
        <v>1896</v>
      </c>
      <c r="H8" s="77">
        <v>1896</v>
      </c>
      <c r="I8" s="75"/>
      <c r="J8" s="75"/>
    </row>
    <row r="9" spans="1:10" ht="15">
      <c r="A9" s="26" t="s">
        <v>174</v>
      </c>
      <c r="B9" s="29" t="s">
        <v>175</v>
      </c>
      <c r="C9" s="75">
        <v>1200</v>
      </c>
      <c r="D9" s="75">
        <v>1200</v>
      </c>
      <c r="E9" s="75">
        <v>1200</v>
      </c>
      <c r="F9" s="76"/>
      <c r="G9" s="77">
        <v>1200</v>
      </c>
      <c r="H9" s="77">
        <v>1200</v>
      </c>
      <c r="I9" s="75"/>
      <c r="J9" s="75"/>
    </row>
    <row r="10" spans="1:10" ht="15">
      <c r="A10" s="26" t="s">
        <v>176</v>
      </c>
      <c r="B10" s="29" t="s">
        <v>177</v>
      </c>
      <c r="C10" s="75"/>
      <c r="D10" s="75">
        <v>222</v>
      </c>
      <c r="E10" s="75">
        <v>341</v>
      </c>
      <c r="F10" s="76"/>
      <c r="G10" s="77">
        <v>439</v>
      </c>
      <c r="H10" s="77">
        <v>439</v>
      </c>
      <c r="I10" s="75"/>
      <c r="J10" s="75"/>
    </row>
    <row r="11" spans="1:10" ht="15">
      <c r="A11" s="26" t="s">
        <v>178</v>
      </c>
      <c r="B11" s="29" t="s">
        <v>179</v>
      </c>
      <c r="C11" s="75"/>
      <c r="D11" s="75"/>
      <c r="E11" s="75"/>
      <c r="F11" s="76"/>
      <c r="G11" s="77">
        <v>55</v>
      </c>
      <c r="H11" s="77">
        <v>55</v>
      </c>
      <c r="I11" s="75"/>
      <c r="J11" s="75"/>
    </row>
    <row r="12" spans="1:10" ht="15">
      <c r="A12" s="30" t="s">
        <v>180</v>
      </c>
      <c r="B12" s="63" t="s">
        <v>181</v>
      </c>
      <c r="C12" s="80">
        <f>SUM(C7:C10)</f>
        <v>12369</v>
      </c>
      <c r="D12" s="80">
        <f>SUM(D7:D10)</f>
        <v>12633</v>
      </c>
      <c r="E12" s="80">
        <f>SUM(E7:E10)</f>
        <v>12752</v>
      </c>
      <c r="F12" s="81">
        <f>SUM(F7:F10)</f>
        <v>0</v>
      </c>
      <c r="G12" s="82">
        <f>SUM(G7:G11)</f>
        <v>12905</v>
      </c>
      <c r="H12" s="82">
        <f>SUM(H7:H11)</f>
        <v>12905</v>
      </c>
      <c r="I12" s="80"/>
      <c r="J12" s="80"/>
    </row>
    <row r="13" spans="1:10" ht="31.5" customHeight="1">
      <c r="A13" s="26" t="s">
        <v>182</v>
      </c>
      <c r="B13" s="29" t="s">
        <v>179</v>
      </c>
      <c r="C13" s="75"/>
      <c r="D13" s="75">
        <v>700</v>
      </c>
      <c r="E13" s="75">
        <v>969</v>
      </c>
      <c r="F13" s="76"/>
      <c r="G13" s="77">
        <v>1398</v>
      </c>
      <c r="H13" s="77">
        <v>1398</v>
      </c>
      <c r="I13" s="75"/>
      <c r="J13" s="75"/>
    </row>
    <row r="14" spans="1:10" ht="28.5" customHeight="1">
      <c r="A14" s="33" t="s">
        <v>183</v>
      </c>
      <c r="B14" s="41" t="s">
        <v>184</v>
      </c>
      <c r="C14" s="83">
        <f>SUM(C12:C13)</f>
        <v>12369</v>
      </c>
      <c r="D14" s="83">
        <f>SUM(D12:D13)</f>
        <v>13333</v>
      </c>
      <c r="E14" s="83">
        <f>SUM(E12+E13)</f>
        <v>13721</v>
      </c>
      <c r="F14" s="83">
        <f>SUM(F12:F13)</f>
        <v>0</v>
      </c>
      <c r="G14" s="83">
        <f>SUM(G12:G13)</f>
        <v>14303</v>
      </c>
      <c r="H14" s="83">
        <f>SUM(H12:H13)</f>
        <v>14303</v>
      </c>
      <c r="I14" s="83"/>
      <c r="J14" s="83"/>
    </row>
    <row r="15" spans="1:10" ht="25.5">
      <c r="A15" s="26" t="s">
        <v>185</v>
      </c>
      <c r="B15" s="29" t="s">
        <v>186</v>
      </c>
      <c r="C15" s="84">
        <v>7500</v>
      </c>
      <c r="D15" s="84">
        <v>7500</v>
      </c>
      <c r="E15" s="84">
        <v>7500</v>
      </c>
      <c r="F15" s="76"/>
      <c r="G15" s="85">
        <v>7089</v>
      </c>
      <c r="H15" s="85">
        <v>7089</v>
      </c>
      <c r="I15" s="86"/>
      <c r="J15" s="86"/>
    </row>
    <row r="16" spans="1:10" ht="28.5">
      <c r="A16" s="33" t="s">
        <v>187</v>
      </c>
      <c r="B16" s="41" t="s">
        <v>188</v>
      </c>
      <c r="C16" s="83">
        <f>SUM(C15:C15)</f>
        <v>7500</v>
      </c>
      <c r="D16" s="83">
        <f>SUM(D15:D15)</f>
        <v>7500</v>
      </c>
      <c r="E16" s="83">
        <f>SUM(E15)</f>
        <v>7500</v>
      </c>
      <c r="F16" s="81">
        <f>SUM(F15:F15)</f>
        <v>0</v>
      </c>
      <c r="G16" s="82">
        <f>SUM(G15)</f>
        <v>7089</v>
      </c>
      <c r="H16" s="82">
        <f>SUM(H15)</f>
        <v>7089</v>
      </c>
      <c r="I16" s="87"/>
      <c r="J16" s="87"/>
    </row>
    <row r="17" spans="1:14" ht="15">
      <c r="A17" s="26" t="s">
        <v>189</v>
      </c>
      <c r="B17" s="29" t="s">
        <v>190</v>
      </c>
      <c r="C17" s="75">
        <v>350</v>
      </c>
      <c r="D17" s="75">
        <v>350</v>
      </c>
      <c r="E17" s="75">
        <v>815</v>
      </c>
      <c r="F17" s="76"/>
      <c r="G17" s="77">
        <v>1256</v>
      </c>
      <c r="H17" s="77">
        <v>1125</v>
      </c>
      <c r="I17" s="75"/>
      <c r="J17" s="75"/>
      <c r="N17" s="17" t="s">
        <v>191</v>
      </c>
    </row>
    <row r="18" spans="1:10" ht="15">
      <c r="A18" s="26" t="s">
        <v>192</v>
      </c>
      <c r="B18" s="29" t="s">
        <v>193</v>
      </c>
      <c r="C18" s="75">
        <v>2500</v>
      </c>
      <c r="D18" s="75">
        <v>2500</v>
      </c>
      <c r="E18" s="75">
        <v>2500</v>
      </c>
      <c r="F18" s="76"/>
      <c r="G18" s="77">
        <v>2858</v>
      </c>
      <c r="H18" s="77">
        <v>2689</v>
      </c>
      <c r="I18" s="75"/>
      <c r="J18" s="75"/>
    </row>
    <row r="19" spans="1:10" ht="15">
      <c r="A19" s="26" t="s">
        <v>194</v>
      </c>
      <c r="B19" s="29" t="s">
        <v>195</v>
      </c>
      <c r="C19" s="75">
        <v>800</v>
      </c>
      <c r="D19" s="75">
        <v>800</v>
      </c>
      <c r="E19" s="75">
        <v>800</v>
      </c>
      <c r="F19" s="76"/>
      <c r="G19" s="77">
        <v>1207</v>
      </c>
      <c r="H19" s="77">
        <v>967</v>
      </c>
      <c r="I19" s="75"/>
      <c r="J19" s="75"/>
    </row>
    <row r="20" spans="1:10" ht="15">
      <c r="A20" s="26" t="s">
        <v>196</v>
      </c>
      <c r="B20" s="29" t="s">
        <v>197</v>
      </c>
      <c r="C20" s="75"/>
      <c r="D20" s="75"/>
      <c r="E20" s="75"/>
      <c r="F20" s="76"/>
      <c r="G20" s="77">
        <v>383</v>
      </c>
      <c r="H20" s="77">
        <v>32</v>
      </c>
      <c r="I20" s="75"/>
      <c r="J20" s="75"/>
    </row>
    <row r="21" spans="1:10" ht="15" customHeight="1">
      <c r="A21" s="30" t="s">
        <v>198</v>
      </c>
      <c r="B21" s="63" t="s">
        <v>199</v>
      </c>
      <c r="C21" s="80">
        <f aca="true" t="shared" si="0" ref="C21:H21">SUM(C18:C20)</f>
        <v>3300</v>
      </c>
      <c r="D21" s="80">
        <f t="shared" si="0"/>
        <v>3300</v>
      </c>
      <c r="E21" s="80">
        <f t="shared" si="0"/>
        <v>3300</v>
      </c>
      <c r="F21" s="81">
        <f t="shared" si="0"/>
        <v>0</v>
      </c>
      <c r="G21" s="82">
        <f t="shared" si="0"/>
        <v>4448</v>
      </c>
      <c r="H21" s="82">
        <f t="shared" si="0"/>
        <v>3688</v>
      </c>
      <c r="I21" s="80"/>
      <c r="J21" s="80"/>
    </row>
    <row r="22" spans="1:10" ht="15">
      <c r="A22" s="26" t="s">
        <v>200</v>
      </c>
      <c r="B22" s="29" t="s">
        <v>201</v>
      </c>
      <c r="C22" s="75"/>
      <c r="D22" s="75"/>
      <c r="E22" s="75"/>
      <c r="F22" s="76"/>
      <c r="G22" s="77">
        <v>116</v>
      </c>
      <c r="H22" s="77">
        <v>31</v>
      </c>
      <c r="I22" s="75"/>
      <c r="J22" s="75"/>
    </row>
    <row r="23" spans="1:10" ht="15">
      <c r="A23" s="33" t="s">
        <v>202</v>
      </c>
      <c r="B23" s="41" t="s">
        <v>203</v>
      </c>
      <c r="C23" s="83">
        <f>SUM(C17+C21+C22)</f>
        <v>3650</v>
      </c>
      <c r="D23" s="83">
        <f>SUM(D17+D21+D22)</f>
        <v>3650</v>
      </c>
      <c r="E23" s="83">
        <f>SUM(E17+E21)</f>
        <v>4115</v>
      </c>
      <c r="F23" s="81">
        <f>SUM(F17+F21)</f>
        <v>0</v>
      </c>
      <c r="G23" s="82">
        <f>SUM(G17+G21+G22)</f>
        <v>5820</v>
      </c>
      <c r="H23" s="82">
        <f>SUM(H17+H21+H22)</f>
        <v>4844</v>
      </c>
      <c r="I23" s="83"/>
      <c r="J23" s="83"/>
    </row>
    <row r="24" spans="1:10" ht="33" customHeight="1" hidden="1">
      <c r="A24" s="20" t="s">
        <v>30</v>
      </c>
      <c r="B24" s="21" t="s">
        <v>167</v>
      </c>
      <c r="C24" s="72"/>
      <c r="D24" s="72"/>
      <c r="E24" s="72"/>
      <c r="F24" s="73" t="s">
        <v>169</v>
      </c>
      <c r="G24" s="88"/>
      <c r="H24" s="88"/>
      <c r="I24" s="72"/>
      <c r="J24" s="72"/>
    </row>
    <row r="25" spans="1:10" ht="15">
      <c r="A25" s="34" t="s">
        <v>204</v>
      </c>
      <c r="B25" s="29" t="s">
        <v>205</v>
      </c>
      <c r="C25" s="75">
        <v>5789</v>
      </c>
      <c r="D25" s="75">
        <v>5789</v>
      </c>
      <c r="E25" s="75">
        <v>5789</v>
      </c>
      <c r="F25" s="76"/>
      <c r="G25" s="77">
        <v>3441</v>
      </c>
      <c r="H25" s="77">
        <v>2841</v>
      </c>
      <c r="I25" s="75"/>
      <c r="J25" s="75"/>
    </row>
    <row r="26" spans="1:10" ht="15">
      <c r="A26" s="34" t="s">
        <v>222</v>
      </c>
      <c r="B26" s="29" t="s">
        <v>223</v>
      </c>
      <c r="C26" s="75"/>
      <c r="D26" s="75"/>
      <c r="E26" s="75"/>
      <c r="F26" s="76"/>
      <c r="G26" s="77">
        <v>2295</v>
      </c>
      <c r="H26" s="77">
        <v>2295</v>
      </c>
      <c r="I26" s="75"/>
      <c r="J26" s="75"/>
    </row>
    <row r="27" spans="1:10" ht="15">
      <c r="A27" s="34" t="s">
        <v>206</v>
      </c>
      <c r="B27" s="29" t="s">
        <v>207</v>
      </c>
      <c r="C27" s="75">
        <v>1690</v>
      </c>
      <c r="D27" s="75">
        <v>1690</v>
      </c>
      <c r="E27" s="75">
        <v>1690</v>
      </c>
      <c r="F27" s="76"/>
      <c r="G27" s="77">
        <v>1743</v>
      </c>
      <c r="H27" s="77">
        <v>1743</v>
      </c>
      <c r="I27" s="75"/>
      <c r="J27" s="75"/>
    </row>
    <row r="28" spans="1:10" ht="15">
      <c r="A28" s="34" t="s">
        <v>208</v>
      </c>
      <c r="B28" s="29" t="s">
        <v>209</v>
      </c>
      <c r="C28" s="75">
        <v>1993</v>
      </c>
      <c r="D28" s="75">
        <v>1992</v>
      </c>
      <c r="E28" s="75">
        <v>1992</v>
      </c>
      <c r="F28" s="76"/>
      <c r="G28" s="77">
        <v>1992</v>
      </c>
      <c r="H28" s="77">
        <v>2529</v>
      </c>
      <c r="I28" s="75"/>
      <c r="J28" s="75"/>
    </row>
    <row r="29" spans="1:10" ht="15">
      <c r="A29" s="34" t="s">
        <v>224</v>
      </c>
      <c r="B29" s="29" t="s">
        <v>225</v>
      </c>
      <c r="C29" s="75"/>
      <c r="D29" s="75"/>
      <c r="E29" s="75"/>
      <c r="F29" s="76"/>
      <c r="G29" s="77">
        <v>1530</v>
      </c>
      <c r="H29" s="77">
        <v>1530</v>
      </c>
      <c r="I29" s="75"/>
      <c r="J29" s="75"/>
    </row>
    <row r="30" spans="1:10" ht="15">
      <c r="A30" s="34" t="s">
        <v>226</v>
      </c>
      <c r="B30" s="29" t="s">
        <v>227</v>
      </c>
      <c r="C30" s="75"/>
      <c r="D30" s="75"/>
      <c r="E30" s="75"/>
      <c r="F30" s="76"/>
      <c r="G30" s="85">
        <v>76</v>
      </c>
      <c r="H30" s="85">
        <v>76</v>
      </c>
      <c r="I30" s="75"/>
      <c r="J30" s="75"/>
    </row>
    <row r="31" spans="1:10" ht="15">
      <c r="A31" s="34" t="s">
        <v>228</v>
      </c>
      <c r="B31" s="29" t="s">
        <v>229</v>
      </c>
      <c r="C31" s="75"/>
      <c r="D31" s="75"/>
      <c r="E31" s="75"/>
      <c r="F31" s="76"/>
      <c r="G31" s="85">
        <v>451</v>
      </c>
      <c r="H31" s="85">
        <v>452</v>
      </c>
      <c r="I31" s="75"/>
      <c r="J31" s="75"/>
    </row>
    <row r="32" spans="1:10" ht="15">
      <c r="A32" s="36" t="s">
        <v>210</v>
      </c>
      <c r="B32" s="41" t="s">
        <v>211</v>
      </c>
      <c r="C32" s="83">
        <f>SUM(C24:C28)</f>
        <v>9472</v>
      </c>
      <c r="D32" s="83">
        <f>SUM(D24:D28)</f>
        <v>9471</v>
      </c>
      <c r="E32" s="83">
        <f>SUM(E25:E28)</f>
        <v>9471</v>
      </c>
      <c r="F32" s="81">
        <f>SUM(F24:F28)</f>
        <v>0</v>
      </c>
      <c r="G32" s="82">
        <f>SUM(G25:G31)</f>
        <v>11528</v>
      </c>
      <c r="H32" s="82">
        <f>SUM(H25:H31)</f>
        <v>11466</v>
      </c>
      <c r="I32" s="83"/>
      <c r="J32" s="83"/>
    </row>
    <row r="33" spans="1:10" s="70" customFormat="1" ht="12.75">
      <c r="A33" s="34" t="s">
        <v>230</v>
      </c>
      <c r="B33" s="29" t="s">
        <v>231</v>
      </c>
      <c r="C33" s="75"/>
      <c r="D33" s="75"/>
      <c r="E33" s="75"/>
      <c r="F33" s="89"/>
      <c r="G33" s="85">
        <v>1559</v>
      </c>
      <c r="H33" s="85">
        <v>1559</v>
      </c>
      <c r="I33" s="75"/>
      <c r="J33" s="75"/>
    </row>
    <row r="34" spans="1:10" s="71" customFormat="1" ht="14.25">
      <c r="A34" s="36" t="s">
        <v>232</v>
      </c>
      <c r="B34" s="41" t="s">
        <v>233</v>
      </c>
      <c r="C34" s="83"/>
      <c r="D34" s="83"/>
      <c r="E34" s="83"/>
      <c r="F34" s="81"/>
      <c r="G34" s="82">
        <v>1559</v>
      </c>
      <c r="H34" s="82">
        <v>1559</v>
      </c>
      <c r="I34" s="83"/>
      <c r="J34" s="83"/>
    </row>
    <row r="35" spans="1:10" ht="15.75">
      <c r="A35" s="64" t="s">
        <v>212</v>
      </c>
      <c r="B35" s="65" t="s">
        <v>213</v>
      </c>
      <c r="C35" s="90">
        <f>SUM(C14+C16+C23+C32)</f>
        <v>32991</v>
      </c>
      <c r="D35" s="90">
        <f>SUM(D14+D16+D23+D32)</f>
        <v>33954</v>
      </c>
      <c r="E35" s="90">
        <f>SUM(E14+E16+E23+E32)</f>
        <v>34807</v>
      </c>
      <c r="F35" s="81" t="e">
        <f>SUM(F14+F16+F23+F32+#REF!+#REF!+#REF!)</f>
        <v>#REF!</v>
      </c>
      <c r="G35" s="82">
        <f>SUM(G14+G16+G23+G32+G34)</f>
        <v>40299</v>
      </c>
      <c r="H35" s="82">
        <f>SUM(H14+H16+H23+H32+H34)</f>
        <v>39261</v>
      </c>
      <c r="I35" s="90"/>
      <c r="J35" s="90"/>
    </row>
    <row r="36" spans="1:10" ht="15.75">
      <c r="A36" s="59" t="s">
        <v>214</v>
      </c>
      <c r="B36" s="65"/>
      <c r="C36" s="90">
        <v>-5878</v>
      </c>
      <c r="D36" s="90">
        <v>-4877</v>
      </c>
      <c r="E36" s="90">
        <v>10705</v>
      </c>
      <c r="F36" s="81">
        <f>SUM(F12+F23+F32-'[1]kiadás működés, felhalmozás'!G79)</f>
        <v>0</v>
      </c>
      <c r="G36" s="82">
        <v>-9273</v>
      </c>
      <c r="H36" s="82">
        <v>10288</v>
      </c>
      <c r="I36" s="90"/>
      <c r="J36" s="90"/>
    </row>
    <row r="37" spans="1:10" ht="15.75">
      <c r="A37" s="59" t="s">
        <v>215</v>
      </c>
      <c r="B37" s="65"/>
      <c r="C37" s="90">
        <f>SUM(C16-'[2]kiadások működési, felhalmozási'!C78)</f>
        <v>-3594</v>
      </c>
      <c r="D37" s="90">
        <f>SUM(D16-'[2]kiadások működési, felhalmozási'!D78)</f>
        <v>-4594</v>
      </c>
      <c r="E37" s="90">
        <v>-4594</v>
      </c>
      <c r="F37" s="90">
        <f>SUM(F16-'[2]kiadások működési, felhalmozási'!F78)</f>
        <v>-11894</v>
      </c>
      <c r="G37" s="90">
        <v>-10655</v>
      </c>
      <c r="H37" s="90">
        <v>-7861</v>
      </c>
      <c r="I37" s="90"/>
      <c r="J37" s="90"/>
    </row>
    <row r="38" spans="1:10" ht="25.5">
      <c r="A38" s="26" t="s">
        <v>216</v>
      </c>
      <c r="B38" s="26" t="s">
        <v>217</v>
      </c>
      <c r="C38" s="91"/>
      <c r="D38" s="91">
        <v>1689</v>
      </c>
      <c r="E38" s="91">
        <v>20549</v>
      </c>
      <c r="F38" s="76"/>
      <c r="G38" s="77">
        <v>20423</v>
      </c>
      <c r="H38" s="77">
        <v>20423</v>
      </c>
      <c r="I38" s="91"/>
      <c r="J38" s="91"/>
    </row>
    <row r="39" spans="1:10" ht="15">
      <c r="A39" s="30" t="s">
        <v>218</v>
      </c>
      <c r="B39" s="30" t="s">
        <v>219</v>
      </c>
      <c r="C39" s="92">
        <f aca="true" t="shared" si="1" ref="C39:E40">SUM(C38)</f>
        <v>0</v>
      </c>
      <c r="D39" s="92">
        <f t="shared" si="1"/>
        <v>1689</v>
      </c>
      <c r="E39" s="92">
        <f t="shared" si="1"/>
        <v>20549</v>
      </c>
      <c r="F39" s="92">
        <f>SUM(F38)</f>
        <v>0</v>
      </c>
      <c r="G39" s="92">
        <f>SUM(G38)</f>
        <v>20423</v>
      </c>
      <c r="H39" s="92">
        <f>SUM(H38)</f>
        <v>20423</v>
      </c>
      <c r="I39" s="92"/>
      <c r="J39" s="92"/>
    </row>
    <row r="40" spans="1:10" ht="15.75">
      <c r="A40" s="66" t="s">
        <v>220</v>
      </c>
      <c r="B40" s="67" t="s">
        <v>221</v>
      </c>
      <c r="C40" s="93">
        <f t="shared" si="1"/>
        <v>0</v>
      </c>
      <c r="D40" s="93">
        <f t="shared" si="1"/>
        <v>1689</v>
      </c>
      <c r="E40" s="93">
        <f t="shared" si="1"/>
        <v>20549</v>
      </c>
      <c r="F40" s="81" t="e">
        <f>SUM(#REF!+#REF!+#REF!)</f>
        <v>#REF!</v>
      </c>
      <c r="G40" s="82">
        <f>SUM(G39)</f>
        <v>20423</v>
      </c>
      <c r="H40" s="82">
        <f>SUM(H39)</f>
        <v>20423</v>
      </c>
      <c r="I40" s="93"/>
      <c r="J40" s="93"/>
    </row>
    <row r="41" spans="1:10" ht="15.75">
      <c r="A41" s="59" t="s">
        <v>27</v>
      </c>
      <c r="B41" s="60"/>
      <c r="C41" s="94">
        <f aca="true" t="shared" si="2" ref="C41:H41">SUM(C35+C40)</f>
        <v>32991</v>
      </c>
      <c r="D41" s="94">
        <f t="shared" si="2"/>
        <v>35643</v>
      </c>
      <c r="E41" s="94">
        <f t="shared" si="2"/>
        <v>55356</v>
      </c>
      <c r="F41" s="94" t="e">
        <f t="shared" si="2"/>
        <v>#REF!</v>
      </c>
      <c r="G41" s="94">
        <f t="shared" si="2"/>
        <v>60722</v>
      </c>
      <c r="H41" s="94">
        <f t="shared" si="2"/>
        <v>59684</v>
      </c>
      <c r="I41" s="94"/>
      <c r="J41" s="94"/>
    </row>
  </sheetData>
  <sheetProtection/>
  <mergeCells count="3">
    <mergeCell ref="A1:J1"/>
    <mergeCell ref="A2:J2"/>
    <mergeCell ref="A3:J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67.57421875" style="17" customWidth="1"/>
    <col min="2" max="2" width="28.00390625" style="17" customWidth="1"/>
    <col min="3" max="4" width="21.140625" style="17" hidden="1" customWidth="1"/>
    <col min="5" max="5" width="18.421875" style="17" hidden="1" customWidth="1"/>
    <col min="6" max="16384" width="9.140625" style="17" customWidth="1"/>
  </cols>
  <sheetData>
    <row r="1" spans="1:2" ht="15">
      <c r="A1" s="201"/>
      <c r="B1" s="201"/>
    </row>
    <row r="2" spans="1:6" ht="15">
      <c r="A2" s="201" t="s">
        <v>639</v>
      </c>
      <c r="B2" s="201"/>
      <c r="C2" s="13"/>
      <c r="D2" s="13"/>
      <c r="E2" s="13"/>
      <c r="F2" s="13"/>
    </row>
    <row r="3" spans="1:6" ht="15.75">
      <c r="A3" s="204" t="s">
        <v>234</v>
      </c>
      <c r="B3" s="205"/>
      <c r="C3" s="56"/>
      <c r="D3" s="56"/>
      <c r="E3" s="56"/>
      <c r="F3" s="95"/>
    </row>
    <row r="4" spans="1:5" ht="16.5">
      <c r="A4" s="207" t="s">
        <v>235</v>
      </c>
      <c r="B4" s="208"/>
      <c r="C4" s="208"/>
      <c r="D4" s="208"/>
      <c r="E4" s="208"/>
    </row>
    <row r="5" ht="15">
      <c r="A5" s="96"/>
    </row>
    <row r="6" ht="15">
      <c r="A6" s="96"/>
    </row>
    <row r="7" spans="1:5" ht="66.75" customHeight="1">
      <c r="A7" s="97" t="s">
        <v>236</v>
      </c>
      <c r="B7" s="98" t="s">
        <v>237</v>
      </c>
      <c r="C7" s="99" t="s">
        <v>238</v>
      </c>
      <c r="D7" s="99" t="s">
        <v>238</v>
      </c>
      <c r="E7" s="100" t="s">
        <v>239</v>
      </c>
    </row>
    <row r="8" spans="1:5" ht="15">
      <c r="A8" s="99" t="s">
        <v>240</v>
      </c>
      <c r="B8" s="101"/>
      <c r="C8" s="101"/>
      <c r="D8" s="101"/>
      <c r="E8" s="7"/>
    </row>
    <row r="9" spans="1:5" ht="15">
      <c r="A9" s="99" t="s">
        <v>241</v>
      </c>
      <c r="B9" s="101"/>
      <c r="C9" s="101"/>
      <c r="D9" s="101"/>
      <c r="E9" s="7"/>
    </row>
    <row r="10" spans="1:5" ht="15">
      <c r="A10" s="99" t="s">
        <v>242</v>
      </c>
      <c r="B10" s="101"/>
      <c r="C10" s="101"/>
      <c r="D10" s="101"/>
      <c r="E10" s="7"/>
    </row>
    <row r="11" spans="1:5" ht="15">
      <c r="A11" s="99" t="s">
        <v>243</v>
      </c>
      <c r="B11" s="101"/>
      <c r="C11" s="101"/>
      <c r="D11" s="101"/>
      <c r="E11" s="7"/>
    </row>
    <row r="12" spans="1:5" ht="15">
      <c r="A12" s="102" t="s">
        <v>244</v>
      </c>
      <c r="B12" s="101"/>
      <c r="C12" s="101"/>
      <c r="D12" s="101"/>
      <c r="E12" s="7"/>
    </row>
    <row r="13" spans="1:5" ht="15">
      <c r="A13" s="99" t="s">
        <v>245</v>
      </c>
      <c r="B13" s="101"/>
      <c r="C13" s="101"/>
      <c r="D13" s="101"/>
      <c r="E13" s="7"/>
    </row>
    <row r="14" spans="1:5" ht="25.5">
      <c r="A14" s="99" t="s">
        <v>246</v>
      </c>
      <c r="B14" s="101"/>
      <c r="C14" s="101"/>
      <c r="D14" s="101"/>
      <c r="E14" s="7"/>
    </row>
    <row r="15" spans="1:5" ht="15">
      <c r="A15" s="99" t="s">
        <v>247</v>
      </c>
      <c r="B15" s="101"/>
      <c r="C15" s="101"/>
      <c r="D15" s="101"/>
      <c r="E15" s="7"/>
    </row>
    <row r="16" spans="1:5" ht="15">
      <c r="A16" s="99" t="s">
        <v>248</v>
      </c>
      <c r="B16" s="101"/>
      <c r="C16" s="101"/>
      <c r="D16" s="101"/>
      <c r="E16" s="7"/>
    </row>
    <row r="17" spans="1:5" ht="15">
      <c r="A17" s="99" t="s">
        <v>249</v>
      </c>
      <c r="B17" s="101"/>
      <c r="C17" s="101"/>
      <c r="D17" s="101"/>
      <c r="E17" s="7"/>
    </row>
    <row r="18" spans="1:5" ht="15">
      <c r="A18" s="99" t="s">
        <v>250</v>
      </c>
      <c r="B18" s="101"/>
      <c r="C18" s="101"/>
      <c r="D18" s="101"/>
      <c r="E18" s="7"/>
    </row>
    <row r="19" spans="1:5" ht="15">
      <c r="A19" s="99" t="s">
        <v>251</v>
      </c>
      <c r="B19" s="101"/>
      <c r="C19" s="101"/>
      <c r="D19" s="101"/>
      <c r="E19" s="7"/>
    </row>
    <row r="20" spans="1:5" ht="15">
      <c r="A20" s="102" t="s">
        <v>252</v>
      </c>
      <c r="B20" s="101"/>
      <c r="C20" s="101"/>
      <c r="D20" s="101"/>
      <c r="E20" s="7"/>
    </row>
    <row r="21" spans="1:5" ht="25.5">
      <c r="A21" s="99" t="s">
        <v>253</v>
      </c>
      <c r="B21" s="101">
        <v>2</v>
      </c>
      <c r="C21" s="101"/>
      <c r="D21" s="101"/>
      <c r="E21" s="7"/>
    </row>
    <row r="22" spans="1:5" ht="15">
      <c r="A22" s="99" t="s">
        <v>254</v>
      </c>
      <c r="B22" s="101">
        <v>0</v>
      </c>
      <c r="C22" s="101"/>
      <c r="D22" s="101"/>
      <c r="E22" s="7"/>
    </row>
    <row r="23" spans="1:5" ht="15">
      <c r="A23" s="99" t="s">
        <v>255</v>
      </c>
      <c r="B23" s="101">
        <v>1</v>
      </c>
      <c r="C23" s="101"/>
      <c r="D23" s="101"/>
      <c r="E23" s="7"/>
    </row>
    <row r="24" spans="1:5" ht="15">
      <c r="A24" s="102" t="s">
        <v>256</v>
      </c>
      <c r="B24" s="101">
        <f>SUM(B21:B23)</f>
        <v>3</v>
      </c>
      <c r="C24" s="101"/>
      <c r="D24" s="101"/>
      <c r="E24" s="7"/>
    </row>
    <row r="25" spans="1:5" ht="15">
      <c r="A25" s="99" t="s">
        <v>257</v>
      </c>
      <c r="B25" s="101">
        <v>1</v>
      </c>
      <c r="C25" s="101"/>
      <c r="D25" s="101"/>
      <c r="E25" s="7"/>
    </row>
    <row r="26" spans="1:5" ht="21" customHeight="1">
      <c r="A26" s="99" t="s">
        <v>258</v>
      </c>
      <c r="B26" s="101">
        <v>4</v>
      </c>
      <c r="C26" s="101"/>
      <c r="D26" s="101"/>
      <c r="E26" s="7"/>
    </row>
    <row r="27" spans="1:5" ht="25.5">
      <c r="A27" s="99" t="s">
        <v>259</v>
      </c>
      <c r="B27" s="101">
        <v>0</v>
      </c>
      <c r="C27" s="101"/>
      <c r="D27" s="101"/>
      <c r="E27" s="7"/>
    </row>
    <row r="28" spans="1:5" ht="15">
      <c r="A28" s="102" t="s">
        <v>260</v>
      </c>
      <c r="B28" s="101">
        <f>SUM(B25:B27)</f>
        <v>5</v>
      </c>
      <c r="C28" s="101"/>
      <c r="D28" s="101"/>
      <c r="E28" s="7"/>
    </row>
    <row r="29" spans="1:5" ht="25.5">
      <c r="A29" s="102" t="s">
        <v>261</v>
      </c>
      <c r="B29" s="103">
        <v>2</v>
      </c>
      <c r="C29" s="104"/>
      <c r="D29" s="104"/>
      <c r="E29" s="7"/>
    </row>
    <row r="30" spans="1:5" ht="25.5">
      <c r="A30" s="99" t="s">
        <v>262</v>
      </c>
      <c r="B30" s="101">
        <v>0</v>
      </c>
      <c r="C30" s="101"/>
      <c r="D30" s="101"/>
      <c r="E30" s="7"/>
    </row>
    <row r="31" spans="1:5" ht="38.25">
      <c r="A31" s="99" t="s">
        <v>263</v>
      </c>
      <c r="B31" s="101">
        <v>0</v>
      </c>
      <c r="C31" s="101"/>
      <c r="D31" s="101"/>
      <c r="E31" s="7"/>
    </row>
    <row r="32" spans="1:5" ht="25.5">
      <c r="A32" s="99" t="s">
        <v>264</v>
      </c>
      <c r="B32" s="101">
        <v>0</v>
      </c>
      <c r="C32" s="101"/>
      <c r="D32" s="101"/>
      <c r="E32" s="7"/>
    </row>
    <row r="33" spans="1:5" ht="15">
      <c r="A33" s="99" t="s">
        <v>265</v>
      </c>
      <c r="B33" s="101">
        <v>0</v>
      </c>
      <c r="C33" s="101"/>
      <c r="D33" s="101"/>
      <c r="E33" s="7"/>
    </row>
    <row r="34" spans="1:5" ht="38.25">
      <c r="A34" s="102" t="s">
        <v>266</v>
      </c>
      <c r="B34" s="101"/>
      <c r="C34" s="101"/>
      <c r="D34" s="101"/>
      <c r="E34" s="7"/>
    </row>
  </sheetData>
  <sheetProtection/>
  <mergeCells count="4">
    <mergeCell ref="A1:B1"/>
    <mergeCell ref="A2:B2"/>
    <mergeCell ref="A3:B3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Q7" sqref="Q7:Q8"/>
    </sheetView>
  </sheetViews>
  <sheetFormatPr defaultColWidth="9.140625" defaultRowHeight="15"/>
  <cols>
    <col min="1" max="1" width="51.57421875" style="17" customWidth="1"/>
    <col min="2" max="2" width="12.7109375" style="17" customWidth="1"/>
    <col min="3" max="3" width="11.57421875" style="17" customWidth="1"/>
    <col min="4" max="4" width="16.7109375" style="17" hidden="1" customWidth="1"/>
    <col min="5" max="5" width="17.00390625" style="17" hidden="1" customWidth="1"/>
    <col min="6" max="6" width="13.8515625" style="17" hidden="1" customWidth="1"/>
    <col min="7" max="7" width="10.7109375" style="17" hidden="1" customWidth="1"/>
    <col min="8" max="8" width="11.57421875" style="17" hidden="1" customWidth="1"/>
    <col min="9" max="10" width="13.8515625" style="17" customWidth="1"/>
    <col min="11" max="11" width="11.8515625" style="17" customWidth="1"/>
    <col min="12" max="12" width="11.421875" style="17" customWidth="1"/>
    <col min="13" max="16384" width="9.140625" style="17" customWidth="1"/>
  </cols>
  <sheetData>
    <row r="1" spans="1:12" ht="15">
      <c r="A1" s="201" t="s">
        <v>640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  <c r="L1" s="202"/>
    </row>
    <row r="2" spans="1:12" ht="15.75">
      <c r="A2" s="197" t="s">
        <v>234</v>
      </c>
      <c r="B2" s="209"/>
      <c r="C2" s="209"/>
      <c r="D2" s="209"/>
      <c r="E2" s="209"/>
      <c r="F2" s="210"/>
      <c r="G2" s="199"/>
      <c r="H2" s="199"/>
      <c r="I2" s="199"/>
      <c r="J2" s="199"/>
      <c r="K2" s="199"/>
      <c r="L2" s="199"/>
    </row>
    <row r="3" spans="1:12" ht="19.5">
      <c r="A3" s="211" t="s">
        <v>267</v>
      </c>
      <c r="B3" s="201"/>
      <c r="C3" s="201"/>
      <c r="D3" s="201"/>
      <c r="E3" s="201"/>
      <c r="F3" s="201"/>
      <c r="G3" s="201"/>
      <c r="H3" s="201"/>
      <c r="I3" s="199"/>
      <c r="J3" s="199"/>
      <c r="K3" s="199"/>
      <c r="L3" s="199"/>
    </row>
    <row r="4" spans="1:8" ht="19.5">
      <c r="A4" s="105"/>
      <c r="B4" s="15"/>
      <c r="C4" s="15"/>
      <c r="D4" s="15"/>
      <c r="E4" s="15"/>
      <c r="F4" s="15"/>
      <c r="G4" s="15"/>
      <c r="H4" s="15"/>
    </row>
    <row r="6" spans="1:12" ht="38.25">
      <c r="A6" s="20" t="s">
        <v>30</v>
      </c>
      <c r="B6" s="21" t="s">
        <v>31</v>
      </c>
      <c r="C6" s="68" t="s">
        <v>3</v>
      </c>
      <c r="D6" s="100" t="s">
        <v>268</v>
      </c>
      <c r="E6" s="100" t="s">
        <v>268</v>
      </c>
      <c r="F6" s="100" t="s">
        <v>268</v>
      </c>
      <c r="G6" s="100" t="s">
        <v>268</v>
      </c>
      <c r="H6" s="100" t="s">
        <v>239</v>
      </c>
      <c r="I6" s="106" t="s">
        <v>4</v>
      </c>
      <c r="J6" s="106" t="s">
        <v>269</v>
      </c>
      <c r="K6" s="106" t="s">
        <v>292</v>
      </c>
      <c r="L6" s="106" t="s">
        <v>6</v>
      </c>
    </row>
    <row r="7" spans="1:12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">
      <c r="A11" s="34" t="s">
        <v>162</v>
      </c>
      <c r="B11" s="29" t="s">
        <v>163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">
      <c r="A12" s="34"/>
      <c r="B12" s="29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">
      <c r="A13" s="34"/>
      <c r="B13" s="29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">
      <c r="A14" s="34"/>
      <c r="B14" s="29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>
      <c r="A15" s="34"/>
      <c r="B15" s="29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71" customFormat="1" ht="14.25">
      <c r="A16" s="107" t="s">
        <v>162</v>
      </c>
      <c r="B16" s="63" t="s">
        <v>163</v>
      </c>
      <c r="C16" s="8"/>
      <c r="D16" s="8"/>
      <c r="E16" s="8"/>
      <c r="F16" s="8"/>
      <c r="G16" s="8"/>
      <c r="H16" s="8"/>
      <c r="I16" s="8"/>
      <c r="J16" s="8"/>
      <c r="K16" s="8">
        <v>20</v>
      </c>
      <c r="L16" s="8">
        <v>18</v>
      </c>
    </row>
    <row r="17" spans="1:12" ht="15">
      <c r="A17" s="34" t="s">
        <v>295</v>
      </c>
      <c r="B17" s="29"/>
      <c r="C17" s="7"/>
      <c r="D17" s="7"/>
      <c r="E17" s="7"/>
      <c r="F17" s="7"/>
      <c r="G17" s="7"/>
      <c r="H17" s="7"/>
      <c r="I17" s="7"/>
      <c r="J17" s="7"/>
      <c r="K17" s="7"/>
      <c r="L17" s="7">
        <v>18</v>
      </c>
    </row>
    <row r="18" spans="1:12" s="71" customFormat="1" ht="14.25">
      <c r="A18" s="107" t="s">
        <v>270</v>
      </c>
      <c r="B18" s="63" t="s">
        <v>131</v>
      </c>
      <c r="C18" s="8"/>
      <c r="D18" s="8"/>
      <c r="E18" s="8"/>
      <c r="F18" s="8"/>
      <c r="G18" s="8"/>
      <c r="H18" s="8"/>
      <c r="I18" s="8"/>
      <c r="J18" s="8"/>
      <c r="K18" s="8">
        <v>9382</v>
      </c>
      <c r="L18" s="8">
        <v>9382</v>
      </c>
    </row>
    <row r="19" spans="1:12" ht="15">
      <c r="A19" s="34"/>
      <c r="B19" s="29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">
      <c r="A20" s="34"/>
      <c r="B20" s="29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">
      <c r="A21" s="34"/>
      <c r="B21" s="29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">
      <c r="A22" s="34"/>
      <c r="B22" s="29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">
      <c r="A23" s="26" t="s">
        <v>164</v>
      </c>
      <c r="B23" s="29" t="s">
        <v>165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">
      <c r="A24" s="26"/>
      <c r="B24" s="29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">
      <c r="A25" s="26"/>
      <c r="B25" s="29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">
      <c r="A26" s="34" t="s">
        <v>132</v>
      </c>
      <c r="B26" s="29" t="s">
        <v>133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">
      <c r="A27" s="34"/>
      <c r="B27" s="29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">
      <c r="A28" s="34"/>
      <c r="B28" s="29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>
      <c r="A29" s="34" t="s">
        <v>271</v>
      </c>
      <c r="B29" s="29" t="s">
        <v>272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">
      <c r="A30" s="34"/>
      <c r="B30" s="29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">
      <c r="A31" s="34"/>
      <c r="B31" s="29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5">
      <c r="A32" s="26" t="s">
        <v>273</v>
      </c>
      <c r="B32" s="29" t="s">
        <v>274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5">
      <c r="A33" s="26" t="s">
        <v>275</v>
      </c>
      <c r="B33" s="29"/>
      <c r="C33" s="7">
        <v>0</v>
      </c>
      <c r="D33" s="7"/>
      <c r="E33" s="7"/>
      <c r="F33" s="7"/>
      <c r="G33" s="7"/>
      <c r="H33" s="7"/>
      <c r="I33" s="7">
        <v>780</v>
      </c>
      <c r="J33" s="7">
        <v>48</v>
      </c>
      <c r="K33" s="7"/>
      <c r="L33" s="7">
        <v>30</v>
      </c>
    </row>
    <row r="34" spans="1:12" ht="15">
      <c r="A34" s="26" t="s">
        <v>276</v>
      </c>
      <c r="B34" s="29"/>
      <c r="C34" s="7"/>
      <c r="D34" s="7"/>
      <c r="E34" s="7"/>
      <c r="F34" s="7"/>
      <c r="G34" s="7"/>
      <c r="H34" s="7"/>
      <c r="I34" s="7"/>
      <c r="J34" s="7">
        <v>2823</v>
      </c>
      <c r="K34" s="7"/>
      <c r="L34" s="7">
        <v>8102</v>
      </c>
    </row>
    <row r="35" spans="1:12" ht="15">
      <c r="A35" s="26" t="s">
        <v>279</v>
      </c>
      <c r="B35" s="29"/>
      <c r="C35" s="7">
        <v>608</v>
      </c>
      <c r="D35" s="7"/>
      <c r="E35" s="7"/>
      <c r="F35" s="7"/>
      <c r="G35" s="7"/>
      <c r="H35" s="7"/>
      <c r="I35" s="7">
        <v>608</v>
      </c>
      <c r="J35" s="7">
        <v>608</v>
      </c>
      <c r="K35" s="7"/>
      <c r="L35" s="7">
        <v>688</v>
      </c>
    </row>
    <row r="36" spans="1:12" ht="15">
      <c r="A36" s="26" t="s">
        <v>299</v>
      </c>
      <c r="B36" s="29"/>
      <c r="C36" s="7"/>
      <c r="D36" s="7"/>
      <c r="E36" s="7"/>
      <c r="F36" s="7"/>
      <c r="G36" s="7"/>
      <c r="H36" s="7"/>
      <c r="I36" s="7"/>
      <c r="J36" s="7"/>
      <c r="K36" s="7"/>
      <c r="L36" s="7">
        <v>50</v>
      </c>
    </row>
    <row r="37" spans="1:12" ht="15">
      <c r="A37" s="26" t="s">
        <v>300</v>
      </c>
      <c r="B37" s="29"/>
      <c r="C37" s="7"/>
      <c r="D37" s="7"/>
      <c r="E37" s="7"/>
      <c r="F37" s="7"/>
      <c r="G37" s="7"/>
      <c r="H37" s="7"/>
      <c r="I37" s="7"/>
      <c r="J37" s="7"/>
      <c r="K37" s="7"/>
      <c r="L37" s="7">
        <v>512</v>
      </c>
    </row>
    <row r="38" spans="1:12" s="71" customFormat="1" ht="14.25">
      <c r="A38" s="30" t="s">
        <v>296</v>
      </c>
      <c r="B38" s="63" t="s">
        <v>165</v>
      </c>
      <c r="C38" s="8"/>
      <c r="D38" s="8"/>
      <c r="E38" s="8"/>
      <c r="F38" s="8"/>
      <c r="G38" s="8"/>
      <c r="H38" s="8"/>
      <c r="I38" s="8"/>
      <c r="J38" s="8"/>
      <c r="K38" s="8">
        <v>50</v>
      </c>
      <c r="L38" s="8">
        <v>47</v>
      </c>
    </row>
    <row r="39" spans="1:12" ht="15">
      <c r="A39" s="26" t="s">
        <v>297</v>
      </c>
      <c r="B39" s="29"/>
      <c r="C39" s="7"/>
      <c r="D39" s="7"/>
      <c r="E39" s="7"/>
      <c r="F39" s="7"/>
      <c r="G39" s="7"/>
      <c r="H39" s="7"/>
      <c r="I39" s="7"/>
      <c r="J39" s="7"/>
      <c r="K39" s="7"/>
      <c r="L39" s="7">
        <v>17</v>
      </c>
    </row>
    <row r="40" spans="1:12" ht="15">
      <c r="A40" s="26" t="s">
        <v>301</v>
      </c>
      <c r="B40" s="29"/>
      <c r="C40" s="7"/>
      <c r="D40" s="7"/>
      <c r="E40" s="7"/>
      <c r="F40" s="7"/>
      <c r="G40" s="7"/>
      <c r="H40" s="7"/>
      <c r="I40" s="7"/>
      <c r="J40" s="7"/>
      <c r="K40" s="7"/>
      <c r="L40" s="7">
        <v>30</v>
      </c>
    </row>
    <row r="41" spans="1:12" s="71" customFormat="1" ht="14.25">
      <c r="A41" s="30" t="s">
        <v>298</v>
      </c>
      <c r="B41" s="63" t="s">
        <v>133</v>
      </c>
      <c r="C41" s="8"/>
      <c r="D41" s="8"/>
      <c r="E41" s="8"/>
      <c r="F41" s="8"/>
      <c r="G41" s="8"/>
      <c r="H41" s="8"/>
      <c r="I41" s="8"/>
      <c r="J41" s="8"/>
      <c r="K41" s="8">
        <v>658</v>
      </c>
      <c r="L41" s="8">
        <v>651</v>
      </c>
    </row>
    <row r="42" spans="1:12" ht="15">
      <c r="A42" s="26" t="s">
        <v>277</v>
      </c>
      <c r="B42" s="29"/>
      <c r="C42" s="7">
        <v>0</v>
      </c>
      <c r="D42" s="7"/>
      <c r="E42" s="7"/>
      <c r="F42" s="7"/>
      <c r="G42" s="7"/>
      <c r="H42" s="7"/>
      <c r="I42" s="7">
        <v>88</v>
      </c>
      <c r="J42" s="7">
        <v>50</v>
      </c>
      <c r="K42" s="7"/>
      <c r="L42" s="7">
        <v>21</v>
      </c>
    </row>
    <row r="43" spans="1:12" ht="15">
      <c r="A43" s="26" t="s">
        <v>278</v>
      </c>
      <c r="B43" s="29"/>
      <c r="C43" s="7"/>
      <c r="D43" s="7"/>
      <c r="E43" s="7"/>
      <c r="F43" s="7"/>
      <c r="G43" s="7"/>
      <c r="H43" s="7"/>
      <c r="I43" s="7"/>
      <c r="J43" s="7">
        <v>37</v>
      </c>
      <c r="K43" s="7"/>
      <c r="L43" s="7">
        <v>37</v>
      </c>
    </row>
    <row r="44" spans="1:12" s="70" customFormat="1" ht="12.75">
      <c r="A44" s="69" t="s">
        <v>302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>
        <v>593</v>
      </c>
    </row>
    <row r="45" spans="1:12" s="71" customFormat="1" ht="14.25">
      <c r="A45" s="30" t="s">
        <v>134</v>
      </c>
      <c r="B45" s="63" t="s">
        <v>135</v>
      </c>
      <c r="C45" s="8">
        <v>164</v>
      </c>
      <c r="D45" s="8"/>
      <c r="E45" s="8"/>
      <c r="F45" s="8"/>
      <c r="G45" s="8"/>
      <c r="H45" s="8"/>
      <c r="I45" s="8">
        <v>346</v>
      </c>
      <c r="J45" s="8">
        <v>963</v>
      </c>
      <c r="K45" s="8">
        <v>2588</v>
      </c>
      <c r="L45" s="8">
        <v>2588</v>
      </c>
    </row>
    <row r="46" spans="1:12" ht="15.75">
      <c r="A46" s="108" t="s">
        <v>136</v>
      </c>
      <c r="B46" s="109" t="s">
        <v>137</v>
      </c>
      <c r="C46" s="8">
        <f>SUM(C35:C45)</f>
        <v>772</v>
      </c>
      <c r="D46" s="7"/>
      <c r="E46" s="7"/>
      <c r="F46" s="7"/>
      <c r="G46" s="7"/>
      <c r="H46" s="7"/>
      <c r="I46" s="8">
        <f>SUM(I33:I45)</f>
        <v>1822</v>
      </c>
      <c r="J46" s="8">
        <f>SUM(J33:J45)</f>
        <v>4529</v>
      </c>
      <c r="K46" s="8">
        <f>SUM(K16+K18+K38+K41+K45)</f>
        <v>12698</v>
      </c>
      <c r="L46" s="8">
        <f>SUM(L16+L18+L38+L41+L45)</f>
        <v>12686</v>
      </c>
    </row>
    <row r="47" spans="1:12" ht="15.75">
      <c r="A47" s="110"/>
      <c r="B47" s="63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.75">
      <c r="A48" s="110"/>
      <c r="B48" s="63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5.75">
      <c r="A49" s="110"/>
      <c r="B49" s="63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5.75">
      <c r="A50" s="110"/>
      <c r="B50" s="63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">
      <c r="A51" s="34" t="s">
        <v>138</v>
      </c>
      <c r="B51" s="29" t="s">
        <v>139</v>
      </c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">
      <c r="A52" s="34"/>
      <c r="B52" s="29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">
      <c r="A53" s="34"/>
      <c r="B53" s="29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5">
      <c r="A54" s="34"/>
      <c r="B54" s="29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5">
      <c r="A55" s="34"/>
      <c r="B55" s="29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5">
      <c r="A56" s="34" t="s">
        <v>280</v>
      </c>
      <c r="B56" s="29" t="s">
        <v>281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">
      <c r="A57" s="34"/>
      <c r="B57" s="29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">
      <c r="A58" s="34"/>
      <c r="B58" s="29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5">
      <c r="A59" s="34"/>
      <c r="B59" s="29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5">
      <c r="A60" s="34"/>
      <c r="B60" s="29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s="71" customFormat="1" ht="14.25">
      <c r="A61" s="107" t="s">
        <v>282</v>
      </c>
      <c r="B61" s="63" t="s">
        <v>139</v>
      </c>
      <c r="C61" s="8"/>
      <c r="D61" s="8"/>
      <c r="E61" s="8"/>
      <c r="F61" s="8"/>
      <c r="G61" s="8"/>
      <c r="H61" s="8"/>
      <c r="I61" s="8"/>
      <c r="J61" s="8"/>
      <c r="K61" s="8">
        <v>5005</v>
      </c>
      <c r="L61" s="8">
        <v>2761</v>
      </c>
    </row>
    <row r="62" spans="1:12" s="71" customFormat="1" ht="14.25">
      <c r="A62" s="34" t="s">
        <v>283</v>
      </c>
      <c r="B62" s="63"/>
      <c r="C62" s="69">
        <v>820</v>
      </c>
      <c r="D62" s="112"/>
      <c r="E62" s="112"/>
      <c r="F62" s="112"/>
      <c r="G62" s="112"/>
      <c r="H62" s="112"/>
      <c r="I62" s="69">
        <v>820</v>
      </c>
      <c r="J62" s="69">
        <v>820</v>
      </c>
      <c r="K62" s="69"/>
      <c r="L62" s="69">
        <v>646</v>
      </c>
    </row>
    <row r="63" spans="1:12" s="71" customFormat="1" ht="14.25">
      <c r="A63" s="34" t="s">
        <v>284</v>
      </c>
      <c r="B63" s="63"/>
      <c r="C63" s="69">
        <v>1661</v>
      </c>
      <c r="D63" s="112"/>
      <c r="E63" s="112"/>
      <c r="F63" s="112"/>
      <c r="G63" s="112"/>
      <c r="H63" s="112"/>
      <c r="I63" s="69">
        <v>1661</v>
      </c>
      <c r="J63" s="69">
        <v>2096</v>
      </c>
      <c r="K63" s="69"/>
      <c r="L63" s="69">
        <v>1694</v>
      </c>
    </row>
    <row r="64" spans="1:12" s="71" customFormat="1" ht="14.25">
      <c r="A64" s="34" t="s">
        <v>303</v>
      </c>
      <c r="B64" s="63"/>
      <c r="C64" s="69"/>
      <c r="D64" s="112"/>
      <c r="E64" s="112"/>
      <c r="F64" s="112"/>
      <c r="G64" s="112"/>
      <c r="H64" s="112"/>
      <c r="I64" s="69"/>
      <c r="J64" s="69"/>
      <c r="K64" s="69"/>
      <c r="L64" s="69">
        <v>421</v>
      </c>
    </row>
    <row r="65" spans="1:12" ht="15">
      <c r="A65" s="34" t="s">
        <v>285</v>
      </c>
      <c r="B65" s="29"/>
      <c r="C65" s="69">
        <v>5489</v>
      </c>
      <c r="D65" s="69"/>
      <c r="E65" s="69"/>
      <c r="F65" s="69"/>
      <c r="G65" s="69"/>
      <c r="H65" s="69"/>
      <c r="I65" s="69">
        <v>5439</v>
      </c>
      <c r="J65" s="69">
        <v>2297</v>
      </c>
      <c r="K65" s="69"/>
      <c r="L65" s="69"/>
    </row>
    <row r="66" spans="1:12" s="71" customFormat="1" ht="14.25">
      <c r="A66" s="107" t="s">
        <v>286</v>
      </c>
      <c r="B66" s="63" t="s">
        <v>141</v>
      </c>
      <c r="C66" s="112"/>
      <c r="D66" s="112"/>
      <c r="E66" s="112"/>
      <c r="F66" s="112"/>
      <c r="G66" s="112"/>
      <c r="H66" s="112"/>
      <c r="I66" s="112"/>
      <c r="J66" s="112"/>
      <c r="K66" s="8">
        <v>210</v>
      </c>
      <c r="L66" s="8">
        <v>210</v>
      </c>
    </row>
    <row r="67" spans="1:12" ht="15">
      <c r="A67" s="34" t="s">
        <v>287</v>
      </c>
      <c r="B67" s="29"/>
      <c r="C67" s="69"/>
      <c r="D67" s="69"/>
      <c r="E67" s="69"/>
      <c r="F67" s="69"/>
      <c r="G67" s="69"/>
      <c r="H67" s="69"/>
      <c r="I67" s="69"/>
      <c r="J67" s="69">
        <v>38</v>
      </c>
      <c r="K67" s="69"/>
      <c r="L67" s="69">
        <v>210</v>
      </c>
    </row>
    <row r="68" spans="1:12" s="71" customFormat="1" ht="14.25">
      <c r="A68" s="107" t="s">
        <v>142</v>
      </c>
      <c r="B68" s="63" t="s">
        <v>143</v>
      </c>
      <c r="C68" s="112">
        <v>2152</v>
      </c>
      <c r="D68" s="112"/>
      <c r="E68" s="112"/>
      <c r="F68" s="112"/>
      <c r="G68" s="112"/>
      <c r="H68" s="112"/>
      <c r="I68" s="112">
        <v>2152</v>
      </c>
      <c r="J68" s="112">
        <v>2114</v>
      </c>
      <c r="K68" s="8">
        <v>1190</v>
      </c>
      <c r="L68" s="8">
        <v>802</v>
      </c>
    </row>
    <row r="69" spans="1:12" ht="15.75">
      <c r="A69" s="108" t="s">
        <v>144</v>
      </c>
      <c r="B69" s="109" t="s">
        <v>145</v>
      </c>
      <c r="C69" s="8">
        <f>SUM(C62:C68)</f>
        <v>10122</v>
      </c>
      <c r="D69" s="7"/>
      <c r="E69" s="7"/>
      <c r="F69" s="7"/>
      <c r="G69" s="7"/>
      <c r="H69" s="7"/>
      <c r="I69" s="8">
        <f>SUM(I62:I68)</f>
        <v>10072</v>
      </c>
      <c r="J69" s="8">
        <f>SUM(J62+J63+J65+J67+J68)</f>
        <v>7365</v>
      </c>
      <c r="K69" s="8">
        <f>SUM(K61+K66+K68)</f>
        <v>6405</v>
      </c>
      <c r="L69" s="8">
        <f>SUM(L61+L66+L68)</f>
        <v>3773</v>
      </c>
    </row>
    <row r="72" spans="1:7" ht="15">
      <c r="A72" s="4" t="s">
        <v>2</v>
      </c>
      <c r="B72" s="4" t="s">
        <v>288</v>
      </c>
      <c r="C72" s="4" t="s">
        <v>289</v>
      </c>
      <c r="D72" s="4" t="s">
        <v>290</v>
      </c>
      <c r="E72" s="111"/>
      <c r="F72" s="111"/>
      <c r="G72" s="111"/>
    </row>
    <row r="73" spans="1:7" ht="15">
      <c r="A73" s="3"/>
      <c r="B73" s="3"/>
      <c r="C73" s="3"/>
      <c r="D73" s="3"/>
      <c r="E73" s="111"/>
      <c r="F73" s="111"/>
      <c r="G73" s="111"/>
    </row>
    <row r="74" spans="1:7" ht="15">
      <c r="A74" s="3"/>
      <c r="B74" s="3"/>
      <c r="C74" s="3"/>
      <c r="D74" s="3"/>
      <c r="E74" s="111"/>
      <c r="F74" s="111"/>
      <c r="G74" s="111"/>
    </row>
    <row r="75" spans="1:7" ht="15">
      <c r="A75" s="3"/>
      <c r="B75" s="3"/>
      <c r="C75" s="3"/>
      <c r="D75" s="3"/>
      <c r="E75" s="111"/>
      <c r="F75" s="111"/>
      <c r="G75" s="111"/>
    </row>
    <row r="76" spans="1:7" ht="15">
      <c r="A76" s="3"/>
      <c r="B76" s="3"/>
      <c r="C76" s="3"/>
      <c r="D76" s="3"/>
      <c r="E76" s="111"/>
      <c r="F76" s="111"/>
      <c r="G76" s="111"/>
    </row>
    <row r="77" spans="1:7" ht="15">
      <c r="A77" s="34" t="s">
        <v>162</v>
      </c>
      <c r="B77" s="29" t="s">
        <v>163</v>
      </c>
      <c r="C77" s="3"/>
      <c r="D77" s="3"/>
      <c r="E77" s="111"/>
      <c r="F77" s="111"/>
      <c r="G77" s="111"/>
    </row>
    <row r="78" spans="1:7" ht="15">
      <c r="A78" s="34"/>
      <c r="B78" s="29"/>
      <c r="C78" s="3"/>
      <c r="D78" s="3"/>
      <c r="E78" s="111"/>
      <c r="F78" s="111"/>
      <c r="G78" s="111"/>
    </row>
    <row r="79" spans="1:7" ht="15">
      <c r="A79" s="34"/>
      <c r="B79" s="29"/>
      <c r="C79" s="3"/>
      <c r="D79" s="3"/>
      <c r="E79" s="111"/>
      <c r="F79" s="111"/>
      <c r="G79" s="111"/>
    </row>
    <row r="80" spans="1:7" ht="15">
      <c r="A80" s="34"/>
      <c r="B80" s="29"/>
      <c r="C80" s="3"/>
      <c r="D80" s="3"/>
      <c r="E80" s="111"/>
      <c r="F80" s="111"/>
      <c r="G80" s="111"/>
    </row>
    <row r="81" spans="1:7" ht="15">
      <c r="A81" s="34"/>
      <c r="B81" s="29"/>
      <c r="C81" s="3"/>
      <c r="D81" s="3"/>
      <c r="E81" s="111"/>
      <c r="F81" s="111"/>
      <c r="G81" s="111"/>
    </row>
    <row r="82" spans="1:7" ht="15">
      <c r="A82" s="34" t="s">
        <v>270</v>
      </c>
      <c r="B82" s="29" t="s">
        <v>131</v>
      </c>
      <c r="C82" s="3"/>
      <c r="D82" s="3"/>
      <c r="E82" s="111"/>
      <c r="F82" s="111"/>
      <c r="G82" s="111"/>
    </row>
    <row r="83" spans="1:7" ht="15">
      <c r="A83" s="34"/>
      <c r="B83" s="29"/>
      <c r="C83" s="3"/>
      <c r="D83" s="3"/>
      <c r="E83" s="111"/>
      <c r="F83" s="111"/>
      <c r="G83" s="111"/>
    </row>
    <row r="84" spans="1:7" ht="15">
      <c r="A84" s="34"/>
      <c r="B84" s="29"/>
      <c r="C84" s="3"/>
      <c r="D84" s="3"/>
      <c r="E84" s="111"/>
      <c r="F84" s="111"/>
      <c r="G84" s="111"/>
    </row>
    <row r="85" spans="1:7" ht="15">
      <c r="A85" s="34"/>
      <c r="B85" s="29"/>
      <c r="C85" s="3"/>
      <c r="D85" s="3"/>
      <c r="E85" s="111"/>
      <c r="F85" s="111"/>
      <c r="G85" s="111"/>
    </row>
    <row r="86" spans="1:7" ht="15">
      <c r="A86" s="34"/>
      <c r="B86" s="29"/>
      <c r="C86" s="3"/>
      <c r="D86" s="3"/>
      <c r="E86" s="111"/>
      <c r="F86" s="111"/>
      <c r="G86" s="111"/>
    </row>
    <row r="87" spans="1:7" ht="15">
      <c r="A87" s="26" t="s">
        <v>164</v>
      </c>
      <c r="B87" s="29" t="s">
        <v>165</v>
      </c>
      <c r="C87" s="3"/>
      <c r="D87" s="3"/>
      <c r="E87" s="111"/>
      <c r="F87" s="111"/>
      <c r="G87" s="111"/>
    </row>
    <row r="88" spans="1:7" ht="15">
      <c r="A88" s="26"/>
      <c r="B88" s="29"/>
      <c r="C88" s="3"/>
      <c r="D88" s="3"/>
      <c r="E88" s="111"/>
      <c r="F88" s="111"/>
      <c r="G88" s="111"/>
    </row>
    <row r="89" spans="1:7" ht="15">
      <c r="A89" s="26"/>
      <c r="B89" s="29"/>
      <c r="C89" s="3"/>
      <c r="D89" s="3"/>
      <c r="E89" s="111"/>
      <c r="F89" s="111"/>
      <c r="G89" s="111"/>
    </row>
    <row r="90" spans="1:7" ht="15">
      <c r="A90" s="34" t="s">
        <v>132</v>
      </c>
      <c r="B90" s="29" t="s">
        <v>133</v>
      </c>
      <c r="C90" s="3"/>
      <c r="D90" s="3"/>
      <c r="E90" s="111"/>
      <c r="F90" s="111"/>
      <c r="G90" s="111"/>
    </row>
    <row r="91" spans="1:7" ht="15.75">
      <c r="A91" s="108" t="s">
        <v>136</v>
      </c>
      <c r="B91" s="109" t="s">
        <v>137</v>
      </c>
      <c r="C91" s="3"/>
      <c r="D91" s="3"/>
      <c r="E91" s="111"/>
      <c r="F91" s="111"/>
      <c r="G91" s="111"/>
    </row>
    <row r="92" spans="1:7" ht="15.75">
      <c r="A92" s="110"/>
      <c r="B92" s="63"/>
      <c r="C92" s="3"/>
      <c r="D92" s="3"/>
      <c r="E92" s="111"/>
      <c r="F92" s="111"/>
      <c r="G92" s="111"/>
    </row>
    <row r="93" spans="1:7" ht="15.75">
      <c r="A93" s="110"/>
      <c r="B93" s="63"/>
      <c r="C93" s="3"/>
      <c r="D93" s="3"/>
      <c r="E93" s="111"/>
      <c r="F93" s="111"/>
      <c r="G93" s="111"/>
    </row>
    <row r="94" spans="1:7" ht="15.75">
      <c r="A94" s="110"/>
      <c r="B94" s="63"/>
      <c r="C94" s="3"/>
      <c r="D94" s="3"/>
      <c r="E94" s="111"/>
      <c r="F94" s="111"/>
      <c r="G94" s="111"/>
    </row>
    <row r="95" spans="1:7" ht="15.75">
      <c r="A95" s="110"/>
      <c r="B95" s="63"/>
      <c r="C95" s="3"/>
      <c r="D95" s="3"/>
      <c r="E95" s="111"/>
      <c r="F95" s="111"/>
      <c r="G95" s="111"/>
    </row>
    <row r="96" spans="1:7" ht="15">
      <c r="A96" s="34" t="s">
        <v>138</v>
      </c>
      <c r="B96" s="29" t="s">
        <v>139</v>
      </c>
      <c r="C96" s="3"/>
      <c r="D96" s="3"/>
      <c r="E96" s="111"/>
      <c r="F96" s="111"/>
      <c r="G96" s="111"/>
    </row>
    <row r="97" spans="1:7" ht="15">
      <c r="A97" s="34"/>
      <c r="B97" s="29"/>
      <c r="C97" s="3"/>
      <c r="D97" s="3"/>
      <c r="E97" s="111"/>
      <c r="F97" s="111"/>
      <c r="G97" s="111"/>
    </row>
    <row r="98" spans="1:7" ht="15">
      <c r="A98" s="34"/>
      <c r="B98" s="29"/>
      <c r="C98" s="3"/>
      <c r="D98" s="3"/>
      <c r="E98" s="111"/>
      <c r="F98" s="111"/>
      <c r="G98" s="111"/>
    </row>
    <row r="99" spans="1:7" ht="15">
      <c r="A99" s="34"/>
      <c r="B99" s="29"/>
      <c r="C99" s="3"/>
      <c r="D99" s="3"/>
      <c r="E99" s="111"/>
      <c r="F99" s="111"/>
      <c r="G99" s="111"/>
    </row>
    <row r="100" spans="1:7" ht="15">
      <c r="A100" s="34"/>
      <c r="B100" s="29"/>
      <c r="C100" s="3"/>
      <c r="D100" s="3"/>
      <c r="E100" s="111"/>
      <c r="F100" s="111"/>
      <c r="G100" s="111"/>
    </row>
    <row r="101" spans="1:7" ht="15">
      <c r="A101" s="34" t="s">
        <v>280</v>
      </c>
      <c r="B101" s="29" t="s">
        <v>281</v>
      </c>
      <c r="C101" s="3"/>
      <c r="D101" s="3"/>
      <c r="E101" s="111"/>
      <c r="F101" s="111"/>
      <c r="G101" s="111"/>
    </row>
    <row r="102" spans="1:7" ht="15">
      <c r="A102" s="34"/>
      <c r="B102" s="29"/>
      <c r="C102" s="3"/>
      <c r="D102" s="3"/>
      <c r="E102" s="111"/>
      <c r="F102" s="111"/>
      <c r="G102" s="111"/>
    </row>
    <row r="103" spans="1:7" ht="15">
      <c r="A103" s="34"/>
      <c r="B103" s="29"/>
      <c r="C103" s="3"/>
      <c r="D103" s="3"/>
      <c r="E103" s="111"/>
      <c r="F103" s="111"/>
      <c r="G103" s="111"/>
    </row>
    <row r="104" spans="1:7" ht="15">
      <c r="A104" s="34"/>
      <c r="B104" s="29"/>
      <c r="C104" s="3"/>
      <c r="D104" s="3"/>
      <c r="E104" s="111"/>
      <c r="F104" s="111"/>
      <c r="G104" s="111"/>
    </row>
    <row r="105" spans="1:7" ht="15">
      <c r="A105" s="34"/>
      <c r="B105" s="29"/>
      <c r="C105" s="3"/>
      <c r="D105" s="3"/>
      <c r="E105" s="111"/>
      <c r="F105" s="111"/>
      <c r="G105" s="111"/>
    </row>
    <row r="106" spans="1:7" ht="15">
      <c r="A106" s="34" t="s">
        <v>291</v>
      </c>
      <c r="B106" s="29" t="s">
        <v>141</v>
      </c>
      <c r="C106" s="3"/>
      <c r="D106" s="3"/>
      <c r="E106" s="111"/>
      <c r="F106" s="111"/>
      <c r="G106" s="111"/>
    </row>
    <row r="107" spans="1:7" ht="15.75">
      <c r="A107" s="108" t="s">
        <v>144</v>
      </c>
      <c r="B107" s="109" t="s">
        <v>145</v>
      </c>
      <c r="C107" s="3"/>
      <c r="D107" s="3"/>
      <c r="E107" s="111"/>
      <c r="F107" s="111"/>
      <c r="G107" s="111"/>
    </row>
  </sheetData>
  <sheetProtection/>
  <mergeCells count="3">
    <mergeCell ref="A2:L2"/>
    <mergeCell ref="A3:L3"/>
    <mergeCell ref="A1:L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36.8515625" style="16" customWidth="1"/>
    <col min="2" max="2" width="9.140625" style="16" customWidth="1"/>
    <col min="3" max="3" width="14.140625" style="14" customWidth="1"/>
    <col min="4" max="4" width="16.28125" style="14" customWidth="1"/>
    <col min="5" max="5" width="19.00390625" style="14" customWidth="1"/>
    <col min="6" max="10" width="0" style="16" hidden="1" customWidth="1"/>
    <col min="11" max="11" width="12.00390625" style="16" customWidth="1"/>
    <col min="12" max="16384" width="9.140625" style="16" customWidth="1"/>
  </cols>
  <sheetData>
    <row r="1" spans="1:11" ht="15">
      <c r="A1" s="201" t="s">
        <v>641</v>
      </c>
      <c r="B1" s="201"/>
      <c r="C1" s="201"/>
      <c r="D1" s="201"/>
      <c r="E1" s="201"/>
      <c r="F1" s="201"/>
      <c r="G1" s="201"/>
      <c r="H1" s="201"/>
      <c r="I1" s="199"/>
      <c r="J1" s="199"/>
      <c r="K1" s="199"/>
    </row>
    <row r="2" spans="1:8" ht="15.75">
      <c r="A2" s="204" t="s">
        <v>234</v>
      </c>
      <c r="B2" s="206"/>
      <c r="C2" s="206"/>
      <c r="D2" s="206"/>
      <c r="E2" s="206"/>
      <c r="F2" s="206"/>
      <c r="G2" s="206"/>
      <c r="H2" s="212"/>
    </row>
    <row r="3" spans="1:10" ht="16.5">
      <c r="A3" s="207" t="s">
        <v>304</v>
      </c>
      <c r="B3" s="203"/>
      <c r="C3" s="203"/>
      <c r="D3" s="203"/>
      <c r="E3" s="203"/>
      <c r="F3" s="203"/>
      <c r="G3" s="203"/>
      <c r="H3" s="203"/>
      <c r="I3" s="203"/>
      <c r="J3" s="203"/>
    </row>
    <row r="4" ht="19.5">
      <c r="A4" s="19"/>
    </row>
    <row r="6" spans="1:11" ht="39">
      <c r="A6" s="20" t="s">
        <v>30</v>
      </c>
      <c r="B6" s="21" t="s">
        <v>31</v>
      </c>
      <c r="C6" s="21" t="s">
        <v>305</v>
      </c>
      <c r="D6" s="21" t="s">
        <v>4</v>
      </c>
      <c r="E6" s="68" t="s">
        <v>269</v>
      </c>
      <c r="F6" s="113" t="s">
        <v>268</v>
      </c>
      <c r="G6" s="113" t="s">
        <v>268</v>
      </c>
      <c r="H6" s="113" t="s">
        <v>268</v>
      </c>
      <c r="I6" s="113" t="s">
        <v>268</v>
      </c>
      <c r="J6" s="114" t="s">
        <v>239</v>
      </c>
      <c r="K6" s="68" t="s">
        <v>294</v>
      </c>
    </row>
    <row r="7" spans="1:11" ht="15" hidden="1">
      <c r="A7" s="7"/>
      <c r="B7" s="7"/>
      <c r="C7" s="115"/>
      <c r="D7" s="115"/>
      <c r="E7" s="115"/>
      <c r="F7" s="7"/>
      <c r="G7" s="7"/>
      <c r="H7" s="7"/>
      <c r="I7" s="7"/>
      <c r="J7" s="7"/>
      <c r="K7" s="115"/>
    </row>
    <row r="8" spans="1:11" ht="15" hidden="1">
      <c r="A8" s="7"/>
      <c r="B8" s="7"/>
      <c r="C8" s="115"/>
      <c r="D8" s="115"/>
      <c r="E8" s="115"/>
      <c r="F8" s="7"/>
      <c r="G8" s="7"/>
      <c r="H8" s="7"/>
      <c r="I8" s="7"/>
      <c r="J8" s="7"/>
      <c r="K8" s="115"/>
    </row>
    <row r="9" spans="1:11" ht="15" hidden="1">
      <c r="A9" s="7"/>
      <c r="B9" s="7"/>
      <c r="C9" s="115"/>
      <c r="D9" s="115"/>
      <c r="E9" s="115"/>
      <c r="F9" s="7"/>
      <c r="G9" s="7"/>
      <c r="H9" s="7"/>
      <c r="I9" s="7"/>
      <c r="J9" s="7"/>
      <c r="K9" s="115"/>
    </row>
    <row r="10" spans="1:11" ht="15" hidden="1">
      <c r="A10" s="7"/>
      <c r="B10" s="7"/>
      <c r="C10" s="115"/>
      <c r="D10" s="115"/>
      <c r="E10" s="115"/>
      <c r="F10" s="7"/>
      <c r="G10" s="7"/>
      <c r="H10" s="7"/>
      <c r="I10" s="7"/>
      <c r="J10" s="7"/>
      <c r="K10" s="115"/>
    </row>
    <row r="11" spans="1:11" ht="15">
      <c r="A11" s="107" t="s">
        <v>306</v>
      </c>
      <c r="B11" s="63" t="s">
        <v>126</v>
      </c>
      <c r="C11" s="116">
        <v>4528</v>
      </c>
      <c r="D11" s="116">
        <v>4719</v>
      </c>
      <c r="E11" s="117">
        <v>23857</v>
      </c>
      <c r="F11" s="76"/>
      <c r="G11" s="76"/>
      <c r="H11" s="76"/>
      <c r="I11" s="76"/>
      <c r="J11" s="76"/>
      <c r="K11" s="117">
        <v>19391</v>
      </c>
    </row>
    <row r="12" spans="1:11" ht="15" hidden="1">
      <c r="A12" s="107"/>
      <c r="B12" s="63"/>
      <c r="C12" s="116"/>
      <c r="D12" s="116"/>
      <c r="E12" s="118"/>
      <c r="F12" s="76"/>
      <c r="G12" s="76"/>
      <c r="H12" s="76"/>
      <c r="I12" s="76"/>
      <c r="J12" s="76"/>
      <c r="K12" s="118"/>
    </row>
    <row r="13" spans="1:11" ht="15" hidden="1">
      <c r="A13" s="107"/>
      <c r="B13" s="63"/>
      <c r="C13" s="116"/>
      <c r="D13" s="116"/>
      <c r="E13" s="118"/>
      <c r="F13" s="76"/>
      <c r="G13" s="76"/>
      <c r="H13" s="76"/>
      <c r="I13" s="76"/>
      <c r="J13" s="76"/>
      <c r="K13" s="118"/>
    </row>
    <row r="14" spans="1:11" ht="15" hidden="1">
      <c r="A14" s="107"/>
      <c r="B14" s="63"/>
      <c r="C14" s="116"/>
      <c r="D14" s="116"/>
      <c r="E14" s="118"/>
      <c r="F14" s="76"/>
      <c r="G14" s="76"/>
      <c r="H14" s="76"/>
      <c r="I14" s="76"/>
      <c r="J14" s="76"/>
      <c r="K14" s="118"/>
    </row>
    <row r="15" spans="1:11" ht="15" hidden="1">
      <c r="A15" s="107"/>
      <c r="B15" s="63"/>
      <c r="C15" s="116"/>
      <c r="D15" s="116"/>
      <c r="E15" s="118"/>
      <c r="F15" s="76"/>
      <c r="G15" s="76"/>
      <c r="H15" s="76"/>
      <c r="I15" s="76"/>
      <c r="J15" s="76"/>
      <c r="K15" s="118"/>
    </row>
    <row r="16" spans="1:11" ht="15">
      <c r="A16" s="107" t="s">
        <v>307</v>
      </c>
      <c r="B16" s="63" t="s">
        <v>126</v>
      </c>
      <c r="C16" s="116">
        <v>0</v>
      </c>
      <c r="D16" s="116">
        <v>0</v>
      </c>
      <c r="E16" s="117">
        <v>0</v>
      </c>
      <c r="F16" s="76"/>
      <c r="G16" s="76"/>
      <c r="H16" s="76"/>
      <c r="I16" s="76"/>
      <c r="J16" s="76"/>
      <c r="K16" s="117">
        <v>0</v>
      </c>
    </row>
    <row r="17" spans="1:11" ht="15">
      <c r="A17" s="7"/>
      <c r="B17" s="7"/>
      <c r="C17" s="119"/>
      <c r="D17" s="119"/>
      <c r="E17" s="118"/>
      <c r="F17" s="120"/>
      <c r="G17" s="120"/>
      <c r="H17" s="120"/>
      <c r="I17" s="120"/>
      <c r="J17" s="120"/>
      <c r="K17" s="118"/>
    </row>
  </sheetData>
  <sheetProtection/>
  <mergeCells count="3">
    <mergeCell ref="A2:H2"/>
    <mergeCell ref="A3:J3"/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64.421875" style="17" customWidth="1"/>
    <col min="2" max="2" width="8.57421875" style="17" customWidth="1"/>
    <col min="3" max="3" width="13.57421875" style="17" customWidth="1"/>
    <col min="4" max="4" width="14.421875" style="17" bestFit="1" customWidth="1"/>
    <col min="5" max="5" width="12.7109375" style="17" customWidth="1"/>
    <col min="6" max="16384" width="9.140625" style="17" customWidth="1"/>
  </cols>
  <sheetData>
    <row r="1" spans="1:4" ht="15">
      <c r="A1" s="201" t="s">
        <v>642</v>
      </c>
      <c r="B1" s="201"/>
      <c r="C1" s="201"/>
      <c r="D1" s="201"/>
    </row>
    <row r="2" spans="1:4" ht="18.75">
      <c r="A2" s="213" t="s">
        <v>308</v>
      </c>
      <c r="B2" s="213"/>
      <c r="C2" s="213"/>
      <c r="D2" s="213"/>
    </row>
    <row r="3" spans="1:4" ht="21.75" customHeight="1">
      <c r="A3" s="200" t="s">
        <v>309</v>
      </c>
      <c r="B3" s="200"/>
      <c r="C3" s="200"/>
      <c r="D3" s="214"/>
    </row>
    <row r="4" spans="1:3" ht="19.5">
      <c r="A4" s="121"/>
      <c r="B4" s="122"/>
      <c r="C4" s="122"/>
    </row>
    <row r="5" ht="15">
      <c r="A5" s="111" t="s">
        <v>310</v>
      </c>
    </row>
    <row r="6" spans="1:5" ht="29.25">
      <c r="A6" s="4" t="s">
        <v>2</v>
      </c>
      <c r="B6" s="21" t="s">
        <v>31</v>
      </c>
      <c r="C6" s="123" t="s">
        <v>168</v>
      </c>
      <c r="D6" s="127" t="s">
        <v>294</v>
      </c>
      <c r="E6" s="123" t="s">
        <v>6</v>
      </c>
    </row>
    <row r="7" spans="1:5" ht="15">
      <c r="A7" s="37" t="s">
        <v>311</v>
      </c>
      <c r="B7" s="29" t="s">
        <v>110</v>
      </c>
      <c r="C7" s="7"/>
      <c r="D7" s="7"/>
      <c r="E7" s="7"/>
    </row>
    <row r="8" spans="1:5" ht="15">
      <c r="A8" s="37" t="s">
        <v>312</v>
      </c>
      <c r="B8" s="29" t="s">
        <v>110</v>
      </c>
      <c r="C8" s="7"/>
      <c r="D8" s="7"/>
      <c r="E8" s="7"/>
    </row>
    <row r="9" spans="1:5" ht="25.5">
      <c r="A9" s="37" t="s">
        <v>313</v>
      </c>
      <c r="B9" s="29" t="s">
        <v>110</v>
      </c>
      <c r="C9" s="7"/>
      <c r="D9" s="7"/>
      <c r="E9" s="7"/>
    </row>
    <row r="10" spans="1:5" ht="15">
      <c r="A10" s="37" t="s">
        <v>314</v>
      </c>
      <c r="B10" s="29" t="s">
        <v>110</v>
      </c>
      <c r="C10" s="7"/>
      <c r="D10" s="7"/>
      <c r="E10" s="7"/>
    </row>
    <row r="11" spans="1:5" ht="15">
      <c r="A11" s="34" t="s">
        <v>315</v>
      </c>
      <c r="B11" s="29" t="s">
        <v>110</v>
      </c>
      <c r="C11" s="7"/>
      <c r="D11" s="7"/>
      <c r="E11" s="7"/>
    </row>
    <row r="12" spans="1:5" ht="15">
      <c r="A12" s="34" t="s">
        <v>316</v>
      </c>
      <c r="B12" s="29" t="s">
        <v>110</v>
      </c>
      <c r="C12" s="7"/>
      <c r="D12" s="7">
        <v>20</v>
      </c>
      <c r="E12" s="7">
        <v>20</v>
      </c>
    </row>
    <row r="13" spans="1:5" ht="15">
      <c r="A13" s="107" t="s">
        <v>317</v>
      </c>
      <c r="B13" s="45" t="s">
        <v>110</v>
      </c>
      <c r="C13" s="8"/>
      <c r="D13" s="8">
        <f>SUM(D7:D12)</f>
        <v>20</v>
      </c>
      <c r="E13" s="8">
        <f>SUM(E7:E12)</f>
        <v>20</v>
      </c>
    </row>
    <row r="14" spans="1:5" ht="15">
      <c r="A14" s="37" t="s">
        <v>318</v>
      </c>
      <c r="B14" s="29" t="s">
        <v>319</v>
      </c>
      <c r="C14" s="7"/>
      <c r="D14" s="7"/>
      <c r="E14" s="7"/>
    </row>
    <row r="15" spans="1:5" ht="15">
      <c r="A15" s="124" t="s">
        <v>320</v>
      </c>
      <c r="B15" s="45" t="s">
        <v>319</v>
      </c>
      <c r="C15" s="7"/>
      <c r="D15" s="7"/>
      <c r="E15" s="7"/>
    </row>
    <row r="16" spans="1:5" ht="15">
      <c r="A16" s="37" t="s">
        <v>321</v>
      </c>
      <c r="B16" s="29" t="s">
        <v>322</v>
      </c>
      <c r="C16" s="7"/>
      <c r="D16" s="7"/>
      <c r="E16" s="7"/>
    </row>
    <row r="17" spans="1:5" ht="15">
      <c r="A17" s="37" t="s">
        <v>323</v>
      </c>
      <c r="B17" s="29" t="s">
        <v>322</v>
      </c>
      <c r="C17" s="7"/>
      <c r="D17" s="7"/>
      <c r="E17" s="7"/>
    </row>
    <row r="18" spans="1:5" ht="15">
      <c r="A18" s="34" t="s">
        <v>324</v>
      </c>
      <c r="B18" s="29" t="s">
        <v>322</v>
      </c>
      <c r="C18" s="7"/>
      <c r="D18" s="7"/>
      <c r="E18" s="7"/>
    </row>
    <row r="19" spans="1:5" ht="15">
      <c r="A19" s="34" t="s">
        <v>325</v>
      </c>
      <c r="B19" s="29" t="s">
        <v>322</v>
      </c>
      <c r="C19" s="7"/>
      <c r="D19" s="7"/>
      <c r="E19" s="7"/>
    </row>
    <row r="20" spans="1:5" ht="15">
      <c r="A20" s="34" t="s">
        <v>326</v>
      </c>
      <c r="B20" s="29" t="s">
        <v>322</v>
      </c>
      <c r="C20" s="7"/>
      <c r="D20" s="7"/>
      <c r="E20" s="7"/>
    </row>
    <row r="21" spans="1:5" ht="25.5">
      <c r="A21" s="35" t="s">
        <v>327</v>
      </c>
      <c r="B21" s="29" t="s">
        <v>322</v>
      </c>
      <c r="C21" s="7"/>
      <c r="D21" s="7"/>
      <c r="E21" s="7"/>
    </row>
    <row r="22" spans="1:5" ht="15">
      <c r="A22" s="125" t="s">
        <v>328</v>
      </c>
      <c r="B22" s="45" t="s">
        <v>322</v>
      </c>
      <c r="C22" s="7"/>
      <c r="D22" s="7"/>
      <c r="E22" s="7"/>
    </row>
    <row r="23" spans="1:5" ht="15">
      <c r="A23" s="37" t="s">
        <v>329</v>
      </c>
      <c r="B23" s="29" t="s">
        <v>112</v>
      </c>
      <c r="C23" s="7"/>
      <c r="D23" s="7"/>
      <c r="E23" s="7"/>
    </row>
    <row r="24" spans="1:5" ht="15">
      <c r="A24" s="37" t="s">
        <v>330</v>
      </c>
      <c r="B24" s="29" t="s">
        <v>112</v>
      </c>
      <c r="C24" s="7"/>
      <c r="D24" s="7">
        <v>120</v>
      </c>
      <c r="E24" s="7">
        <v>120</v>
      </c>
    </row>
    <row r="25" spans="1:5" ht="15">
      <c r="A25" s="125" t="s">
        <v>331</v>
      </c>
      <c r="B25" s="63" t="s">
        <v>112</v>
      </c>
      <c r="C25" s="7"/>
      <c r="D25" s="8">
        <f>SUM(D23:D24)</f>
        <v>120</v>
      </c>
      <c r="E25" s="8">
        <f>SUM(E23:E24)</f>
        <v>120</v>
      </c>
    </row>
    <row r="26" spans="1:5" ht="15">
      <c r="A26" s="37" t="s">
        <v>332</v>
      </c>
      <c r="B26" s="29" t="s">
        <v>114</v>
      </c>
      <c r="C26" s="7"/>
      <c r="D26" s="7"/>
      <c r="E26" s="7"/>
    </row>
    <row r="27" spans="1:5" ht="15">
      <c r="A27" s="37" t="s">
        <v>333</v>
      </c>
      <c r="B27" s="29" t="s">
        <v>114</v>
      </c>
      <c r="C27" s="7"/>
      <c r="D27" s="7"/>
      <c r="E27" s="7"/>
    </row>
    <row r="28" spans="1:5" ht="15">
      <c r="A28" s="34" t="s">
        <v>334</v>
      </c>
      <c r="B28" s="29" t="s">
        <v>114</v>
      </c>
      <c r="C28" s="7"/>
      <c r="D28" s="7"/>
      <c r="E28" s="7"/>
    </row>
    <row r="29" spans="1:5" ht="15">
      <c r="A29" s="34" t="s">
        <v>335</v>
      </c>
      <c r="B29" s="29" t="s">
        <v>114</v>
      </c>
      <c r="C29" s="7"/>
      <c r="D29" s="7"/>
      <c r="E29" s="7"/>
    </row>
    <row r="30" spans="1:5" ht="15">
      <c r="A30" s="34" t="s">
        <v>336</v>
      </c>
      <c r="B30" s="29" t="s">
        <v>114</v>
      </c>
      <c r="C30" s="7"/>
      <c r="D30" s="7"/>
      <c r="E30" s="7"/>
    </row>
    <row r="31" spans="1:5" ht="15">
      <c r="A31" s="34" t="s">
        <v>337</v>
      </c>
      <c r="B31" s="29" t="s">
        <v>114</v>
      </c>
      <c r="C31" s="7"/>
      <c r="D31" s="7"/>
      <c r="E31" s="7"/>
    </row>
    <row r="32" spans="1:5" ht="15">
      <c r="A32" s="34" t="s">
        <v>338</v>
      </c>
      <c r="B32" s="29" t="s">
        <v>114</v>
      </c>
      <c r="C32" s="7"/>
      <c r="D32" s="7"/>
      <c r="E32" s="7"/>
    </row>
    <row r="33" spans="1:5" ht="15">
      <c r="A33" s="34" t="s">
        <v>339</v>
      </c>
      <c r="B33" s="29" t="s">
        <v>114</v>
      </c>
      <c r="C33" s="7">
        <v>120</v>
      </c>
      <c r="D33" s="7"/>
      <c r="E33" s="7"/>
    </row>
    <row r="34" spans="1:5" ht="15">
      <c r="A34" s="34" t="s">
        <v>340</v>
      </c>
      <c r="B34" s="29" t="s">
        <v>114</v>
      </c>
      <c r="C34" s="7"/>
      <c r="D34" s="7"/>
      <c r="E34" s="7"/>
    </row>
    <row r="35" spans="1:5" ht="20.25" customHeight="1">
      <c r="A35" s="34" t="s">
        <v>341</v>
      </c>
      <c r="B35" s="29" t="s">
        <v>114</v>
      </c>
      <c r="C35" s="7"/>
      <c r="D35" s="7"/>
      <c r="E35" s="7"/>
    </row>
    <row r="36" spans="1:5" ht="25.5">
      <c r="A36" s="34" t="s">
        <v>342</v>
      </c>
      <c r="B36" s="29" t="s">
        <v>114</v>
      </c>
      <c r="C36" s="7">
        <v>350</v>
      </c>
      <c r="D36" s="7">
        <v>370</v>
      </c>
      <c r="E36" s="7">
        <v>330</v>
      </c>
    </row>
    <row r="37" spans="1:5" ht="25.5">
      <c r="A37" s="34" t="s">
        <v>343</v>
      </c>
      <c r="B37" s="29" t="s">
        <v>114</v>
      </c>
      <c r="C37" s="7"/>
      <c r="D37" s="7">
        <v>20</v>
      </c>
      <c r="E37" s="7">
        <v>20</v>
      </c>
    </row>
    <row r="38" spans="1:5" ht="15">
      <c r="A38" s="125" t="s">
        <v>344</v>
      </c>
      <c r="B38" s="45" t="s">
        <v>114</v>
      </c>
      <c r="C38" s="8">
        <f>SUM(C33:C37)</f>
        <v>470</v>
      </c>
      <c r="D38" s="8">
        <f>SUM(D26:D37)</f>
        <v>390</v>
      </c>
      <c r="E38" s="8">
        <f>SUM(E26:E37)</f>
        <v>350</v>
      </c>
    </row>
    <row r="39" spans="1:5" ht="15.75">
      <c r="A39" s="126" t="s">
        <v>115</v>
      </c>
      <c r="B39" s="109" t="s">
        <v>116</v>
      </c>
      <c r="C39" s="8">
        <f>SUM(C38)</f>
        <v>470</v>
      </c>
      <c r="D39" s="8">
        <f>SUM(D13+D25+D38)</f>
        <v>530</v>
      </c>
      <c r="E39" s="8">
        <f>SUM(E13+E25+E38)</f>
        <v>490</v>
      </c>
    </row>
  </sheetData>
  <sheetProtection/>
  <mergeCells count="3">
    <mergeCell ref="A1:D1"/>
    <mergeCell ref="A2:D2"/>
    <mergeCell ref="A3:D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55.7109375" style="17" customWidth="1"/>
    <col min="2" max="2" width="13.28125" style="17" customWidth="1"/>
    <col min="3" max="3" width="16.7109375" style="17" customWidth="1"/>
    <col min="4" max="4" width="17.57421875" style="17" customWidth="1"/>
    <col min="5" max="5" width="14.421875" style="17" customWidth="1"/>
    <col min="6" max="16384" width="9.140625" style="17" customWidth="1"/>
  </cols>
  <sheetData>
    <row r="1" spans="1:7" ht="15">
      <c r="A1" s="201" t="s">
        <v>643</v>
      </c>
      <c r="B1" s="201"/>
      <c r="C1" s="201"/>
      <c r="D1" s="201"/>
      <c r="E1" s="199"/>
      <c r="F1" s="199"/>
      <c r="G1" s="199"/>
    </row>
    <row r="2" spans="1:7" ht="18.75">
      <c r="A2" s="213" t="s">
        <v>308</v>
      </c>
      <c r="B2" s="213"/>
      <c r="C2" s="213"/>
      <c r="D2" s="213"/>
      <c r="E2" s="199"/>
      <c r="F2" s="199"/>
      <c r="G2" s="199"/>
    </row>
    <row r="3" ht="15" hidden="1"/>
    <row r="4" ht="15" hidden="1"/>
    <row r="5" spans="1:3" ht="15.75" hidden="1">
      <c r="A5" s="215" t="s">
        <v>345</v>
      </c>
      <c r="B5" s="203"/>
      <c r="C5" s="203"/>
    </row>
    <row r="6" spans="1:7" ht="23.25" customHeight="1">
      <c r="A6" s="211" t="s">
        <v>346</v>
      </c>
      <c r="B6" s="201"/>
      <c r="C6" s="201"/>
      <c r="D6" s="199"/>
      <c r="E6" s="199"/>
      <c r="F6" s="199"/>
      <c r="G6" s="199"/>
    </row>
    <row r="7" spans="1:3" ht="19.5">
      <c r="A7" s="105"/>
      <c r="B7" s="58"/>
      <c r="C7" s="58"/>
    </row>
    <row r="8" spans="1:3" ht="19.5">
      <c r="A8" s="105"/>
      <c r="B8" s="58"/>
      <c r="C8" s="58"/>
    </row>
    <row r="9" spans="1:3" ht="19.5">
      <c r="A9" s="105"/>
      <c r="B9" s="58"/>
      <c r="C9" s="58"/>
    </row>
    <row r="10" ht="15">
      <c r="A10" s="111"/>
    </row>
    <row r="11" spans="1:5" ht="35.25" customHeight="1">
      <c r="A11" s="4" t="s">
        <v>2</v>
      </c>
      <c r="B11" s="21" t="s">
        <v>31</v>
      </c>
      <c r="C11" s="129" t="s">
        <v>168</v>
      </c>
      <c r="D11" s="128" t="s">
        <v>294</v>
      </c>
      <c r="E11" s="128" t="s">
        <v>6</v>
      </c>
    </row>
    <row r="12" spans="1:5" ht="15" hidden="1">
      <c r="A12" s="34" t="s">
        <v>347</v>
      </c>
      <c r="B12" s="29" t="s">
        <v>348</v>
      </c>
      <c r="C12" s="7"/>
      <c r="D12" s="7"/>
      <c r="E12" s="7"/>
    </row>
    <row r="13" spans="1:5" ht="15" hidden="1">
      <c r="A13" s="34" t="s">
        <v>349</v>
      </c>
      <c r="B13" s="29" t="s">
        <v>348</v>
      </c>
      <c r="C13" s="7"/>
      <c r="D13" s="7"/>
      <c r="E13" s="7"/>
    </row>
    <row r="14" spans="1:5" ht="25.5" hidden="1">
      <c r="A14" s="34" t="s">
        <v>350</v>
      </c>
      <c r="B14" s="29" t="s">
        <v>348</v>
      </c>
      <c r="C14" s="7"/>
      <c r="D14" s="7"/>
      <c r="E14" s="7"/>
    </row>
    <row r="15" spans="1:5" ht="15" hidden="1">
      <c r="A15" s="34" t="s">
        <v>351</v>
      </c>
      <c r="B15" s="29" t="s">
        <v>348</v>
      </c>
      <c r="C15" s="7"/>
      <c r="D15" s="7"/>
      <c r="E15" s="7"/>
    </row>
    <row r="16" spans="1:5" ht="15" hidden="1">
      <c r="A16" s="34" t="s">
        <v>352</v>
      </c>
      <c r="B16" s="29" t="s">
        <v>348</v>
      </c>
      <c r="C16" s="7"/>
      <c r="D16" s="7"/>
      <c r="E16" s="7"/>
    </row>
    <row r="17" spans="1:5" ht="15" hidden="1">
      <c r="A17" s="34" t="s">
        <v>353</v>
      </c>
      <c r="B17" s="29" t="s">
        <v>348</v>
      </c>
      <c r="C17" s="7"/>
      <c r="D17" s="7"/>
      <c r="E17" s="7"/>
    </row>
    <row r="18" spans="1:5" ht="15" hidden="1">
      <c r="A18" s="34" t="s">
        <v>354</v>
      </c>
      <c r="B18" s="29" t="s">
        <v>348</v>
      </c>
      <c r="C18" s="7"/>
      <c r="D18" s="7"/>
      <c r="E18" s="7"/>
    </row>
    <row r="19" spans="1:5" ht="15" hidden="1">
      <c r="A19" s="34" t="s">
        <v>355</v>
      </c>
      <c r="B19" s="29" t="s">
        <v>348</v>
      </c>
      <c r="C19" s="7"/>
      <c r="D19" s="7"/>
      <c r="E19" s="7"/>
    </row>
    <row r="20" spans="1:5" ht="15" hidden="1">
      <c r="A20" s="34" t="s">
        <v>356</v>
      </c>
      <c r="B20" s="29" t="s">
        <v>348</v>
      </c>
      <c r="C20" s="7"/>
      <c r="D20" s="7"/>
      <c r="E20" s="7"/>
    </row>
    <row r="21" spans="1:5" ht="15" hidden="1">
      <c r="A21" s="34" t="s">
        <v>357</v>
      </c>
      <c r="B21" s="29" t="s">
        <v>348</v>
      </c>
      <c r="C21" s="7"/>
      <c r="D21" s="7"/>
      <c r="E21" s="7"/>
    </row>
    <row r="22" spans="1:5" ht="25.5" hidden="1">
      <c r="A22" s="125" t="s">
        <v>358</v>
      </c>
      <c r="B22" s="63" t="s">
        <v>348</v>
      </c>
      <c r="C22" s="7"/>
      <c r="D22" s="7"/>
      <c r="E22" s="7"/>
    </row>
    <row r="23" spans="1:5" ht="15" hidden="1">
      <c r="A23" s="34" t="s">
        <v>347</v>
      </c>
      <c r="B23" s="29" t="s">
        <v>120</v>
      </c>
      <c r="C23" s="7"/>
      <c r="D23" s="7"/>
      <c r="E23" s="7"/>
    </row>
    <row r="24" spans="1:5" ht="15" hidden="1">
      <c r="A24" s="34" t="s">
        <v>349</v>
      </c>
      <c r="B24" s="29" t="s">
        <v>120</v>
      </c>
      <c r="C24" s="7"/>
      <c r="D24" s="7"/>
      <c r="E24" s="7"/>
    </row>
    <row r="25" spans="1:5" ht="25.5" hidden="1">
      <c r="A25" s="34" t="s">
        <v>350</v>
      </c>
      <c r="B25" s="29" t="s">
        <v>120</v>
      </c>
      <c r="C25" s="7"/>
      <c r="D25" s="7"/>
      <c r="E25" s="7"/>
    </row>
    <row r="26" spans="1:5" ht="15" hidden="1">
      <c r="A26" s="34" t="s">
        <v>351</v>
      </c>
      <c r="B26" s="29" t="s">
        <v>120</v>
      </c>
      <c r="C26" s="7"/>
      <c r="D26" s="7"/>
      <c r="E26" s="7"/>
    </row>
    <row r="27" spans="1:5" ht="15" hidden="1">
      <c r="A27" s="34" t="s">
        <v>352</v>
      </c>
      <c r="B27" s="29" t="s">
        <v>120</v>
      </c>
      <c r="C27" s="7"/>
      <c r="D27" s="7"/>
      <c r="E27" s="7"/>
    </row>
    <row r="28" spans="1:5" ht="15" hidden="1">
      <c r="A28" s="34" t="s">
        <v>353</v>
      </c>
      <c r="B28" s="29" t="s">
        <v>120</v>
      </c>
      <c r="C28" s="7"/>
      <c r="D28" s="7"/>
      <c r="E28" s="7"/>
    </row>
    <row r="29" spans="1:5" ht="19.5" customHeight="1">
      <c r="A29" s="34" t="s">
        <v>354</v>
      </c>
      <c r="B29" s="29" t="s">
        <v>120</v>
      </c>
      <c r="C29" s="7">
        <v>2000</v>
      </c>
      <c r="D29" s="7"/>
      <c r="E29" s="7"/>
    </row>
    <row r="30" spans="1:5" ht="15" hidden="1">
      <c r="A30" s="34" t="s">
        <v>355</v>
      </c>
      <c r="B30" s="29" t="s">
        <v>120</v>
      </c>
      <c r="C30" s="7"/>
      <c r="D30" s="7"/>
      <c r="E30" s="7"/>
    </row>
    <row r="31" spans="1:5" ht="15" hidden="1">
      <c r="A31" s="34" t="s">
        <v>356</v>
      </c>
      <c r="B31" s="29" t="s">
        <v>120</v>
      </c>
      <c r="C31" s="7"/>
      <c r="D31" s="7"/>
      <c r="E31" s="7"/>
    </row>
    <row r="32" spans="1:5" ht="15" hidden="1">
      <c r="A32" s="34" t="s">
        <v>357</v>
      </c>
      <c r="B32" s="29" t="s">
        <v>120</v>
      </c>
      <c r="C32" s="7"/>
      <c r="D32" s="7"/>
      <c r="E32" s="7"/>
    </row>
    <row r="33" spans="1:5" ht="30.75" customHeight="1">
      <c r="A33" s="125" t="s">
        <v>359</v>
      </c>
      <c r="B33" s="63" t="s">
        <v>120</v>
      </c>
      <c r="C33" s="8">
        <v>2000</v>
      </c>
      <c r="D33" s="8"/>
      <c r="E33" s="8"/>
    </row>
    <row r="34" spans="1:5" ht="15" hidden="1">
      <c r="A34" s="34" t="s">
        <v>347</v>
      </c>
      <c r="B34" s="29" t="s">
        <v>122</v>
      </c>
      <c r="C34" s="7"/>
      <c r="D34" s="7"/>
      <c r="E34" s="7"/>
    </row>
    <row r="35" spans="1:5" ht="15" hidden="1">
      <c r="A35" s="34" t="s">
        <v>349</v>
      </c>
      <c r="B35" s="29" t="s">
        <v>122</v>
      </c>
      <c r="C35" s="7"/>
      <c r="D35" s="7"/>
      <c r="E35" s="7"/>
    </row>
    <row r="36" spans="1:5" ht="25.5" hidden="1">
      <c r="A36" s="34" t="s">
        <v>350</v>
      </c>
      <c r="B36" s="29" t="s">
        <v>122</v>
      </c>
      <c r="C36" s="7"/>
      <c r="D36" s="7"/>
      <c r="E36" s="7"/>
    </row>
    <row r="37" spans="1:5" ht="15" hidden="1">
      <c r="A37" s="34" t="s">
        <v>351</v>
      </c>
      <c r="B37" s="29" t="s">
        <v>122</v>
      </c>
      <c r="C37" s="7"/>
      <c r="D37" s="7"/>
      <c r="E37" s="7"/>
    </row>
    <row r="38" spans="1:5" ht="15" hidden="1">
      <c r="A38" s="34" t="s">
        <v>352</v>
      </c>
      <c r="B38" s="29" t="s">
        <v>122</v>
      </c>
      <c r="C38" s="7"/>
      <c r="D38" s="7"/>
      <c r="E38" s="7"/>
    </row>
    <row r="39" spans="1:5" ht="15" hidden="1">
      <c r="A39" s="34" t="s">
        <v>353</v>
      </c>
      <c r="B39" s="29" t="s">
        <v>122</v>
      </c>
      <c r="C39" s="7"/>
      <c r="D39" s="7"/>
      <c r="E39" s="7"/>
    </row>
    <row r="40" spans="1:5" ht="22.5" customHeight="1">
      <c r="A40" s="34" t="s">
        <v>354</v>
      </c>
      <c r="B40" s="29" t="s">
        <v>122</v>
      </c>
      <c r="C40" s="7">
        <v>216</v>
      </c>
      <c r="D40" s="7">
        <v>2206</v>
      </c>
      <c r="E40" s="7">
        <v>2135</v>
      </c>
    </row>
    <row r="41" spans="1:5" ht="20.25" customHeight="1">
      <c r="A41" s="34" t="s">
        <v>355</v>
      </c>
      <c r="B41" s="29" t="s">
        <v>122</v>
      </c>
      <c r="C41" s="7">
        <v>73</v>
      </c>
      <c r="D41" s="7">
        <v>133</v>
      </c>
      <c r="E41" s="7">
        <v>133</v>
      </c>
    </row>
    <row r="42" spans="1:5" ht="15" hidden="1">
      <c r="A42" s="34" t="s">
        <v>356</v>
      </c>
      <c r="B42" s="29" t="s">
        <v>122</v>
      </c>
      <c r="C42" s="7"/>
      <c r="D42" s="7"/>
      <c r="E42" s="7"/>
    </row>
    <row r="43" spans="1:5" ht="15" hidden="1">
      <c r="A43" s="34" t="s">
        <v>357</v>
      </c>
      <c r="B43" s="29" t="s">
        <v>122</v>
      </c>
      <c r="C43" s="7"/>
      <c r="D43" s="7"/>
      <c r="E43" s="7"/>
    </row>
    <row r="44" spans="1:5" ht="21" customHeight="1">
      <c r="A44" s="125" t="s">
        <v>121</v>
      </c>
      <c r="B44" s="63" t="s">
        <v>122</v>
      </c>
      <c r="C44" s="8">
        <v>289</v>
      </c>
      <c r="D44" s="8">
        <f>SUM(D40:D41)</f>
        <v>2339</v>
      </c>
      <c r="E44" s="8">
        <f>SUM(E40:E41)</f>
        <v>2268</v>
      </c>
    </row>
    <row r="45" spans="1:5" ht="15" hidden="1">
      <c r="A45" s="34" t="s">
        <v>360</v>
      </c>
      <c r="B45" s="26" t="s">
        <v>361</v>
      </c>
      <c r="C45" s="7"/>
      <c r="D45" s="7"/>
      <c r="E45" s="7"/>
    </row>
    <row r="46" spans="1:5" ht="15" hidden="1">
      <c r="A46" s="34" t="s">
        <v>362</v>
      </c>
      <c r="B46" s="26" t="s">
        <v>361</v>
      </c>
      <c r="C46" s="7"/>
      <c r="D46" s="7"/>
      <c r="E46" s="7"/>
    </row>
    <row r="47" spans="1:5" ht="15" hidden="1">
      <c r="A47" s="34" t="s">
        <v>363</v>
      </c>
      <c r="B47" s="26" t="s">
        <v>361</v>
      </c>
      <c r="C47" s="7"/>
      <c r="D47" s="7"/>
      <c r="E47" s="7"/>
    </row>
    <row r="48" spans="1:5" ht="15" hidden="1">
      <c r="A48" s="26" t="s">
        <v>364</v>
      </c>
      <c r="B48" s="26" t="s">
        <v>361</v>
      </c>
      <c r="C48" s="7"/>
      <c r="D48" s="7"/>
      <c r="E48" s="7"/>
    </row>
    <row r="49" spans="1:5" ht="15" hidden="1">
      <c r="A49" s="26" t="s">
        <v>365</v>
      </c>
      <c r="B49" s="26" t="s">
        <v>361</v>
      </c>
      <c r="C49" s="7"/>
      <c r="D49" s="7"/>
      <c r="E49" s="7"/>
    </row>
    <row r="50" spans="1:5" ht="25.5" hidden="1">
      <c r="A50" s="26" t="s">
        <v>366</v>
      </c>
      <c r="B50" s="26" t="s">
        <v>361</v>
      </c>
      <c r="C50" s="7"/>
      <c r="D50" s="7"/>
      <c r="E50" s="7"/>
    </row>
    <row r="51" spans="1:5" ht="15" hidden="1">
      <c r="A51" s="34" t="s">
        <v>367</v>
      </c>
      <c r="B51" s="26" t="s">
        <v>361</v>
      </c>
      <c r="C51" s="7"/>
      <c r="D51" s="7"/>
      <c r="E51" s="7"/>
    </row>
    <row r="52" spans="1:5" ht="15" hidden="1">
      <c r="A52" s="34" t="s">
        <v>368</v>
      </c>
      <c r="B52" s="26" t="s">
        <v>361</v>
      </c>
      <c r="C52" s="7"/>
      <c r="D52" s="7"/>
      <c r="E52" s="7"/>
    </row>
    <row r="53" spans="1:5" ht="22.5" customHeight="1" hidden="1">
      <c r="A53" s="34" t="s">
        <v>369</v>
      </c>
      <c r="B53" s="26" t="s">
        <v>361</v>
      </c>
      <c r="C53" s="7"/>
      <c r="D53" s="7"/>
      <c r="E53" s="7"/>
    </row>
    <row r="54" spans="1:5" ht="15" hidden="1">
      <c r="A54" s="34" t="s">
        <v>370</v>
      </c>
      <c r="B54" s="26" t="s">
        <v>361</v>
      </c>
      <c r="C54" s="7"/>
      <c r="D54" s="7"/>
      <c r="E54" s="7"/>
    </row>
    <row r="55" spans="1:5" ht="33" customHeight="1" hidden="1">
      <c r="A55" s="125" t="s">
        <v>371</v>
      </c>
      <c r="B55" s="63" t="s">
        <v>361</v>
      </c>
      <c r="C55" s="7"/>
      <c r="D55" s="7"/>
      <c r="E55" s="7"/>
    </row>
    <row r="56" spans="1:5" ht="15" hidden="1">
      <c r="A56" s="34" t="s">
        <v>360</v>
      </c>
      <c r="B56" s="26" t="s">
        <v>124</v>
      </c>
      <c r="C56" s="7"/>
      <c r="D56" s="7"/>
      <c r="E56" s="7"/>
    </row>
    <row r="57" spans="1:5" ht="23.25" customHeight="1">
      <c r="A57" s="34" t="s">
        <v>362</v>
      </c>
      <c r="B57" s="26" t="s">
        <v>124</v>
      </c>
      <c r="C57" s="7">
        <v>850</v>
      </c>
      <c r="D57" s="7">
        <v>750</v>
      </c>
      <c r="E57" s="7">
        <v>742</v>
      </c>
    </row>
    <row r="58" spans="1:5" ht="15" hidden="1">
      <c r="A58" s="34" t="s">
        <v>363</v>
      </c>
      <c r="B58" s="26" t="s">
        <v>124</v>
      </c>
      <c r="C58" s="7"/>
      <c r="D58" s="7"/>
      <c r="E58" s="7"/>
    </row>
    <row r="59" spans="1:5" ht="15" hidden="1">
      <c r="A59" s="26" t="s">
        <v>364</v>
      </c>
      <c r="B59" s="26" t="s">
        <v>124</v>
      </c>
      <c r="C59" s="7"/>
      <c r="D59" s="7"/>
      <c r="E59" s="7"/>
    </row>
    <row r="60" spans="1:5" ht="15" hidden="1">
      <c r="A60" s="26" t="s">
        <v>365</v>
      </c>
      <c r="B60" s="26" t="s">
        <v>124</v>
      </c>
      <c r="C60" s="7"/>
      <c r="D60" s="7"/>
      <c r="E60" s="7"/>
    </row>
    <row r="61" spans="1:5" ht="25.5" hidden="1">
      <c r="A61" s="26" t="s">
        <v>366</v>
      </c>
      <c r="B61" s="26" t="s">
        <v>124</v>
      </c>
      <c r="C61" s="7"/>
      <c r="D61" s="7"/>
      <c r="E61" s="7"/>
    </row>
    <row r="62" spans="1:5" ht="15" hidden="1">
      <c r="A62" s="34" t="s">
        <v>367</v>
      </c>
      <c r="B62" s="26" t="s">
        <v>124</v>
      </c>
      <c r="C62" s="7"/>
      <c r="D62" s="7"/>
      <c r="E62" s="7"/>
    </row>
    <row r="63" spans="1:5" ht="15" hidden="1">
      <c r="A63" s="34" t="s">
        <v>372</v>
      </c>
      <c r="B63" s="26" t="s">
        <v>124</v>
      </c>
      <c r="C63" s="7"/>
      <c r="D63" s="7"/>
      <c r="E63" s="7"/>
    </row>
    <row r="64" spans="1:5" ht="15" hidden="1">
      <c r="A64" s="34" t="s">
        <v>369</v>
      </c>
      <c r="B64" s="26" t="s">
        <v>124</v>
      </c>
      <c r="C64" s="7"/>
      <c r="D64" s="7"/>
      <c r="E64" s="7"/>
    </row>
    <row r="65" spans="1:5" ht="15" hidden="1">
      <c r="A65" s="34" t="s">
        <v>370</v>
      </c>
      <c r="B65" s="26" t="s">
        <v>124</v>
      </c>
      <c r="C65" s="7"/>
      <c r="D65" s="7"/>
      <c r="E65" s="7"/>
    </row>
    <row r="66" spans="1:5" ht="22.5" customHeight="1">
      <c r="A66" s="107" t="s">
        <v>373</v>
      </c>
      <c r="B66" s="63" t="s">
        <v>124</v>
      </c>
      <c r="C66" s="8">
        <f>SUM(C56:C65)</f>
        <v>850</v>
      </c>
      <c r="D66" s="8">
        <f>SUM(D57:D65)</f>
        <v>750</v>
      </c>
      <c r="E66" s="8">
        <f>SUM(E57:E65)</f>
        <v>742</v>
      </c>
    </row>
    <row r="67" spans="1:3" ht="15" hidden="1">
      <c r="A67" s="34" t="s">
        <v>347</v>
      </c>
      <c r="B67" s="29" t="s">
        <v>374</v>
      </c>
      <c r="C67" s="7"/>
    </row>
    <row r="68" spans="1:3" ht="15" hidden="1">
      <c r="A68" s="34" t="s">
        <v>349</v>
      </c>
      <c r="B68" s="29" t="s">
        <v>374</v>
      </c>
      <c r="C68" s="7"/>
    </row>
    <row r="69" spans="1:3" ht="25.5" hidden="1">
      <c r="A69" s="34" t="s">
        <v>350</v>
      </c>
      <c r="B69" s="29" t="s">
        <v>374</v>
      </c>
      <c r="C69" s="7"/>
    </row>
    <row r="70" spans="1:3" ht="15" hidden="1">
      <c r="A70" s="34" t="s">
        <v>351</v>
      </c>
      <c r="B70" s="29" t="s">
        <v>374</v>
      </c>
      <c r="C70" s="7"/>
    </row>
    <row r="71" spans="1:3" ht="15" hidden="1">
      <c r="A71" s="34" t="s">
        <v>352</v>
      </c>
      <c r="B71" s="29" t="s">
        <v>374</v>
      </c>
      <c r="C71" s="7"/>
    </row>
    <row r="72" spans="1:3" ht="15" hidden="1">
      <c r="A72" s="34" t="s">
        <v>353</v>
      </c>
      <c r="B72" s="29" t="s">
        <v>374</v>
      </c>
      <c r="C72" s="7"/>
    </row>
    <row r="73" spans="1:3" ht="15" hidden="1">
      <c r="A73" s="34" t="s">
        <v>354</v>
      </c>
      <c r="B73" s="29" t="s">
        <v>374</v>
      </c>
      <c r="C73" s="7"/>
    </row>
    <row r="74" spans="1:3" ht="15" hidden="1">
      <c r="A74" s="34" t="s">
        <v>355</v>
      </c>
      <c r="B74" s="29" t="s">
        <v>374</v>
      </c>
      <c r="C74" s="7"/>
    </row>
    <row r="75" spans="1:3" ht="15" hidden="1">
      <c r="A75" s="34" t="s">
        <v>356</v>
      </c>
      <c r="B75" s="29" t="s">
        <v>374</v>
      </c>
      <c r="C75" s="7"/>
    </row>
    <row r="76" spans="1:3" ht="15" hidden="1">
      <c r="A76" s="34" t="s">
        <v>357</v>
      </c>
      <c r="B76" s="29" t="s">
        <v>374</v>
      </c>
      <c r="C76" s="7"/>
    </row>
    <row r="77" spans="1:3" ht="25.5" hidden="1">
      <c r="A77" s="125" t="s">
        <v>375</v>
      </c>
      <c r="B77" s="63" t="s">
        <v>374</v>
      </c>
      <c r="C77" s="7"/>
    </row>
    <row r="78" spans="1:3" ht="15" hidden="1">
      <c r="A78" s="34" t="s">
        <v>347</v>
      </c>
      <c r="B78" s="29" t="s">
        <v>376</v>
      </c>
      <c r="C78" s="7"/>
    </row>
    <row r="79" spans="1:3" ht="15" hidden="1">
      <c r="A79" s="34" t="s">
        <v>349</v>
      </c>
      <c r="B79" s="29" t="s">
        <v>376</v>
      </c>
      <c r="C79" s="7"/>
    </row>
    <row r="80" spans="1:3" ht="25.5" hidden="1">
      <c r="A80" s="34" t="s">
        <v>350</v>
      </c>
      <c r="B80" s="29" t="s">
        <v>376</v>
      </c>
      <c r="C80" s="7"/>
    </row>
    <row r="81" spans="1:3" ht="15" hidden="1">
      <c r="A81" s="34" t="s">
        <v>351</v>
      </c>
      <c r="B81" s="29" t="s">
        <v>376</v>
      </c>
      <c r="C81" s="7"/>
    </row>
    <row r="82" spans="1:3" ht="15" hidden="1">
      <c r="A82" s="34" t="s">
        <v>352</v>
      </c>
      <c r="B82" s="29" t="s">
        <v>376</v>
      </c>
      <c r="C82" s="7"/>
    </row>
    <row r="83" spans="1:3" ht="15" hidden="1">
      <c r="A83" s="34" t="s">
        <v>353</v>
      </c>
      <c r="B83" s="29" t="s">
        <v>376</v>
      </c>
      <c r="C83" s="7"/>
    </row>
    <row r="84" spans="1:3" ht="15" hidden="1">
      <c r="A84" s="34" t="s">
        <v>354</v>
      </c>
      <c r="B84" s="29" t="s">
        <v>376</v>
      </c>
      <c r="C84" s="7"/>
    </row>
    <row r="85" spans="1:3" ht="15" hidden="1">
      <c r="A85" s="34" t="s">
        <v>355</v>
      </c>
      <c r="B85" s="29" t="s">
        <v>376</v>
      </c>
      <c r="C85" s="7"/>
    </row>
    <row r="86" spans="1:3" ht="15" hidden="1">
      <c r="A86" s="34" t="s">
        <v>356</v>
      </c>
      <c r="B86" s="29" t="s">
        <v>376</v>
      </c>
      <c r="C86" s="7"/>
    </row>
    <row r="87" spans="1:3" ht="15" hidden="1">
      <c r="A87" s="34" t="s">
        <v>357</v>
      </c>
      <c r="B87" s="29" t="s">
        <v>376</v>
      </c>
      <c r="C87" s="7"/>
    </row>
    <row r="88" spans="1:3" ht="25.5" hidden="1">
      <c r="A88" s="125" t="s">
        <v>377</v>
      </c>
      <c r="B88" s="63" t="s">
        <v>376</v>
      </c>
      <c r="C88" s="7"/>
    </row>
    <row r="89" spans="1:3" ht="15" hidden="1">
      <c r="A89" s="34" t="s">
        <v>347</v>
      </c>
      <c r="B89" s="29" t="s">
        <v>378</v>
      </c>
      <c r="C89" s="7"/>
    </row>
    <row r="90" spans="1:3" ht="15" hidden="1">
      <c r="A90" s="34" t="s">
        <v>349</v>
      </c>
      <c r="B90" s="29" t="s">
        <v>378</v>
      </c>
      <c r="C90" s="7"/>
    </row>
    <row r="91" spans="1:3" ht="25.5" hidden="1">
      <c r="A91" s="34" t="s">
        <v>350</v>
      </c>
      <c r="B91" s="29" t="s">
        <v>378</v>
      </c>
      <c r="C91" s="7"/>
    </row>
    <row r="92" spans="1:3" ht="15" hidden="1">
      <c r="A92" s="34" t="s">
        <v>351</v>
      </c>
      <c r="B92" s="29" t="s">
        <v>378</v>
      </c>
      <c r="C92" s="7"/>
    </row>
    <row r="93" spans="1:3" ht="15" hidden="1">
      <c r="A93" s="34" t="s">
        <v>352</v>
      </c>
      <c r="B93" s="29" t="s">
        <v>378</v>
      </c>
      <c r="C93" s="7"/>
    </row>
    <row r="94" spans="1:3" ht="15" hidden="1">
      <c r="A94" s="34" t="s">
        <v>353</v>
      </c>
      <c r="B94" s="29" t="s">
        <v>378</v>
      </c>
      <c r="C94" s="7"/>
    </row>
    <row r="95" spans="1:3" ht="15" hidden="1">
      <c r="A95" s="34" t="s">
        <v>354</v>
      </c>
      <c r="B95" s="29" t="s">
        <v>378</v>
      </c>
      <c r="C95" s="7"/>
    </row>
    <row r="96" spans="1:3" ht="15" hidden="1">
      <c r="A96" s="34" t="s">
        <v>355</v>
      </c>
      <c r="B96" s="29" t="s">
        <v>378</v>
      </c>
      <c r="C96" s="7"/>
    </row>
    <row r="97" spans="1:3" ht="15" hidden="1">
      <c r="A97" s="34" t="s">
        <v>356</v>
      </c>
      <c r="B97" s="29" t="s">
        <v>378</v>
      </c>
      <c r="C97" s="7"/>
    </row>
    <row r="98" spans="1:3" ht="15" hidden="1">
      <c r="A98" s="34" t="s">
        <v>357</v>
      </c>
      <c r="B98" s="29" t="s">
        <v>378</v>
      </c>
      <c r="C98" s="7"/>
    </row>
    <row r="99" spans="1:3" ht="15" hidden="1">
      <c r="A99" s="125" t="s">
        <v>379</v>
      </c>
      <c r="B99" s="63" t="s">
        <v>378</v>
      </c>
      <c r="C99" s="7"/>
    </row>
    <row r="100" spans="1:3" ht="15" hidden="1">
      <c r="A100" s="34" t="s">
        <v>360</v>
      </c>
      <c r="B100" s="26" t="s">
        <v>380</v>
      </c>
      <c r="C100" s="7"/>
    </row>
    <row r="101" spans="1:3" ht="15" hidden="1">
      <c r="A101" s="34" t="s">
        <v>362</v>
      </c>
      <c r="B101" s="29" t="s">
        <v>380</v>
      </c>
      <c r="C101" s="7"/>
    </row>
    <row r="102" spans="1:3" ht="15" hidden="1">
      <c r="A102" s="34" t="s">
        <v>363</v>
      </c>
      <c r="B102" s="26" t="s">
        <v>380</v>
      </c>
      <c r="C102" s="7"/>
    </row>
    <row r="103" spans="1:3" ht="15" hidden="1">
      <c r="A103" s="26" t="s">
        <v>364</v>
      </c>
      <c r="B103" s="29" t="s">
        <v>380</v>
      </c>
      <c r="C103" s="7"/>
    </row>
    <row r="104" spans="1:3" ht="15" hidden="1">
      <c r="A104" s="26" t="s">
        <v>365</v>
      </c>
      <c r="B104" s="26" t="s">
        <v>380</v>
      </c>
      <c r="C104" s="7"/>
    </row>
    <row r="105" spans="1:3" ht="25.5" hidden="1">
      <c r="A105" s="26" t="s">
        <v>366</v>
      </c>
      <c r="B105" s="29" t="s">
        <v>380</v>
      </c>
      <c r="C105" s="7"/>
    </row>
    <row r="106" spans="1:3" ht="15" hidden="1">
      <c r="A106" s="34" t="s">
        <v>367</v>
      </c>
      <c r="B106" s="26" t="s">
        <v>380</v>
      </c>
      <c r="C106" s="7"/>
    </row>
    <row r="107" spans="1:3" ht="15" hidden="1">
      <c r="A107" s="34" t="s">
        <v>372</v>
      </c>
      <c r="B107" s="29" t="s">
        <v>380</v>
      </c>
      <c r="C107" s="7"/>
    </row>
    <row r="108" spans="1:3" ht="20.25" customHeight="1" hidden="1">
      <c r="A108" s="34" t="s">
        <v>369</v>
      </c>
      <c r="B108" s="26" t="s">
        <v>380</v>
      </c>
      <c r="C108" s="7"/>
    </row>
    <row r="109" spans="1:3" ht="15" hidden="1">
      <c r="A109" s="34" t="s">
        <v>370</v>
      </c>
      <c r="B109" s="29" t="s">
        <v>380</v>
      </c>
      <c r="C109" s="7"/>
    </row>
    <row r="110" spans="1:3" ht="25.5" hidden="1">
      <c r="A110" s="125" t="s">
        <v>381</v>
      </c>
      <c r="B110" s="63" t="s">
        <v>380</v>
      </c>
      <c r="C110" s="7"/>
    </row>
    <row r="111" spans="1:3" ht="15" hidden="1">
      <c r="A111" s="34" t="s">
        <v>360</v>
      </c>
      <c r="B111" s="26" t="s">
        <v>382</v>
      </c>
      <c r="C111" s="7"/>
    </row>
    <row r="112" spans="1:3" ht="15" hidden="1">
      <c r="A112" s="34" t="s">
        <v>362</v>
      </c>
      <c r="B112" s="26" t="s">
        <v>382</v>
      </c>
      <c r="C112" s="7"/>
    </row>
    <row r="113" spans="1:3" ht="15" hidden="1">
      <c r="A113" s="34" t="s">
        <v>363</v>
      </c>
      <c r="B113" s="26" t="s">
        <v>382</v>
      </c>
      <c r="C113" s="7"/>
    </row>
    <row r="114" spans="1:3" ht="15" hidden="1">
      <c r="A114" s="26" t="s">
        <v>364</v>
      </c>
      <c r="B114" s="26" t="s">
        <v>382</v>
      </c>
      <c r="C114" s="7"/>
    </row>
    <row r="115" spans="1:3" ht="15" hidden="1">
      <c r="A115" s="26" t="s">
        <v>365</v>
      </c>
      <c r="B115" s="26" t="s">
        <v>382</v>
      </c>
      <c r="C115" s="7"/>
    </row>
    <row r="116" spans="1:3" ht="25.5" hidden="1">
      <c r="A116" s="26" t="s">
        <v>366</v>
      </c>
      <c r="B116" s="26" t="s">
        <v>382</v>
      </c>
      <c r="C116" s="7"/>
    </row>
    <row r="117" spans="1:3" ht="15" hidden="1">
      <c r="A117" s="34" t="s">
        <v>367</v>
      </c>
      <c r="B117" s="26" t="s">
        <v>382</v>
      </c>
      <c r="C117" s="7"/>
    </row>
    <row r="118" spans="1:3" ht="15" hidden="1">
      <c r="A118" s="34" t="s">
        <v>372</v>
      </c>
      <c r="B118" s="26" t="s">
        <v>382</v>
      </c>
      <c r="C118" s="7"/>
    </row>
    <row r="119" spans="1:3" ht="24.75" customHeight="1" hidden="1">
      <c r="A119" s="34" t="s">
        <v>369</v>
      </c>
      <c r="B119" s="26" t="s">
        <v>382</v>
      </c>
      <c r="C119" s="7"/>
    </row>
    <row r="120" spans="1:3" ht="15" hidden="1">
      <c r="A120" s="34" t="s">
        <v>370</v>
      </c>
      <c r="B120" s="26" t="s">
        <v>382</v>
      </c>
      <c r="C120" s="7"/>
    </row>
    <row r="121" spans="1:3" ht="15" hidden="1">
      <c r="A121" s="107" t="s">
        <v>383</v>
      </c>
      <c r="B121" s="63" t="s">
        <v>382</v>
      </c>
      <c r="C121" s="7"/>
    </row>
  </sheetData>
  <sheetProtection/>
  <mergeCells count="4">
    <mergeCell ref="A5:C5"/>
    <mergeCell ref="A1:G1"/>
    <mergeCell ref="A2:G2"/>
    <mergeCell ref="A6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60.00390625" style="17" customWidth="1"/>
    <col min="2" max="2" width="13.57421875" style="17" customWidth="1"/>
    <col min="3" max="3" width="10.57421875" style="17" bestFit="1" customWidth="1"/>
    <col min="4" max="4" width="14.00390625" style="17" customWidth="1"/>
    <col min="5" max="5" width="14.140625" style="17" customWidth="1"/>
    <col min="6" max="16384" width="9.140625" style="17" customWidth="1"/>
  </cols>
  <sheetData>
    <row r="1" spans="1:3" ht="15">
      <c r="A1" s="57"/>
      <c r="B1" s="57"/>
      <c r="C1" s="57"/>
    </row>
    <row r="2" spans="1:5" ht="15">
      <c r="A2" s="201" t="s">
        <v>647</v>
      </c>
      <c r="B2" s="201"/>
      <c r="C2" s="201"/>
      <c r="D2" s="201"/>
      <c r="E2" s="199"/>
    </row>
    <row r="3" spans="1:5" s="130" customFormat="1" ht="18.75">
      <c r="A3" s="213" t="s">
        <v>308</v>
      </c>
      <c r="B3" s="213"/>
      <c r="C3" s="213"/>
      <c r="D3" s="199"/>
      <c r="E3" s="199"/>
    </row>
    <row r="4" ht="15" hidden="1"/>
    <row r="5" spans="1:5" ht="19.5">
      <c r="A5" s="211" t="s">
        <v>580</v>
      </c>
      <c r="B5" s="199"/>
      <c r="C5" s="199"/>
      <c r="D5" s="199"/>
      <c r="E5" s="199"/>
    </row>
    <row r="6" spans="1:3" ht="19.5">
      <c r="A6" s="105"/>
      <c r="B6" s="58"/>
      <c r="C6" s="58"/>
    </row>
    <row r="7" spans="1:3" ht="19.5">
      <c r="A7" s="105"/>
      <c r="B7" s="58"/>
      <c r="C7" s="58"/>
    </row>
    <row r="8" spans="1:3" ht="19.5">
      <c r="A8" s="105"/>
      <c r="B8" s="58"/>
      <c r="C8" s="58"/>
    </row>
    <row r="9" ht="15">
      <c r="A9" s="111"/>
    </row>
    <row r="10" spans="1:5" ht="42.75">
      <c r="A10" s="4" t="s">
        <v>2</v>
      </c>
      <c r="B10" s="21" t="s">
        <v>31</v>
      </c>
      <c r="C10" s="129" t="s">
        <v>168</v>
      </c>
      <c r="D10" s="128" t="s">
        <v>423</v>
      </c>
      <c r="E10" s="129" t="s">
        <v>6</v>
      </c>
    </row>
    <row r="11" spans="1:5" ht="15" hidden="1">
      <c r="A11" s="34" t="s">
        <v>384</v>
      </c>
      <c r="B11" s="29" t="s">
        <v>385</v>
      </c>
      <c r="C11" s="7"/>
      <c r="D11" s="7"/>
      <c r="E11" s="7"/>
    </row>
    <row r="12" spans="1:5" ht="15" hidden="1">
      <c r="A12" s="34" t="s">
        <v>386</v>
      </c>
      <c r="B12" s="29" t="s">
        <v>385</v>
      </c>
      <c r="C12" s="7"/>
      <c r="D12" s="7"/>
      <c r="E12" s="7"/>
    </row>
    <row r="13" spans="1:5" ht="25.5" hidden="1">
      <c r="A13" s="34" t="s">
        <v>387</v>
      </c>
      <c r="B13" s="29" t="s">
        <v>385</v>
      </c>
      <c r="C13" s="7"/>
      <c r="D13" s="7"/>
      <c r="E13" s="7"/>
    </row>
    <row r="14" spans="1:5" ht="15" hidden="1">
      <c r="A14" s="34" t="s">
        <v>388</v>
      </c>
      <c r="B14" s="29" t="s">
        <v>385</v>
      </c>
      <c r="C14" s="7"/>
      <c r="D14" s="7"/>
      <c r="E14" s="7"/>
    </row>
    <row r="15" spans="1:5" ht="15" hidden="1">
      <c r="A15" s="34" t="s">
        <v>389</v>
      </c>
      <c r="B15" s="29" t="s">
        <v>385</v>
      </c>
      <c r="C15" s="7"/>
      <c r="D15" s="7"/>
      <c r="E15" s="7"/>
    </row>
    <row r="16" spans="1:5" ht="15" hidden="1">
      <c r="A16" s="34" t="s">
        <v>390</v>
      </c>
      <c r="B16" s="29" t="s">
        <v>385</v>
      </c>
      <c r="C16" s="7"/>
      <c r="D16" s="7"/>
      <c r="E16" s="7"/>
    </row>
    <row r="17" spans="1:5" ht="15" hidden="1">
      <c r="A17" s="34" t="s">
        <v>391</v>
      </c>
      <c r="B17" s="29" t="s">
        <v>385</v>
      </c>
      <c r="C17" s="7"/>
      <c r="D17" s="7"/>
      <c r="E17" s="7"/>
    </row>
    <row r="18" spans="1:5" ht="15" hidden="1">
      <c r="A18" s="34" t="s">
        <v>392</v>
      </c>
      <c r="B18" s="29" t="s">
        <v>385</v>
      </c>
      <c r="C18" s="7"/>
      <c r="D18" s="7"/>
      <c r="E18" s="7"/>
    </row>
    <row r="19" spans="1:5" ht="15" hidden="1">
      <c r="A19" s="34" t="s">
        <v>393</v>
      </c>
      <c r="B19" s="29" t="s">
        <v>385</v>
      </c>
      <c r="C19" s="7"/>
      <c r="D19" s="7"/>
      <c r="E19" s="7"/>
    </row>
    <row r="20" spans="1:5" ht="15" hidden="1">
      <c r="A20" s="34" t="s">
        <v>394</v>
      </c>
      <c r="B20" s="29" t="s">
        <v>385</v>
      </c>
      <c r="C20" s="7"/>
      <c r="D20" s="7"/>
      <c r="E20" s="7"/>
    </row>
    <row r="21" spans="1:5" ht="25.5" hidden="1">
      <c r="A21" s="30" t="s">
        <v>395</v>
      </c>
      <c r="B21" s="63" t="s">
        <v>385</v>
      </c>
      <c r="C21" s="7"/>
      <c r="D21" s="7"/>
      <c r="E21" s="7"/>
    </row>
    <row r="22" spans="1:5" ht="15" hidden="1">
      <c r="A22" s="34" t="s">
        <v>384</v>
      </c>
      <c r="B22" s="29" t="s">
        <v>396</v>
      </c>
      <c r="C22" s="7"/>
      <c r="D22" s="7"/>
      <c r="E22" s="7"/>
    </row>
    <row r="23" spans="1:5" ht="15" hidden="1">
      <c r="A23" s="34" t="s">
        <v>386</v>
      </c>
      <c r="B23" s="29" t="s">
        <v>396</v>
      </c>
      <c r="C23" s="7"/>
      <c r="D23" s="7"/>
      <c r="E23" s="7"/>
    </row>
    <row r="24" spans="1:5" ht="25.5" hidden="1">
      <c r="A24" s="34" t="s">
        <v>387</v>
      </c>
      <c r="B24" s="29" t="s">
        <v>396</v>
      </c>
      <c r="C24" s="7"/>
      <c r="D24" s="7"/>
      <c r="E24" s="7"/>
    </row>
    <row r="25" spans="1:5" ht="15" hidden="1">
      <c r="A25" s="34" t="s">
        <v>388</v>
      </c>
      <c r="B25" s="29" t="s">
        <v>396</v>
      </c>
      <c r="C25" s="7"/>
      <c r="D25" s="7"/>
      <c r="E25" s="7"/>
    </row>
    <row r="26" spans="1:5" ht="15" hidden="1">
      <c r="A26" s="34" t="s">
        <v>389</v>
      </c>
      <c r="B26" s="29" t="s">
        <v>396</v>
      </c>
      <c r="C26" s="7"/>
      <c r="D26" s="7"/>
      <c r="E26" s="7"/>
    </row>
    <row r="27" spans="1:5" ht="15" hidden="1">
      <c r="A27" s="34" t="s">
        <v>390</v>
      </c>
      <c r="B27" s="29" t="s">
        <v>396</v>
      </c>
      <c r="C27" s="7"/>
      <c r="D27" s="7"/>
      <c r="E27" s="7"/>
    </row>
    <row r="28" spans="1:5" ht="15" hidden="1">
      <c r="A28" s="34" t="s">
        <v>391</v>
      </c>
      <c r="B28" s="29" t="s">
        <v>396</v>
      </c>
      <c r="C28" s="7"/>
      <c r="D28" s="7"/>
      <c r="E28" s="7"/>
    </row>
    <row r="29" spans="1:5" ht="15" hidden="1">
      <c r="A29" s="34" t="s">
        <v>392</v>
      </c>
      <c r="B29" s="29" t="s">
        <v>396</v>
      </c>
      <c r="C29" s="7"/>
      <c r="D29" s="7"/>
      <c r="E29" s="7"/>
    </row>
    <row r="30" spans="1:5" ht="15" hidden="1">
      <c r="A30" s="34" t="s">
        <v>393</v>
      </c>
      <c r="B30" s="29" t="s">
        <v>396</v>
      </c>
      <c r="C30" s="7"/>
      <c r="D30" s="7"/>
      <c r="E30" s="7"/>
    </row>
    <row r="31" spans="1:5" ht="15" hidden="1">
      <c r="A31" s="34" t="s">
        <v>394</v>
      </c>
      <c r="B31" s="29" t="s">
        <v>396</v>
      </c>
      <c r="C31" s="7"/>
      <c r="D31" s="7"/>
      <c r="E31" s="7"/>
    </row>
    <row r="32" spans="1:5" ht="25.5" hidden="1">
      <c r="A32" s="30" t="s">
        <v>397</v>
      </c>
      <c r="B32" s="63" t="s">
        <v>396</v>
      </c>
      <c r="C32" s="7"/>
      <c r="D32" s="7"/>
      <c r="E32" s="7"/>
    </row>
    <row r="33" spans="1:5" ht="15" hidden="1">
      <c r="A33" s="34" t="s">
        <v>384</v>
      </c>
      <c r="B33" s="29" t="s">
        <v>179</v>
      </c>
      <c r="C33" s="7"/>
      <c r="D33" s="7"/>
      <c r="E33" s="7"/>
    </row>
    <row r="34" spans="1:5" ht="15" hidden="1">
      <c r="A34" s="34" t="s">
        <v>386</v>
      </c>
      <c r="B34" s="29" t="s">
        <v>179</v>
      </c>
      <c r="C34" s="7"/>
      <c r="D34" s="7"/>
      <c r="E34" s="7"/>
    </row>
    <row r="35" spans="1:5" ht="25.5" hidden="1">
      <c r="A35" s="34" t="s">
        <v>387</v>
      </c>
      <c r="B35" s="29" t="s">
        <v>179</v>
      </c>
      <c r="C35" s="7"/>
      <c r="D35" s="7"/>
      <c r="E35" s="7"/>
    </row>
    <row r="36" spans="1:5" ht="15" hidden="1">
      <c r="A36" s="34" t="s">
        <v>388</v>
      </c>
      <c r="B36" s="29" t="s">
        <v>179</v>
      </c>
      <c r="C36" s="7"/>
      <c r="D36" s="7"/>
      <c r="E36" s="7"/>
    </row>
    <row r="37" spans="1:5" ht="15" hidden="1">
      <c r="A37" s="34" t="s">
        <v>389</v>
      </c>
      <c r="B37" s="29" t="s">
        <v>179</v>
      </c>
      <c r="C37" s="7"/>
      <c r="D37" s="7"/>
      <c r="E37" s="7"/>
    </row>
    <row r="38" spans="1:5" ht="15" hidden="1">
      <c r="A38" s="34" t="s">
        <v>390</v>
      </c>
      <c r="B38" s="29" t="s">
        <v>179</v>
      </c>
      <c r="C38" s="7"/>
      <c r="D38" s="7"/>
      <c r="E38" s="7"/>
    </row>
    <row r="39" spans="1:5" ht="15" hidden="1">
      <c r="A39" s="34" t="s">
        <v>391</v>
      </c>
      <c r="B39" s="29" t="s">
        <v>179</v>
      </c>
      <c r="C39" s="7"/>
      <c r="D39" s="7"/>
      <c r="E39" s="7"/>
    </row>
    <row r="40" spans="1:5" ht="15" hidden="1">
      <c r="A40" s="34" t="s">
        <v>392</v>
      </c>
      <c r="B40" s="29" t="s">
        <v>179</v>
      </c>
      <c r="C40" s="7"/>
      <c r="D40" s="7"/>
      <c r="E40" s="7"/>
    </row>
    <row r="41" spans="1:5" ht="15" hidden="1">
      <c r="A41" s="34" t="s">
        <v>393</v>
      </c>
      <c r="B41" s="29" t="s">
        <v>179</v>
      </c>
      <c r="C41" s="7"/>
      <c r="D41" s="7"/>
      <c r="E41" s="7"/>
    </row>
    <row r="42" spans="1:5" ht="15" hidden="1">
      <c r="A42" s="34" t="s">
        <v>394</v>
      </c>
      <c r="B42" s="29" t="s">
        <v>179</v>
      </c>
      <c r="C42" s="7"/>
      <c r="D42" s="7"/>
      <c r="E42" s="7"/>
    </row>
    <row r="43" spans="1:5" ht="15" hidden="1">
      <c r="A43" s="30" t="s">
        <v>398</v>
      </c>
      <c r="B43" s="63" t="s">
        <v>179</v>
      </c>
      <c r="C43" s="7"/>
      <c r="D43" s="7"/>
      <c r="E43" s="7"/>
    </row>
    <row r="44" spans="1:5" ht="15" hidden="1">
      <c r="A44" s="34" t="s">
        <v>384</v>
      </c>
      <c r="B44" s="29" t="s">
        <v>399</v>
      </c>
      <c r="C44" s="7"/>
      <c r="D44" s="7"/>
      <c r="E44" s="7"/>
    </row>
    <row r="45" spans="1:5" ht="15" hidden="1">
      <c r="A45" s="34" t="s">
        <v>386</v>
      </c>
      <c r="B45" s="29" t="s">
        <v>399</v>
      </c>
      <c r="C45" s="7"/>
      <c r="D45" s="7"/>
      <c r="E45" s="7"/>
    </row>
    <row r="46" spans="1:5" ht="25.5" hidden="1">
      <c r="A46" s="34" t="s">
        <v>387</v>
      </c>
      <c r="B46" s="29" t="s">
        <v>399</v>
      </c>
      <c r="C46" s="7"/>
      <c r="D46" s="7"/>
      <c r="E46" s="7"/>
    </row>
    <row r="47" spans="1:5" ht="15" hidden="1">
      <c r="A47" s="34" t="s">
        <v>388</v>
      </c>
      <c r="B47" s="29" t="s">
        <v>399</v>
      </c>
      <c r="C47" s="7"/>
      <c r="D47" s="7"/>
      <c r="E47" s="7"/>
    </row>
    <row r="48" spans="1:5" ht="15" hidden="1">
      <c r="A48" s="34" t="s">
        <v>389</v>
      </c>
      <c r="B48" s="29" t="s">
        <v>399</v>
      </c>
      <c r="C48" s="7"/>
      <c r="D48" s="7"/>
      <c r="E48" s="7"/>
    </row>
    <row r="49" spans="1:5" ht="15" hidden="1">
      <c r="A49" s="34" t="s">
        <v>390</v>
      </c>
      <c r="B49" s="29" t="s">
        <v>399</v>
      </c>
      <c r="C49" s="7"/>
      <c r="D49" s="7"/>
      <c r="E49" s="7"/>
    </row>
    <row r="50" spans="1:5" ht="15" hidden="1">
      <c r="A50" s="34" t="s">
        <v>391</v>
      </c>
      <c r="B50" s="29" t="s">
        <v>399</v>
      </c>
      <c r="C50" s="7"/>
      <c r="D50" s="7"/>
      <c r="E50" s="7"/>
    </row>
    <row r="51" spans="1:5" ht="15" hidden="1">
      <c r="A51" s="34" t="s">
        <v>392</v>
      </c>
      <c r="B51" s="29" t="s">
        <v>399</v>
      </c>
      <c r="C51" s="7"/>
      <c r="D51" s="7"/>
      <c r="E51" s="7"/>
    </row>
    <row r="52" spans="1:5" ht="15" hidden="1">
      <c r="A52" s="34" t="s">
        <v>393</v>
      </c>
      <c r="B52" s="29" t="s">
        <v>399</v>
      </c>
      <c r="C52" s="7"/>
      <c r="D52" s="7"/>
      <c r="E52" s="7"/>
    </row>
    <row r="53" spans="1:5" ht="15" hidden="1">
      <c r="A53" s="34" t="s">
        <v>394</v>
      </c>
      <c r="B53" s="29" t="s">
        <v>399</v>
      </c>
      <c r="C53" s="7"/>
      <c r="D53" s="7"/>
      <c r="E53" s="7"/>
    </row>
    <row r="54" spans="1:5" ht="25.5" hidden="1">
      <c r="A54" s="30" t="s">
        <v>400</v>
      </c>
      <c r="B54" s="63" t="s">
        <v>399</v>
      </c>
      <c r="C54" s="7"/>
      <c r="D54" s="7"/>
      <c r="E54" s="7"/>
    </row>
    <row r="55" spans="1:5" ht="15" hidden="1">
      <c r="A55" s="34" t="s">
        <v>401</v>
      </c>
      <c r="B55" s="29" t="s">
        <v>402</v>
      </c>
      <c r="C55" s="7"/>
      <c r="D55" s="7"/>
      <c r="E55" s="7"/>
    </row>
    <row r="56" spans="1:5" ht="15" hidden="1">
      <c r="A56" s="34" t="s">
        <v>386</v>
      </c>
      <c r="B56" s="29" t="s">
        <v>402</v>
      </c>
      <c r="C56" s="7"/>
      <c r="D56" s="7"/>
      <c r="E56" s="7"/>
    </row>
    <row r="57" spans="1:5" ht="25.5" hidden="1">
      <c r="A57" s="34" t="s">
        <v>387</v>
      </c>
      <c r="B57" s="29" t="s">
        <v>402</v>
      </c>
      <c r="C57" s="7"/>
      <c r="D57" s="7"/>
      <c r="E57" s="7"/>
    </row>
    <row r="58" spans="1:5" ht="15" hidden="1">
      <c r="A58" s="34" t="s">
        <v>388</v>
      </c>
      <c r="B58" s="29" t="s">
        <v>402</v>
      </c>
      <c r="C58" s="7"/>
      <c r="D58" s="7"/>
      <c r="E58" s="7"/>
    </row>
    <row r="59" spans="1:5" ht="15" hidden="1">
      <c r="A59" s="34" t="s">
        <v>389</v>
      </c>
      <c r="B59" s="29" t="s">
        <v>402</v>
      </c>
      <c r="C59" s="7"/>
      <c r="D59" s="7"/>
      <c r="E59" s="7"/>
    </row>
    <row r="60" spans="1:5" ht="15" hidden="1">
      <c r="A60" s="34" t="s">
        <v>390</v>
      </c>
      <c r="B60" s="29" t="s">
        <v>402</v>
      </c>
      <c r="C60" s="7"/>
      <c r="D60" s="7"/>
      <c r="E60" s="7"/>
    </row>
    <row r="61" spans="1:5" ht="15" hidden="1">
      <c r="A61" s="34" t="s">
        <v>391</v>
      </c>
      <c r="B61" s="29" t="s">
        <v>402</v>
      </c>
      <c r="C61" s="7"/>
      <c r="D61" s="7"/>
      <c r="E61" s="7"/>
    </row>
    <row r="62" spans="1:5" ht="15" hidden="1">
      <c r="A62" s="34" t="s">
        <v>392</v>
      </c>
      <c r="B62" s="29" t="s">
        <v>402</v>
      </c>
      <c r="C62" s="7"/>
      <c r="D62" s="7"/>
      <c r="E62" s="7"/>
    </row>
    <row r="63" spans="1:5" ht="15" hidden="1">
      <c r="A63" s="34" t="s">
        <v>393</v>
      </c>
      <c r="B63" s="29" t="s">
        <v>402</v>
      </c>
      <c r="C63" s="7"/>
      <c r="D63" s="7"/>
      <c r="E63" s="7"/>
    </row>
    <row r="64" spans="1:5" ht="15" hidden="1">
      <c r="A64" s="34" t="s">
        <v>394</v>
      </c>
      <c r="B64" s="29" t="s">
        <v>402</v>
      </c>
      <c r="C64" s="7"/>
      <c r="D64" s="7"/>
      <c r="E64" s="7"/>
    </row>
    <row r="65" spans="1:5" ht="25.5" hidden="1">
      <c r="A65" s="30" t="s">
        <v>403</v>
      </c>
      <c r="B65" s="63" t="s">
        <v>402</v>
      </c>
      <c r="C65" s="7"/>
      <c r="D65" s="7"/>
      <c r="E65" s="7"/>
    </row>
    <row r="66" spans="1:5" ht="23.25" customHeight="1">
      <c r="A66" s="26" t="s">
        <v>424</v>
      </c>
      <c r="B66" s="29" t="s">
        <v>179</v>
      </c>
      <c r="C66" s="7"/>
      <c r="D66" s="7">
        <v>1398</v>
      </c>
      <c r="E66" s="7">
        <v>1398</v>
      </c>
    </row>
    <row r="67" spans="1:5" s="71" customFormat="1" ht="24.75" customHeight="1">
      <c r="A67" s="30" t="s">
        <v>425</v>
      </c>
      <c r="B67" s="63"/>
      <c r="C67" s="8"/>
      <c r="D67" s="8">
        <f>SUM(D66)</f>
        <v>1398</v>
      </c>
      <c r="E67" s="8">
        <f>SUM(E66)</f>
        <v>1398</v>
      </c>
    </row>
    <row r="68" spans="1:5" ht="24" customHeight="1">
      <c r="A68" s="34" t="s">
        <v>384</v>
      </c>
      <c r="B68" s="29" t="s">
        <v>186</v>
      </c>
      <c r="C68" s="7">
        <v>7500</v>
      </c>
      <c r="D68" s="7">
        <v>7089</v>
      </c>
      <c r="E68" s="7">
        <v>7089</v>
      </c>
    </row>
    <row r="69" spans="1:5" ht="39" customHeight="1">
      <c r="A69" s="30" t="s">
        <v>185</v>
      </c>
      <c r="B69" s="63" t="s">
        <v>186</v>
      </c>
      <c r="C69" s="8">
        <f>SUM(C68:C68)</f>
        <v>7500</v>
      </c>
      <c r="D69" s="8">
        <f>SUM(D68:D68)</f>
        <v>7089</v>
      </c>
      <c r="E69" s="8">
        <f>SUM(E68:E68)</f>
        <v>7089</v>
      </c>
    </row>
    <row r="70" spans="1:3" ht="15" hidden="1">
      <c r="A70" s="34" t="s">
        <v>404</v>
      </c>
      <c r="B70" s="26" t="s">
        <v>405</v>
      </c>
      <c r="C70" s="7"/>
    </row>
    <row r="71" spans="1:3" ht="15" hidden="1">
      <c r="A71" s="34" t="s">
        <v>406</v>
      </c>
      <c r="B71" s="26" t="s">
        <v>405</v>
      </c>
      <c r="C71" s="7"/>
    </row>
    <row r="72" spans="1:3" ht="15" hidden="1">
      <c r="A72" s="34" t="s">
        <v>407</v>
      </c>
      <c r="B72" s="26" t="s">
        <v>405</v>
      </c>
      <c r="C72" s="7"/>
    </row>
    <row r="73" spans="1:3" ht="15" hidden="1">
      <c r="A73" s="26" t="s">
        <v>408</v>
      </c>
      <c r="B73" s="26" t="s">
        <v>405</v>
      </c>
      <c r="C73" s="7"/>
    </row>
    <row r="74" spans="1:3" ht="15" hidden="1">
      <c r="A74" s="26" t="s">
        <v>409</v>
      </c>
      <c r="B74" s="26" t="s">
        <v>405</v>
      </c>
      <c r="C74" s="7"/>
    </row>
    <row r="75" spans="1:3" ht="15" hidden="1">
      <c r="A75" s="26" t="s">
        <v>410</v>
      </c>
      <c r="B75" s="26" t="s">
        <v>405</v>
      </c>
      <c r="C75" s="7"/>
    </row>
    <row r="76" spans="1:3" ht="15" hidden="1">
      <c r="A76" s="34" t="s">
        <v>411</v>
      </c>
      <c r="B76" s="26" t="s">
        <v>405</v>
      </c>
      <c r="C76" s="7"/>
    </row>
    <row r="77" spans="1:3" ht="15" hidden="1">
      <c r="A77" s="34" t="s">
        <v>412</v>
      </c>
      <c r="B77" s="26" t="s">
        <v>405</v>
      </c>
      <c r="C77" s="7"/>
    </row>
    <row r="78" spans="1:3" ht="15" hidden="1">
      <c r="A78" s="34" t="s">
        <v>413</v>
      </c>
      <c r="B78" s="26" t="s">
        <v>405</v>
      </c>
      <c r="C78" s="7"/>
    </row>
    <row r="79" spans="1:3" ht="15" hidden="1">
      <c r="A79" s="34" t="s">
        <v>414</v>
      </c>
      <c r="B79" s="26" t="s">
        <v>405</v>
      </c>
      <c r="C79" s="7"/>
    </row>
    <row r="80" spans="1:3" ht="25.5" hidden="1">
      <c r="A80" s="30" t="s">
        <v>415</v>
      </c>
      <c r="B80" s="63" t="s">
        <v>405</v>
      </c>
      <c r="C80" s="7"/>
    </row>
    <row r="81" spans="1:3" ht="15" hidden="1">
      <c r="A81" s="34" t="s">
        <v>404</v>
      </c>
      <c r="B81" s="26" t="s">
        <v>416</v>
      </c>
      <c r="C81" s="7"/>
    </row>
    <row r="82" spans="1:3" ht="15" hidden="1">
      <c r="A82" s="34" t="s">
        <v>406</v>
      </c>
      <c r="B82" s="26" t="s">
        <v>416</v>
      </c>
      <c r="C82" s="7"/>
    </row>
    <row r="83" spans="1:3" ht="15" hidden="1">
      <c r="A83" s="34" t="s">
        <v>407</v>
      </c>
      <c r="B83" s="26" t="s">
        <v>416</v>
      </c>
      <c r="C83" s="7"/>
    </row>
    <row r="84" spans="1:3" ht="15" hidden="1">
      <c r="A84" s="26" t="s">
        <v>408</v>
      </c>
      <c r="B84" s="26" t="s">
        <v>416</v>
      </c>
      <c r="C84" s="7"/>
    </row>
    <row r="85" spans="1:3" ht="15" hidden="1">
      <c r="A85" s="26" t="s">
        <v>409</v>
      </c>
      <c r="B85" s="26" t="s">
        <v>416</v>
      </c>
      <c r="C85" s="7"/>
    </row>
    <row r="86" spans="1:3" ht="15" hidden="1">
      <c r="A86" s="26" t="s">
        <v>410</v>
      </c>
      <c r="B86" s="26" t="s">
        <v>416</v>
      </c>
      <c r="C86" s="7"/>
    </row>
    <row r="87" spans="1:3" ht="15" hidden="1">
      <c r="A87" s="34" t="s">
        <v>411</v>
      </c>
      <c r="B87" s="26" t="s">
        <v>416</v>
      </c>
      <c r="C87" s="7"/>
    </row>
    <row r="88" spans="1:3" ht="15" hidden="1">
      <c r="A88" s="34" t="s">
        <v>417</v>
      </c>
      <c r="B88" s="26" t="s">
        <v>416</v>
      </c>
      <c r="C88" s="7"/>
    </row>
    <row r="89" spans="1:3" ht="15" hidden="1">
      <c r="A89" s="34" t="s">
        <v>413</v>
      </c>
      <c r="B89" s="26" t="s">
        <v>416</v>
      </c>
      <c r="C89" s="7"/>
    </row>
    <row r="90" spans="1:3" ht="15" hidden="1">
      <c r="A90" s="34" t="s">
        <v>414</v>
      </c>
      <c r="B90" s="26" t="s">
        <v>416</v>
      </c>
      <c r="C90" s="7"/>
    </row>
    <row r="91" spans="1:3" ht="15" hidden="1">
      <c r="A91" s="107" t="s">
        <v>418</v>
      </c>
      <c r="B91" s="63" t="s">
        <v>416</v>
      </c>
      <c r="C91" s="7"/>
    </row>
    <row r="92" spans="1:3" ht="15" hidden="1">
      <c r="A92" s="34" t="s">
        <v>404</v>
      </c>
      <c r="B92" s="26" t="s">
        <v>419</v>
      </c>
      <c r="C92" s="7"/>
    </row>
    <row r="93" spans="1:3" ht="15" hidden="1">
      <c r="A93" s="34" t="s">
        <v>406</v>
      </c>
      <c r="B93" s="26" t="s">
        <v>419</v>
      </c>
      <c r="C93" s="7"/>
    </row>
    <row r="94" spans="1:3" ht="15" hidden="1">
      <c r="A94" s="34" t="s">
        <v>407</v>
      </c>
      <c r="B94" s="26" t="s">
        <v>419</v>
      </c>
      <c r="C94" s="7"/>
    </row>
    <row r="95" spans="1:3" ht="15" hidden="1">
      <c r="A95" s="26" t="s">
        <v>408</v>
      </c>
      <c r="B95" s="26" t="s">
        <v>419</v>
      </c>
      <c r="C95" s="7"/>
    </row>
    <row r="96" spans="1:3" ht="15" hidden="1">
      <c r="A96" s="26" t="s">
        <v>409</v>
      </c>
      <c r="B96" s="26" t="s">
        <v>419</v>
      </c>
      <c r="C96" s="7"/>
    </row>
    <row r="97" spans="1:3" ht="15" hidden="1">
      <c r="A97" s="26" t="s">
        <v>410</v>
      </c>
      <c r="B97" s="26" t="s">
        <v>419</v>
      </c>
      <c r="C97" s="7"/>
    </row>
    <row r="98" spans="1:3" ht="15" hidden="1">
      <c r="A98" s="34" t="s">
        <v>411</v>
      </c>
      <c r="B98" s="26" t="s">
        <v>419</v>
      </c>
      <c r="C98" s="7"/>
    </row>
    <row r="99" spans="1:3" ht="15" hidden="1">
      <c r="A99" s="34" t="s">
        <v>412</v>
      </c>
      <c r="B99" s="26" t="s">
        <v>419</v>
      </c>
      <c r="C99" s="7"/>
    </row>
    <row r="100" spans="1:3" ht="15" hidden="1">
      <c r="A100" s="34" t="s">
        <v>413</v>
      </c>
      <c r="B100" s="26" t="s">
        <v>419</v>
      </c>
      <c r="C100" s="7"/>
    </row>
    <row r="101" spans="1:3" ht="15" hidden="1">
      <c r="A101" s="34" t="s">
        <v>414</v>
      </c>
      <c r="B101" s="26" t="s">
        <v>419</v>
      </c>
      <c r="C101" s="7"/>
    </row>
    <row r="102" spans="1:3" ht="25.5" hidden="1">
      <c r="A102" s="30" t="s">
        <v>420</v>
      </c>
      <c r="B102" s="63" t="s">
        <v>419</v>
      </c>
      <c r="C102" s="7"/>
    </row>
    <row r="103" spans="1:3" ht="15" hidden="1">
      <c r="A103" s="34" t="s">
        <v>404</v>
      </c>
      <c r="B103" s="26" t="s">
        <v>421</v>
      </c>
      <c r="C103" s="7"/>
    </row>
    <row r="104" spans="1:3" ht="15" hidden="1">
      <c r="A104" s="34" t="s">
        <v>406</v>
      </c>
      <c r="B104" s="26" t="s">
        <v>421</v>
      </c>
      <c r="C104" s="7"/>
    </row>
    <row r="105" spans="1:3" ht="15" hidden="1">
      <c r="A105" s="34" t="s">
        <v>407</v>
      </c>
      <c r="B105" s="26" t="s">
        <v>421</v>
      </c>
      <c r="C105" s="7"/>
    </row>
    <row r="106" spans="1:3" ht="15" hidden="1">
      <c r="A106" s="26" t="s">
        <v>408</v>
      </c>
      <c r="B106" s="26" t="s">
        <v>421</v>
      </c>
      <c r="C106" s="7"/>
    </row>
    <row r="107" spans="1:3" ht="15" hidden="1">
      <c r="A107" s="26" t="s">
        <v>409</v>
      </c>
      <c r="B107" s="26" t="s">
        <v>421</v>
      </c>
      <c r="C107" s="7"/>
    </row>
    <row r="108" spans="1:3" ht="15" hidden="1">
      <c r="A108" s="26" t="s">
        <v>410</v>
      </c>
      <c r="B108" s="26" t="s">
        <v>421</v>
      </c>
      <c r="C108" s="7"/>
    </row>
    <row r="109" spans="1:3" ht="15" hidden="1">
      <c r="A109" s="34" t="s">
        <v>411</v>
      </c>
      <c r="B109" s="26" t="s">
        <v>421</v>
      </c>
      <c r="C109" s="7"/>
    </row>
    <row r="110" spans="1:3" ht="15" hidden="1">
      <c r="A110" s="34" t="s">
        <v>417</v>
      </c>
      <c r="B110" s="26" t="s">
        <v>421</v>
      </c>
      <c r="C110" s="7"/>
    </row>
    <row r="111" spans="1:3" ht="15" hidden="1">
      <c r="A111" s="34" t="s">
        <v>413</v>
      </c>
      <c r="B111" s="26" t="s">
        <v>421</v>
      </c>
      <c r="C111" s="7"/>
    </row>
    <row r="112" spans="1:3" ht="15" hidden="1">
      <c r="A112" s="34" t="s">
        <v>414</v>
      </c>
      <c r="B112" s="26" t="s">
        <v>421</v>
      </c>
      <c r="C112" s="7"/>
    </row>
    <row r="113" spans="1:3" ht="15" hidden="1">
      <c r="A113" s="107" t="s">
        <v>422</v>
      </c>
      <c r="B113" s="63" t="s">
        <v>421</v>
      </c>
      <c r="C113" s="7"/>
    </row>
  </sheetData>
  <sheetProtection/>
  <mergeCells count="3">
    <mergeCell ref="A2:E2"/>
    <mergeCell ref="A3:E3"/>
    <mergeCell ref="A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2016-06-01T05:46:06Z</cp:lastPrinted>
  <dcterms:created xsi:type="dcterms:W3CDTF">2016-05-03T12:20:29Z</dcterms:created>
  <dcterms:modified xsi:type="dcterms:W3CDTF">2016-06-01T05:46:39Z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