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45" firstSheet="5" activeTab="8"/>
  </bookViews>
  <sheets>
    <sheet name="Kiemelt ei. rovatonként" sheetId="1" r:id="rId1"/>
    <sheet name="Kiadások (működési, felhalm.)" sheetId="2" r:id="rId2"/>
    <sheet name="Bevételek (működési, felhalm.)" sheetId="3" r:id="rId3"/>
    <sheet name="Létszám" sheetId="4" r:id="rId4"/>
    <sheet name="Beruházások, felújítások" sheetId="5" r:id="rId5"/>
    <sheet name="Tartalék" sheetId="6" r:id="rId6"/>
    <sheet name="Szociális" sheetId="7" r:id="rId7"/>
    <sheet name="Adott támogatás" sheetId="8" r:id="rId8"/>
    <sheet name="Közhatalmi bevétel" sheetId="9" r:id="rId9"/>
    <sheet name="Vagyonkimutatás" sheetId="10" r:id="rId10"/>
    <sheet name="Maradványkimutatás" sheetId="11" r:id="rId11"/>
    <sheet name="Eredménykimutatás" sheetId="12" r:id="rId12"/>
  </sheets>
  <definedNames/>
  <calcPr fullCalcOnLoad="1"/>
</workbook>
</file>

<file path=xl/sharedStrings.xml><?xml version="1.0" encoding="utf-8"?>
<sst xmlns="http://schemas.openxmlformats.org/spreadsheetml/2006/main" count="660" uniqueCount="515">
  <si>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</si>
  <si>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</si>
  <si>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</si>
  <si>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</si>
  <si>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</si>
  <si>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</si>
  <si>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</si>
  <si>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</si>
  <si>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</si>
  <si>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</si>
  <si>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</si>
  <si>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</si>
  <si>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</si>
  <si>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</si>
  <si>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</si>
  <si>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</si>
  <si>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</si>
  <si>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</si>
  <si>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</si>
  <si>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</si>
  <si>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</si>
  <si>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</si>
  <si>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</si>
  <si>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</si>
  <si>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</si>
  <si>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</si>
  <si>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</si>
  <si>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</si>
  <si>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</si>
  <si>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</si>
  <si>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</si>
  <si>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</si>
  <si>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</si>
  <si>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</si>
  <si>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</si>
  <si>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</si>
  <si>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</si>
  <si>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</si>
  <si>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</si>
  <si>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</si>
  <si>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</si>
  <si>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</si>
  <si>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</si>
  <si>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</si>
  <si>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</si>
  <si>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</si>
  <si>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</si>
  <si>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</si>
  <si>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</si>
  <si>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</si>
  <si>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</si>
  <si>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</si>
  <si>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</si>
  <si>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</si>
  <si>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</si>
  <si>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</si>
  <si>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</si>
  <si>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</si>
  <si>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K33</t>
  </si>
  <si>
    <t>K351</t>
  </si>
  <si>
    <t>K35</t>
  </si>
  <si>
    <t xml:space="preserve">Dologi kiadások </t>
  </si>
  <si>
    <t>K3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</si>
  <si>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</si>
  <si>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</si>
  <si>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</si>
  <si>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</si>
  <si>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</si>
  <si>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</si>
  <si>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</si>
  <si>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</si>
  <si>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</si>
  <si>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</si>
  <si>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</si>
  <si>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</si>
  <si>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</si>
  <si>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</si>
  <si>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</si>
  <si>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</si>
  <si>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</si>
  <si>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</si>
  <si>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</si>
  <si>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</si>
  <si>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</si>
  <si>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</si>
  <si>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</si>
  <si>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</si>
  <si>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</si>
  <si>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</si>
  <si>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K914</t>
  </si>
  <si>
    <t xml:space="preserve">Finanszírozási kiadások </t>
  </si>
  <si>
    <t>K9</t>
  </si>
  <si>
    <t>Egyéb tárgyi eszköz beszerzés, létesítés</t>
  </si>
  <si>
    <t>Általános- és céltartalékok (forint)</t>
  </si>
  <si>
    <t>Általános tartalékok</t>
  </si>
  <si>
    <t>Céltartalékok-</t>
  </si>
  <si>
    <t>B34</t>
  </si>
  <si>
    <t xml:space="preserve">Vagyoni tipusú adók </t>
  </si>
  <si>
    <t xml:space="preserve">Értékesítési és forgalmi adók </t>
  </si>
  <si>
    <t>B351</t>
  </si>
  <si>
    <t>Gépjárműadók</t>
  </si>
  <si>
    <t>B354</t>
  </si>
  <si>
    <t>Helyi önkormányzatok működésének általános támogatása</t>
  </si>
  <si>
    <t>B111</t>
  </si>
  <si>
    <t>B113</t>
  </si>
  <si>
    <t>B114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</si>
  <si>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</si>
  <si>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</si>
  <si>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</si>
  <si>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</si>
  <si>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</si>
  <si>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</si>
  <si>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</si>
  <si>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</si>
  <si>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</si>
  <si>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</si>
  <si>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</si>
  <si>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</si>
  <si>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B8131</t>
  </si>
  <si>
    <t>B8</t>
  </si>
  <si>
    <t>K502</t>
  </si>
  <si>
    <t>K89</t>
  </si>
  <si>
    <t>Rovat-
szám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</si>
  <si>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</si>
  <si>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</si>
  <si>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</si>
  <si>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</si>
  <si>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</si>
  <si>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</si>
  <si>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</si>
  <si>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</si>
  <si>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>B403</t>
  </si>
  <si>
    <t>Rovat</t>
  </si>
  <si>
    <t>Eredeti ei</t>
  </si>
  <si>
    <t>Eredeti előirányzat</t>
  </si>
  <si>
    <t>Szolgáltatási kiadások</t>
  </si>
  <si>
    <t>Működési kiadások előzetesen felszámított általános forgalmia adója</t>
  </si>
  <si>
    <t>Egyéb dologi kiadások összesen</t>
  </si>
  <si>
    <t>Települési támogatások</t>
  </si>
  <si>
    <t xml:space="preserve">Egyéb elvonások és befizetések </t>
  </si>
  <si>
    <t>Felújítások előzetesen felsz. Áfa</t>
  </si>
  <si>
    <t xml:space="preserve">Felhalmozási c. támoatás áh. Kívülre </t>
  </si>
  <si>
    <t xml:space="preserve">Egyéb felhalmozási célú kiadások </t>
  </si>
  <si>
    <t>K8</t>
  </si>
  <si>
    <t>Államháztartáson belüli mgelőlegezések visszafizetése</t>
  </si>
  <si>
    <t>Szociális és gyermekjóléti támogatások</t>
  </si>
  <si>
    <t>Kulturális feladatok támogatása</t>
  </si>
  <si>
    <t xml:space="preserve">Közvetített szolgáltatások </t>
  </si>
  <si>
    <t>Völcsej Község Önkormányzat  2021. évi költségvetése</t>
  </si>
  <si>
    <t>K352</t>
  </si>
  <si>
    <t>Az egységes rovatrend szerint a kiemelt kiadási és bevételi jogcímek (forint)</t>
  </si>
  <si>
    <t>Módosított ei. 2021.06.30.</t>
  </si>
  <si>
    <t>Fizetendő általános forgalmi adó</t>
  </si>
  <si>
    <t xml:space="preserve">Egyéb dologi kiadások  </t>
  </si>
  <si>
    <t>K355</t>
  </si>
  <si>
    <t>B115</t>
  </si>
  <si>
    <t>Működési célú költségvetési támogatások és  kieg.támogatások</t>
  </si>
  <si>
    <t>B116</t>
  </si>
  <si>
    <t>K513</t>
  </si>
  <si>
    <t>Módosított e.i. 2021.06.30.</t>
  </si>
  <si>
    <t>Felújítási célú előzetesen felszámított általános forgalmi adó</t>
  </si>
  <si>
    <t>Elszámolásból származó bevételek</t>
  </si>
  <si>
    <t>Egyéb közhatalmi bevételek</t>
  </si>
  <si>
    <t>B36</t>
  </si>
  <si>
    <t>Egyéb működési bevételek</t>
  </si>
  <si>
    <t>B411</t>
  </si>
  <si>
    <t>Völcsej Község Önkormányzat 2021. évi költségvetése</t>
  </si>
  <si>
    <t xml:space="preserve">Teljesítés </t>
  </si>
  <si>
    <t>Kiadási előirányzatok és azok teljesítése (forint)</t>
  </si>
  <si>
    <t>Módosított ei. 2021.11.30.</t>
  </si>
  <si>
    <t>Teljesítés</t>
  </si>
  <si>
    <t>Módosított e.i. 2021.11.30.</t>
  </si>
  <si>
    <t>B2. Felhalmozási célú támogatások áh.-on belülről</t>
  </si>
  <si>
    <t xml:space="preserve">B5 Felhalmozási bevételek </t>
  </si>
  <si>
    <t>B6 Működési célú átvett pénzeszközök</t>
  </si>
  <si>
    <t>Egyéb működési célú támogatások bevételei áh.belülről</t>
  </si>
  <si>
    <t>B16</t>
  </si>
  <si>
    <t>Egyéb felhalmozási célú támogatások bevételei áh.-n belülről</t>
  </si>
  <si>
    <t>B25</t>
  </si>
  <si>
    <t>Általános forgalmi adó visszatérítése</t>
  </si>
  <si>
    <t>B407</t>
  </si>
  <si>
    <t>Egyéb tárgyi eszközök értékesítése</t>
  </si>
  <si>
    <t>B53</t>
  </si>
  <si>
    <t>Működési célú átvett pénzeszközök</t>
  </si>
  <si>
    <t>B6</t>
  </si>
  <si>
    <t>Bevételi előirányzatok és teljeítésük (forint)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</si>
  <si>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</si>
  <si>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</si>
  <si>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</si>
  <si>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</si>
  <si>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>Fő u. 38-55. házszámok előtti járdafelújítás anyagktge MFP pályázat</t>
  </si>
  <si>
    <t>Fő u. 38-55. házszámok előtti járdafelújítás munkadíja</t>
  </si>
  <si>
    <t>Fő u. 5-52. házszámok előtti csapadékelvezetés TOP pályázat</t>
  </si>
  <si>
    <t>Fő u. 5-52. házszámok előtti csapadékelvezetés saját ktg</t>
  </si>
  <si>
    <t>Fő u. 1-1/c. házszámok előtti járdaépítés</t>
  </si>
  <si>
    <t>Temetőkerítés keleti oldal felújítása</t>
  </si>
  <si>
    <t xml:space="preserve">Szvcs saját rezsis felújítás </t>
  </si>
  <si>
    <t>Tavirózsa utca útburkolat készítése (MFP pályázat)</t>
  </si>
  <si>
    <t>Templom áteresz készítése, kocsibeálló megerősítése</t>
  </si>
  <si>
    <t>Földutak rendbetétele</t>
  </si>
  <si>
    <t>Tavirózsa utca útburkolat készítése (vöröskavics)</t>
  </si>
  <si>
    <t>Templomtól a Fő u. 60-ig járdafelújítás (munkadíj)</t>
  </si>
  <si>
    <t>Templomtól a Fő u. 60-ig járdafelújítás (MFP anyagktg)</t>
  </si>
  <si>
    <t>Megnevezés</t>
  </si>
  <si>
    <t>eredeti ei.</t>
  </si>
  <si>
    <t>Völcsej  Község Önkormányzat 2021. évi költségvetése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</si>
  <si>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</si>
  <si>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</si>
  <si>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</si>
  <si>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</si>
  <si>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</si>
  <si>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</si>
  <si>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egyéb gazdasági társaság részére</t>
  </si>
  <si>
    <t xml:space="preserve">Beruházások és felújítások </t>
  </si>
  <si>
    <t>Módosított ei. 2021.12.31.</t>
  </si>
  <si>
    <t xml:space="preserve">Kamatbevételek </t>
  </si>
  <si>
    <t>B408</t>
  </si>
  <si>
    <t>Ingatlanok értékesítése</t>
  </si>
  <si>
    <t>B52</t>
  </si>
  <si>
    <t>Államháztartáson belüli megelőlegezések</t>
  </si>
  <si>
    <t>B814</t>
  </si>
  <si>
    <t>Módosított e.i. 2021.12.31.</t>
  </si>
  <si>
    <t>Lakosságnak juttatott támogatások, szociális, rászorultsági jellegű ellátások (forint)</t>
  </si>
  <si>
    <t>önkormányzat által saját hatáskörben (nem szociális és gyermekvédelmi előírások alapján) adott pénzügyi ellátás</t>
  </si>
  <si>
    <t>K488</t>
  </si>
  <si>
    <t xml:space="preserve">Egyéb felhalmozási célú támogatások államháztartáson kívülre - háztartásoknak </t>
  </si>
  <si>
    <t>Foglalkoztatottak létszáma (fő)</t>
  </si>
  <si>
    <t>MEGNEVEZÉS</t>
  </si>
  <si>
    <t xml:space="preserve">Költségvetési engedélyezett létszámkeret (álláshely) (fő) ÖNKORMÁNYZAT </t>
  </si>
  <si>
    <t>;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</si>
  <si>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</si>
  <si>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</si>
  <si>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</si>
  <si>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</si>
  <si>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</si>
  <si>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</si>
  <si>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</si>
  <si>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</si>
  <si>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</si>
  <si>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</si>
  <si>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</si>
  <si>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</si>
  <si>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</si>
  <si>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</si>
  <si>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</si>
  <si>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</si>
  <si>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</si>
  <si>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</si>
  <si>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</si>
  <si>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</si>
  <si>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</si>
  <si>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</si>
  <si>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</si>
  <si>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</si>
  <si>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</si>
  <si>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</si>
  <si>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</si>
  <si>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</si>
  <si>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</si>
  <si>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</si>
  <si>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</si>
  <si>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</si>
  <si>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</si>
  <si>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</si>
  <si>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</si>
  <si>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</si>
  <si>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</si>
  <si>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</si>
  <si>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A</t>
  </si>
  <si>
    <t>361 518 156</t>
  </si>
  <si>
    <t>411 340 594</t>
  </si>
  <si>
    <t>113,78</t>
  </si>
  <si>
    <t>I. IMMATERIÁLIS JAVAK</t>
  </si>
  <si>
    <t>A/I</t>
  </si>
  <si>
    <t>99 590</t>
  </si>
  <si>
    <t>44 218</t>
  </si>
  <si>
    <t>44,40</t>
  </si>
  <si>
    <t>1. Vagyoni értékű jogok</t>
  </si>
  <si>
    <t>A/I/1</t>
  </si>
  <si>
    <t>a) Forgalomképtelen törzsvagyon</t>
  </si>
  <si>
    <t>c) Korlátozottan forgalomképes vagyon</t>
  </si>
  <si>
    <t>A/I/1/c</t>
  </si>
  <si>
    <t>d) Üzleti vagyon</t>
  </si>
  <si>
    <t>II. TÁRGYI ESZKÖZÖK</t>
  </si>
  <si>
    <t>A/II</t>
  </si>
  <si>
    <t>359 528 566</t>
  </si>
  <si>
    <t>409 406 376</t>
  </si>
  <si>
    <t>113,87</t>
  </si>
  <si>
    <t>1. Ingatlanok és kapcsolódó vagyoni értékű jogok</t>
  </si>
  <si>
    <t>A/II/1</t>
  </si>
  <si>
    <t>337 371 755</t>
  </si>
  <si>
    <t>386 936 971</t>
  </si>
  <si>
    <t>114,69</t>
  </si>
  <si>
    <t>A/II/1/a</t>
  </si>
  <si>
    <t>89 571 487</t>
  </si>
  <si>
    <t>128 427 113</t>
  </si>
  <si>
    <t>143,38</t>
  </si>
  <si>
    <t>A/II/1/c</t>
  </si>
  <si>
    <t>239 116 182</t>
  </si>
  <si>
    <t>250 562 179</t>
  </si>
  <si>
    <t>104,79</t>
  </si>
  <si>
    <t>A/II/1/d</t>
  </si>
  <si>
    <t>8 684 086</t>
  </si>
  <si>
    <t>7 947 679</t>
  </si>
  <si>
    <t>91,52</t>
  </si>
  <si>
    <t>2. Gépek, berendezések, felszerelések, járművek</t>
  </si>
  <si>
    <t>A/II/2</t>
  </si>
  <si>
    <t>20 050 121</t>
  </si>
  <si>
    <t>21 110 468</t>
  </si>
  <si>
    <t>105,29</t>
  </si>
  <si>
    <t>A/II/2/c</t>
  </si>
  <si>
    <t>11 956 099</t>
  </si>
  <si>
    <t>15 667 162</t>
  </si>
  <si>
    <t>131,04</t>
  </si>
  <si>
    <t>A/II/2/d</t>
  </si>
  <si>
    <t>8 094 022</t>
  </si>
  <si>
    <t>5 443 306</t>
  </si>
  <si>
    <t>67,25</t>
  </si>
  <si>
    <t>4. Beruházások, felújítások</t>
  </si>
  <si>
    <t>A/II/4</t>
  </si>
  <si>
    <t>2 106 690</t>
  </si>
  <si>
    <t>1 358 937</t>
  </si>
  <si>
    <t>64,51</t>
  </si>
  <si>
    <t>A/II/4/d</t>
  </si>
  <si>
    <t>III. BEFEKTETETT PÉNZÜGYI ESZKÖZÖK</t>
  </si>
  <si>
    <t>A/III</t>
  </si>
  <si>
    <t>1 890 000</t>
  </si>
  <si>
    <t>100</t>
  </si>
  <si>
    <t>1. Tartós részesedések</t>
  </si>
  <si>
    <t>A/III/1</t>
  </si>
  <si>
    <t>A/III/1/c</t>
  </si>
  <si>
    <t>C/ PÉNZESZKÖZÖK</t>
  </si>
  <si>
    <t>C</t>
  </si>
  <si>
    <t>39 855 006</t>
  </si>
  <si>
    <t>19 308 780</t>
  </si>
  <si>
    <t>48,45</t>
  </si>
  <si>
    <t>II. Pénztárak, csekkek, betétkönyvek</t>
  </si>
  <si>
    <t>C/II</t>
  </si>
  <si>
    <t>62 335</t>
  </si>
  <si>
    <t>9 535</t>
  </si>
  <si>
    <t>15,30</t>
  </si>
  <si>
    <t>III. Forintszámlák</t>
  </si>
  <si>
    <t>C/III</t>
  </si>
  <si>
    <t>39 792 671</t>
  </si>
  <si>
    <t>19 299 245</t>
  </si>
  <si>
    <t>48,50</t>
  </si>
  <si>
    <t>D/ KÖVETELÉSEK</t>
  </si>
  <si>
    <t>D</t>
  </si>
  <si>
    <t>20 050 216</t>
  </si>
  <si>
    <t>18 621 958</t>
  </si>
  <si>
    <t>92,88</t>
  </si>
  <si>
    <t>I. Költségvetési évben esedékes követelések</t>
  </si>
  <si>
    <t>D/I</t>
  </si>
  <si>
    <t>1 104 467</t>
  </si>
  <si>
    <t>2 458 497</t>
  </si>
  <si>
    <t>222,60</t>
  </si>
  <si>
    <t>III. Követelés jellegű sajátos elszámolások</t>
  </si>
  <si>
    <t>D/III</t>
  </si>
  <si>
    <t>18 945 749</t>
  </si>
  <si>
    <t>16 163 461</t>
  </si>
  <si>
    <t>85,31</t>
  </si>
  <si>
    <t>E/ EGYÉB SAJÁTOS ESZKÖZOLDALI ELSZÁMOLÁSOK</t>
  </si>
  <si>
    <t>E</t>
  </si>
  <si>
    <t>-569 000</t>
  </si>
  <si>
    <t>660 000</t>
  </si>
  <si>
    <t>-115,99</t>
  </si>
  <si>
    <t>ESZKÖZÖK ÖSSZESEN</t>
  </si>
  <si>
    <t>A+..+F</t>
  </si>
  <si>
    <t>420 854 378</t>
  </si>
  <si>
    <t>449 931 332</t>
  </si>
  <si>
    <t>106,91</t>
  </si>
  <si>
    <t>FORRÁSOK</t>
  </si>
  <si>
    <t>G/ SAJÁT TŐKE</t>
  </si>
  <si>
    <t>G</t>
  </si>
  <si>
    <t>370 130 180</t>
  </si>
  <si>
    <t>382 171 496</t>
  </si>
  <si>
    <t>103,25</t>
  </si>
  <si>
    <t>I. Nemzeti vagyon induláskori értéke</t>
  </si>
  <si>
    <t>G/I</t>
  </si>
  <si>
    <t>278 985 412</t>
  </si>
  <si>
    <t>II. Nemzeti vagyon változásai</t>
  </si>
  <si>
    <t>G/II</t>
  </si>
  <si>
    <t>47 966 516</t>
  </si>
  <si>
    <t>III. Egyéb eszközök induláskori értéke és változásai</t>
  </si>
  <si>
    <t>G/III</t>
  </si>
  <si>
    <t>429 368</t>
  </si>
  <si>
    <t>IV. Felhalmozott eredmény</t>
  </si>
  <si>
    <t>G/IV</t>
  </si>
  <si>
    <t>54 765 648</t>
  </si>
  <si>
    <t>42 748 884</t>
  </si>
  <si>
    <t>78,06</t>
  </si>
  <si>
    <t>VI. Mérleg szerinti eredmény</t>
  </si>
  <si>
    <t>G/VI</t>
  </si>
  <si>
    <t>-12 016 764</t>
  </si>
  <si>
    <t>12 041 316</t>
  </si>
  <si>
    <t>-100,20</t>
  </si>
  <si>
    <t>H/ KÖTELEZETTSÉGEK</t>
  </si>
  <si>
    <t>H</t>
  </si>
  <si>
    <t>1 984 288</t>
  </si>
  <si>
    <t>2 233 857</t>
  </si>
  <si>
    <t>112,58</t>
  </si>
  <si>
    <t>II. Költségvetési évet követően esedékes kötelezettségek</t>
  </si>
  <si>
    <t>H/II</t>
  </si>
  <si>
    <t>999 478</t>
  </si>
  <si>
    <t>1 038 606</t>
  </si>
  <si>
    <t>103,91</t>
  </si>
  <si>
    <t>III. Kötelezettség jellegű sajátos elszámolások</t>
  </si>
  <si>
    <t>H/III</t>
  </si>
  <si>
    <t>984 810</t>
  </si>
  <si>
    <t>1 195 251</t>
  </si>
  <si>
    <t>121,37</t>
  </si>
  <si>
    <t>J/ PASSZÍV IDŐBELI ELHATÁROLÁSOK (=K/1+K/2+K/3)</t>
  </si>
  <si>
    <t>J</t>
  </si>
  <si>
    <t>48 739 910</t>
  </si>
  <si>
    <t>65 525 979</t>
  </si>
  <si>
    <t>134,44</t>
  </si>
  <si>
    <t>FORRÁSOK ÖSSZESEN</t>
  </si>
  <si>
    <t>G+...+J</t>
  </si>
  <si>
    <t>"0"-ra írt eszközök</t>
  </si>
  <si>
    <t>L/1</t>
  </si>
  <si>
    <t>7 102 657</t>
  </si>
  <si>
    <t>Használatban lévő kisértékű immateriális javak, tárgyi eszközök</t>
  </si>
  <si>
    <t>L/2</t>
  </si>
  <si>
    <t>713 073</t>
  </si>
  <si>
    <t>Függő követelések</t>
  </si>
  <si>
    <t>L/6</t>
  </si>
  <si>
    <t>463 542</t>
  </si>
  <si>
    <t>-463 542</t>
  </si>
  <si>
    <t>-100</t>
  </si>
  <si>
    <t>Függő kötelezettségek</t>
  </si>
  <si>
    <t>L/7</t>
  </si>
  <si>
    <t>17 925</t>
  </si>
  <si>
    <t>Vagyonkimutatás - 2021 (forint)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</si>
  <si>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</si>
  <si>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</si>
  <si>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</si>
  <si>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</si>
  <si>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</si>
  <si>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</si>
  <si>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</si>
  <si>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</si>
  <si>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</si>
  <si>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</si>
  <si>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</si>
  <si>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</si>
  <si>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</si>
  <si>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</si>
  <si>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</si>
  <si>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</si>
  <si>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</si>
  <si>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</si>
  <si>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</si>
  <si>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</si>
  <si>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</si>
  <si>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</si>
  <si>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</si>
  <si>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</si>
  <si>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</si>
  <si>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</si>
  <si>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</si>
  <si>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</si>
  <si>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</si>
  <si>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</si>
  <si>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</si>
  <si>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</si>
  <si>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</si>
  <si>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</si>
  <si>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</si>
  <si>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</si>
  <si>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</si>
  <si>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</si>
  <si>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</si>
  <si>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</si>
  <si>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</si>
  <si>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</si>
  <si>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</si>
  <si>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</si>
  <si>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</si>
  <si>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</si>
  <si>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</si>
  <si>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</si>
  <si>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</si>
  <si>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</si>
  <si>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</si>
  <si>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</si>
  <si>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</si>
  <si>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</si>
  <si>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</si>
  <si>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</si>
  <si>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</si>
  <si>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</si>
  <si>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</si>
  <si>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</si>
  <si>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</si>
  <si>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</si>
  <si>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</si>
  <si>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</si>
  <si>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</si>
  <si>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 xml:space="preserve"> Eredménykimutatás (forint)</t>
  </si>
  <si>
    <t>Maradványkimutatás (forint)</t>
  </si>
  <si>
    <t>Kötelező feladatok</t>
  </si>
  <si>
    <t>Önként vállalt feladatok</t>
  </si>
  <si>
    <t>1 100 000</t>
  </si>
  <si>
    <t>1.melléklet a 6/2022.(V.29.) önkormányzati rendelethez</t>
  </si>
  <si>
    <t>2.1. melléklet a 6/2022.(V.29.) önkormányzati rendelethez</t>
  </si>
  <si>
    <t>2.2.melléklet a 6/2022.(V.29.) önkormányzati rendelethez</t>
  </si>
  <si>
    <t>3.melléklet a 6/2022.(V.29.) önkormányzati rendelethez</t>
  </si>
  <si>
    <t>4.melléklet a 6/2022.(V.29.) önkormányzati rendelethez</t>
  </si>
  <si>
    <t>5.melléklet a 6/2022.(V.29.) önkormányzati rendelethez</t>
  </si>
  <si>
    <t>6.melléklet a 6/2022.(V.29.) önkormányzati rendelethez</t>
  </si>
  <si>
    <t>7.melléklet a 6/2022.(V.29.) önkormányzati rendelethez</t>
  </si>
  <si>
    <t>8.melléklet a 6/2022.(V.29.) önkormányzati rendelethez</t>
  </si>
  <si>
    <t>9.melléklet a 6/2022.(V.29.) önkormányzati rendelethez</t>
  </si>
  <si>
    <t>10.melléklet a 6/2022.(V.29.) önkormányzati rendelethez</t>
  </si>
  <si>
    <t>11.melléklet a 6/2022.(V.29.)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</si>
</sst>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57" fillId="33" borderId="0" xfId="51" applyFill="1" applyAlignment="1">
      <alignment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2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3" fontId="6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3" fontId="67" fillId="0" borderId="10" xfId="0" applyNumberFormat="1" applyFont="1" applyBorder="1" applyAlignment="1">
      <alignment horizontal="right" vertical="top" wrapText="1"/>
    </xf>
    <xf numFmtId="3" fontId="67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3" fontId="67" fillId="0" borderId="10" xfId="0" applyNumberFormat="1" applyFont="1" applyBorder="1" applyAlignment="1">
      <alignment horizontal="right"/>
    </xf>
    <xf numFmtId="3" fontId="68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horizontal="left"/>
    </xf>
    <xf numFmtId="3" fontId="66" fillId="0" borderId="10" xfId="0" applyNumberFormat="1" applyFont="1" applyBorder="1" applyAlignment="1">
      <alignment horizontal="right"/>
    </xf>
    <xf numFmtId="3" fontId="68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0" fontId="70" fillId="0" borderId="0" xfId="0" applyFont="1" applyAlignment="1">
      <alignment/>
    </xf>
    <xf numFmtId="0" fontId="14" fillId="0" borderId="0" xfId="0" applyFont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70" fillId="0" borderId="0" xfId="0" applyFont="1" applyAlignment="1">
      <alignment wrapText="1"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54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1" xfId="54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7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3" fontId="66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49" fontId="66" fillId="0" borderId="13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67" fillId="0" borderId="0" xfId="0" applyFont="1" applyAlignment="1">
      <alignment horizontal="center"/>
    </xf>
    <xf numFmtId="3" fontId="6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49" fontId="66" fillId="0" borderId="13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68" fillId="0" borderId="14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14" xfId="0" applyNumberFormat="1" applyFont="1" applyBorder="1" applyAlignment="1">
      <alignment horizontal="center" wrapText="1"/>
    </xf>
    <xf numFmtId="49" fontId="68" fillId="0" borderId="14" xfId="0" applyNumberFormat="1" applyFont="1" applyBorder="1" applyAlignment="1">
      <alignment horizontal="center" wrapText="1"/>
    </xf>
    <xf numFmtId="49" fontId="23" fillId="0" borderId="15" xfId="54" applyNumberFormat="1" applyFont="1" applyBorder="1" applyAlignment="1">
      <alignment horizontal="center" vertical="center" wrapText="1"/>
      <protection/>
    </xf>
    <xf numFmtId="49" fontId="23" fillId="0" borderId="16" xfId="54" applyNumberFormat="1" applyFont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8" fillId="0" borderId="17" xfId="54" applyFont="1" applyBorder="1" applyAlignment="1">
      <alignment horizontal="left" vertical="center" wrapText="1"/>
      <protection/>
    </xf>
    <xf numFmtId="49" fontId="18" fillId="0" borderId="18" xfId="0" applyNumberFormat="1" applyFont="1" applyBorder="1" applyAlignment="1">
      <alignment horizontal="right" vertical="center"/>
    </xf>
    <xf numFmtId="49" fontId="18" fillId="0" borderId="19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49" fontId="22" fillId="0" borderId="0" xfId="54" applyNumberFormat="1" applyFont="1" applyAlignment="1">
      <alignment horizontal="right"/>
      <protection/>
    </xf>
    <xf numFmtId="49" fontId="23" fillId="0" borderId="20" xfId="54" applyNumberFormat="1" applyFont="1" applyBorder="1" applyAlignment="1">
      <alignment horizontal="center" vertical="center" wrapText="1"/>
      <protection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66" fillId="0" borderId="0" xfId="0" applyFon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3.140625" style="59" customWidth="1"/>
    <col min="2" max="2" width="8.7109375" style="60" bestFit="1" customWidth="1"/>
    <col min="3" max="5" width="11.28125" style="59" bestFit="1" customWidth="1"/>
    <col min="6" max="6" width="9.57421875" style="59" bestFit="1" customWidth="1"/>
    <col min="7" max="16384" width="9.140625" style="1" customWidth="1"/>
  </cols>
  <sheetData>
    <row r="3" spans="1:6" ht="15">
      <c r="A3" s="148" t="s">
        <v>503</v>
      </c>
      <c r="B3" s="148"/>
      <c r="C3" s="149"/>
      <c r="D3" s="149"/>
      <c r="E3" s="149"/>
      <c r="F3" s="149"/>
    </row>
    <row r="4" spans="1:6" ht="21.75" customHeight="1">
      <c r="A4" s="147" t="s">
        <v>166</v>
      </c>
      <c r="B4" s="148"/>
      <c r="C4" s="149"/>
      <c r="D4" s="149"/>
      <c r="E4" s="149"/>
      <c r="F4" s="149"/>
    </row>
    <row r="5" spans="1:6" ht="20.25" customHeight="1">
      <c r="A5" s="147" t="s">
        <v>150</v>
      </c>
      <c r="B5" s="148"/>
      <c r="C5" s="149"/>
      <c r="D5" s="149"/>
      <c r="E5" s="149"/>
      <c r="F5" s="149"/>
    </row>
    <row r="8" ht="13.5" customHeight="1"/>
    <row r="9" ht="15" hidden="1">
      <c r="B9" s="29"/>
    </row>
    <row r="10" spans="1:6" ht="40.5" customHeight="1">
      <c r="A10" s="22" t="s">
        <v>132</v>
      </c>
      <c r="B10" s="23" t="s">
        <v>133</v>
      </c>
      <c r="C10" s="24" t="s">
        <v>151</v>
      </c>
      <c r="D10" s="24" t="s">
        <v>169</v>
      </c>
      <c r="E10" s="24" t="s">
        <v>214</v>
      </c>
      <c r="F10" s="25" t="s">
        <v>167</v>
      </c>
    </row>
    <row r="11" spans="1:6" ht="15">
      <c r="A11" s="18" t="s">
        <v>0</v>
      </c>
      <c r="B11" s="19">
        <v>6814286</v>
      </c>
      <c r="C11" s="16">
        <v>6953865</v>
      </c>
      <c r="D11" s="16">
        <v>7208460</v>
      </c>
      <c r="E11" s="16">
        <v>7520143</v>
      </c>
      <c r="F11" s="16">
        <v>7316540</v>
      </c>
    </row>
    <row r="12" spans="1:6" ht="24" customHeight="1">
      <c r="A12" s="17" t="s">
        <v>1</v>
      </c>
      <c r="B12" s="19">
        <v>1081233</v>
      </c>
      <c r="C12" s="16">
        <v>1102868</v>
      </c>
      <c r="D12" s="16">
        <v>1130400</v>
      </c>
      <c r="E12" s="16">
        <v>1098517</v>
      </c>
      <c r="F12" s="16">
        <v>955047</v>
      </c>
    </row>
    <row r="13" spans="1:6" ht="15">
      <c r="A13" s="18" t="s">
        <v>2</v>
      </c>
      <c r="B13" s="19">
        <v>18008299</v>
      </c>
      <c r="C13" s="16">
        <v>18811299</v>
      </c>
      <c r="D13" s="16">
        <v>17115729</v>
      </c>
      <c r="E13" s="16">
        <v>16600657</v>
      </c>
      <c r="F13" s="16">
        <v>14980578</v>
      </c>
    </row>
    <row r="14" spans="1:6" ht="15">
      <c r="A14" s="18" t="s">
        <v>3</v>
      </c>
      <c r="B14" s="19">
        <v>1000000</v>
      </c>
      <c r="C14" s="16">
        <v>1000000</v>
      </c>
      <c r="D14" s="16">
        <v>1000000</v>
      </c>
      <c r="E14" s="16">
        <v>1100000</v>
      </c>
      <c r="F14" s="16">
        <v>1100000</v>
      </c>
    </row>
    <row r="15" spans="1:6" ht="15">
      <c r="A15" s="18" t="s">
        <v>4</v>
      </c>
      <c r="B15" s="19">
        <v>24238932</v>
      </c>
      <c r="C15" s="16">
        <v>23528843</v>
      </c>
      <c r="D15" s="16">
        <v>23487784</v>
      </c>
      <c r="E15" s="16">
        <v>22842054</v>
      </c>
      <c r="F15" s="16">
        <v>1360470</v>
      </c>
    </row>
    <row r="16" spans="1:6" ht="15">
      <c r="A16" s="18" t="s">
        <v>5</v>
      </c>
      <c r="B16" s="19">
        <v>3302000</v>
      </c>
      <c r="C16" s="16">
        <v>3302000</v>
      </c>
      <c r="D16" s="16">
        <v>10851505</v>
      </c>
      <c r="E16" s="16">
        <v>10681276</v>
      </c>
      <c r="F16" s="16">
        <v>10432777</v>
      </c>
    </row>
    <row r="17" spans="1:6" ht="15">
      <c r="A17" s="18" t="s">
        <v>6</v>
      </c>
      <c r="B17" s="19">
        <v>38484791</v>
      </c>
      <c r="C17" s="16">
        <v>38484791</v>
      </c>
      <c r="D17" s="16">
        <v>53829241</v>
      </c>
      <c r="E17" s="16">
        <v>54095046</v>
      </c>
      <c r="F17" s="16">
        <v>54095046</v>
      </c>
    </row>
    <row r="18" spans="1:6" ht="15">
      <c r="A18" s="18" t="s">
        <v>7</v>
      </c>
      <c r="B18" s="19">
        <v>600000</v>
      </c>
      <c r="C18" s="16">
        <v>600000</v>
      </c>
      <c r="D18" s="16">
        <v>600000</v>
      </c>
      <c r="E18" s="16">
        <v>600000</v>
      </c>
      <c r="F18" s="16">
        <v>0</v>
      </c>
    </row>
    <row r="19" spans="1:6" ht="15">
      <c r="A19" s="20" t="s">
        <v>8</v>
      </c>
      <c r="B19" s="21">
        <f>SUM(B11:B18)</f>
        <v>93529541</v>
      </c>
      <c r="C19" s="21">
        <f>SUM(C11:C18)</f>
        <v>93783666</v>
      </c>
      <c r="D19" s="21">
        <f>SUM(D11:D18)</f>
        <v>115223119</v>
      </c>
      <c r="E19" s="21">
        <f>SUM(E11:E18)</f>
        <v>114537693</v>
      </c>
      <c r="F19" s="21">
        <f>SUM(F11:F18)</f>
        <v>90240458</v>
      </c>
    </row>
    <row r="20" spans="1:6" ht="15">
      <c r="A20" s="20" t="s">
        <v>9</v>
      </c>
      <c r="B20" s="21">
        <v>999478</v>
      </c>
      <c r="C20" s="16">
        <v>999478</v>
      </c>
      <c r="D20" s="16">
        <v>1002478</v>
      </c>
      <c r="E20" s="16">
        <v>999478</v>
      </c>
      <c r="F20" s="16">
        <v>999478</v>
      </c>
    </row>
    <row r="21" spans="1:6" ht="15">
      <c r="A21" s="137" t="s">
        <v>10</v>
      </c>
      <c r="B21" s="21">
        <f>SUM(B19:B20)</f>
        <v>94529019</v>
      </c>
      <c r="C21" s="21">
        <f>SUM(C19:C20)</f>
        <v>94783144</v>
      </c>
      <c r="D21" s="21">
        <f>SUM(D19:D20)</f>
        <v>116225597</v>
      </c>
      <c r="E21" s="21">
        <f>SUM(E19:E20)</f>
        <v>115537171</v>
      </c>
      <c r="F21" s="21">
        <f>SUM(F19:F20)</f>
        <v>91239936</v>
      </c>
    </row>
    <row r="22" spans="1:6" ht="27" customHeight="1">
      <c r="A22" s="17" t="s">
        <v>11</v>
      </c>
      <c r="B22" s="19">
        <v>24986943</v>
      </c>
      <c r="C22" s="16">
        <v>25804897</v>
      </c>
      <c r="D22" s="16">
        <v>28267900</v>
      </c>
      <c r="E22" s="16">
        <v>27579474</v>
      </c>
      <c r="F22" s="16">
        <v>27579474</v>
      </c>
    </row>
    <row r="23" spans="1:6" ht="24.75">
      <c r="A23" s="17" t="s">
        <v>172</v>
      </c>
      <c r="B23" s="19">
        <v>0</v>
      </c>
      <c r="C23" s="16">
        <v>0</v>
      </c>
      <c r="D23" s="16">
        <v>15979450</v>
      </c>
      <c r="E23" s="16">
        <v>15979450</v>
      </c>
      <c r="F23" s="16">
        <v>15979450</v>
      </c>
    </row>
    <row r="24" spans="1:6" ht="15">
      <c r="A24" s="18" t="s">
        <v>12</v>
      </c>
      <c r="B24" s="19">
        <v>2385000</v>
      </c>
      <c r="C24" s="16">
        <v>2385000</v>
      </c>
      <c r="D24" s="16">
        <v>2385000</v>
      </c>
      <c r="E24" s="16">
        <v>2385000</v>
      </c>
      <c r="F24" s="16">
        <v>4318544</v>
      </c>
    </row>
    <row r="25" spans="1:6" ht="15">
      <c r="A25" s="18" t="s">
        <v>13</v>
      </c>
      <c r="B25" s="19">
        <v>8777302</v>
      </c>
      <c r="C25" s="16">
        <v>8777302</v>
      </c>
      <c r="D25" s="16">
        <v>9202499</v>
      </c>
      <c r="E25" s="16">
        <v>9202499</v>
      </c>
      <c r="F25" s="16">
        <v>9175704</v>
      </c>
    </row>
    <row r="26" spans="1:6" ht="15">
      <c r="A26" s="18" t="s">
        <v>173</v>
      </c>
      <c r="B26" s="19">
        <v>0</v>
      </c>
      <c r="C26" s="16">
        <v>0</v>
      </c>
      <c r="D26" s="16">
        <v>1574803</v>
      </c>
      <c r="E26" s="16">
        <v>1574803</v>
      </c>
      <c r="F26" s="16">
        <v>8609203</v>
      </c>
    </row>
    <row r="27" spans="1:6" ht="15">
      <c r="A27" s="18" t="s">
        <v>174</v>
      </c>
      <c r="B27" s="19">
        <v>0</v>
      </c>
      <c r="C27" s="16">
        <v>0</v>
      </c>
      <c r="D27" s="16">
        <v>1000000</v>
      </c>
      <c r="E27" s="16">
        <v>1000000</v>
      </c>
      <c r="F27" s="16">
        <v>1000000</v>
      </c>
    </row>
    <row r="28" spans="1:6" ht="15">
      <c r="A28" s="20" t="s">
        <v>14</v>
      </c>
      <c r="B28" s="21">
        <f>SUM(B22:B27)</f>
        <v>36149245</v>
      </c>
      <c r="C28" s="21">
        <f>SUM(C22:C27)</f>
        <v>36967199</v>
      </c>
      <c r="D28" s="21">
        <f>SUM(D22:D27)</f>
        <v>58409652</v>
      </c>
      <c r="E28" s="21">
        <f>SUM(E22:E27)</f>
        <v>57721226</v>
      </c>
      <c r="F28" s="21">
        <f>SUM(F22:F27)</f>
        <v>66662375</v>
      </c>
    </row>
    <row r="29" spans="1:6" ht="15">
      <c r="A29" s="20" t="s">
        <v>15</v>
      </c>
      <c r="B29" s="21">
        <v>58379774</v>
      </c>
      <c r="C29" s="13">
        <v>57815945</v>
      </c>
      <c r="D29" s="13">
        <v>57815945</v>
      </c>
      <c r="E29" s="13">
        <v>57815945</v>
      </c>
      <c r="F29" s="13">
        <v>58854551</v>
      </c>
    </row>
    <row r="30" spans="1:6" ht="15">
      <c r="A30" s="137" t="s">
        <v>16</v>
      </c>
      <c r="B30" s="21">
        <f>SUM(B28:B29)</f>
        <v>94529019</v>
      </c>
      <c r="C30" s="21">
        <f>SUM(C28:C29)</f>
        <v>94783144</v>
      </c>
      <c r="D30" s="21">
        <f>SUM(D28:D29)</f>
        <v>116225597</v>
      </c>
      <c r="E30" s="21">
        <f>SUM(E28:E29)</f>
        <v>115537171</v>
      </c>
      <c r="F30" s="21">
        <f>SUM(F28:F29)</f>
        <v>125516926</v>
      </c>
    </row>
  </sheetData>
  <sheetProtection/>
  <mergeCells count="3">
    <mergeCell ref="A4:F4"/>
    <mergeCell ref="A5:F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1"/>
  <sheetViews>
    <sheetView zoomScalePageLayoutView="0" workbookViewId="0" topLeftCell="A3">
      <selection activeCell="A3" sqref="A3:AF3"/>
    </sheetView>
  </sheetViews>
  <sheetFormatPr defaultColWidth="9.00390625" defaultRowHeight="15"/>
  <cols>
    <col min="1" max="1" width="7.140625" style="0" customWidth="1"/>
    <col min="2" max="6" width="3.28125" style="0" customWidth="1"/>
    <col min="7" max="7" width="3.8515625" style="0" customWidth="1"/>
    <col min="8" max="8" width="0.2890625" style="0" customWidth="1"/>
    <col min="9" max="9" width="3.28125" style="0" hidden="1" customWidth="1"/>
    <col min="10" max="10" width="5.7109375" style="0" customWidth="1"/>
    <col min="11" max="11" width="3.28125" style="0" customWidth="1"/>
    <col min="12" max="12" width="3.8515625" style="0" customWidth="1"/>
    <col min="13" max="13" width="2.421875" style="0" customWidth="1"/>
    <col min="14" max="14" width="1.7109375" style="0" hidden="1" customWidth="1"/>
    <col min="15" max="18" width="3.28125" style="0" customWidth="1"/>
    <col min="19" max="19" width="1.28515625" style="0" customWidth="1"/>
    <col min="20" max="20" width="3.28125" style="0" hidden="1" customWidth="1"/>
    <col min="21" max="24" width="3.28125" style="0" customWidth="1"/>
    <col min="25" max="25" width="1.421875" style="0" customWidth="1"/>
    <col min="26" max="26" width="3.28125" style="0" hidden="1" customWidth="1"/>
    <col min="27" max="29" width="3.28125" style="0" customWidth="1"/>
    <col min="30" max="30" width="1.57421875" style="0" customWidth="1"/>
    <col min="31" max="31" width="0.5625" style="0" customWidth="1"/>
    <col min="32" max="32" width="3.28125" style="0" hidden="1" customWidth="1"/>
    <col min="33" max="47" width="3.28125" style="0" customWidth="1"/>
  </cols>
  <sheetData>
    <row r="1" spans="1:47" s="113" customFormat="1" ht="9.75" customHeight="1" hidden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1:47" s="113" customFormat="1" ht="16.5" customHeight="1" hidden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/>
      <c r="AH2"/>
      <c r="AI2"/>
      <c r="AJ2"/>
      <c r="AK2"/>
      <c r="AL2"/>
      <c r="AM2"/>
      <c r="AN2"/>
      <c r="AO2"/>
      <c r="AP2"/>
      <c r="AQ2"/>
      <c r="AR2"/>
      <c r="AS2" s="112"/>
      <c r="AT2" s="112"/>
      <c r="AU2" s="114"/>
    </row>
    <row r="3" spans="1:47" s="113" customFormat="1" ht="11.25" customHeight="1">
      <c r="A3" s="148" t="s">
        <v>512</v>
      </c>
      <c r="B3" s="148"/>
      <c r="C3" s="148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/>
      <c r="AH3"/>
      <c r="AI3"/>
      <c r="AJ3"/>
      <c r="AK3"/>
      <c r="AL3"/>
      <c r="AM3"/>
      <c r="AN3"/>
      <c r="AO3"/>
      <c r="AP3"/>
      <c r="AQ3"/>
      <c r="AR3"/>
      <c r="AS3" s="112"/>
      <c r="AT3" s="112"/>
      <c r="AU3" s="114"/>
    </row>
    <row r="4" spans="1:47" s="113" customFormat="1" ht="16.5" customHeight="1">
      <c r="A4" s="148" t="s">
        <v>166</v>
      </c>
      <c r="B4" s="148"/>
      <c r="C4" s="148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35"/>
      <c r="AG4" s="112"/>
      <c r="AH4" s="112"/>
      <c r="AI4" s="115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4"/>
    </row>
    <row r="5" spans="1:32" ht="17.25" customHeight="1">
      <c r="A5" s="173" t="s">
        <v>432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18"/>
      <c r="AF5" s="118"/>
    </row>
    <row r="6" spans="1:48" ht="0.75" customHeight="1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R6" s="116"/>
      <c r="AS6" s="116"/>
      <c r="AT6" s="116"/>
      <c r="AU6" s="116"/>
      <c r="AV6" s="116"/>
    </row>
    <row r="7" spans="1:48" ht="12" customHeight="1" thickBot="1" thickTop="1">
      <c r="A7" s="180" t="s">
        <v>203</v>
      </c>
      <c r="B7" s="180"/>
      <c r="C7" s="180"/>
      <c r="D7" s="180"/>
      <c r="E7" s="180"/>
      <c r="F7" s="180"/>
      <c r="G7" s="180"/>
      <c r="H7" s="180"/>
      <c r="I7" s="180"/>
      <c r="J7" s="180"/>
      <c r="K7" s="170" t="s">
        <v>256</v>
      </c>
      <c r="L7" s="170"/>
      <c r="M7" s="170"/>
      <c r="N7" s="170"/>
      <c r="O7" s="170" t="s">
        <v>257</v>
      </c>
      <c r="P7" s="170"/>
      <c r="Q7" s="170"/>
      <c r="R7" s="170"/>
      <c r="S7" s="170"/>
      <c r="T7" s="170"/>
      <c r="U7" s="170" t="s">
        <v>258</v>
      </c>
      <c r="V7" s="170"/>
      <c r="W7" s="170"/>
      <c r="X7" s="170"/>
      <c r="Y7" s="170"/>
      <c r="Z7" s="170"/>
      <c r="AA7" s="171" t="s">
        <v>259</v>
      </c>
      <c r="AB7" s="171"/>
      <c r="AC7" s="171"/>
      <c r="AD7" s="171"/>
      <c r="AE7" s="171"/>
      <c r="AF7" s="171"/>
      <c r="AV7" s="116"/>
    </row>
    <row r="8" spans="1:48" ht="15.75" hidden="1" thickTop="1">
      <c r="A8" s="181" t="s">
        <v>260</v>
      </c>
      <c r="B8" s="181"/>
      <c r="C8" s="181"/>
      <c r="D8" s="181"/>
      <c r="E8" s="181"/>
      <c r="F8" s="181"/>
      <c r="G8" s="181"/>
      <c r="H8" s="181"/>
      <c r="I8" s="181"/>
      <c r="J8" s="181"/>
      <c r="K8" s="182" t="s">
        <v>261</v>
      </c>
      <c r="L8" s="182"/>
      <c r="M8" s="182"/>
      <c r="N8" s="182"/>
      <c r="O8" s="182" t="s">
        <v>262</v>
      </c>
      <c r="P8" s="182"/>
      <c r="Q8" s="182"/>
      <c r="R8" s="182"/>
      <c r="S8" s="182"/>
      <c r="T8" s="182"/>
      <c r="U8" s="182" t="s">
        <v>263</v>
      </c>
      <c r="V8" s="182"/>
      <c r="W8" s="182"/>
      <c r="X8" s="182"/>
      <c r="Y8" s="182"/>
      <c r="Z8" s="182"/>
      <c r="AA8" s="183" t="s">
        <v>264</v>
      </c>
      <c r="AB8" s="183"/>
      <c r="AC8" s="183"/>
      <c r="AD8" s="183"/>
      <c r="AE8" s="183"/>
      <c r="AF8" s="183"/>
      <c r="AV8" s="116"/>
    </row>
    <row r="9" spans="1:48" ht="12.75" customHeight="1" thickBot="1" thickTop="1">
      <c r="A9" s="175" t="s">
        <v>265</v>
      </c>
      <c r="B9" s="175"/>
      <c r="C9" s="175"/>
      <c r="D9" s="175"/>
      <c r="E9" s="175"/>
      <c r="F9" s="175"/>
      <c r="G9" s="175"/>
      <c r="H9" s="175"/>
      <c r="I9" s="175"/>
      <c r="J9" s="175"/>
      <c r="K9" s="176" t="s">
        <v>266</v>
      </c>
      <c r="L9" s="176"/>
      <c r="M9" s="176"/>
      <c r="N9" s="176"/>
      <c r="O9" s="176" t="s">
        <v>266</v>
      </c>
      <c r="P9" s="176"/>
      <c r="Q9" s="176"/>
      <c r="R9" s="176"/>
      <c r="S9" s="176"/>
      <c r="T9" s="176"/>
      <c r="U9" s="176" t="s">
        <v>266</v>
      </c>
      <c r="V9" s="176"/>
      <c r="W9" s="176"/>
      <c r="X9" s="176"/>
      <c r="Y9" s="176"/>
      <c r="Z9" s="176"/>
      <c r="AA9" s="177" t="s">
        <v>266</v>
      </c>
      <c r="AB9" s="177"/>
      <c r="AC9" s="177"/>
      <c r="AD9" s="177"/>
      <c r="AE9" s="177"/>
      <c r="AF9" s="177"/>
      <c r="AV9" s="116"/>
    </row>
    <row r="10" spans="1:32" ht="24.75" customHeight="1" thickBot="1" thickTop="1">
      <c r="A10" s="175" t="s">
        <v>267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 t="s">
        <v>268</v>
      </c>
      <c r="L10" s="176"/>
      <c r="M10" s="176"/>
      <c r="N10" s="176"/>
      <c r="O10" s="176" t="s">
        <v>269</v>
      </c>
      <c r="P10" s="176"/>
      <c r="Q10" s="176"/>
      <c r="R10" s="176"/>
      <c r="S10" s="176"/>
      <c r="T10" s="176"/>
      <c r="U10" s="176" t="s">
        <v>270</v>
      </c>
      <c r="V10" s="176"/>
      <c r="W10" s="176"/>
      <c r="X10" s="176"/>
      <c r="Y10" s="176"/>
      <c r="Z10" s="176"/>
      <c r="AA10" s="177" t="s">
        <v>271</v>
      </c>
      <c r="AB10" s="177"/>
      <c r="AC10" s="177"/>
      <c r="AD10" s="177"/>
      <c r="AE10" s="177"/>
      <c r="AF10" s="177"/>
    </row>
    <row r="11" spans="1:32" ht="12" customHeight="1" thickBot="1" thickTop="1">
      <c r="A11" s="175" t="s">
        <v>272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6" t="s">
        <v>273</v>
      </c>
      <c r="L11" s="176"/>
      <c r="M11" s="176"/>
      <c r="N11" s="176"/>
      <c r="O11" s="176" t="s">
        <v>274</v>
      </c>
      <c r="P11" s="176"/>
      <c r="Q11" s="176"/>
      <c r="R11" s="176"/>
      <c r="S11" s="176"/>
      <c r="T11" s="176"/>
      <c r="U11" s="176" t="s">
        <v>275</v>
      </c>
      <c r="V11" s="176"/>
      <c r="W11" s="176"/>
      <c r="X11" s="176"/>
      <c r="Y11" s="176"/>
      <c r="Z11" s="176"/>
      <c r="AA11" s="177" t="s">
        <v>276</v>
      </c>
      <c r="AB11" s="177"/>
      <c r="AC11" s="177"/>
      <c r="AD11" s="177"/>
      <c r="AE11" s="177"/>
      <c r="AF11" s="177"/>
    </row>
    <row r="12" spans="1:32" ht="15" customHeight="1" thickBot="1" thickTop="1">
      <c r="A12" s="175" t="s">
        <v>277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6" t="s">
        <v>278</v>
      </c>
      <c r="L12" s="176"/>
      <c r="M12" s="176"/>
      <c r="N12" s="176"/>
      <c r="O12" s="176" t="s">
        <v>274</v>
      </c>
      <c r="P12" s="176"/>
      <c r="Q12" s="176"/>
      <c r="R12" s="176"/>
      <c r="S12" s="176"/>
      <c r="T12" s="176"/>
      <c r="U12" s="176" t="s">
        <v>275</v>
      </c>
      <c r="V12" s="176"/>
      <c r="W12" s="176"/>
      <c r="X12" s="176"/>
      <c r="Y12" s="176"/>
      <c r="Z12" s="176"/>
      <c r="AA12" s="177" t="s">
        <v>276</v>
      </c>
      <c r="AB12" s="177"/>
      <c r="AC12" s="177"/>
      <c r="AD12" s="177"/>
      <c r="AE12" s="177"/>
      <c r="AF12" s="177"/>
    </row>
    <row r="13" spans="1:32" ht="12" customHeight="1" thickBot="1" thickTop="1">
      <c r="A13" s="175" t="s">
        <v>280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6" t="s">
        <v>281</v>
      </c>
      <c r="L13" s="176"/>
      <c r="M13" s="176"/>
      <c r="N13" s="176"/>
      <c r="O13" s="176" t="s">
        <v>274</v>
      </c>
      <c r="P13" s="176"/>
      <c r="Q13" s="176"/>
      <c r="R13" s="176"/>
      <c r="S13" s="176"/>
      <c r="T13" s="176"/>
      <c r="U13" s="176" t="s">
        <v>275</v>
      </c>
      <c r="V13" s="176"/>
      <c r="W13" s="176"/>
      <c r="X13" s="176"/>
      <c r="Y13" s="176"/>
      <c r="Z13" s="176"/>
      <c r="AA13" s="177" t="s">
        <v>276</v>
      </c>
      <c r="AB13" s="177"/>
      <c r="AC13" s="177"/>
      <c r="AD13" s="177"/>
      <c r="AE13" s="177"/>
      <c r="AF13" s="177"/>
    </row>
    <row r="14" spans="1:32" ht="13.5" customHeight="1" thickBot="1" thickTop="1">
      <c r="A14" s="175" t="s">
        <v>283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 t="s">
        <v>284</v>
      </c>
      <c r="L14" s="176"/>
      <c r="M14" s="176"/>
      <c r="N14" s="176"/>
      <c r="O14" s="176" t="s">
        <v>285</v>
      </c>
      <c r="P14" s="176"/>
      <c r="Q14" s="176"/>
      <c r="R14" s="176"/>
      <c r="S14" s="176"/>
      <c r="T14" s="176"/>
      <c r="U14" s="176" t="s">
        <v>286</v>
      </c>
      <c r="V14" s="176"/>
      <c r="W14" s="176"/>
      <c r="X14" s="176"/>
      <c r="Y14" s="176"/>
      <c r="Z14" s="176"/>
      <c r="AA14" s="177" t="s">
        <v>287</v>
      </c>
      <c r="AB14" s="177"/>
      <c r="AC14" s="177"/>
      <c r="AD14" s="177"/>
      <c r="AE14" s="177"/>
      <c r="AF14" s="177"/>
    </row>
    <row r="15" spans="1:32" ht="24.75" customHeight="1" thickBot="1" thickTop="1">
      <c r="A15" s="175" t="s">
        <v>288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6" t="s">
        <v>289</v>
      </c>
      <c r="L15" s="176"/>
      <c r="M15" s="176"/>
      <c r="N15" s="176"/>
      <c r="O15" s="176" t="s">
        <v>290</v>
      </c>
      <c r="P15" s="176"/>
      <c r="Q15" s="176"/>
      <c r="R15" s="176"/>
      <c r="S15" s="176"/>
      <c r="T15" s="176"/>
      <c r="U15" s="176" t="s">
        <v>291</v>
      </c>
      <c r="V15" s="176"/>
      <c r="W15" s="176"/>
      <c r="X15" s="176"/>
      <c r="Y15" s="176"/>
      <c r="Z15" s="176"/>
      <c r="AA15" s="177" t="s">
        <v>292</v>
      </c>
      <c r="AB15" s="177"/>
      <c r="AC15" s="177"/>
      <c r="AD15" s="177"/>
      <c r="AE15" s="177"/>
      <c r="AF15" s="177"/>
    </row>
    <row r="16" spans="1:32" ht="15" customHeight="1" thickBot="1" thickTop="1">
      <c r="A16" s="175" t="s">
        <v>279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6" t="s">
        <v>293</v>
      </c>
      <c r="L16" s="176"/>
      <c r="M16" s="176"/>
      <c r="N16" s="176"/>
      <c r="O16" s="176" t="s">
        <v>294</v>
      </c>
      <c r="P16" s="176"/>
      <c r="Q16" s="176"/>
      <c r="R16" s="176"/>
      <c r="S16" s="176"/>
      <c r="T16" s="176"/>
      <c r="U16" s="176" t="s">
        <v>295</v>
      </c>
      <c r="V16" s="176"/>
      <c r="W16" s="176"/>
      <c r="X16" s="176"/>
      <c r="Y16" s="176"/>
      <c r="Z16" s="176"/>
      <c r="AA16" s="177" t="s">
        <v>296</v>
      </c>
      <c r="AB16" s="177"/>
      <c r="AC16" s="177"/>
      <c r="AD16" s="177"/>
      <c r="AE16" s="177"/>
      <c r="AF16" s="177"/>
    </row>
    <row r="17" spans="1:32" ht="15" customHeight="1" thickBot="1" thickTop="1">
      <c r="A17" s="175" t="s">
        <v>280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6" t="s">
        <v>297</v>
      </c>
      <c r="L17" s="176"/>
      <c r="M17" s="176"/>
      <c r="N17" s="176"/>
      <c r="O17" s="176" t="s">
        <v>298</v>
      </c>
      <c r="P17" s="176"/>
      <c r="Q17" s="176"/>
      <c r="R17" s="176"/>
      <c r="S17" s="176"/>
      <c r="T17" s="176"/>
      <c r="U17" s="176" t="s">
        <v>299</v>
      </c>
      <c r="V17" s="176"/>
      <c r="W17" s="176"/>
      <c r="X17" s="176"/>
      <c r="Y17" s="176"/>
      <c r="Z17" s="176"/>
      <c r="AA17" s="177" t="s">
        <v>300</v>
      </c>
      <c r="AB17" s="177"/>
      <c r="AC17" s="177"/>
      <c r="AD17" s="177"/>
      <c r="AE17" s="177"/>
      <c r="AF17" s="177"/>
    </row>
    <row r="18" spans="1:32" ht="13.5" customHeight="1" thickBot="1" thickTop="1">
      <c r="A18" s="175" t="s">
        <v>282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6" t="s">
        <v>301</v>
      </c>
      <c r="L18" s="176"/>
      <c r="M18" s="176"/>
      <c r="N18" s="176"/>
      <c r="O18" s="176" t="s">
        <v>302</v>
      </c>
      <c r="P18" s="176"/>
      <c r="Q18" s="176"/>
      <c r="R18" s="176"/>
      <c r="S18" s="176"/>
      <c r="T18" s="176"/>
      <c r="U18" s="176" t="s">
        <v>303</v>
      </c>
      <c r="V18" s="176"/>
      <c r="W18" s="176"/>
      <c r="X18" s="176"/>
      <c r="Y18" s="176"/>
      <c r="Z18" s="176"/>
      <c r="AA18" s="177" t="s">
        <v>304</v>
      </c>
      <c r="AB18" s="177"/>
      <c r="AC18" s="177"/>
      <c r="AD18" s="177"/>
      <c r="AE18" s="177"/>
      <c r="AF18" s="177"/>
    </row>
    <row r="19" spans="1:32" ht="24.75" customHeight="1" thickBot="1" thickTop="1">
      <c r="A19" s="175" t="s">
        <v>305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6" t="s">
        <v>306</v>
      </c>
      <c r="L19" s="176"/>
      <c r="M19" s="176"/>
      <c r="N19" s="176"/>
      <c r="O19" s="176" t="s">
        <v>307</v>
      </c>
      <c r="P19" s="176"/>
      <c r="Q19" s="176"/>
      <c r="R19" s="176"/>
      <c r="S19" s="176"/>
      <c r="T19" s="176"/>
      <c r="U19" s="176" t="s">
        <v>308</v>
      </c>
      <c r="V19" s="176"/>
      <c r="W19" s="176"/>
      <c r="X19" s="176"/>
      <c r="Y19" s="176"/>
      <c r="Z19" s="176"/>
      <c r="AA19" s="177" t="s">
        <v>309</v>
      </c>
      <c r="AB19" s="177"/>
      <c r="AC19" s="177"/>
      <c r="AD19" s="177"/>
      <c r="AE19" s="177"/>
      <c r="AF19" s="177"/>
    </row>
    <row r="20" spans="1:32" ht="15" customHeight="1" thickBot="1" thickTop="1">
      <c r="A20" s="175" t="s">
        <v>280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 t="s">
        <v>310</v>
      </c>
      <c r="L20" s="176"/>
      <c r="M20" s="176"/>
      <c r="N20" s="176"/>
      <c r="O20" s="176" t="s">
        <v>311</v>
      </c>
      <c r="P20" s="176"/>
      <c r="Q20" s="176"/>
      <c r="R20" s="176"/>
      <c r="S20" s="176"/>
      <c r="T20" s="176"/>
      <c r="U20" s="176" t="s">
        <v>312</v>
      </c>
      <c r="V20" s="176"/>
      <c r="W20" s="176"/>
      <c r="X20" s="176"/>
      <c r="Y20" s="176"/>
      <c r="Z20" s="176"/>
      <c r="AA20" s="177" t="s">
        <v>313</v>
      </c>
      <c r="AB20" s="177"/>
      <c r="AC20" s="177"/>
      <c r="AD20" s="177"/>
      <c r="AE20" s="177"/>
      <c r="AF20" s="177"/>
    </row>
    <row r="21" spans="1:32" ht="15" customHeight="1" thickBot="1" thickTop="1">
      <c r="A21" s="175" t="s">
        <v>282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 t="s">
        <v>314</v>
      </c>
      <c r="L21" s="176"/>
      <c r="M21" s="176"/>
      <c r="N21" s="176"/>
      <c r="O21" s="176" t="s">
        <v>315</v>
      </c>
      <c r="P21" s="176"/>
      <c r="Q21" s="176"/>
      <c r="R21" s="176"/>
      <c r="S21" s="176"/>
      <c r="T21" s="176"/>
      <c r="U21" s="176" t="s">
        <v>316</v>
      </c>
      <c r="V21" s="176"/>
      <c r="W21" s="176"/>
      <c r="X21" s="176"/>
      <c r="Y21" s="176"/>
      <c r="Z21" s="176"/>
      <c r="AA21" s="177" t="s">
        <v>317</v>
      </c>
      <c r="AB21" s="177"/>
      <c r="AC21" s="177"/>
      <c r="AD21" s="177"/>
      <c r="AE21" s="177"/>
      <c r="AF21" s="177"/>
    </row>
    <row r="22" spans="1:32" ht="15" customHeight="1" thickBot="1" thickTop="1">
      <c r="A22" s="175" t="s">
        <v>318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6" t="s">
        <v>319</v>
      </c>
      <c r="L22" s="176"/>
      <c r="M22" s="176"/>
      <c r="N22" s="176"/>
      <c r="O22" s="176" t="s">
        <v>320</v>
      </c>
      <c r="P22" s="176"/>
      <c r="Q22" s="176"/>
      <c r="R22" s="176"/>
      <c r="S22" s="176"/>
      <c r="T22" s="176"/>
      <c r="U22" s="176" t="s">
        <v>321</v>
      </c>
      <c r="V22" s="176"/>
      <c r="W22" s="176"/>
      <c r="X22" s="176"/>
      <c r="Y22" s="176"/>
      <c r="Z22" s="176"/>
      <c r="AA22" s="177" t="s">
        <v>322</v>
      </c>
      <c r="AB22" s="177"/>
      <c r="AC22" s="177"/>
      <c r="AD22" s="177"/>
      <c r="AE22" s="177"/>
      <c r="AF22" s="177"/>
    </row>
    <row r="23" spans="1:32" ht="15" customHeight="1" thickBot="1" thickTop="1">
      <c r="A23" s="175" t="s">
        <v>282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6" t="s">
        <v>323</v>
      </c>
      <c r="L23" s="176"/>
      <c r="M23" s="176"/>
      <c r="N23" s="176"/>
      <c r="O23" s="176" t="s">
        <v>320</v>
      </c>
      <c r="P23" s="176"/>
      <c r="Q23" s="176"/>
      <c r="R23" s="176"/>
      <c r="S23" s="176"/>
      <c r="T23" s="176"/>
      <c r="U23" s="176" t="s">
        <v>321</v>
      </c>
      <c r="V23" s="176"/>
      <c r="W23" s="176"/>
      <c r="X23" s="176"/>
      <c r="Y23" s="176"/>
      <c r="Z23" s="176"/>
      <c r="AA23" s="177" t="s">
        <v>322</v>
      </c>
      <c r="AB23" s="177"/>
      <c r="AC23" s="177"/>
      <c r="AD23" s="177"/>
      <c r="AE23" s="177"/>
      <c r="AF23" s="177"/>
    </row>
    <row r="24" spans="1:32" ht="15" customHeight="1" thickBot="1" thickTop="1">
      <c r="A24" s="175" t="s">
        <v>324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6" t="s">
        <v>325</v>
      </c>
      <c r="L24" s="176"/>
      <c r="M24" s="176"/>
      <c r="N24" s="176"/>
      <c r="O24" s="176" t="s">
        <v>326</v>
      </c>
      <c r="P24" s="176"/>
      <c r="Q24" s="176"/>
      <c r="R24" s="176"/>
      <c r="S24" s="176"/>
      <c r="T24" s="176"/>
      <c r="U24" s="176" t="s">
        <v>326</v>
      </c>
      <c r="V24" s="176"/>
      <c r="W24" s="176"/>
      <c r="X24" s="176"/>
      <c r="Y24" s="176"/>
      <c r="Z24" s="176"/>
      <c r="AA24" s="177" t="s">
        <v>327</v>
      </c>
      <c r="AB24" s="177"/>
      <c r="AC24" s="177"/>
      <c r="AD24" s="177"/>
      <c r="AE24" s="177"/>
      <c r="AF24" s="177"/>
    </row>
    <row r="25" spans="1:32" ht="15" customHeight="1" thickBot="1" thickTop="1">
      <c r="A25" s="175" t="s">
        <v>328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6" t="s">
        <v>329</v>
      </c>
      <c r="L25" s="176"/>
      <c r="M25" s="176"/>
      <c r="N25" s="176"/>
      <c r="O25" s="176" t="s">
        <v>326</v>
      </c>
      <c r="P25" s="176"/>
      <c r="Q25" s="176"/>
      <c r="R25" s="176"/>
      <c r="S25" s="176"/>
      <c r="T25" s="176"/>
      <c r="U25" s="176" t="s">
        <v>326</v>
      </c>
      <c r="V25" s="176"/>
      <c r="W25" s="176"/>
      <c r="X25" s="176"/>
      <c r="Y25" s="176"/>
      <c r="Z25" s="176"/>
      <c r="AA25" s="177" t="s">
        <v>327</v>
      </c>
      <c r="AB25" s="177"/>
      <c r="AC25" s="177"/>
      <c r="AD25" s="177"/>
      <c r="AE25" s="177"/>
      <c r="AF25" s="177"/>
    </row>
    <row r="26" spans="1:32" ht="15" customHeight="1" thickBot="1" thickTop="1">
      <c r="A26" s="175" t="s">
        <v>280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6" t="s">
        <v>330</v>
      </c>
      <c r="L26" s="176"/>
      <c r="M26" s="176"/>
      <c r="N26" s="176"/>
      <c r="O26" s="176" t="s">
        <v>326</v>
      </c>
      <c r="P26" s="176"/>
      <c r="Q26" s="176"/>
      <c r="R26" s="176"/>
      <c r="S26" s="176"/>
      <c r="T26" s="176"/>
      <c r="U26" s="176" t="s">
        <v>326</v>
      </c>
      <c r="V26" s="176"/>
      <c r="W26" s="176"/>
      <c r="X26" s="176"/>
      <c r="Y26" s="176"/>
      <c r="Z26" s="176"/>
      <c r="AA26" s="177" t="s">
        <v>327</v>
      </c>
      <c r="AB26" s="177"/>
      <c r="AC26" s="177"/>
      <c r="AD26" s="177"/>
      <c r="AE26" s="177"/>
      <c r="AF26" s="177"/>
    </row>
    <row r="27" spans="1:32" ht="15" customHeight="1" thickBot="1" thickTop="1">
      <c r="A27" s="175" t="s">
        <v>331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6" t="s">
        <v>332</v>
      </c>
      <c r="L27" s="176"/>
      <c r="M27" s="176"/>
      <c r="N27" s="176"/>
      <c r="O27" s="176" t="s">
        <v>333</v>
      </c>
      <c r="P27" s="176"/>
      <c r="Q27" s="176"/>
      <c r="R27" s="176"/>
      <c r="S27" s="176"/>
      <c r="T27" s="176"/>
      <c r="U27" s="176" t="s">
        <v>334</v>
      </c>
      <c r="V27" s="176"/>
      <c r="W27" s="176"/>
      <c r="X27" s="176"/>
      <c r="Y27" s="176"/>
      <c r="Z27" s="176"/>
      <c r="AA27" s="177" t="s">
        <v>335</v>
      </c>
      <c r="AB27" s="177"/>
      <c r="AC27" s="177"/>
      <c r="AD27" s="177"/>
      <c r="AE27" s="177"/>
      <c r="AF27" s="177"/>
    </row>
    <row r="28" spans="1:32" ht="15" customHeight="1" thickBot="1" thickTop="1">
      <c r="A28" s="175" t="s">
        <v>336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6" t="s">
        <v>337</v>
      </c>
      <c r="L28" s="176"/>
      <c r="M28" s="176"/>
      <c r="N28" s="176"/>
      <c r="O28" s="176" t="s">
        <v>338</v>
      </c>
      <c r="P28" s="176"/>
      <c r="Q28" s="176"/>
      <c r="R28" s="176"/>
      <c r="S28" s="176"/>
      <c r="T28" s="176"/>
      <c r="U28" s="176" t="s">
        <v>339</v>
      </c>
      <c r="V28" s="176"/>
      <c r="W28" s="176"/>
      <c r="X28" s="176"/>
      <c r="Y28" s="176"/>
      <c r="Z28" s="176"/>
      <c r="AA28" s="177" t="s">
        <v>340</v>
      </c>
      <c r="AB28" s="177"/>
      <c r="AC28" s="177"/>
      <c r="AD28" s="177"/>
      <c r="AE28" s="177"/>
      <c r="AF28" s="177"/>
    </row>
    <row r="29" spans="1:32" ht="15" customHeight="1" thickBot="1" thickTop="1">
      <c r="A29" s="175" t="s">
        <v>341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6" t="s">
        <v>342</v>
      </c>
      <c r="L29" s="176"/>
      <c r="M29" s="176"/>
      <c r="N29" s="176"/>
      <c r="O29" s="176" t="s">
        <v>343</v>
      </c>
      <c r="P29" s="176"/>
      <c r="Q29" s="176"/>
      <c r="R29" s="176"/>
      <c r="S29" s="176"/>
      <c r="T29" s="176"/>
      <c r="U29" s="176" t="s">
        <v>344</v>
      </c>
      <c r="V29" s="176"/>
      <c r="W29" s="176"/>
      <c r="X29" s="176"/>
      <c r="Y29" s="176"/>
      <c r="Z29" s="176"/>
      <c r="AA29" s="177" t="s">
        <v>345</v>
      </c>
      <c r="AB29" s="177"/>
      <c r="AC29" s="177"/>
      <c r="AD29" s="177"/>
      <c r="AE29" s="177"/>
      <c r="AF29" s="177"/>
    </row>
    <row r="30" spans="1:32" ht="15" customHeight="1" thickBot="1" thickTop="1">
      <c r="A30" s="175" t="s">
        <v>346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6" t="s">
        <v>347</v>
      </c>
      <c r="L30" s="176"/>
      <c r="M30" s="176"/>
      <c r="N30" s="176"/>
      <c r="O30" s="176" t="s">
        <v>348</v>
      </c>
      <c r="P30" s="176"/>
      <c r="Q30" s="176"/>
      <c r="R30" s="176"/>
      <c r="S30" s="176"/>
      <c r="T30" s="176"/>
      <c r="U30" s="176" t="s">
        <v>349</v>
      </c>
      <c r="V30" s="176"/>
      <c r="W30" s="176"/>
      <c r="X30" s="176"/>
      <c r="Y30" s="176"/>
      <c r="Z30" s="176"/>
      <c r="AA30" s="177" t="s">
        <v>350</v>
      </c>
      <c r="AB30" s="177"/>
      <c r="AC30" s="177"/>
      <c r="AD30" s="177"/>
      <c r="AE30" s="177"/>
      <c r="AF30" s="177"/>
    </row>
    <row r="31" spans="1:32" ht="19.5" customHeight="1" thickBot="1" thickTop="1">
      <c r="A31" s="175" t="s">
        <v>351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6" t="s">
        <v>352</v>
      </c>
      <c r="L31" s="176"/>
      <c r="M31" s="176"/>
      <c r="N31" s="176"/>
      <c r="O31" s="176" t="s">
        <v>353</v>
      </c>
      <c r="P31" s="176"/>
      <c r="Q31" s="176"/>
      <c r="R31" s="176"/>
      <c r="S31" s="176"/>
      <c r="T31" s="176"/>
      <c r="U31" s="176" t="s">
        <v>354</v>
      </c>
      <c r="V31" s="176"/>
      <c r="W31" s="176"/>
      <c r="X31" s="176"/>
      <c r="Y31" s="176"/>
      <c r="Z31" s="176"/>
      <c r="AA31" s="177" t="s">
        <v>355</v>
      </c>
      <c r="AB31" s="177"/>
      <c r="AC31" s="177"/>
      <c r="AD31" s="177"/>
      <c r="AE31" s="177"/>
      <c r="AF31" s="177"/>
    </row>
    <row r="32" spans="1:32" ht="15" customHeight="1" thickBot="1" thickTop="1">
      <c r="A32" s="175" t="s">
        <v>356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6" t="s">
        <v>357</v>
      </c>
      <c r="L32" s="176"/>
      <c r="M32" s="176"/>
      <c r="N32" s="176"/>
      <c r="O32" s="176" t="s">
        <v>358</v>
      </c>
      <c r="P32" s="176"/>
      <c r="Q32" s="176"/>
      <c r="R32" s="176"/>
      <c r="S32" s="176"/>
      <c r="T32" s="176"/>
      <c r="U32" s="176" t="s">
        <v>359</v>
      </c>
      <c r="V32" s="176"/>
      <c r="W32" s="176"/>
      <c r="X32" s="176"/>
      <c r="Y32" s="176"/>
      <c r="Z32" s="176"/>
      <c r="AA32" s="177" t="s">
        <v>360</v>
      </c>
      <c r="AB32" s="177"/>
      <c r="AC32" s="177"/>
      <c r="AD32" s="177"/>
      <c r="AE32" s="177"/>
      <c r="AF32" s="177"/>
    </row>
    <row r="33" spans="1:32" ht="22.5" customHeight="1" thickBot="1" thickTop="1">
      <c r="A33" s="175" t="s">
        <v>361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6" t="s">
        <v>362</v>
      </c>
      <c r="L33" s="176"/>
      <c r="M33" s="176"/>
      <c r="N33" s="176"/>
      <c r="O33" s="176" t="s">
        <v>363</v>
      </c>
      <c r="P33" s="176"/>
      <c r="Q33" s="176"/>
      <c r="R33" s="176"/>
      <c r="S33" s="176"/>
      <c r="T33" s="176"/>
      <c r="U33" s="176" t="s">
        <v>364</v>
      </c>
      <c r="V33" s="176"/>
      <c r="W33" s="176"/>
      <c r="X33" s="176"/>
      <c r="Y33" s="176"/>
      <c r="Z33" s="176"/>
      <c r="AA33" s="177" t="s">
        <v>365</v>
      </c>
      <c r="AB33" s="177"/>
      <c r="AC33" s="177"/>
      <c r="AD33" s="177"/>
      <c r="AE33" s="177"/>
      <c r="AF33" s="177"/>
    </row>
    <row r="34" spans="1:32" ht="12.75" customHeight="1" thickBot="1" thickTop="1">
      <c r="A34" s="175" t="s">
        <v>366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6" t="s">
        <v>367</v>
      </c>
      <c r="L34" s="176"/>
      <c r="M34" s="176"/>
      <c r="N34" s="176"/>
      <c r="O34" s="176" t="s">
        <v>368</v>
      </c>
      <c r="P34" s="176"/>
      <c r="Q34" s="176"/>
      <c r="R34" s="176"/>
      <c r="S34" s="176"/>
      <c r="T34" s="176"/>
      <c r="U34" s="176" t="s">
        <v>369</v>
      </c>
      <c r="V34" s="176"/>
      <c r="W34" s="176"/>
      <c r="X34" s="176"/>
      <c r="Y34" s="176"/>
      <c r="Z34" s="176"/>
      <c r="AA34" s="177" t="s">
        <v>370</v>
      </c>
      <c r="AB34" s="177"/>
      <c r="AC34" s="177"/>
      <c r="AD34" s="177"/>
      <c r="AE34" s="177"/>
      <c r="AF34" s="177"/>
    </row>
    <row r="35" spans="1:32" ht="15" customHeight="1" thickBot="1" thickTop="1">
      <c r="A35" s="175" t="s">
        <v>371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6" t="s">
        <v>266</v>
      </c>
      <c r="L35" s="176"/>
      <c r="M35" s="176"/>
      <c r="N35" s="176"/>
      <c r="O35" s="176" t="s">
        <v>266</v>
      </c>
      <c r="P35" s="176"/>
      <c r="Q35" s="176"/>
      <c r="R35" s="176"/>
      <c r="S35" s="176"/>
      <c r="T35" s="176"/>
      <c r="U35" s="176" t="s">
        <v>266</v>
      </c>
      <c r="V35" s="176"/>
      <c r="W35" s="176"/>
      <c r="X35" s="176"/>
      <c r="Y35" s="176"/>
      <c r="Z35" s="176"/>
      <c r="AA35" s="177" t="s">
        <v>266</v>
      </c>
      <c r="AB35" s="177"/>
      <c r="AC35" s="177"/>
      <c r="AD35" s="177"/>
      <c r="AE35" s="177"/>
      <c r="AF35" s="177"/>
    </row>
    <row r="36" spans="1:32" ht="12" customHeight="1" thickBot="1" thickTop="1">
      <c r="A36" s="175" t="s">
        <v>372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6" t="s">
        <v>373</v>
      </c>
      <c r="L36" s="176"/>
      <c r="M36" s="176"/>
      <c r="N36" s="176"/>
      <c r="O36" s="176" t="s">
        <v>374</v>
      </c>
      <c r="P36" s="176"/>
      <c r="Q36" s="176"/>
      <c r="R36" s="176"/>
      <c r="S36" s="176"/>
      <c r="T36" s="176"/>
      <c r="U36" s="176" t="s">
        <v>375</v>
      </c>
      <c r="V36" s="176"/>
      <c r="W36" s="176"/>
      <c r="X36" s="176"/>
      <c r="Y36" s="176"/>
      <c r="Z36" s="176"/>
      <c r="AA36" s="177" t="s">
        <v>376</v>
      </c>
      <c r="AB36" s="177"/>
      <c r="AC36" s="177"/>
      <c r="AD36" s="177"/>
      <c r="AE36" s="177"/>
      <c r="AF36" s="177"/>
    </row>
    <row r="37" spans="1:32" ht="15" customHeight="1" thickBot="1" thickTop="1">
      <c r="A37" s="175" t="s">
        <v>377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6" t="s">
        <v>378</v>
      </c>
      <c r="L37" s="176"/>
      <c r="M37" s="176"/>
      <c r="N37" s="176"/>
      <c r="O37" s="176" t="s">
        <v>379</v>
      </c>
      <c r="P37" s="176"/>
      <c r="Q37" s="176"/>
      <c r="R37" s="176"/>
      <c r="S37" s="176"/>
      <c r="T37" s="176"/>
      <c r="U37" s="176" t="s">
        <v>379</v>
      </c>
      <c r="V37" s="176"/>
      <c r="W37" s="176"/>
      <c r="X37" s="176"/>
      <c r="Y37" s="176"/>
      <c r="Z37" s="176"/>
      <c r="AA37" s="177" t="s">
        <v>327</v>
      </c>
      <c r="AB37" s="177"/>
      <c r="AC37" s="177"/>
      <c r="AD37" s="177"/>
      <c r="AE37" s="177"/>
      <c r="AF37" s="177"/>
    </row>
    <row r="38" spans="1:32" ht="11.25" customHeight="1" thickBot="1" thickTop="1">
      <c r="A38" s="175" t="s">
        <v>380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6" t="s">
        <v>381</v>
      </c>
      <c r="L38" s="176"/>
      <c r="M38" s="176"/>
      <c r="N38" s="176"/>
      <c r="O38" s="176" t="s">
        <v>382</v>
      </c>
      <c r="P38" s="176"/>
      <c r="Q38" s="176"/>
      <c r="R38" s="176"/>
      <c r="S38" s="176"/>
      <c r="T38" s="176"/>
      <c r="U38" s="176" t="s">
        <v>382</v>
      </c>
      <c r="V38" s="176"/>
      <c r="W38" s="176"/>
      <c r="X38" s="176"/>
      <c r="Y38" s="176"/>
      <c r="Z38" s="176"/>
      <c r="AA38" s="177" t="s">
        <v>327</v>
      </c>
      <c r="AB38" s="177"/>
      <c r="AC38" s="177"/>
      <c r="AD38" s="177"/>
      <c r="AE38" s="177"/>
      <c r="AF38" s="177"/>
    </row>
    <row r="39" spans="1:32" ht="24.75" customHeight="1" thickBot="1" thickTop="1">
      <c r="A39" s="175" t="s">
        <v>383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6" t="s">
        <v>384</v>
      </c>
      <c r="L39" s="176"/>
      <c r="M39" s="176"/>
      <c r="N39" s="176"/>
      <c r="O39" s="176" t="s">
        <v>385</v>
      </c>
      <c r="P39" s="176"/>
      <c r="Q39" s="176"/>
      <c r="R39" s="176"/>
      <c r="S39" s="176"/>
      <c r="T39" s="176"/>
      <c r="U39" s="176" t="s">
        <v>385</v>
      </c>
      <c r="V39" s="176"/>
      <c r="W39" s="176"/>
      <c r="X39" s="176"/>
      <c r="Y39" s="176"/>
      <c r="Z39" s="176"/>
      <c r="AA39" s="177" t="s">
        <v>327</v>
      </c>
      <c r="AB39" s="177"/>
      <c r="AC39" s="177"/>
      <c r="AD39" s="177"/>
      <c r="AE39" s="177"/>
      <c r="AF39" s="177"/>
    </row>
    <row r="40" spans="1:32" ht="12.75" customHeight="1" thickBot="1" thickTop="1">
      <c r="A40" s="175" t="s">
        <v>386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6" t="s">
        <v>387</v>
      </c>
      <c r="L40" s="176"/>
      <c r="M40" s="176"/>
      <c r="N40" s="176"/>
      <c r="O40" s="176" t="s">
        <v>388</v>
      </c>
      <c r="P40" s="176"/>
      <c r="Q40" s="176"/>
      <c r="R40" s="176"/>
      <c r="S40" s="176"/>
      <c r="T40" s="176"/>
      <c r="U40" s="176" t="s">
        <v>389</v>
      </c>
      <c r="V40" s="176"/>
      <c r="W40" s="176"/>
      <c r="X40" s="176"/>
      <c r="Y40" s="176"/>
      <c r="Z40" s="176"/>
      <c r="AA40" s="177" t="s">
        <v>390</v>
      </c>
      <c r="AB40" s="177"/>
      <c r="AC40" s="177"/>
      <c r="AD40" s="177"/>
      <c r="AE40" s="177"/>
      <c r="AF40" s="177"/>
    </row>
    <row r="41" spans="1:32" ht="15" customHeight="1" thickBot="1" thickTop="1">
      <c r="A41" s="175" t="s">
        <v>391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6" t="s">
        <v>392</v>
      </c>
      <c r="L41" s="176"/>
      <c r="M41" s="176"/>
      <c r="N41" s="176"/>
      <c r="O41" s="176" t="s">
        <v>393</v>
      </c>
      <c r="P41" s="176"/>
      <c r="Q41" s="176"/>
      <c r="R41" s="176"/>
      <c r="S41" s="176"/>
      <c r="T41" s="176"/>
      <c r="U41" s="176" t="s">
        <v>394</v>
      </c>
      <c r="V41" s="176"/>
      <c r="W41" s="176"/>
      <c r="X41" s="176"/>
      <c r="Y41" s="176"/>
      <c r="Z41" s="176"/>
      <c r="AA41" s="177" t="s">
        <v>395</v>
      </c>
      <c r="AB41" s="177"/>
      <c r="AC41" s="177"/>
      <c r="AD41" s="177"/>
      <c r="AE41" s="177"/>
      <c r="AF41" s="177"/>
    </row>
    <row r="42" spans="1:32" ht="12.75" customHeight="1" thickBot="1" thickTop="1">
      <c r="A42" s="175" t="s">
        <v>396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6" t="s">
        <v>397</v>
      </c>
      <c r="L42" s="176"/>
      <c r="M42" s="176"/>
      <c r="N42" s="176"/>
      <c r="O42" s="176" t="s">
        <v>398</v>
      </c>
      <c r="P42" s="176"/>
      <c r="Q42" s="176"/>
      <c r="R42" s="176"/>
      <c r="S42" s="176"/>
      <c r="T42" s="176"/>
      <c r="U42" s="176" t="s">
        <v>399</v>
      </c>
      <c r="V42" s="176"/>
      <c r="W42" s="176"/>
      <c r="X42" s="176"/>
      <c r="Y42" s="176"/>
      <c r="Z42" s="176"/>
      <c r="AA42" s="177" t="s">
        <v>400</v>
      </c>
      <c r="AB42" s="177"/>
      <c r="AC42" s="177"/>
      <c r="AD42" s="177"/>
      <c r="AE42" s="177"/>
      <c r="AF42" s="177"/>
    </row>
    <row r="43" spans="1:32" ht="22.5" customHeight="1" thickBot="1" thickTop="1">
      <c r="A43" s="175" t="s">
        <v>401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6" t="s">
        <v>402</v>
      </c>
      <c r="L43" s="176"/>
      <c r="M43" s="176"/>
      <c r="N43" s="176"/>
      <c r="O43" s="176" t="s">
        <v>403</v>
      </c>
      <c r="P43" s="176"/>
      <c r="Q43" s="176"/>
      <c r="R43" s="176"/>
      <c r="S43" s="176"/>
      <c r="T43" s="176"/>
      <c r="U43" s="176" t="s">
        <v>404</v>
      </c>
      <c r="V43" s="176"/>
      <c r="W43" s="176"/>
      <c r="X43" s="176"/>
      <c r="Y43" s="176"/>
      <c r="Z43" s="176"/>
      <c r="AA43" s="177" t="s">
        <v>405</v>
      </c>
      <c r="AB43" s="177"/>
      <c r="AC43" s="177"/>
      <c r="AD43" s="177"/>
      <c r="AE43" s="177"/>
      <c r="AF43" s="177"/>
    </row>
    <row r="44" spans="1:32" ht="24" customHeight="1" thickBot="1" thickTop="1">
      <c r="A44" s="175" t="s">
        <v>406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6" t="s">
        <v>407</v>
      </c>
      <c r="L44" s="176"/>
      <c r="M44" s="176"/>
      <c r="N44" s="176"/>
      <c r="O44" s="176" t="s">
        <v>408</v>
      </c>
      <c r="P44" s="176"/>
      <c r="Q44" s="176"/>
      <c r="R44" s="176"/>
      <c r="S44" s="176"/>
      <c r="T44" s="176"/>
      <c r="U44" s="176" t="s">
        <v>409</v>
      </c>
      <c r="V44" s="176"/>
      <c r="W44" s="176"/>
      <c r="X44" s="176"/>
      <c r="Y44" s="176"/>
      <c r="Z44" s="176"/>
      <c r="AA44" s="177" t="s">
        <v>410</v>
      </c>
      <c r="AB44" s="177"/>
      <c r="AC44" s="177"/>
      <c r="AD44" s="177"/>
      <c r="AE44" s="177"/>
      <c r="AF44" s="177"/>
    </row>
    <row r="45" spans="1:32" ht="24.75" customHeight="1" thickBot="1" thickTop="1">
      <c r="A45" s="175" t="s">
        <v>411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6" t="s">
        <v>412</v>
      </c>
      <c r="L45" s="176"/>
      <c r="M45" s="176"/>
      <c r="N45" s="176"/>
      <c r="O45" s="176" t="s">
        <v>413</v>
      </c>
      <c r="P45" s="176"/>
      <c r="Q45" s="176"/>
      <c r="R45" s="176"/>
      <c r="S45" s="176"/>
      <c r="T45" s="176"/>
      <c r="U45" s="176" t="s">
        <v>414</v>
      </c>
      <c r="V45" s="176"/>
      <c r="W45" s="176"/>
      <c r="X45" s="176"/>
      <c r="Y45" s="176"/>
      <c r="Z45" s="176"/>
      <c r="AA45" s="177" t="s">
        <v>415</v>
      </c>
      <c r="AB45" s="177"/>
      <c r="AC45" s="177"/>
      <c r="AD45" s="177"/>
      <c r="AE45" s="177"/>
      <c r="AF45" s="177"/>
    </row>
    <row r="46" spans="1:32" ht="15" customHeight="1" thickBot="1" thickTop="1">
      <c r="A46" s="175" t="s">
        <v>416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6" t="s">
        <v>417</v>
      </c>
      <c r="L46" s="176"/>
      <c r="M46" s="176"/>
      <c r="N46" s="176"/>
      <c r="O46" s="176" t="s">
        <v>368</v>
      </c>
      <c r="P46" s="176"/>
      <c r="Q46" s="176"/>
      <c r="R46" s="176"/>
      <c r="S46" s="176"/>
      <c r="T46" s="176"/>
      <c r="U46" s="176" t="s">
        <v>369</v>
      </c>
      <c r="V46" s="176"/>
      <c r="W46" s="176"/>
      <c r="X46" s="176"/>
      <c r="Y46" s="176"/>
      <c r="Z46" s="176"/>
      <c r="AA46" s="177" t="s">
        <v>370</v>
      </c>
      <c r="AB46" s="177"/>
      <c r="AC46" s="177"/>
      <c r="AD46" s="177"/>
      <c r="AE46" s="177"/>
      <c r="AF46" s="177"/>
    </row>
    <row r="47" spans="1:32" ht="15" customHeight="1" thickBot="1" thickTop="1">
      <c r="A47" s="175" t="s">
        <v>418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6" t="s">
        <v>419</v>
      </c>
      <c r="L47" s="176"/>
      <c r="M47" s="176"/>
      <c r="N47" s="176"/>
      <c r="O47" s="176" t="s">
        <v>420</v>
      </c>
      <c r="P47" s="176"/>
      <c r="Q47" s="176"/>
      <c r="R47" s="176"/>
      <c r="S47" s="176"/>
      <c r="T47" s="176"/>
      <c r="U47" s="176" t="s">
        <v>420</v>
      </c>
      <c r="V47" s="176"/>
      <c r="W47" s="176"/>
      <c r="X47" s="176"/>
      <c r="Y47" s="176"/>
      <c r="Z47" s="176"/>
      <c r="AA47" s="177" t="s">
        <v>327</v>
      </c>
      <c r="AB47" s="177"/>
      <c r="AC47" s="177"/>
      <c r="AD47" s="177"/>
      <c r="AE47" s="177"/>
      <c r="AF47" s="177"/>
    </row>
    <row r="48" spans="1:32" ht="24.75" customHeight="1" thickBot="1" thickTop="1">
      <c r="A48" s="175" t="s">
        <v>421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6" t="s">
        <v>422</v>
      </c>
      <c r="L48" s="176"/>
      <c r="M48" s="176"/>
      <c r="N48" s="176"/>
      <c r="O48" s="176" t="s">
        <v>423</v>
      </c>
      <c r="P48" s="176"/>
      <c r="Q48" s="176"/>
      <c r="R48" s="176"/>
      <c r="S48" s="176"/>
      <c r="T48" s="176"/>
      <c r="U48" s="176" t="s">
        <v>423</v>
      </c>
      <c r="V48" s="176"/>
      <c r="W48" s="176"/>
      <c r="X48" s="176"/>
      <c r="Y48" s="176"/>
      <c r="Z48" s="176"/>
      <c r="AA48" s="177" t="s">
        <v>327</v>
      </c>
      <c r="AB48" s="177"/>
      <c r="AC48" s="177"/>
      <c r="AD48" s="177"/>
      <c r="AE48" s="177"/>
      <c r="AF48" s="177"/>
    </row>
    <row r="49" spans="1:32" ht="15" customHeight="1" thickBot="1" thickTop="1">
      <c r="A49" s="175" t="s">
        <v>424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6" t="s">
        <v>425</v>
      </c>
      <c r="L49" s="176"/>
      <c r="M49" s="176"/>
      <c r="N49" s="176"/>
      <c r="O49" s="176" t="s">
        <v>426</v>
      </c>
      <c r="P49" s="176"/>
      <c r="Q49" s="176"/>
      <c r="R49" s="176"/>
      <c r="S49" s="176"/>
      <c r="T49" s="176"/>
      <c r="U49" s="176" t="s">
        <v>427</v>
      </c>
      <c r="V49" s="176"/>
      <c r="W49" s="176"/>
      <c r="X49" s="176"/>
      <c r="Y49" s="176"/>
      <c r="Z49" s="176"/>
      <c r="AA49" s="177" t="s">
        <v>428</v>
      </c>
      <c r="AB49" s="177"/>
      <c r="AC49" s="177"/>
      <c r="AD49" s="177"/>
      <c r="AE49" s="177"/>
      <c r="AF49" s="177"/>
    </row>
    <row r="50" spans="1:32" ht="15" customHeight="1" thickBot="1" thickTop="1">
      <c r="A50" s="175" t="s">
        <v>429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6" t="s">
        <v>430</v>
      </c>
      <c r="L50" s="176"/>
      <c r="M50" s="176"/>
      <c r="N50" s="176"/>
      <c r="O50" s="176" t="s">
        <v>431</v>
      </c>
      <c r="P50" s="176"/>
      <c r="Q50" s="176"/>
      <c r="R50" s="176"/>
      <c r="S50" s="176"/>
      <c r="T50" s="176"/>
      <c r="U50" s="176" t="s">
        <v>431</v>
      </c>
      <c r="V50" s="176"/>
      <c r="W50" s="176"/>
      <c r="X50" s="176"/>
      <c r="Y50" s="176"/>
      <c r="Z50" s="176"/>
      <c r="AA50" s="177" t="s">
        <v>327</v>
      </c>
      <c r="AB50" s="177"/>
      <c r="AC50" s="177"/>
      <c r="AD50" s="177"/>
      <c r="AE50" s="177"/>
      <c r="AF50" s="177"/>
    </row>
    <row r="51" spans="1:21" ht="15.75" thickTop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</row>
  </sheetData>
  <sheetProtection/>
  <mergeCells count="225"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5:J45"/>
    <mergeCell ref="K45:N45"/>
    <mergeCell ref="O45:T45"/>
    <mergeCell ref="U45:Z45"/>
    <mergeCell ref="AA45:AF45"/>
    <mergeCell ref="A50:J50"/>
    <mergeCell ref="K50:N50"/>
    <mergeCell ref="O50:T50"/>
    <mergeCell ref="U50:Z50"/>
    <mergeCell ref="AA50:AF50"/>
    <mergeCell ref="A44:J44"/>
    <mergeCell ref="K44:N44"/>
    <mergeCell ref="O44:T44"/>
    <mergeCell ref="U44:Z44"/>
    <mergeCell ref="AA44:AF44"/>
    <mergeCell ref="A46:J46"/>
    <mergeCell ref="K46:N46"/>
    <mergeCell ref="O46:T46"/>
    <mergeCell ref="U46:Z46"/>
    <mergeCell ref="AA46:AF46"/>
    <mergeCell ref="A41:J41"/>
    <mergeCell ref="K41:N41"/>
    <mergeCell ref="O41:T41"/>
    <mergeCell ref="U41:Z41"/>
    <mergeCell ref="AA41:AF41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2:J42"/>
    <mergeCell ref="K42:N42"/>
    <mergeCell ref="O42:T42"/>
    <mergeCell ref="U42:Z42"/>
    <mergeCell ref="AA42:AF42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3:J33"/>
    <mergeCell ref="K33:N33"/>
    <mergeCell ref="O33:T33"/>
    <mergeCell ref="U33:Z33"/>
    <mergeCell ref="AA33:AF33"/>
    <mergeCell ref="A35:J35"/>
    <mergeCell ref="K35:N35"/>
    <mergeCell ref="O35:T35"/>
    <mergeCell ref="U35:Z35"/>
    <mergeCell ref="AA35:AF35"/>
    <mergeCell ref="A30:J30"/>
    <mergeCell ref="K30:N30"/>
    <mergeCell ref="O30:T30"/>
    <mergeCell ref="U30:Z30"/>
    <mergeCell ref="AA30:AF30"/>
    <mergeCell ref="A34:J34"/>
    <mergeCell ref="K34:N34"/>
    <mergeCell ref="O34:T34"/>
    <mergeCell ref="U34:Z34"/>
    <mergeCell ref="AA34:AF34"/>
    <mergeCell ref="A29:J29"/>
    <mergeCell ref="K29:N29"/>
    <mergeCell ref="O29:T29"/>
    <mergeCell ref="U29:Z29"/>
    <mergeCell ref="AA29:AF29"/>
    <mergeCell ref="A32:J32"/>
    <mergeCell ref="K32:N32"/>
    <mergeCell ref="O32:T32"/>
    <mergeCell ref="U32:Z32"/>
    <mergeCell ref="AA32:AF32"/>
    <mergeCell ref="A27:J27"/>
    <mergeCell ref="K27:N27"/>
    <mergeCell ref="O27:T27"/>
    <mergeCell ref="U27:Z27"/>
    <mergeCell ref="AA27:AF27"/>
    <mergeCell ref="A31:J31"/>
    <mergeCell ref="K31:N31"/>
    <mergeCell ref="O31:T31"/>
    <mergeCell ref="U31:Z31"/>
    <mergeCell ref="AA31:AF31"/>
    <mergeCell ref="A25:J25"/>
    <mergeCell ref="K25:N25"/>
    <mergeCell ref="O25:T25"/>
    <mergeCell ref="U25:Z25"/>
    <mergeCell ref="AA25:AF25"/>
    <mergeCell ref="A28:J28"/>
    <mergeCell ref="K28:N28"/>
    <mergeCell ref="O28:T28"/>
    <mergeCell ref="U28:Z28"/>
    <mergeCell ref="AA28:AF28"/>
    <mergeCell ref="A23:J23"/>
    <mergeCell ref="K23:N23"/>
    <mergeCell ref="O23:T23"/>
    <mergeCell ref="U23:Z23"/>
    <mergeCell ref="AA23:AF23"/>
    <mergeCell ref="A26:J26"/>
    <mergeCell ref="K26:N26"/>
    <mergeCell ref="O26:T26"/>
    <mergeCell ref="U26:Z26"/>
    <mergeCell ref="AA26:AF26"/>
    <mergeCell ref="A20:J20"/>
    <mergeCell ref="K20:N20"/>
    <mergeCell ref="O20:T20"/>
    <mergeCell ref="U20:Z20"/>
    <mergeCell ref="AA20:AF20"/>
    <mergeCell ref="A24:J24"/>
    <mergeCell ref="K24:N24"/>
    <mergeCell ref="O24:T24"/>
    <mergeCell ref="U24:Z24"/>
    <mergeCell ref="AA24:AF24"/>
    <mergeCell ref="A18:J18"/>
    <mergeCell ref="K18:N18"/>
    <mergeCell ref="O18:T18"/>
    <mergeCell ref="U18:Z18"/>
    <mergeCell ref="AA18:AF18"/>
    <mergeCell ref="A22:J22"/>
    <mergeCell ref="K22:N22"/>
    <mergeCell ref="O22:T22"/>
    <mergeCell ref="U22:Z22"/>
    <mergeCell ref="AA22:AF22"/>
    <mergeCell ref="A17:J17"/>
    <mergeCell ref="K17:N17"/>
    <mergeCell ref="O17:T17"/>
    <mergeCell ref="U17:Z17"/>
    <mergeCell ref="AA17:AF17"/>
    <mergeCell ref="A21:J21"/>
    <mergeCell ref="K21:N21"/>
    <mergeCell ref="O21:T21"/>
    <mergeCell ref="U21:Z21"/>
    <mergeCell ref="AA21:AF21"/>
    <mergeCell ref="A16:J16"/>
    <mergeCell ref="K16:N16"/>
    <mergeCell ref="O16:T16"/>
    <mergeCell ref="U16:Z16"/>
    <mergeCell ref="AA16:AF16"/>
    <mergeCell ref="A19:J19"/>
    <mergeCell ref="K19:N19"/>
    <mergeCell ref="O19:T19"/>
    <mergeCell ref="U19:Z19"/>
    <mergeCell ref="AA19:AF19"/>
    <mergeCell ref="A13:J13"/>
    <mergeCell ref="K13:N13"/>
    <mergeCell ref="O13:T13"/>
    <mergeCell ref="U13:Z13"/>
    <mergeCell ref="AA13:AF13"/>
    <mergeCell ref="A15:J15"/>
    <mergeCell ref="K15:N15"/>
    <mergeCell ref="O15:T15"/>
    <mergeCell ref="U15:Z15"/>
    <mergeCell ref="AA15:AF15"/>
    <mergeCell ref="A10:J10"/>
    <mergeCell ref="K10:N10"/>
    <mergeCell ref="O10:T10"/>
    <mergeCell ref="U10:Z10"/>
    <mergeCell ref="AA10:AF10"/>
    <mergeCell ref="A14:J14"/>
    <mergeCell ref="K14:N14"/>
    <mergeCell ref="O14:T14"/>
    <mergeCell ref="U14:Z14"/>
    <mergeCell ref="AA14:AF14"/>
    <mergeCell ref="A8:J8"/>
    <mergeCell ref="K8:N8"/>
    <mergeCell ref="O8:T8"/>
    <mergeCell ref="U8:Z8"/>
    <mergeCell ref="AA8:AF8"/>
    <mergeCell ref="A12:J12"/>
    <mergeCell ref="K12:N12"/>
    <mergeCell ref="O12:T12"/>
    <mergeCell ref="U12:Z12"/>
    <mergeCell ref="AA12:AF12"/>
    <mergeCell ref="W2:AF2"/>
    <mergeCell ref="A6:AF6"/>
    <mergeCell ref="A7:J7"/>
    <mergeCell ref="K7:N7"/>
    <mergeCell ref="O7:T7"/>
    <mergeCell ref="A11:J11"/>
    <mergeCell ref="K11:N11"/>
    <mergeCell ref="O11:T11"/>
    <mergeCell ref="U11:Z11"/>
    <mergeCell ref="AA11:AF11"/>
    <mergeCell ref="U7:Z7"/>
    <mergeCell ref="AA7:AF7"/>
    <mergeCell ref="A3:AF3"/>
    <mergeCell ref="A4:AE4"/>
    <mergeCell ref="A5:AD5"/>
    <mergeCell ref="A9:J9"/>
    <mergeCell ref="K9:N9"/>
    <mergeCell ref="O9:T9"/>
    <mergeCell ref="U9:Z9"/>
    <mergeCell ref="AA9:AF9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140625" style="0" customWidth="1"/>
    <col min="2" max="2" width="41.00390625" style="0" customWidth="1"/>
    <col min="3" max="3" width="32.8515625" style="0" customWidth="1"/>
  </cols>
  <sheetData>
    <row r="2" spans="1:6" ht="15">
      <c r="A2" s="148" t="s">
        <v>513</v>
      </c>
      <c r="B2" s="186"/>
      <c r="C2" s="186"/>
      <c r="D2" s="84"/>
      <c r="E2" s="84"/>
      <c r="F2" s="84"/>
    </row>
    <row r="3" spans="1:6" ht="15">
      <c r="A3" s="148" t="s">
        <v>205</v>
      </c>
      <c r="B3" s="186"/>
      <c r="C3" s="186"/>
      <c r="D3" s="84"/>
      <c r="E3" s="84"/>
      <c r="F3" s="84"/>
    </row>
    <row r="4" spans="1:6" ht="15">
      <c r="A4" s="148" t="s">
        <v>499</v>
      </c>
      <c r="B4" s="186"/>
      <c r="C4" s="186"/>
      <c r="D4" s="84"/>
      <c r="E4" s="84"/>
      <c r="F4" s="84"/>
    </row>
    <row r="5" spans="1:3" ht="15">
      <c r="A5" s="184"/>
      <c r="B5" s="185"/>
      <c r="C5" s="185"/>
    </row>
    <row r="6" ht="15">
      <c r="A6" s="119"/>
    </row>
    <row r="7" spans="1:3" ht="15.75">
      <c r="A7" s="120"/>
      <c r="B7" s="121" t="s">
        <v>203</v>
      </c>
      <c r="C7" s="121" t="s">
        <v>433</v>
      </c>
    </row>
    <row r="8" spans="1:3" ht="25.5">
      <c r="A8" s="122" t="s">
        <v>434</v>
      </c>
      <c r="B8" s="123" t="s">
        <v>435</v>
      </c>
      <c r="C8" s="124">
        <v>66662375</v>
      </c>
    </row>
    <row r="9" spans="1:3" ht="25.5">
      <c r="A9" s="122" t="s">
        <v>436</v>
      </c>
      <c r="B9" s="123" t="s">
        <v>437</v>
      </c>
      <c r="C9" s="124">
        <v>90240458</v>
      </c>
    </row>
    <row r="10" spans="1:3" ht="25.5">
      <c r="A10" s="125" t="s">
        <v>438</v>
      </c>
      <c r="B10" s="126" t="s">
        <v>439</v>
      </c>
      <c r="C10" s="127">
        <v>-23578083</v>
      </c>
    </row>
    <row r="11" spans="1:3" ht="25.5">
      <c r="A11" s="122" t="s">
        <v>440</v>
      </c>
      <c r="B11" s="123" t="s">
        <v>441</v>
      </c>
      <c r="C11" s="124">
        <v>58854551</v>
      </c>
    </row>
    <row r="12" spans="1:3" ht="25.5">
      <c r="A12" s="122" t="s">
        <v>442</v>
      </c>
      <c r="B12" s="123" t="s">
        <v>443</v>
      </c>
      <c r="C12" s="124">
        <v>999478</v>
      </c>
    </row>
    <row r="13" spans="1:3" ht="25.5">
      <c r="A13" s="125" t="s">
        <v>444</v>
      </c>
      <c r="B13" s="126" t="s">
        <v>445</v>
      </c>
      <c r="C13" s="127">
        <v>57855073</v>
      </c>
    </row>
    <row r="14" spans="1:3" ht="25.5">
      <c r="A14" s="125" t="s">
        <v>446</v>
      </c>
      <c r="B14" s="126" t="s">
        <v>447</v>
      </c>
      <c r="C14" s="127">
        <v>34276990</v>
      </c>
    </row>
    <row r="15" spans="1:3" ht="15">
      <c r="A15" s="125" t="s">
        <v>448</v>
      </c>
      <c r="B15" s="126" t="s">
        <v>449</v>
      </c>
      <c r="C15" s="127">
        <v>34276990</v>
      </c>
    </row>
    <row r="16" spans="1:3" ht="38.25">
      <c r="A16" s="125" t="s">
        <v>450</v>
      </c>
      <c r="B16" s="126" t="s">
        <v>451</v>
      </c>
      <c r="C16" s="127">
        <v>611148</v>
      </c>
    </row>
    <row r="17" spans="1:3" ht="25.5">
      <c r="A17" s="125" t="s">
        <v>452</v>
      </c>
      <c r="B17" s="126" t="s">
        <v>453</v>
      </c>
      <c r="C17" s="127">
        <v>33665842</v>
      </c>
    </row>
  </sheetData>
  <sheetProtection/>
  <mergeCells count="4">
    <mergeCell ref="A5:C5"/>
    <mergeCell ref="A2:C2"/>
    <mergeCell ref="A3:C3"/>
    <mergeCell ref="A4:C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8.140625" style="0" customWidth="1"/>
    <col min="2" max="2" width="41.00390625" style="0" customWidth="1"/>
    <col min="3" max="3" width="10.7109375" style="0" bestFit="1" customWidth="1"/>
    <col min="4" max="4" width="13.8515625" style="0" bestFit="1" customWidth="1"/>
    <col min="5" max="5" width="11.28125" style="0" bestFit="1" customWidth="1"/>
  </cols>
  <sheetData>
    <row r="1" spans="1:5" ht="15">
      <c r="A1" s="148" t="s">
        <v>514</v>
      </c>
      <c r="B1" s="186"/>
      <c r="C1" s="186"/>
      <c r="D1" s="172"/>
      <c r="E1" s="172"/>
    </row>
    <row r="2" spans="1:5" ht="15">
      <c r="A2" s="148" t="s">
        <v>205</v>
      </c>
      <c r="B2" s="186"/>
      <c r="C2" s="186"/>
      <c r="D2" s="172"/>
      <c r="E2" s="172"/>
    </row>
    <row r="3" spans="1:5" ht="15">
      <c r="A3" s="187" t="s">
        <v>498</v>
      </c>
      <c r="B3" s="188"/>
      <c r="C3" s="188"/>
      <c r="D3" s="188"/>
      <c r="E3" s="188"/>
    </row>
    <row r="4" spans="1:5" ht="15">
      <c r="A4" s="59"/>
      <c r="B4" s="59"/>
      <c r="C4" s="59"/>
      <c r="D4" s="59"/>
      <c r="E4" s="59"/>
    </row>
    <row r="5" spans="1:5" ht="15">
      <c r="A5" s="128"/>
      <c r="B5" s="128" t="s">
        <v>203</v>
      </c>
      <c r="C5" s="128" t="s">
        <v>454</v>
      </c>
      <c r="D5" s="128" t="s">
        <v>455</v>
      </c>
      <c r="E5" s="128" t="s">
        <v>456</v>
      </c>
    </row>
    <row r="6" spans="1:5" ht="15">
      <c r="A6" s="129" t="s">
        <v>434</v>
      </c>
      <c r="B6" s="130" t="s">
        <v>457</v>
      </c>
      <c r="C6" s="131">
        <v>2675789</v>
      </c>
      <c r="D6" s="131">
        <v>0</v>
      </c>
      <c r="E6" s="131">
        <v>6566694</v>
      </c>
    </row>
    <row r="7" spans="1:5" ht="24">
      <c r="A7" s="129" t="s">
        <v>436</v>
      </c>
      <c r="B7" s="130" t="s">
        <v>458</v>
      </c>
      <c r="C7" s="131">
        <v>6976997</v>
      </c>
      <c r="D7" s="131">
        <v>0</v>
      </c>
      <c r="E7" s="131">
        <v>6655401</v>
      </c>
    </row>
    <row r="8" spans="1:5" ht="24">
      <c r="A8" s="129" t="s">
        <v>438</v>
      </c>
      <c r="B8" s="130" t="s">
        <v>459</v>
      </c>
      <c r="C8" s="131">
        <v>782740</v>
      </c>
      <c r="D8" s="131">
        <v>0</v>
      </c>
      <c r="E8" s="131">
        <v>0</v>
      </c>
    </row>
    <row r="9" spans="1:5" ht="24">
      <c r="A9" s="132" t="s">
        <v>440</v>
      </c>
      <c r="B9" s="133" t="s">
        <v>460</v>
      </c>
      <c r="C9" s="134">
        <v>10435526</v>
      </c>
      <c r="D9" s="134">
        <v>0</v>
      </c>
      <c r="E9" s="134">
        <v>13222095</v>
      </c>
    </row>
    <row r="10" spans="1:5" ht="24">
      <c r="A10" s="129" t="s">
        <v>461</v>
      </c>
      <c r="B10" s="130" t="s">
        <v>462</v>
      </c>
      <c r="C10" s="131">
        <v>23932067</v>
      </c>
      <c r="D10" s="131">
        <v>0</v>
      </c>
      <c r="E10" s="131">
        <v>25988474</v>
      </c>
    </row>
    <row r="11" spans="1:5" ht="24">
      <c r="A11" s="129" t="s">
        <v>463</v>
      </c>
      <c r="B11" s="130" t="s">
        <v>464</v>
      </c>
      <c r="C11" s="131">
        <v>0</v>
      </c>
      <c r="D11" s="131">
        <v>0</v>
      </c>
      <c r="E11" s="131">
        <v>2009000</v>
      </c>
    </row>
    <row r="12" spans="1:5" ht="24">
      <c r="A12" s="129" t="s">
        <v>465</v>
      </c>
      <c r="B12" s="130" t="s">
        <v>466</v>
      </c>
      <c r="C12" s="131">
        <v>698125</v>
      </c>
      <c r="D12" s="131">
        <v>0</v>
      </c>
      <c r="E12" s="131">
        <v>1165757</v>
      </c>
    </row>
    <row r="13" spans="1:5" ht="15">
      <c r="A13" s="129" t="s">
        <v>467</v>
      </c>
      <c r="B13" s="130" t="s">
        <v>468</v>
      </c>
      <c r="C13" s="131">
        <v>758520</v>
      </c>
      <c r="D13" s="131">
        <v>0</v>
      </c>
      <c r="E13" s="131">
        <v>21418941</v>
      </c>
    </row>
    <row r="14" spans="1:5" ht="24">
      <c r="A14" s="132" t="s">
        <v>469</v>
      </c>
      <c r="B14" s="133" t="s">
        <v>470</v>
      </c>
      <c r="C14" s="134">
        <v>25388712</v>
      </c>
      <c r="D14" s="134">
        <v>0</v>
      </c>
      <c r="E14" s="134">
        <v>50582172</v>
      </c>
    </row>
    <row r="15" spans="1:5" ht="15">
      <c r="A15" s="129" t="s">
        <v>471</v>
      </c>
      <c r="B15" s="130" t="s">
        <v>472</v>
      </c>
      <c r="C15" s="131">
        <v>2147439</v>
      </c>
      <c r="D15" s="131">
        <v>0</v>
      </c>
      <c r="E15" s="131">
        <v>2034409</v>
      </c>
    </row>
    <row r="16" spans="1:5" ht="15">
      <c r="A16" s="129" t="s">
        <v>473</v>
      </c>
      <c r="B16" s="130" t="s">
        <v>474</v>
      </c>
      <c r="C16" s="131">
        <v>13381782</v>
      </c>
      <c r="D16" s="131">
        <v>0</v>
      </c>
      <c r="E16" s="131">
        <v>9825976</v>
      </c>
    </row>
    <row r="17" spans="1:5" ht="15">
      <c r="A17" s="132" t="s">
        <v>452</v>
      </c>
      <c r="B17" s="133" t="s">
        <v>475</v>
      </c>
      <c r="C17" s="134">
        <v>15529221</v>
      </c>
      <c r="D17" s="134">
        <v>0</v>
      </c>
      <c r="E17" s="134">
        <v>11860385</v>
      </c>
    </row>
    <row r="18" spans="1:5" ht="15">
      <c r="A18" s="129" t="s">
        <v>476</v>
      </c>
      <c r="B18" s="130" t="s">
        <v>477</v>
      </c>
      <c r="C18" s="131">
        <v>4075369</v>
      </c>
      <c r="D18" s="131">
        <v>0</v>
      </c>
      <c r="E18" s="131">
        <v>4528340</v>
      </c>
    </row>
    <row r="19" spans="1:5" ht="15">
      <c r="A19" s="129" t="s">
        <v>478</v>
      </c>
      <c r="B19" s="130" t="s">
        <v>479</v>
      </c>
      <c r="C19" s="131">
        <v>2809013</v>
      </c>
      <c r="D19" s="131">
        <v>0</v>
      </c>
      <c r="E19" s="131">
        <v>2889700</v>
      </c>
    </row>
    <row r="20" spans="1:5" ht="15">
      <c r="A20" s="129" t="s">
        <v>480</v>
      </c>
      <c r="B20" s="130" t="s">
        <v>481</v>
      </c>
      <c r="C20" s="131">
        <v>1104776</v>
      </c>
      <c r="D20" s="131">
        <v>0</v>
      </c>
      <c r="E20" s="131">
        <v>1070047</v>
      </c>
    </row>
    <row r="21" spans="1:5" ht="15">
      <c r="A21" s="132" t="s">
        <v>482</v>
      </c>
      <c r="B21" s="133" t="s">
        <v>483</v>
      </c>
      <c r="C21" s="134">
        <v>7989158</v>
      </c>
      <c r="D21" s="134">
        <v>0</v>
      </c>
      <c r="E21" s="134">
        <v>8488087</v>
      </c>
    </row>
    <row r="22" spans="1:5" ht="15">
      <c r="A22" s="132" t="s">
        <v>484</v>
      </c>
      <c r="B22" s="133" t="s">
        <v>485</v>
      </c>
      <c r="C22" s="134">
        <v>12129652</v>
      </c>
      <c r="D22" s="134">
        <v>0</v>
      </c>
      <c r="E22" s="134">
        <v>13842949</v>
      </c>
    </row>
    <row r="23" spans="1:5" ht="15">
      <c r="A23" s="132" t="s">
        <v>486</v>
      </c>
      <c r="B23" s="133" t="s">
        <v>487</v>
      </c>
      <c r="C23" s="134">
        <v>12195417</v>
      </c>
      <c r="D23" s="134">
        <v>0</v>
      </c>
      <c r="E23" s="134">
        <v>17571559</v>
      </c>
    </row>
    <row r="24" spans="1:5" ht="24">
      <c r="A24" s="132" t="s">
        <v>488</v>
      </c>
      <c r="B24" s="133" t="s">
        <v>489</v>
      </c>
      <c r="C24" s="134">
        <v>-12019210</v>
      </c>
      <c r="D24" s="134">
        <v>0</v>
      </c>
      <c r="E24" s="134">
        <v>12041287</v>
      </c>
    </row>
    <row r="25" spans="1:5" ht="24">
      <c r="A25" s="129" t="s">
        <v>490</v>
      </c>
      <c r="B25" s="130" t="s">
        <v>491</v>
      </c>
      <c r="C25" s="131">
        <v>2446</v>
      </c>
      <c r="D25" s="131">
        <v>0</v>
      </c>
      <c r="E25" s="131">
        <v>29</v>
      </c>
    </row>
    <row r="26" spans="1:5" ht="24">
      <c r="A26" s="132" t="s">
        <v>492</v>
      </c>
      <c r="B26" s="133" t="s">
        <v>493</v>
      </c>
      <c r="C26" s="134">
        <v>2446</v>
      </c>
      <c r="D26" s="134">
        <v>0</v>
      </c>
      <c r="E26" s="134">
        <v>29</v>
      </c>
    </row>
    <row r="27" spans="1:5" ht="24">
      <c r="A27" s="132" t="s">
        <v>494</v>
      </c>
      <c r="B27" s="133" t="s">
        <v>495</v>
      </c>
      <c r="C27" s="134">
        <v>2446</v>
      </c>
      <c r="D27" s="134">
        <v>0</v>
      </c>
      <c r="E27" s="134">
        <v>29</v>
      </c>
    </row>
    <row r="28" spans="1:5" ht="15">
      <c r="A28" s="132" t="s">
        <v>496</v>
      </c>
      <c r="B28" s="133" t="s">
        <v>497</v>
      </c>
      <c r="C28" s="134">
        <v>-12016764</v>
      </c>
      <c r="D28" s="134">
        <v>0</v>
      </c>
      <c r="E28" s="134">
        <v>12041316</v>
      </c>
    </row>
    <row r="29" spans="1:5" ht="15">
      <c r="A29" s="59"/>
      <c r="B29" s="59"/>
      <c r="C29" s="59"/>
      <c r="D29" s="59"/>
      <c r="E29" s="59"/>
    </row>
    <row r="30" spans="1:5" ht="15">
      <c r="A30" s="59"/>
      <c r="B30" s="59"/>
      <c r="C30" s="59"/>
      <c r="D30" s="59"/>
      <c r="E30" s="59"/>
    </row>
    <row r="31" spans="1:5" ht="15">
      <c r="A31" s="59"/>
      <c r="B31" s="59"/>
      <c r="C31" s="59"/>
      <c r="D31" s="59"/>
      <c r="E31" s="59"/>
    </row>
    <row r="32" spans="1:5" ht="15">
      <c r="A32" s="59"/>
      <c r="B32" s="59"/>
      <c r="C32" s="59"/>
      <c r="D32" s="59"/>
      <c r="E32" s="59"/>
    </row>
    <row r="33" spans="1:5" ht="15">
      <c r="A33" s="59"/>
      <c r="B33" s="59"/>
      <c r="C33" s="59"/>
      <c r="D33" s="59"/>
      <c r="E33" s="59"/>
    </row>
    <row r="34" spans="1:5" ht="15">
      <c r="A34" s="59"/>
      <c r="B34" s="59"/>
      <c r="C34" s="59"/>
      <c r="D34" s="59"/>
      <c r="E34" s="59"/>
    </row>
    <row r="35" spans="1:5" ht="15">
      <c r="A35" s="59"/>
      <c r="B35" s="59"/>
      <c r="C35" s="59"/>
      <c r="D35" s="59"/>
      <c r="E35" s="59"/>
    </row>
    <row r="36" spans="1:5" ht="15">
      <c r="A36" s="59"/>
      <c r="B36" s="59"/>
      <c r="C36" s="59"/>
      <c r="D36" s="59"/>
      <c r="E36" s="59"/>
    </row>
    <row r="37" spans="1:5" ht="15">
      <c r="A37" s="59"/>
      <c r="B37" s="59"/>
      <c r="C37" s="59"/>
      <c r="D37" s="59"/>
      <c r="E37" s="59"/>
    </row>
    <row r="38" spans="1:5" ht="15">
      <c r="A38" s="59"/>
      <c r="B38" s="59"/>
      <c r="C38" s="59"/>
      <c r="D38" s="59"/>
      <c r="E38" s="59"/>
    </row>
    <row r="39" spans="1:5" ht="15">
      <c r="A39" s="59"/>
      <c r="B39" s="59"/>
      <c r="C39" s="59"/>
      <c r="D39" s="59"/>
      <c r="E39" s="59"/>
    </row>
    <row r="40" spans="1:5" ht="15">
      <c r="A40" s="59"/>
      <c r="B40" s="59"/>
      <c r="C40" s="59"/>
      <c r="D40" s="59"/>
      <c r="E40" s="59"/>
    </row>
    <row r="41" spans="1:5" ht="15">
      <c r="A41" s="59"/>
      <c r="B41" s="59"/>
      <c r="C41" s="59"/>
      <c r="D41" s="59"/>
      <c r="E41" s="59"/>
    </row>
    <row r="42" spans="1:5" ht="15">
      <c r="A42" s="59"/>
      <c r="B42" s="59"/>
      <c r="C42" s="59"/>
      <c r="D42" s="59"/>
      <c r="E42" s="59"/>
    </row>
    <row r="43" spans="1:5" ht="15">
      <c r="A43" s="59"/>
      <c r="B43" s="59"/>
      <c r="C43" s="59"/>
      <c r="D43" s="59"/>
      <c r="E43" s="59"/>
    </row>
    <row r="44" spans="1:5" ht="15">
      <c r="A44" s="59"/>
      <c r="B44" s="59"/>
      <c r="C44" s="59"/>
      <c r="D44" s="59"/>
      <c r="E44" s="59"/>
    </row>
    <row r="45" spans="1:5" ht="15">
      <c r="A45" s="59"/>
      <c r="B45" s="59"/>
      <c r="C45" s="59"/>
      <c r="D45" s="59"/>
      <c r="E45" s="59"/>
    </row>
    <row r="46" spans="1:5" ht="15">
      <c r="A46" s="59"/>
      <c r="B46" s="59"/>
      <c r="C46" s="59"/>
      <c r="D46" s="59"/>
      <c r="E46" s="59"/>
    </row>
    <row r="47" spans="1:5" ht="15">
      <c r="A47" s="59"/>
      <c r="B47" s="59"/>
      <c r="C47" s="59"/>
      <c r="D47" s="59"/>
      <c r="E47" s="59"/>
    </row>
    <row r="48" spans="1:5" ht="15">
      <c r="A48" s="59"/>
      <c r="B48" s="59"/>
      <c r="C48" s="59"/>
      <c r="D48" s="59"/>
      <c r="E48" s="59"/>
    </row>
    <row r="49" spans="1:5" ht="15">
      <c r="A49" s="59"/>
      <c r="B49" s="59"/>
      <c r="C49" s="59"/>
      <c r="D49" s="59"/>
      <c r="E49" s="59"/>
    </row>
    <row r="50" spans="1:5" ht="15">
      <c r="A50" s="59"/>
      <c r="B50" s="59"/>
      <c r="C50" s="59"/>
      <c r="D50" s="59"/>
      <c r="E50" s="59"/>
    </row>
    <row r="51" spans="1:5" ht="15">
      <c r="A51" s="59"/>
      <c r="B51" s="59"/>
      <c r="C51" s="59"/>
      <c r="D51" s="59"/>
      <c r="E51" s="59"/>
    </row>
    <row r="52" spans="1:5" ht="15">
      <c r="A52" s="59"/>
      <c r="B52" s="59"/>
      <c r="C52" s="59"/>
      <c r="D52" s="59"/>
      <c r="E52" s="59"/>
    </row>
    <row r="53" spans="1:5" ht="15">
      <c r="A53" s="59"/>
      <c r="B53" s="59"/>
      <c r="C53" s="59"/>
      <c r="D53" s="59"/>
      <c r="E53" s="59"/>
    </row>
    <row r="54" spans="1:5" ht="15">
      <c r="A54" s="59"/>
      <c r="B54" s="59"/>
      <c r="C54" s="59"/>
      <c r="D54" s="59"/>
      <c r="E54" s="59"/>
    </row>
    <row r="55" spans="1:5" ht="15">
      <c r="A55" s="59"/>
      <c r="B55" s="59"/>
      <c r="C55" s="59"/>
      <c r="D55" s="59"/>
      <c r="E55" s="59"/>
    </row>
    <row r="56" spans="1:5" ht="15">
      <c r="A56" s="59"/>
      <c r="B56" s="59"/>
      <c r="C56" s="59"/>
      <c r="D56" s="59"/>
      <c r="E56" s="59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3.421875" style="0" customWidth="1"/>
    <col min="2" max="2" width="5.140625" style="0" customWidth="1"/>
    <col min="3" max="3" width="8.8515625" style="0" customWidth="1"/>
    <col min="4" max="4" width="9.7109375" style="0" customWidth="1"/>
    <col min="5" max="6" width="9.57421875" style="0" bestFit="1" customWidth="1"/>
    <col min="7" max="7" width="8.8515625" style="0" customWidth="1"/>
    <col min="8" max="8" width="9.28125" style="0" customWidth="1"/>
    <col min="9" max="9" width="7.7109375" style="0" customWidth="1"/>
  </cols>
  <sheetData>
    <row r="1" spans="1:9" ht="15">
      <c r="A1" s="148" t="s">
        <v>504</v>
      </c>
      <c r="B1" s="152"/>
      <c r="C1" s="152"/>
      <c r="D1" s="152"/>
      <c r="E1" s="152"/>
      <c r="F1" s="152"/>
      <c r="G1" s="152"/>
      <c r="H1" s="151"/>
      <c r="I1" s="151"/>
    </row>
    <row r="2" spans="1:9" ht="15.75" customHeight="1">
      <c r="A2" s="153" t="s">
        <v>166</v>
      </c>
      <c r="B2" s="154"/>
      <c r="C2" s="154"/>
      <c r="D2" s="154"/>
      <c r="E2" s="154"/>
      <c r="F2" s="154"/>
      <c r="G2" s="155"/>
      <c r="H2" s="151"/>
      <c r="I2" s="151"/>
    </row>
    <row r="3" spans="1:9" ht="15">
      <c r="A3" s="153" t="s">
        <v>168</v>
      </c>
      <c r="B3" s="154"/>
      <c r="C3" s="154"/>
      <c r="D3" s="154"/>
      <c r="E3" s="154"/>
      <c r="F3" s="154"/>
      <c r="G3" s="155"/>
      <c r="H3" s="151"/>
      <c r="I3" s="151"/>
    </row>
    <row r="4" spans="1:7" ht="15">
      <c r="A4" s="27"/>
      <c r="B4" s="28"/>
      <c r="C4" s="29"/>
      <c r="D4" s="28"/>
      <c r="E4" s="30"/>
      <c r="F4" s="30"/>
      <c r="G4" s="28"/>
    </row>
    <row r="5" spans="1:9" ht="46.5" customHeight="1">
      <c r="A5" s="31" t="s">
        <v>17</v>
      </c>
      <c r="B5" s="32" t="s">
        <v>18</v>
      </c>
      <c r="C5" s="23" t="s">
        <v>19</v>
      </c>
      <c r="D5" s="24" t="s">
        <v>151</v>
      </c>
      <c r="E5" s="24" t="s">
        <v>169</v>
      </c>
      <c r="F5" s="24" t="s">
        <v>214</v>
      </c>
      <c r="G5" s="24" t="s">
        <v>170</v>
      </c>
      <c r="H5" s="24" t="s">
        <v>500</v>
      </c>
      <c r="I5" s="24" t="s">
        <v>501</v>
      </c>
    </row>
    <row r="6" spans="1:9" ht="15">
      <c r="A6" s="33" t="s">
        <v>20</v>
      </c>
      <c r="B6" s="33" t="s">
        <v>21</v>
      </c>
      <c r="C6" s="19">
        <v>3989600</v>
      </c>
      <c r="D6" s="19">
        <v>4129179</v>
      </c>
      <c r="E6" s="19">
        <v>4382789</v>
      </c>
      <c r="F6" s="19">
        <v>4664441</v>
      </c>
      <c r="G6" s="19">
        <v>4486840</v>
      </c>
      <c r="H6" s="19">
        <v>4664441</v>
      </c>
      <c r="I6" s="136">
        <v>0</v>
      </c>
    </row>
    <row r="7" spans="1:9" ht="15">
      <c r="A7" s="34" t="s">
        <v>22</v>
      </c>
      <c r="B7" s="35" t="s">
        <v>23</v>
      </c>
      <c r="C7" s="19">
        <v>250542</v>
      </c>
      <c r="D7" s="19">
        <v>250542</v>
      </c>
      <c r="E7" s="19">
        <v>260872</v>
      </c>
      <c r="F7" s="19">
        <v>260872</v>
      </c>
      <c r="G7" s="19">
        <v>260870</v>
      </c>
      <c r="H7" s="19">
        <v>260872</v>
      </c>
      <c r="I7" s="136">
        <v>0</v>
      </c>
    </row>
    <row r="8" spans="1:9" ht="15">
      <c r="A8" s="36" t="s">
        <v>24</v>
      </c>
      <c r="B8" s="37" t="s">
        <v>25</v>
      </c>
      <c r="C8" s="21">
        <f aca="true" t="shared" si="0" ref="C8:H8">SUM(C6:C7)</f>
        <v>4240142</v>
      </c>
      <c r="D8" s="21">
        <f t="shared" si="0"/>
        <v>4379721</v>
      </c>
      <c r="E8" s="21">
        <f t="shared" si="0"/>
        <v>4643661</v>
      </c>
      <c r="F8" s="21">
        <f t="shared" si="0"/>
        <v>4925313</v>
      </c>
      <c r="G8" s="21">
        <f t="shared" si="0"/>
        <v>4747710</v>
      </c>
      <c r="H8" s="21">
        <f t="shared" si="0"/>
        <v>4925313</v>
      </c>
      <c r="I8" s="136">
        <v>0</v>
      </c>
    </row>
    <row r="9" spans="1:9" ht="15">
      <c r="A9" s="38" t="s">
        <v>26</v>
      </c>
      <c r="B9" s="35" t="s">
        <v>27</v>
      </c>
      <c r="C9" s="19">
        <v>2064144</v>
      </c>
      <c r="D9" s="19">
        <v>2064144</v>
      </c>
      <c r="E9" s="19">
        <v>2064144</v>
      </c>
      <c r="F9" s="19">
        <v>2147830</v>
      </c>
      <c r="G9" s="19">
        <v>2147830</v>
      </c>
      <c r="H9" s="19">
        <v>2147830</v>
      </c>
      <c r="I9" s="136">
        <v>0</v>
      </c>
    </row>
    <row r="10" spans="1:9" ht="24">
      <c r="A10" s="38" t="s">
        <v>28</v>
      </c>
      <c r="B10" s="35" t="s">
        <v>29</v>
      </c>
      <c r="C10" s="19">
        <v>510000</v>
      </c>
      <c r="D10" s="19">
        <v>510000</v>
      </c>
      <c r="E10" s="19">
        <v>500655</v>
      </c>
      <c r="F10" s="19">
        <v>447000</v>
      </c>
      <c r="G10" s="19">
        <v>421000</v>
      </c>
      <c r="H10" s="19">
        <v>447000</v>
      </c>
      <c r="I10" s="136">
        <v>0</v>
      </c>
    </row>
    <row r="11" spans="1:9" ht="15">
      <c r="A11" s="39" t="s">
        <v>30</v>
      </c>
      <c r="B11" s="37" t="s">
        <v>31</v>
      </c>
      <c r="C11" s="21">
        <f aca="true" t="shared" si="1" ref="C11:H11">SUM(C9:C10)</f>
        <v>2574144</v>
      </c>
      <c r="D11" s="21">
        <f t="shared" si="1"/>
        <v>2574144</v>
      </c>
      <c r="E11" s="21">
        <f t="shared" si="1"/>
        <v>2564799</v>
      </c>
      <c r="F11" s="21">
        <f t="shared" si="1"/>
        <v>2594830</v>
      </c>
      <c r="G11" s="21">
        <f t="shared" si="1"/>
        <v>2568830</v>
      </c>
      <c r="H11" s="21">
        <f t="shared" si="1"/>
        <v>2594830</v>
      </c>
      <c r="I11" s="136">
        <v>0</v>
      </c>
    </row>
    <row r="12" spans="1:9" ht="15">
      <c r="A12" s="36" t="s">
        <v>32</v>
      </c>
      <c r="B12" s="37" t="s">
        <v>33</v>
      </c>
      <c r="C12" s="21">
        <f aca="true" t="shared" si="2" ref="C12:H12">SUM(C11,C8)</f>
        <v>6814286</v>
      </c>
      <c r="D12" s="21">
        <f t="shared" si="2"/>
        <v>6953865</v>
      </c>
      <c r="E12" s="21">
        <f t="shared" si="2"/>
        <v>7208460</v>
      </c>
      <c r="F12" s="21">
        <f t="shared" si="2"/>
        <v>7520143</v>
      </c>
      <c r="G12" s="21">
        <f t="shared" si="2"/>
        <v>7316540</v>
      </c>
      <c r="H12" s="21">
        <f t="shared" si="2"/>
        <v>7520143</v>
      </c>
      <c r="I12" s="136">
        <v>0</v>
      </c>
    </row>
    <row r="13" spans="1:9" ht="21.75" customHeight="1">
      <c r="A13" s="39" t="s">
        <v>34</v>
      </c>
      <c r="B13" s="37" t="s">
        <v>35</v>
      </c>
      <c r="C13" s="21">
        <v>1081233</v>
      </c>
      <c r="D13" s="21">
        <v>1102868</v>
      </c>
      <c r="E13" s="21">
        <v>1130400</v>
      </c>
      <c r="F13" s="21">
        <v>1098517</v>
      </c>
      <c r="G13" s="21">
        <v>955047</v>
      </c>
      <c r="H13" s="21">
        <v>1098517</v>
      </c>
      <c r="I13" s="136">
        <v>0</v>
      </c>
    </row>
    <row r="14" spans="1:13" ht="15">
      <c r="A14" s="38" t="s">
        <v>36</v>
      </c>
      <c r="B14" s="35" t="s">
        <v>37</v>
      </c>
      <c r="C14" s="19">
        <v>216190</v>
      </c>
      <c r="D14" s="19">
        <v>216190</v>
      </c>
      <c r="E14" s="19">
        <v>216423</v>
      </c>
      <c r="F14" s="19">
        <v>216423</v>
      </c>
      <c r="G14" s="19">
        <v>216423</v>
      </c>
      <c r="H14" s="19">
        <v>216423</v>
      </c>
      <c r="I14" s="136">
        <v>0</v>
      </c>
      <c r="J14" s="150"/>
      <c r="K14" s="150"/>
      <c r="L14" s="151"/>
      <c r="M14" s="151"/>
    </row>
    <row r="15" spans="1:9" ht="15">
      <c r="A15" s="38" t="s">
        <v>38</v>
      </c>
      <c r="B15" s="35" t="s">
        <v>39</v>
      </c>
      <c r="C15" s="19">
        <v>2050000</v>
      </c>
      <c r="D15" s="19">
        <v>2050000</v>
      </c>
      <c r="E15" s="19">
        <v>1693701</v>
      </c>
      <c r="F15" s="19">
        <v>1892029</v>
      </c>
      <c r="G15" s="19">
        <v>1817986</v>
      </c>
      <c r="H15" s="19">
        <v>1892029</v>
      </c>
      <c r="I15" s="136">
        <v>0</v>
      </c>
    </row>
    <row r="16" spans="1:9" ht="15">
      <c r="A16" s="39" t="s">
        <v>40</v>
      </c>
      <c r="B16" s="37" t="s">
        <v>41</v>
      </c>
      <c r="C16" s="21">
        <f aca="true" t="shared" si="3" ref="C16:H16">SUM(C14:C15)</f>
        <v>2266190</v>
      </c>
      <c r="D16" s="21">
        <f t="shared" si="3"/>
        <v>2266190</v>
      </c>
      <c r="E16" s="21">
        <f t="shared" si="3"/>
        <v>1910124</v>
      </c>
      <c r="F16" s="21">
        <f t="shared" si="3"/>
        <v>2108452</v>
      </c>
      <c r="G16" s="21">
        <f t="shared" si="3"/>
        <v>2034409</v>
      </c>
      <c r="H16" s="21">
        <f t="shared" si="3"/>
        <v>2108452</v>
      </c>
      <c r="I16" s="136">
        <v>0</v>
      </c>
    </row>
    <row r="17" spans="1:9" ht="15">
      <c r="A17" s="38" t="s">
        <v>42</v>
      </c>
      <c r="B17" s="35" t="s">
        <v>43</v>
      </c>
      <c r="C17" s="19">
        <v>85000</v>
      </c>
      <c r="D17" s="19">
        <v>85000</v>
      </c>
      <c r="E17" s="19">
        <v>85000</v>
      </c>
      <c r="F17" s="19">
        <v>79350</v>
      </c>
      <c r="G17" s="19">
        <v>66855</v>
      </c>
      <c r="H17" s="19">
        <v>79350</v>
      </c>
      <c r="I17" s="136">
        <v>0</v>
      </c>
    </row>
    <row r="18" spans="1:9" ht="15">
      <c r="A18" s="38" t="s">
        <v>44</v>
      </c>
      <c r="B18" s="35" t="s">
        <v>45</v>
      </c>
      <c r="C18" s="19">
        <v>250000</v>
      </c>
      <c r="D18" s="19">
        <v>250000</v>
      </c>
      <c r="E18" s="19">
        <v>250000</v>
      </c>
      <c r="F18" s="19">
        <v>264596</v>
      </c>
      <c r="G18" s="19">
        <v>252674</v>
      </c>
      <c r="H18" s="19">
        <v>264596</v>
      </c>
      <c r="I18" s="136">
        <v>0</v>
      </c>
    </row>
    <row r="19" spans="1:9" ht="15">
      <c r="A19" s="39" t="s">
        <v>46</v>
      </c>
      <c r="B19" s="37" t="s">
        <v>47</v>
      </c>
      <c r="C19" s="21">
        <f aca="true" t="shared" si="4" ref="C19:H19">SUM(C17:C18)</f>
        <v>335000</v>
      </c>
      <c r="D19" s="21">
        <f t="shared" si="4"/>
        <v>335000</v>
      </c>
      <c r="E19" s="21">
        <f t="shared" si="4"/>
        <v>335000</v>
      </c>
      <c r="F19" s="21">
        <f t="shared" si="4"/>
        <v>343946</v>
      </c>
      <c r="G19" s="21">
        <f t="shared" si="4"/>
        <v>319529</v>
      </c>
      <c r="H19" s="21">
        <f t="shared" si="4"/>
        <v>343946</v>
      </c>
      <c r="I19" s="136">
        <v>0</v>
      </c>
    </row>
    <row r="20" spans="1:9" ht="15">
      <c r="A20" s="38" t="s">
        <v>48</v>
      </c>
      <c r="B20" s="35" t="s">
        <v>49</v>
      </c>
      <c r="C20" s="19">
        <v>2900000</v>
      </c>
      <c r="D20" s="19">
        <v>2900000</v>
      </c>
      <c r="E20" s="19">
        <v>3060000</v>
      </c>
      <c r="F20" s="19">
        <v>3140481</v>
      </c>
      <c r="G20" s="19">
        <v>2518367</v>
      </c>
      <c r="H20" s="19">
        <v>3140481</v>
      </c>
      <c r="I20" s="136">
        <v>0</v>
      </c>
    </row>
    <row r="21" spans="1:9" ht="15">
      <c r="A21" s="38" t="s">
        <v>50</v>
      </c>
      <c r="B21" s="35" t="s">
        <v>51</v>
      </c>
      <c r="C21" s="19">
        <v>1350000</v>
      </c>
      <c r="D21" s="19">
        <v>1350000</v>
      </c>
      <c r="E21" s="19">
        <v>1350000</v>
      </c>
      <c r="F21" s="19">
        <v>1350000</v>
      </c>
      <c r="G21" s="19">
        <v>1107000</v>
      </c>
      <c r="H21" s="19">
        <v>1350000</v>
      </c>
      <c r="I21" s="136">
        <v>0</v>
      </c>
    </row>
    <row r="22" spans="1:9" ht="15">
      <c r="A22" s="38" t="s">
        <v>52</v>
      </c>
      <c r="B22" s="35" t="s">
        <v>53</v>
      </c>
      <c r="C22" s="19">
        <v>4000000</v>
      </c>
      <c r="D22" s="19">
        <v>4000000</v>
      </c>
      <c r="E22" s="19">
        <v>310000</v>
      </c>
      <c r="F22" s="19">
        <v>310000</v>
      </c>
      <c r="G22" s="19">
        <v>285826</v>
      </c>
      <c r="H22" s="19">
        <v>310000</v>
      </c>
      <c r="I22" s="136">
        <v>0</v>
      </c>
    </row>
    <row r="23" spans="1:9" ht="15">
      <c r="A23" s="38" t="s">
        <v>54</v>
      </c>
      <c r="B23" s="35" t="s">
        <v>55</v>
      </c>
      <c r="C23" s="19">
        <v>148000</v>
      </c>
      <c r="D23" s="19">
        <v>148000</v>
      </c>
      <c r="E23" s="19">
        <v>148000</v>
      </c>
      <c r="F23" s="19">
        <v>148000</v>
      </c>
      <c r="G23" s="19">
        <v>133034</v>
      </c>
      <c r="H23" s="19">
        <v>148000</v>
      </c>
      <c r="I23" s="136">
        <v>0</v>
      </c>
    </row>
    <row r="24" spans="1:9" ht="15">
      <c r="A24" s="38" t="s">
        <v>56</v>
      </c>
      <c r="B24" s="35" t="s">
        <v>57</v>
      </c>
      <c r="C24" s="19">
        <v>2887968</v>
      </c>
      <c r="D24" s="19">
        <v>2887968</v>
      </c>
      <c r="E24" s="19">
        <v>5475370</v>
      </c>
      <c r="F24" s="19">
        <v>5462220</v>
      </c>
      <c r="G24" s="19">
        <v>5462220</v>
      </c>
      <c r="H24" s="19">
        <v>5462220</v>
      </c>
      <c r="I24" s="136">
        <v>0</v>
      </c>
    </row>
    <row r="25" spans="1:9" ht="15">
      <c r="A25" s="39" t="s">
        <v>135</v>
      </c>
      <c r="B25" s="37" t="s">
        <v>58</v>
      </c>
      <c r="C25" s="21">
        <f aca="true" t="shared" si="5" ref="C25:H25">SUM(C20:C24)</f>
        <v>11285968</v>
      </c>
      <c r="D25" s="21">
        <f t="shared" si="5"/>
        <v>11285968</v>
      </c>
      <c r="E25" s="21">
        <f t="shared" si="5"/>
        <v>10343370</v>
      </c>
      <c r="F25" s="21">
        <f t="shared" si="5"/>
        <v>10410701</v>
      </c>
      <c r="G25" s="21">
        <f t="shared" si="5"/>
        <v>9506447</v>
      </c>
      <c r="H25" s="21">
        <f t="shared" si="5"/>
        <v>10410701</v>
      </c>
      <c r="I25" s="136">
        <v>0</v>
      </c>
    </row>
    <row r="26" spans="1:9" ht="27.75" customHeight="1">
      <c r="A26" s="38" t="s">
        <v>136</v>
      </c>
      <c r="B26" s="35" t="s">
        <v>59</v>
      </c>
      <c r="C26" s="19">
        <v>4121141</v>
      </c>
      <c r="D26" s="19">
        <v>4121141</v>
      </c>
      <c r="E26" s="19">
        <v>3724235</v>
      </c>
      <c r="F26" s="19">
        <v>2934558</v>
      </c>
      <c r="G26" s="19">
        <v>2321637</v>
      </c>
      <c r="H26" s="19">
        <v>2934558</v>
      </c>
      <c r="I26" s="136">
        <v>0</v>
      </c>
    </row>
    <row r="27" spans="1:9" ht="20.25" customHeight="1">
      <c r="A27" s="38" t="s">
        <v>152</v>
      </c>
      <c r="B27" s="35" t="s">
        <v>149</v>
      </c>
      <c r="C27" s="19">
        <v>0</v>
      </c>
      <c r="D27" s="19">
        <v>793000</v>
      </c>
      <c r="E27" s="19">
        <v>795000</v>
      </c>
      <c r="F27" s="19">
        <v>795000</v>
      </c>
      <c r="G27" s="19">
        <v>794000</v>
      </c>
      <c r="H27" s="19">
        <v>795000</v>
      </c>
      <c r="I27" s="136">
        <v>0</v>
      </c>
    </row>
    <row r="28" spans="1:9" ht="20.25" customHeight="1">
      <c r="A28" s="38" t="s">
        <v>153</v>
      </c>
      <c r="B28" s="35" t="s">
        <v>154</v>
      </c>
      <c r="C28" s="19">
        <v>0</v>
      </c>
      <c r="D28" s="19">
        <v>10000</v>
      </c>
      <c r="E28" s="19">
        <v>8000</v>
      </c>
      <c r="F28" s="19">
        <v>8000</v>
      </c>
      <c r="G28" s="19">
        <v>4556</v>
      </c>
      <c r="H28" s="19">
        <v>8000</v>
      </c>
      <c r="I28" s="136">
        <v>0</v>
      </c>
    </row>
    <row r="29" spans="1:9" ht="15">
      <c r="A29" s="39" t="s">
        <v>137</v>
      </c>
      <c r="B29" s="37" t="s">
        <v>60</v>
      </c>
      <c r="C29" s="21">
        <f aca="true" t="shared" si="6" ref="C29:H29">SUM(C26:C28)</f>
        <v>4121141</v>
      </c>
      <c r="D29" s="21">
        <f t="shared" si="6"/>
        <v>4924141</v>
      </c>
      <c r="E29" s="21">
        <f t="shared" si="6"/>
        <v>4527235</v>
      </c>
      <c r="F29" s="21">
        <f t="shared" si="6"/>
        <v>3737558</v>
      </c>
      <c r="G29" s="21">
        <f t="shared" si="6"/>
        <v>3120193</v>
      </c>
      <c r="H29" s="21">
        <f t="shared" si="6"/>
        <v>3737558</v>
      </c>
      <c r="I29" s="136">
        <v>0</v>
      </c>
    </row>
    <row r="30" spans="1:9" ht="15">
      <c r="A30" s="39" t="s">
        <v>61</v>
      </c>
      <c r="B30" s="37" t="s">
        <v>62</v>
      </c>
      <c r="C30" s="21">
        <f aca="true" t="shared" si="7" ref="C30:H30">SUM(C16+C19+C25+C29)</f>
        <v>18008299</v>
      </c>
      <c r="D30" s="21">
        <f t="shared" si="7"/>
        <v>18811299</v>
      </c>
      <c r="E30" s="21">
        <f t="shared" si="7"/>
        <v>17115729</v>
      </c>
      <c r="F30" s="21">
        <f t="shared" si="7"/>
        <v>16600657</v>
      </c>
      <c r="G30" s="21">
        <f t="shared" si="7"/>
        <v>14980578</v>
      </c>
      <c r="H30" s="21">
        <f t="shared" si="7"/>
        <v>16600657</v>
      </c>
      <c r="I30" s="136">
        <v>0</v>
      </c>
    </row>
    <row r="31" spans="1:9" ht="15">
      <c r="A31" s="40" t="s">
        <v>138</v>
      </c>
      <c r="B31" s="35" t="s">
        <v>63</v>
      </c>
      <c r="C31" s="19">
        <v>1000000</v>
      </c>
      <c r="D31" s="19">
        <v>1000000</v>
      </c>
      <c r="E31" s="19">
        <v>1000000</v>
      </c>
      <c r="F31" s="19">
        <v>1100000</v>
      </c>
      <c r="G31" s="19">
        <v>1100000</v>
      </c>
      <c r="H31" s="19">
        <v>1100000</v>
      </c>
      <c r="I31" s="136">
        <v>0</v>
      </c>
    </row>
    <row r="32" spans="1:9" ht="15">
      <c r="A32" s="41" t="s">
        <v>64</v>
      </c>
      <c r="B32" s="37" t="s">
        <v>65</v>
      </c>
      <c r="C32" s="21">
        <f aca="true" t="shared" si="8" ref="C32:H32">SUM(C31)</f>
        <v>1000000</v>
      </c>
      <c r="D32" s="21">
        <f t="shared" si="8"/>
        <v>1000000</v>
      </c>
      <c r="E32" s="21">
        <f t="shared" si="8"/>
        <v>1000000</v>
      </c>
      <c r="F32" s="21">
        <f t="shared" si="8"/>
        <v>1100000</v>
      </c>
      <c r="G32" s="21">
        <f t="shared" si="8"/>
        <v>1100000</v>
      </c>
      <c r="H32" s="21">
        <f t="shared" si="8"/>
        <v>1100000</v>
      </c>
      <c r="I32" s="136">
        <v>0</v>
      </c>
    </row>
    <row r="33" spans="1:9" s="4" customFormat="1" ht="12.75">
      <c r="A33" s="40" t="s">
        <v>139</v>
      </c>
      <c r="B33" s="35" t="s">
        <v>120</v>
      </c>
      <c r="C33" s="19">
        <v>600367</v>
      </c>
      <c r="D33" s="19">
        <v>0</v>
      </c>
      <c r="E33" s="19">
        <v>0</v>
      </c>
      <c r="F33" s="19">
        <v>3000</v>
      </c>
      <c r="G33" s="19">
        <v>3000</v>
      </c>
      <c r="H33" s="19">
        <v>3000</v>
      </c>
      <c r="I33" s="136">
        <v>0</v>
      </c>
    </row>
    <row r="34" spans="1:9" ht="15">
      <c r="A34" s="42" t="s">
        <v>66</v>
      </c>
      <c r="B34" s="35" t="s">
        <v>67</v>
      </c>
      <c r="C34" s="19">
        <v>413670</v>
      </c>
      <c r="D34" s="19">
        <v>413670</v>
      </c>
      <c r="E34" s="19">
        <v>1475240</v>
      </c>
      <c r="F34" s="19">
        <v>1475240</v>
      </c>
      <c r="G34" s="19">
        <v>463470</v>
      </c>
      <c r="H34" s="19">
        <v>1475240</v>
      </c>
      <c r="I34" s="136">
        <v>0</v>
      </c>
    </row>
    <row r="35" spans="1:9" ht="15">
      <c r="A35" s="42" t="s">
        <v>68</v>
      </c>
      <c r="B35" s="35" t="s">
        <v>70</v>
      </c>
      <c r="C35" s="19">
        <v>814000</v>
      </c>
      <c r="D35" s="19">
        <v>814000</v>
      </c>
      <c r="E35" s="19">
        <v>814000</v>
      </c>
      <c r="F35" s="19">
        <v>894000</v>
      </c>
      <c r="G35" s="19">
        <v>894000</v>
      </c>
      <c r="H35" s="19">
        <v>894000</v>
      </c>
      <c r="I35" s="136">
        <v>0</v>
      </c>
    </row>
    <row r="36" spans="1:9" ht="15">
      <c r="A36" s="43" t="s">
        <v>69</v>
      </c>
      <c r="B36" s="35" t="s">
        <v>158</v>
      </c>
      <c r="C36" s="44">
        <v>22410895</v>
      </c>
      <c r="D36" s="19">
        <v>22301173</v>
      </c>
      <c r="E36" s="19">
        <v>21198544</v>
      </c>
      <c r="F36" s="19">
        <v>20469814</v>
      </c>
      <c r="G36" s="19">
        <v>0</v>
      </c>
      <c r="H36" s="19">
        <v>20469814</v>
      </c>
      <c r="I36" s="136">
        <v>0</v>
      </c>
    </row>
    <row r="37" spans="1:9" ht="15">
      <c r="A37" s="41" t="s">
        <v>71</v>
      </c>
      <c r="B37" s="37" t="s">
        <v>72</v>
      </c>
      <c r="C37" s="21">
        <f aca="true" t="shared" si="9" ref="C37:H37">SUM(C33:C36)</f>
        <v>24238932</v>
      </c>
      <c r="D37" s="21">
        <f t="shared" si="9"/>
        <v>23528843</v>
      </c>
      <c r="E37" s="21">
        <f t="shared" si="9"/>
        <v>23487784</v>
      </c>
      <c r="F37" s="21">
        <f t="shared" si="9"/>
        <v>22842054</v>
      </c>
      <c r="G37" s="21">
        <f t="shared" si="9"/>
        <v>1360470</v>
      </c>
      <c r="H37" s="21">
        <f t="shared" si="9"/>
        <v>22842054</v>
      </c>
      <c r="I37" s="136">
        <v>0</v>
      </c>
    </row>
    <row r="38" spans="1:9" ht="15">
      <c r="A38" s="45" t="s">
        <v>73</v>
      </c>
      <c r="B38" s="46"/>
      <c r="C38" s="47">
        <f aca="true" t="shared" si="10" ref="C38:H38">SUM(C12+C13+C30+C32+C37)</f>
        <v>51142750</v>
      </c>
      <c r="D38" s="47">
        <f t="shared" si="10"/>
        <v>51396875</v>
      </c>
      <c r="E38" s="47">
        <f t="shared" si="10"/>
        <v>49942373</v>
      </c>
      <c r="F38" s="47">
        <f t="shared" si="10"/>
        <v>49161371</v>
      </c>
      <c r="G38" s="47">
        <f t="shared" si="10"/>
        <v>25712635</v>
      </c>
      <c r="H38" s="47">
        <f t="shared" si="10"/>
        <v>49161371</v>
      </c>
      <c r="I38" s="136">
        <v>0</v>
      </c>
    </row>
    <row r="39" spans="1:9" ht="15">
      <c r="A39" s="48" t="s">
        <v>74</v>
      </c>
      <c r="B39" s="35" t="s">
        <v>75</v>
      </c>
      <c r="C39" s="19">
        <v>2000000</v>
      </c>
      <c r="D39" s="19">
        <v>2000000</v>
      </c>
      <c r="E39" s="19">
        <v>8216370</v>
      </c>
      <c r="F39" s="19">
        <v>8163283</v>
      </c>
      <c r="G39" s="19">
        <v>8152881</v>
      </c>
      <c r="H39" s="19">
        <v>8163283</v>
      </c>
      <c r="I39" s="136">
        <v>0</v>
      </c>
    </row>
    <row r="40" spans="1:9" ht="15">
      <c r="A40" s="48" t="s">
        <v>92</v>
      </c>
      <c r="B40" s="35" t="s">
        <v>76</v>
      </c>
      <c r="C40" s="19">
        <v>600000</v>
      </c>
      <c r="D40" s="19">
        <v>600000</v>
      </c>
      <c r="E40" s="19">
        <v>400000</v>
      </c>
      <c r="F40" s="19">
        <v>300000</v>
      </c>
      <c r="G40" s="19">
        <v>61903</v>
      </c>
      <c r="H40" s="19">
        <v>300000</v>
      </c>
      <c r="I40" s="136">
        <v>0</v>
      </c>
    </row>
    <row r="41" spans="1:9" ht="15">
      <c r="A41" s="49" t="s">
        <v>77</v>
      </c>
      <c r="B41" s="35" t="s">
        <v>78</v>
      </c>
      <c r="C41" s="19">
        <v>702000</v>
      </c>
      <c r="D41" s="19">
        <v>702000</v>
      </c>
      <c r="E41" s="19">
        <v>2235135</v>
      </c>
      <c r="F41" s="19">
        <v>2217993</v>
      </c>
      <c r="G41" s="19">
        <v>2217993</v>
      </c>
      <c r="H41" s="19">
        <v>2217993</v>
      </c>
      <c r="I41" s="136">
        <v>0</v>
      </c>
    </row>
    <row r="42" spans="1:9" ht="15">
      <c r="A42" s="50" t="s">
        <v>79</v>
      </c>
      <c r="B42" s="37" t="s">
        <v>80</v>
      </c>
      <c r="C42" s="21">
        <f aca="true" t="shared" si="11" ref="C42:H42">SUM(C39:C41)</f>
        <v>3302000</v>
      </c>
      <c r="D42" s="21">
        <f t="shared" si="11"/>
        <v>3302000</v>
      </c>
      <c r="E42" s="21">
        <f t="shared" si="11"/>
        <v>10851505</v>
      </c>
      <c r="F42" s="21">
        <f t="shared" si="11"/>
        <v>10681276</v>
      </c>
      <c r="G42" s="21">
        <f t="shared" si="11"/>
        <v>10432777</v>
      </c>
      <c r="H42" s="21">
        <f t="shared" si="11"/>
        <v>10681276</v>
      </c>
      <c r="I42" s="136">
        <v>0</v>
      </c>
    </row>
    <row r="43" spans="1:9" ht="15">
      <c r="A43" s="40" t="s">
        <v>81</v>
      </c>
      <c r="B43" s="35" t="s">
        <v>82</v>
      </c>
      <c r="C43" s="19">
        <v>30302985</v>
      </c>
      <c r="D43" s="19">
        <v>30302985</v>
      </c>
      <c r="E43" s="19">
        <v>42404044</v>
      </c>
      <c r="F43" s="19">
        <v>42617822</v>
      </c>
      <c r="G43" s="19">
        <v>42617822</v>
      </c>
      <c r="H43" s="19">
        <v>42617822</v>
      </c>
      <c r="I43" s="136">
        <v>0</v>
      </c>
    </row>
    <row r="44" spans="1:9" ht="15">
      <c r="A44" s="40" t="s">
        <v>140</v>
      </c>
      <c r="B44" s="35" t="s">
        <v>83</v>
      </c>
      <c r="C44" s="19">
        <v>8181806</v>
      </c>
      <c r="D44" s="19">
        <v>8181806</v>
      </c>
      <c r="E44" s="19">
        <v>11425197</v>
      </c>
      <c r="F44" s="19">
        <v>11477224</v>
      </c>
      <c r="G44" s="19">
        <v>11477224</v>
      </c>
      <c r="H44" s="19">
        <v>11477224</v>
      </c>
      <c r="I44" s="136">
        <v>0</v>
      </c>
    </row>
    <row r="45" spans="1:9" ht="15">
      <c r="A45" s="41" t="s">
        <v>84</v>
      </c>
      <c r="B45" s="37" t="s">
        <v>85</v>
      </c>
      <c r="C45" s="21">
        <f aca="true" t="shared" si="12" ref="C45:H45">SUM(C43:C44)</f>
        <v>38484791</v>
      </c>
      <c r="D45" s="21">
        <f t="shared" si="12"/>
        <v>38484791</v>
      </c>
      <c r="E45" s="21">
        <f t="shared" si="12"/>
        <v>53829241</v>
      </c>
      <c r="F45" s="21">
        <f t="shared" si="12"/>
        <v>54095046</v>
      </c>
      <c r="G45" s="21">
        <f t="shared" si="12"/>
        <v>54095046</v>
      </c>
      <c r="H45" s="21">
        <f t="shared" si="12"/>
        <v>54095046</v>
      </c>
      <c r="I45" s="136">
        <v>0</v>
      </c>
    </row>
    <row r="46" spans="1:9" ht="15">
      <c r="A46" s="40" t="s">
        <v>141</v>
      </c>
      <c r="B46" s="35" t="s">
        <v>121</v>
      </c>
      <c r="C46" s="19">
        <v>600000</v>
      </c>
      <c r="D46" s="19">
        <v>600000</v>
      </c>
      <c r="E46" s="19">
        <v>600000</v>
      </c>
      <c r="F46" s="19">
        <v>600000</v>
      </c>
      <c r="G46" s="19">
        <v>0</v>
      </c>
      <c r="H46" s="19">
        <v>600000</v>
      </c>
      <c r="I46" s="136">
        <v>0</v>
      </c>
    </row>
    <row r="47" spans="1:9" ht="15">
      <c r="A47" s="41" t="s">
        <v>142</v>
      </c>
      <c r="B47" s="37" t="s">
        <v>143</v>
      </c>
      <c r="C47" s="21">
        <f aca="true" t="shared" si="13" ref="C47:H47">SUM(C46)</f>
        <v>600000</v>
      </c>
      <c r="D47" s="21">
        <f t="shared" si="13"/>
        <v>600000</v>
      </c>
      <c r="E47" s="21">
        <f t="shared" si="13"/>
        <v>600000</v>
      </c>
      <c r="F47" s="21">
        <f t="shared" si="13"/>
        <v>600000</v>
      </c>
      <c r="G47" s="21">
        <f t="shared" si="13"/>
        <v>0</v>
      </c>
      <c r="H47" s="21">
        <f t="shared" si="13"/>
        <v>600000</v>
      </c>
      <c r="I47" s="136">
        <v>0</v>
      </c>
    </row>
    <row r="48" spans="1:9" ht="15">
      <c r="A48" s="45" t="s">
        <v>86</v>
      </c>
      <c r="B48" s="46"/>
      <c r="C48" s="47">
        <f aca="true" t="shared" si="14" ref="C48:H48">SUM(C47,C45,C42)</f>
        <v>42386791</v>
      </c>
      <c r="D48" s="47">
        <f t="shared" si="14"/>
        <v>42386791</v>
      </c>
      <c r="E48" s="47">
        <f t="shared" si="14"/>
        <v>65280746</v>
      </c>
      <c r="F48" s="47">
        <f t="shared" si="14"/>
        <v>65376322</v>
      </c>
      <c r="G48" s="47">
        <f t="shared" si="14"/>
        <v>64527823</v>
      </c>
      <c r="H48" s="47">
        <f t="shared" si="14"/>
        <v>65376322</v>
      </c>
      <c r="I48" s="136">
        <v>0</v>
      </c>
    </row>
    <row r="49" spans="1:9" ht="15">
      <c r="A49" s="51" t="s">
        <v>87</v>
      </c>
      <c r="B49" s="46" t="s">
        <v>88</v>
      </c>
      <c r="C49" s="52">
        <f aca="true" t="shared" si="15" ref="C49:H49">SUM(C38+C48)</f>
        <v>93529541</v>
      </c>
      <c r="D49" s="52">
        <f t="shared" si="15"/>
        <v>93783666</v>
      </c>
      <c r="E49" s="52">
        <f t="shared" si="15"/>
        <v>115223119</v>
      </c>
      <c r="F49" s="52">
        <f t="shared" si="15"/>
        <v>114537693</v>
      </c>
      <c r="G49" s="52">
        <f t="shared" si="15"/>
        <v>90240458</v>
      </c>
      <c r="H49" s="52">
        <f t="shared" si="15"/>
        <v>114537693</v>
      </c>
      <c r="I49" s="136">
        <v>0</v>
      </c>
    </row>
    <row r="50" spans="1:9" ht="15">
      <c r="A50" s="40" t="s">
        <v>144</v>
      </c>
      <c r="B50" s="38" t="s">
        <v>89</v>
      </c>
      <c r="C50" s="53">
        <v>999478</v>
      </c>
      <c r="D50" s="19">
        <v>999478</v>
      </c>
      <c r="E50" s="19">
        <v>1002478</v>
      </c>
      <c r="F50" s="19">
        <v>999478</v>
      </c>
      <c r="G50" s="19">
        <v>999478</v>
      </c>
      <c r="H50" s="19">
        <v>999478</v>
      </c>
      <c r="I50" s="136">
        <v>0</v>
      </c>
    </row>
    <row r="51" spans="1:9" s="5" customFormat="1" ht="15">
      <c r="A51" s="54" t="s">
        <v>90</v>
      </c>
      <c r="B51" s="55" t="s">
        <v>91</v>
      </c>
      <c r="C51" s="56">
        <f>SUM(C50)</f>
        <v>999478</v>
      </c>
      <c r="D51" s="19">
        <v>999478</v>
      </c>
      <c r="E51" s="19">
        <v>1002478</v>
      </c>
      <c r="F51" s="19">
        <v>999478</v>
      </c>
      <c r="G51" s="19">
        <v>999478</v>
      </c>
      <c r="H51" s="19">
        <v>999478</v>
      </c>
      <c r="I51" s="136">
        <v>0</v>
      </c>
    </row>
    <row r="52" spans="1:9" ht="15">
      <c r="A52" s="57" t="s">
        <v>10</v>
      </c>
      <c r="B52" s="58"/>
      <c r="C52" s="52">
        <f aca="true" t="shared" si="16" ref="C52:H52">SUM(C38+C48+C51)</f>
        <v>94529019</v>
      </c>
      <c r="D52" s="52">
        <f t="shared" si="16"/>
        <v>94783144</v>
      </c>
      <c r="E52" s="52">
        <f t="shared" si="16"/>
        <v>116225597</v>
      </c>
      <c r="F52" s="52">
        <f t="shared" si="16"/>
        <v>115537171</v>
      </c>
      <c r="G52" s="52">
        <f t="shared" si="16"/>
        <v>91239936</v>
      </c>
      <c r="H52" s="52">
        <f t="shared" si="16"/>
        <v>115537171</v>
      </c>
      <c r="I52" s="136">
        <v>0</v>
      </c>
    </row>
    <row r="53" spans="1:7" ht="15">
      <c r="A53" s="28"/>
      <c r="B53" s="28"/>
      <c r="C53" s="28"/>
      <c r="D53" s="28"/>
      <c r="E53" s="28"/>
      <c r="F53" s="28"/>
      <c r="G53" s="28"/>
    </row>
  </sheetData>
  <sheetProtection/>
  <mergeCells count="4">
    <mergeCell ref="J14:M14"/>
    <mergeCell ref="A1:I1"/>
    <mergeCell ref="A2:I2"/>
    <mergeCell ref="A3:I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32.00390625" style="28" customWidth="1"/>
    <col min="2" max="2" width="4.7109375" style="28" customWidth="1"/>
    <col min="3" max="4" width="9.140625" style="28" customWidth="1"/>
    <col min="5" max="6" width="9.421875" style="28" customWidth="1"/>
    <col min="7" max="7" width="9.28125" style="28" customWidth="1"/>
    <col min="8" max="8" width="9.7109375" style="0" customWidth="1"/>
    <col min="9" max="9" width="6.28125" style="0" customWidth="1"/>
  </cols>
  <sheetData>
    <row r="1" spans="1:3" ht="15">
      <c r="A1" s="156"/>
      <c r="B1" s="156"/>
      <c r="C1" s="156"/>
    </row>
    <row r="2" spans="1:9" ht="15.75" customHeight="1">
      <c r="A2" s="159" t="s">
        <v>505</v>
      </c>
      <c r="B2" s="159"/>
      <c r="C2" s="159"/>
      <c r="D2" s="159"/>
      <c r="E2" s="159"/>
      <c r="F2" s="159"/>
      <c r="G2" s="159"/>
      <c r="H2" s="151"/>
      <c r="I2" s="151"/>
    </row>
    <row r="3" spans="1:9" ht="15.75" customHeight="1">
      <c r="A3" s="153" t="s">
        <v>148</v>
      </c>
      <c r="B3" s="160"/>
      <c r="C3" s="160"/>
      <c r="D3" s="160"/>
      <c r="E3" s="160"/>
      <c r="F3" s="160"/>
      <c r="G3" s="160"/>
      <c r="H3" s="151"/>
      <c r="I3" s="151"/>
    </row>
    <row r="4" spans="1:9" ht="15">
      <c r="A4" s="153" t="s">
        <v>185</v>
      </c>
      <c r="B4" s="160"/>
      <c r="C4" s="160"/>
      <c r="D4" s="160"/>
      <c r="E4" s="160"/>
      <c r="F4" s="160"/>
      <c r="G4" s="160"/>
      <c r="H4" s="151"/>
      <c r="I4" s="151"/>
    </row>
    <row r="5" spans="1:3" ht="15">
      <c r="A5" s="26"/>
      <c r="B5" s="61"/>
      <c r="C5" s="61"/>
    </row>
    <row r="6" spans="1:6" ht="15">
      <c r="A6" s="26"/>
      <c r="B6" s="61"/>
      <c r="C6" s="61"/>
      <c r="E6" s="30"/>
      <c r="F6" s="30"/>
    </row>
    <row r="7" spans="1:9" ht="45.75" customHeight="1">
      <c r="A7" s="31" t="s">
        <v>17</v>
      </c>
      <c r="B7" s="32" t="s">
        <v>122</v>
      </c>
      <c r="C7" s="23" t="s">
        <v>19</v>
      </c>
      <c r="D7" s="24" t="s">
        <v>151</v>
      </c>
      <c r="E7" s="24" t="s">
        <v>169</v>
      </c>
      <c r="F7" s="24" t="s">
        <v>214</v>
      </c>
      <c r="G7" s="24" t="s">
        <v>170</v>
      </c>
      <c r="H7" s="24" t="s">
        <v>500</v>
      </c>
      <c r="I7" s="24" t="s">
        <v>501</v>
      </c>
    </row>
    <row r="8" spans="1:9" ht="22.5" customHeight="1">
      <c r="A8" s="34" t="s">
        <v>102</v>
      </c>
      <c r="B8" s="49" t="s">
        <v>103</v>
      </c>
      <c r="C8" s="16">
        <v>15053677</v>
      </c>
      <c r="D8" s="16">
        <v>15053677</v>
      </c>
      <c r="E8" s="16">
        <v>15072043</v>
      </c>
      <c r="F8" s="16">
        <v>15072043</v>
      </c>
      <c r="G8" s="16">
        <v>15072043</v>
      </c>
      <c r="H8" s="16">
        <v>15072043</v>
      </c>
      <c r="I8" s="16">
        <v>0</v>
      </c>
    </row>
    <row r="9" spans="1:9" ht="15">
      <c r="A9" s="34" t="s">
        <v>145</v>
      </c>
      <c r="B9" s="49" t="s">
        <v>104</v>
      </c>
      <c r="C9" s="16">
        <v>7663266</v>
      </c>
      <c r="D9" s="16">
        <v>7824480</v>
      </c>
      <c r="E9" s="16">
        <v>8208077</v>
      </c>
      <c r="F9" s="16">
        <v>8045671</v>
      </c>
      <c r="G9" s="16">
        <v>8045671</v>
      </c>
      <c r="H9" s="16">
        <v>8045671</v>
      </c>
      <c r="I9" s="16">
        <v>0</v>
      </c>
    </row>
    <row r="10" spans="1:9" ht="15">
      <c r="A10" s="34" t="s">
        <v>146</v>
      </c>
      <c r="B10" s="49" t="s">
        <v>105</v>
      </c>
      <c r="C10" s="16">
        <v>2270000</v>
      </c>
      <c r="D10" s="16">
        <v>2270000</v>
      </c>
      <c r="E10" s="16">
        <v>2270000</v>
      </c>
      <c r="F10" s="16">
        <v>2270000</v>
      </c>
      <c r="G10" s="16">
        <v>2270000</v>
      </c>
      <c r="H10" s="16">
        <v>2270000</v>
      </c>
      <c r="I10" s="16">
        <v>0</v>
      </c>
    </row>
    <row r="11" spans="1:9" ht="24">
      <c r="A11" s="34" t="s">
        <v>156</v>
      </c>
      <c r="B11" s="49" t="s">
        <v>155</v>
      </c>
      <c r="C11" s="16">
        <v>0</v>
      </c>
      <c r="D11" s="16">
        <v>526020</v>
      </c>
      <c r="E11" s="16">
        <v>1578060</v>
      </c>
      <c r="F11" s="16">
        <v>1052040</v>
      </c>
      <c r="G11" s="16">
        <v>1052040</v>
      </c>
      <c r="H11" s="16">
        <v>1052040</v>
      </c>
      <c r="I11" s="16">
        <v>0</v>
      </c>
    </row>
    <row r="12" spans="1:9" ht="15">
      <c r="A12" s="34" t="s">
        <v>161</v>
      </c>
      <c r="B12" s="49" t="s">
        <v>157</v>
      </c>
      <c r="C12" s="16">
        <v>0</v>
      </c>
      <c r="D12" s="16">
        <v>130720</v>
      </c>
      <c r="E12" s="16">
        <v>130720</v>
      </c>
      <c r="F12" s="16">
        <v>130720</v>
      </c>
      <c r="G12" s="16">
        <v>130720</v>
      </c>
      <c r="H12" s="16">
        <v>130720</v>
      </c>
      <c r="I12" s="16">
        <v>0</v>
      </c>
    </row>
    <row r="13" spans="1:15" ht="20.25" customHeight="1">
      <c r="A13" s="34" t="s">
        <v>175</v>
      </c>
      <c r="B13" s="49" t="s">
        <v>176</v>
      </c>
      <c r="C13" s="16">
        <v>0</v>
      </c>
      <c r="D13" s="16">
        <v>0</v>
      </c>
      <c r="E13" s="16">
        <v>1009000</v>
      </c>
      <c r="F13" s="16">
        <v>1009000</v>
      </c>
      <c r="G13" s="16">
        <v>1009000</v>
      </c>
      <c r="H13" s="16">
        <v>1009000</v>
      </c>
      <c r="I13" s="16">
        <v>0</v>
      </c>
      <c r="K13" s="150"/>
      <c r="L13" s="158"/>
      <c r="M13" s="158"/>
      <c r="N13" s="158"/>
      <c r="O13" s="158"/>
    </row>
    <row r="14" spans="1:9" ht="24">
      <c r="A14" s="39" t="s">
        <v>123</v>
      </c>
      <c r="B14" s="50" t="s">
        <v>124</v>
      </c>
      <c r="C14" s="13">
        <f aca="true" t="shared" si="0" ref="C14:H14">SUM(C8:C13)</f>
        <v>24986943</v>
      </c>
      <c r="D14" s="13">
        <f t="shared" si="0"/>
        <v>25804897</v>
      </c>
      <c r="E14" s="13">
        <f t="shared" si="0"/>
        <v>28267900</v>
      </c>
      <c r="F14" s="13">
        <f t="shared" si="0"/>
        <v>27579474</v>
      </c>
      <c r="G14" s="13">
        <f t="shared" si="0"/>
        <v>27579474</v>
      </c>
      <c r="H14" s="13">
        <f t="shared" si="0"/>
        <v>27579474</v>
      </c>
      <c r="I14" s="16">
        <v>0</v>
      </c>
    </row>
    <row r="15" spans="1:9" ht="24">
      <c r="A15" s="39" t="s">
        <v>177</v>
      </c>
      <c r="B15" s="50" t="s">
        <v>178</v>
      </c>
      <c r="C15" s="13">
        <v>0</v>
      </c>
      <c r="D15" s="13">
        <v>0</v>
      </c>
      <c r="E15" s="13">
        <v>15979450</v>
      </c>
      <c r="F15" s="13">
        <v>15979450</v>
      </c>
      <c r="G15" s="13">
        <v>15979450</v>
      </c>
      <c r="H15" s="13">
        <v>15979450</v>
      </c>
      <c r="I15" s="16">
        <v>0</v>
      </c>
    </row>
    <row r="16" spans="1:9" ht="15">
      <c r="A16" s="38" t="s">
        <v>97</v>
      </c>
      <c r="B16" s="49" t="s">
        <v>96</v>
      </c>
      <c r="C16" s="16">
        <v>1185000</v>
      </c>
      <c r="D16" s="16">
        <v>1185000</v>
      </c>
      <c r="E16" s="16">
        <v>1185000</v>
      </c>
      <c r="F16" s="16">
        <v>1185000</v>
      </c>
      <c r="G16" s="16">
        <v>1110405</v>
      </c>
      <c r="H16" s="16">
        <v>1185000</v>
      </c>
      <c r="I16" s="16">
        <v>0</v>
      </c>
    </row>
    <row r="17" spans="1:9" ht="15">
      <c r="A17" s="38" t="s">
        <v>98</v>
      </c>
      <c r="B17" s="49" t="s">
        <v>99</v>
      </c>
      <c r="C17" s="16">
        <v>1200000</v>
      </c>
      <c r="D17" s="16">
        <v>1200000</v>
      </c>
      <c r="E17" s="16">
        <v>1200000</v>
      </c>
      <c r="F17" s="16">
        <v>1200000</v>
      </c>
      <c r="G17" s="16">
        <v>3153606</v>
      </c>
      <c r="H17" s="16">
        <v>1200000</v>
      </c>
      <c r="I17" s="16">
        <v>0</v>
      </c>
    </row>
    <row r="18" spans="1:9" ht="15">
      <c r="A18" s="38" t="s">
        <v>100</v>
      </c>
      <c r="B18" s="49" t="s">
        <v>101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">
      <c r="A19" s="38" t="s">
        <v>162</v>
      </c>
      <c r="B19" s="49" t="s">
        <v>163</v>
      </c>
      <c r="C19" s="16">
        <v>0</v>
      </c>
      <c r="D19" s="16">
        <v>0</v>
      </c>
      <c r="E19" s="16">
        <v>0</v>
      </c>
      <c r="F19" s="16">
        <v>0</v>
      </c>
      <c r="G19" s="16">
        <v>54533</v>
      </c>
      <c r="H19" s="16">
        <v>0</v>
      </c>
      <c r="I19" s="16">
        <v>0</v>
      </c>
    </row>
    <row r="20" spans="1:9" ht="15">
      <c r="A20" s="39" t="s">
        <v>106</v>
      </c>
      <c r="B20" s="50" t="s">
        <v>107</v>
      </c>
      <c r="C20" s="13">
        <f aca="true" t="shared" si="1" ref="C20:H20">SUM(C16:C19)</f>
        <v>2385000</v>
      </c>
      <c r="D20" s="13">
        <f t="shared" si="1"/>
        <v>2385000</v>
      </c>
      <c r="E20" s="13">
        <f t="shared" si="1"/>
        <v>2385000</v>
      </c>
      <c r="F20" s="13">
        <f t="shared" si="1"/>
        <v>2385000</v>
      </c>
      <c r="G20" s="13">
        <f t="shared" si="1"/>
        <v>4318544</v>
      </c>
      <c r="H20" s="13">
        <f t="shared" si="1"/>
        <v>2385000</v>
      </c>
      <c r="I20" s="16">
        <v>0</v>
      </c>
    </row>
    <row r="21" spans="1:9" ht="15">
      <c r="A21" s="40" t="s">
        <v>108</v>
      </c>
      <c r="B21" s="49" t="s">
        <v>109</v>
      </c>
      <c r="C21" s="16">
        <v>5884475</v>
      </c>
      <c r="D21" s="16">
        <v>5884475</v>
      </c>
      <c r="E21" s="16">
        <v>5884475</v>
      </c>
      <c r="F21" s="16">
        <v>5884475</v>
      </c>
      <c r="G21" s="16">
        <v>5878861</v>
      </c>
      <c r="H21" s="16">
        <v>5884475</v>
      </c>
      <c r="I21" s="16">
        <v>0</v>
      </c>
    </row>
    <row r="22" spans="1:9" ht="15">
      <c r="A22" s="40" t="s">
        <v>147</v>
      </c>
      <c r="B22" s="49" t="s">
        <v>131</v>
      </c>
      <c r="C22" s="16">
        <v>150000</v>
      </c>
      <c r="D22" s="16">
        <v>150000</v>
      </c>
      <c r="E22" s="16">
        <v>150000</v>
      </c>
      <c r="F22" s="16">
        <v>150000</v>
      </c>
      <c r="G22" s="16">
        <v>0</v>
      </c>
      <c r="H22" s="16">
        <v>150000</v>
      </c>
      <c r="I22" s="16">
        <v>0</v>
      </c>
    </row>
    <row r="23" spans="1:9" ht="15">
      <c r="A23" s="40" t="s">
        <v>110</v>
      </c>
      <c r="B23" s="49" t="s">
        <v>111</v>
      </c>
      <c r="C23" s="16">
        <v>914173</v>
      </c>
      <c r="D23" s="16">
        <v>914173</v>
      </c>
      <c r="E23" s="16">
        <v>914173</v>
      </c>
      <c r="F23" s="16">
        <v>914173</v>
      </c>
      <c r="G23" s="16">
        <v>776540</v>
      </c>
      <c r="H23" s="16">
        <v>914173</v>
      </c>
      <c r="I23" s="16">
        <v>0</v>
      </c>
    </row>
    <row r="24" spans="1:9" ht="15">
      <c r="A24" s="40" t="s">
        <v>112</v>
      </c>
      <c r="B24" s="49" t="s">
        <v>113</v>
      </c>
      <c r="C24" s="16">
        <v>1828654</v>
      </c>
      <c r="D24" s="16">
        <v>1828654</v>
      </c>
      <c r="E24" s="16">
        <v>2253851</v>
      </c>
      <c r="F24" s="16">
        <v>2253851</v>
      </c>
      <c r="G24" s="16">
        <v>2184660</v>
      </c>
      <c r="H24" s="16">
        <v>2253851</v>
      </c>
      <c r="I24" s="16">
        <v>0</v>
      </c>
    </row>
    <row r="25" spans="1:9" ht="15">
      <c r="A25" s="40" t="s">
        <v>179</v>
      </c>
      <c r="B25" s="49" t="s">
        <v>180</v>
      </c>
      <c r="C25" s="16">
        <v>0</v>
      </c>
      <c r="D25" s="16">
        <v>0</v>
      </c>
      <c r="E25" s="16">
        <v>0</v>
      </c>
      <c r="F25" s="16">
        <v>0</v>
      </c>
      <c r="G25" s="16">
        <v>323000</v>
      </c>
      <c r="H25" s="16">
        <v>0</v>
      </c>
      <c r="I25" s="16">
        <v>0</v>
      </c>
    </row>
    <row r="26" spans="1:9" ht="15">
      <c r="A26" s="40" t="s">
        <v>215</v>
      </c>
      <c r="B26" s="49" t="s">
        <v>216</v>
      </c>
      <c r="C26" s="16">
        <v>0</v>
      </c>
      <c r="D26" s="16">
        <v>0</v>
      </c>
      <c r="E26" s="16">
        <v>0</v>
      </c>
      <c r="F26" s="16">
        <v>0</v>
      </c>
      <c r="G26" s="16">
        <v>29</v>
      </c>
      <c r="H26" s="16">
        <v>0</v>
      </c>
      <c r="I26" s="16">
        <v>0</v>
      </c>
    </row>
    <row r="27" spans="1:9" ht="15">
      <c r="A27" s="40" t="s">
        <v>164</v>
      </c>
      <c r="B27" s="49" t="s">
        <v>165</v>
      </c>
      <c r="C27" s="16">
        <v>0</v>
      </c>
      <c r="D27" s="16">
        <v>0</v>
      </c>
      <c r="E27" s="16">
        <v>0</v>
      </c>
      <c r="F27" s="16">
        <v>0</v>
      </c>
      <c r="G27" s="16">
        <v>12614</v>
      </c>
      <c r="H27" s="16">
        <v>0</v>
      </c>
      <c r="I27" s="16">
        <v>0</v>
      </c>
    </row>
    <row r="28" spans="1:9" ht="15">
      <c r="A28" s="41" t="s">
        <v>114</v>
      </c>
      <c r="B28" s="50" t="s">
        <v>115</v>
      </c>
      <c r="C28" s="13">
        <f aca="true" t="shared" si="2" ref="C28:H28">SUM(C21:C27)</f>
        <v>8777302</v>
      </c>
      <c r="D28" s="13">
        <f t="shared" si="2"/>
        <v>8777302</v>
      </c>
      <c r="E28" s="13">
        <f t="shared" si="2"/>
        <v>9202499</v>
      </c>
      <c r="F28" s="13">
        <f t="shared" si="2"/>
        <v>9202499</v>
      </c>
      <c r="G28" s="13">
        <f t="shared" si="2"/>
        <v>9175704</v>
      </c>
      <c r="H28" s="13">
        <f t="shared" si="2"/>
        <v>9202499</v>
      </c>
      <c r="I28" s="16">
        <v>0</v>
      </c>
    </row>
    <row r="29" spans="1:9" ht="15">
      <c r="A29" s="41" t="s">
        <v>217</v>
      </c>
      <c r="B29" s="50" t="s">
        <v>218</v>
      </c>
      <c r="C29" s="13">
        <v>0</v>
      </c>
      <c r="D29" s="13">
        <v>0</v>
      </c>
      <c r="E29" s="13">
        <v>0</v>
      </c>
      <c r="F29" s="13">
        <v>0</v>
      </c>
      <c r="G29" s="13">
        <v>7034400</v>
      </c>
      <c r="H29" s="13">
        <v>0</v>
      </c>
      <c r="I29" s="16">
        <v>0</v>
      </c>
    </row>
    <row r="30" spans="1:9" ht="15">
      <c r="A30" s="41" t="s">
        <v>181</v>
      </c>
      <c r="B30" s="50" t="s">
        <v>182</v>
      </c>
      <c r="C30" s="13">
        <v>0</v>
      </c>
      <c r="D30" s="13">
        <v>0</v>
      </c>
      <c r="E30" s="13">
        <v>1574803</v>
      </c>
      <c r="F30" s="13">
        <v>1574803</v>
      </c>
      <c r="G30" s="13">
        <v>1574803</v>
      </c>
      <c r="H30" s="13">
        <v>1574803</v>
      </c>
      <c r="I30" s="16">
        <v>0</v>
      </c>
    </row>
    <row r="31" spans="1:9" ht="15">
      <c r="A31" s="41" t="s">
        <v>183</v>
      </c>
      <c r="B31" s="50" t="s">
        <v>184</v>
      </c>
      <c r="C31" s="13">
        <v>0</v>
      </c>
      <c r="D31" s="13">
        <v>0</v>
      </c>
      <c r="E31" s="13">
        <v>1000000</v>
      </c>
      <c r="F31" s="13">
        <v>1000000</v>
      </c>
      <c r="G31" s="13">
        <v>1000000</v>
      </c>
      <c r="H31" s="13">
        <v>1000000</v>
      </c>
      <c r="I31" s="16">
        <v>0</v>
      </c>
    </row>
    <row r="32" spans="1:9" ht="15">
      <c r="A32" s="62" t="s">
        <v>116</v>
      </c>
      <c r="B32" s="51" t="s">
        <v>117</v>
      </c>
      <c r="C32" s="13">
        <f>SUM(C28,C20,C14)</f>
        <v>36149245</v>
      </c>
      <c r="D32" s="13">
        <f>SUM(D28,D20,D14)</f>
        <v>36967199</v>
      </c>
      <c r="E32" s="13">
        <f>SUM(E28,E15,E20,E14,E30,G31)</f>
        <v>58409652</v>
      </c>
      <c r="F32" s="13">
        <f>SUM(F28,F15,F20,F14,F30,F31)</f>
        <v>57721226</v>
      </c>
      <c r="G32" s="13">
        <f>SUM(G28,G15,G20,G14,G29,G30,G31)</f>
        <v>66662375</v>
      </c>
      <c r="H32" s="13">
        <f>SUM(H28,H15,H20,H14,H30,H31)</f>
        <v>57721226</v>
      </c>
      <c r="I32" s="16">
        <v>0</v>
      </c>
    </row>
    <row r="33" spans="1:9" ht="15">
      <c r="A33" s="57" t="s">
        <v>125</v>
      </c>
      <c r="B33" s="51"/>
      <c r="C33" s="13">
        <v>-14993505</v>
      </c>
      <c r="D33" s="13">
        <v>-14429676</v>
      </c>
      <c r="E33" s="13">
        <v>-7512171</v>
      </c>
      <c r="F33" s="13">
        <v>-6419595</v>
      </c>
      <c r="G33" s="13">
        <v>0</v>
      </c>
      <c r="H33" s="13">
        <v>-6419595</v>
      </c>
      <c r="I33" s="16">
        <v>0</v>
      </c>
    </row>
    <row r="34" spans="1:9" ht="15">
      <c r="A34" s="57" t="s">
        <v>126</v>
      </c>
      <c r="B34" s="51"/>
      <c r="C34" s="13">
        <v>-42386791</v>
      </c>
      <c r="D34" s="13">
        <v>-42386791</v>
      </c>
      <c r="E34" s="13">
        <v>-49301296</v>
      </c>
      <c r="F34" s="13">
        <v>-49396872</v>
      </c>
      <c r="G34" s="13">
        <v>0</v>
      </c>
      <c r="H34" s="13">
        <v>-49396872</v>
      </c>
      <c r="I34" s="16">
        <v>0</v>
      </c>
    </row>
    <row r="35" spans="1:9" ht="24">
      <c r="A35" s="38" t="s">
        <v>127</v>
      </c>
      <c r="B35" s="38" t="s">
        <v>118</v>
      </c>
      <c r="C35" s="16">
        <v>58379774</v>
      </c>
      <c r="D35" s="16">
        <v>57815945</v>
      </c>
      <c r="E35" s="16">
        <v>57815945</v>
      </c>
      <c r="F35" s="16">
        <v>57815945</v>
      </c>
      <c r="G35" s="16">
        <v>57815945</v>
      </c>
      <c r="H35" s="16">
        <v>57815945</v>
      </c>
      <c r="I35" s="16">
        <v>0</v>
      </c>
    </row>
    <row r="36" spans="1:9" ht="15">
      <c r="A36" s="39" t="s">
        <v>128</v>
      </c>
      <c r="B36" s="39" t="s">
        <v>129</v>
      </c>
      <c r="C36" s="13">
        <f>SUM(C35)</f>
        <v>58379774</v>
      </c>
      <c r="D36" s="13">
        <v>57815945</v>
      </c>
      <c r="E36" s="13">
        <v>57815945</v>
      </c>
      <c r="F36" s="13">
        <v>57815945</v>
      </c>
      <c r="G36" s="13">
        <v>57815945</v>
      </c>
      <c r="H36" s="13">
        <v>57815945</v>
      </c>
      <c r="I36" s="16">
        <v>0</v>
      </c>
    </row>
    <row r="37" spans="1:9" ht="21.75" customHeight="1">
      <c r="A37" s="39" t="s">
        <v>219</v>
      </c>
      <c r="B37" s="39" t="s">
        <v>220</v>
      </c>
      <c r="C37" s="13">
        <v>0</v>
      </c>
      <c r="D37" s="13">
        <v>0</v>
      </c>
      <c r="E37" s="13">
        <v>0</v>
      </c>
      <c r="F37" s="13">
        <v>0</v>
      </c>
      <c r="G37" s="13">
        <v>1038606</v>
      </c>
      <c r="H37" s="13">
        <v>0</v>
      </c>
      <c r="I37" s="16">
        <v>0</v>
      </c>
    </row>
    <row r="38" spans="1:9" ht="15">
      <c r="A38" s="54" t="s">
        <v>130</v>
      </c>
      <c r="B38" s="55" t="s">
        <v>119</v>
      </c>
      <c r="C38" s="13">
        <f>SUM(C36)</f>
        <v>58379774</v>
      </c>
      <c r="D38" s="13">
        <v>57815945</v>
      </c>
      <c r="E38" s="13">
        <v>57815945</v>
      </c>
      <c r="F38" s="13">
        <v>57815945</v>
      </c>
      <c r="G38" s="13">
        <v>58854551</v>
      </c>
      <c r="H38" s="13">
        <v>57815945</v>
      </c>
      <c r="I38" s="16">
        <v>0</v>
      </c>
    </row>
    <row r="39" spans="1:9" ht="15">
      <c r="A39" s="57" t="s">
        <v>16</v>
      </c>
      <c r="B39" s="58"/>
      <c r="C39" s="13">
        <f aca="true" t="shared" si="3" ref="C39:H39">SUM(C32+C38)</f>
        <v>94529019</v>
      </c>
      <c r="D39" s="13">
        <f t="shared" si="3"/>
        <v>94783144</v>
      </c>
      <c r="E39" s="13">
        <f t="shared" si="3"/>
        <v>116225597</v>
      </c>
      <c r="F39" s="13">
        <f t="shared" si="3"/>
        <v>115537171</v>
      </c>
      <c r="G39" s="13">
        <f t="shared" si="3"/>
        <v>125516926</v>
      </c>
      <c r="H39" s="13">
        <f t="shared" si="3"/>
        <v>115537171</v>
      </c>
      <c r="I39" s="16">
        <v>0</v>
      </c>
    </row>
    <row r="41" spans="1:3" ht="15">
      <c r="A41" s="156"/>
      <c r="B41" s="156"/>
      <c r="C41" s="157"/>
    </row>
  </sheetData>
  <sheetProtection/>
  <mergeCells count="6">
    <mergeCell ref="A41:C41"/>
    <mergeCell ref="A1:C1"/>
    <mergeCell ref="K13:O13"/>
    <mergeCell ref="A2:I2"/>
    <mergeCell ref="A3:I3"/>
    <mergeCell ref="A4:I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6.28125" style="1" bestFit="1" customWidth="1"/>
    <col min="2" max="2" width="20.57421875" style="1" bestFit="1" customWidth="1"/>
    <col min="3" max="3" width="7.140625" style="1" customWidth="1"/>
    <col min="4" max="4" width="18.57421875" style="1" customWidth="1"/>
    <col min="5" max="5" width="25.140625" style="1" customWidth="1"/>
    <col min="6" max="16384" width="9.140625" style="1" customWidth="1"/>
  </cols>
  <sheetData>
    <row r="1" spans="1:5" ht="15">
      <c r="A1" s="156"/>
      <c r="B1" s="156"/>
      <c r="C1" s="59"/>
      <c r="D1" s="59"/>
      <c r="E1" s="59"/>
    </row>
    <row r="2" spans="1:6" ht="15">
      <c r="A2" s="148" t="s">
        <v>506</v>
      </c>
      <c r="B2" s="148"/>
      <c r="C2" s="82"/>
      <c r="D2" s="82"/>
      <c r="E2" s="82"/>
      <c r="F2" s="83"/>
    </row>
    <row r="3" spans="1:6" ht="15.75">
      <c r="A3" s="153" t="s">
        <v>148</v>
      </c>
      <c r="B3" s="154"/>
      <c r="C3" s="85"/>
      <c r="D3" s="85"/>
      <c r="E3" s="85"/>
      <c r="F3" s="92"/>
    </row>
    <row r="4" spans="1:5" ht="15">
      <c r="A4" s="153" t="s">
        <v>226</v>
      </c>
      <c r="B4" s="161"/>
      <c r="C4" s="90"/>
      <c r="D4" s="90"/>
      <c r="E4" s="90"/>
    </row>
    <row r="5" spans="1:5" ht="15">
      <c r="A5" s="59"/>
      <c r="B5" s="59"/>
      <c r="C5" s="59"/>
      <c r="D5" s="59"/>
      <c r="E5" s="59"/>
    </row>
    <row r="6" spans="1:5" ht="15">
      <c r="A6" s="59"/>
      <c r="B6" s="107"/>
      <c r="C6" s="59"/>
      <c r="D6" s="59"/>
      <c r="E6" s="59"/>
    </row>
    <row r="7" spans="1:11" ht="36">
      <c r="A7" s="93" t="s">
        <v>227</v>
      </c>
      <c r="B7" s="94" t="s">
        <v>228</v>
      </c>
      <c r="C7" s="99"/>
      <c r="D7" s="100"/>
      <c r="E7" s="101"/>
      <c r="K7" s="1" t="s">
        <v>229</v>
      </c>
    </row>
    <row r="8" spans="1:5" ht="15">
      <c r="A8" s="95" t="s">
        <v>230</v>
      </c>
      <c r="B8" s="96">
        <v>1</v>
      </c>
      <c r="C8" s="102"/>
      <c r="D8" s="103"/>
      <c r="E8" s="104"/>
    </row>
    <row r="9" spans="1:5" ht="15">
      <c r="A9" s="95" t="s">
        <v>231</v>
      </c>
      <c r="B9" s="96"/>
      <c r="C9" s="102"/>
      <c r="D9" s="103"/>
      <c r="E9" s="104"/>
    </row>
    <row r="10" spans="1:5" ht="15">
      <c r="A10" s="95" t="s">
        <v>232</v>
      </c>
      <c r="B10" s="96"/>
      <c r="C10" s="102"/>
      <c r="D10" s="103"/>
      <c r="E10" s="104"/>
    </row>
    <row r="11" spans="1:5" ht="15">
      <c r="A11" s="95" t="s">
        <v>233</v>
      </c>
      <c r="B11" s="96"/>
      <c r="C11" s="102"/>
      <c r="D11" s="103"/>
      <c r="E11" s="104"/>
    </row>
    <row r="12" spans="1:5" ht="15">
      <c r="A12" s="97" t="s">
        <v>234</v>
      </c>
      <c r="B12" s="98">
        <f>SUM(B8:B11)</f>
        <v>1</v>
      </c>
      <c r="C12" s="102"/>
      <c r="D12" s="103"/>
      <c r="E12" s="104"/>
    </row>
    <row r="13" spans="1:5" ht="24">
      <c r="A13" s="95" t="s">
        <v>235</v>
      </c>
      <c r="B13" s="96">
        <v>1</v>
      </c>
      <c r="C13" s="102"/>
      <c r="D13" s="103"/>
      <c r="E13" s="104"/>
    </row>
    <row r="14" spans="1:5" ht="15">
      <c r="A14" s="95" t="s">
        <v>236</v>
      </c>
      <c r="B14" s="96">
        <v>0</v>
      </c>
      <c r="C14" s="102"/>
      <c r="D14" s="103"/>
      <c r="E14" s="104"/>
    </row>
    <row r="15" spans="1:5" ht="15">
      <c r="A15" s="95" t="s">
        <v>237</v>
      </c>
      <c r="B15" s="96">
        <v>0</v>
      </c>
      <c r="C15" s="102"/>
      <c r="D15" s="103"/>
      <c r="E15" s="104"/>
    </row>
    <row r="16" spans="1:5" ht="15">
      <c r="A16" s="97" t="s">
        <v>238</v>
      </c>
      <c r="B16" s="98">
        <f>SUM(B13:B15)</f>
        <v>1</v>
      </c>
      <c r="C16" s="102"/>
      <c r="D16" s="103"/>
      <c r="E16" s="104"/>
    </row>
    <row r="17" spans="1:5" ht="15">
      <c r="A17" s="95" t="s">
        <v>239</v>
      </c>
      <c r="B17" s="96">
        <v>1</v>
      </c>
      <c r="C17" s="102"/>
      <c r="D17" s="103"/>
      <c r="E17" s="104"/>
    </row>
    <row r="18" spans="1:5" ht="15">
      <c r="A18" s="95" t="s">
        <v>240</v>
      </c>
      <c r="B18" s="96">
        <v>4</v>
      </c>
      <c r="C18" s="102"/>
      <c r="D18" s="103"/>
      <c r="E18" s="104"/>
    </row>
    <row r="19" spans="1:5" ht="24">
      <c r="A19" s="95" t="s">
        <v>241</v>
      </c>
      <c r="B19" s="96">
        <v>0</v>
      </c>
      <c r="C19" s="102"/>
      <c r="D19" s="103"/>
      <c r="E19" s="104"/>
    </row>
    <row r="20" spans="1:5" ht="15">
      <c r="A20" s="97" t="s">
        <v>242</v>
      </c>
      <c r="B20" s="98">
        <f>SUM(B17:B19)</f>
        <v>5</v>
      </c>
      <c r="C20" s="102"/>
      <c r="D20" s="103"/>
      <c r="E20" s="104"/>
    </row>
    <row r="21" spans="1:5" ht="24">
      <c r="A21" s="97" t="s">
        <v>243</v>
      </c>
      <c r="B21" s="32">
        <v>2</v>
      </c>
      <c r="C21" s="105"/>
      <c r="D21" s="106"/>
      <c r="E21" s="104"/>
    </row>
    <row r="22" spans="1:5" ht="24">
      <c r="A22" s="95" t="s">
        <v>244</v>
      </c>
      <c r="B22" s="96">
        <v>0</v>
      </c>
      <c r="C22" s="102"/>
      <c r="D22" s="103"/>
      <c r="E22" s="104"/>
    </row>
    <row r="23" spans="1:5" ht="24">
      <c r="A23" s="95" t="s">
        <v>245</v>
      </c>
      <c r="B23" s="96">
        <v>0</v>
      </c>
      <c r="C23" s="102"/>
      <c r="D23" s="103"/>
      <c r="E23" s="104"/>
    </row>
    <row r="24" spans="1:5" ht="24">
      <c r="A24" s="95" t="s">
        <v>246</v>
      </c>
      <c r="B24" s="96">
        <v>0</v>
      </c>
      <c r="C24" s="102"/>
      <c r="D24" s="103"/>
      <c r="E24" s="104"/>
    </row>
    <row r="25" spans="1:5" ht="15">
      <c r="A25" s="95" t="s">
        <v>247</v>
      </c>
      <c r="B25" s="96">
        <v>0</v>
      </c>
      <c r="C25" s="102"/>
      <c r="D25" s="103"/>
      <c r="E25" s="104"/>
    </row>
    <row r="26" spans="1:5" ht="36">
      <c r="A26" s="97" t="s">
        <v>248</v>
      </c>
      <c r="B26" s="98">
        <v>7</v>
      </c>
      <c r="C26" s="102"/>
      <c r="D26" s="103"/>
      <c r="E26" s="104"/>
    </row>
    <row r="27" spans="1:5" ht="15">
      <c r="A27" s="59"/>
      <c r="B27" s="59"/>
      <c r="C27" s="59"/>
      <c r="D27" s="59"/>
      <c r="E27" s="59"/>
    </row>
    <row r="28" spans="1:5" ht="15">
      <c r="A28" s="59"/>
      <c r="B28" s="59"/>
      <c r="C28" s="59"/>
      <c r="D28" s="59"/>
      <c r="E28" s="59"/>
    </row>
    <row r="29" spans="1:5" ht="15">
      <c r="A29" s="59"/>
      <c r="B29" s="59"/>
      <c r="C29" s="59"/>
      <c r="D29" s="59"/>
      <c r="E29" s="59"/>
    </row>
    <row r="30" spans="1:5" ht="15">
      <c r="A30" s="59"/>
      <c r="B30" s="59"/>
      <c r="C30" s="59"/>
      <c r="D30" s="59"/>
      <c r="E30" s="59"/>
    </row>
  </sheetData>
  <sheetProtection/>
  <mergeCells count="4">
    <mergeCell ref="A4:B4"/>
    <mergeCell ref="A1:B1"/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40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44.140625" style="28" customWidth="1"/>
    <col min="2" max="2" width="5.421875" style="28" customWidth="1"/>
    <col min="3" max="3" width="8.7109375" style="28" bestFit="1" customWidth="1"/>
    <col min="4" max="4" width="9.421875" style="28" customWidth="1"/>
    <col min="5" max="5" width="10.140625" style="28" customWidth="1"/>
    <col min="6" max="6" width="8.7109375" style="28" bestFit="1" customWidth="1"/>
  </cols>
  <sheetData>
    <row r="5" spans="1:7" ht="15">
      <c r="A5" s="148" t="s">
        <v>507</v>
      </c>
      <c r="B5" s="152"/>
      <c r="C5" s="152"/>
      <c r="D5" s="152"/>
      <c r="E5" s="152"/>
      <c r="F5" s="152"/>
      <c r="G5" s="1"/>
    </row>
    <row r="6" spans="1:7" ht="15">
      <c r="A6" s="148" t="s">
        <v>148</v>
      </c>
      <c r="B6" s="148"/>
      <c r="C6" s="148"/>
      <c r="D6" s="149"/>
      <c r="E6" s="149"/>
      <c r="F6" s="149"/>
      <c r="G6" s="1"/>
    </row>
    <row r="7" spans="1:7" ht="15">
      <c r="A7" s="148" t="s">
        <v>213</v>
      </c>
      <c r="B7" s="148"/>
      <c r="C7" s="148"/>
      <c r="D7" s="149"/>
      <c r="E7" s="149"/>
      <c r="F7" s="149"/>
      <c r="G7" s="1"/>
    </row>
    <row r="8" spans="1:7" ht="15">
      <c r="A8" s="59"/>
      <c r="B8" s="59"/>
      <c r="C8" s="59"/>
      <c r="D8" s="59"/>
      <c r="E8" s="59"/>
      <c r="F8" s="59"/>
      <c r="G8" s="1"/>
    </row>
    <row r="9" spans="1:7" ht="18" customHeight="1">
      <c r="A9" s="59"/>
      <c r="B9" s="59"/>
      <c r="C9" s="59"/>
      <c r="D9" s="59"/>
      <c r="E9" s="59"/>
      <c r="F9" s="59"/>
      <c r="G9" s="1"/>
    </row>
    <row r="10" spans="1:7" ht="22.5" customHeight="1">
      <c r="A10" s="59"/>
      <c r="B10" s="59"/>
      <c r="C10" s="59"/>
      <c r="D10" s="59"/>
      <c r="E10" s="59"/>
      <c r="F10" s="59"/>
      <c r="G10" s="1"/>
    </row>
    <row r="11" spans="1:7" ht="15" customHeight="1">
      <c r="A11" s="164" t="s">
        <v>17</v>
      </c>
      <c r="B11" s="162" t="s">
        <v>18</v>
      </c>
      <c r="C11" s="162" t="s">
        <v>19</v>
      </c>
      <c r="D11" s="167" t="s">
        <v>169</v>
      </c>
      <c r="E11" s="167" t="s">
        <v>214</v>
      </c>
      <c r="F11" s="162" t="s">
        <v>170</v>
      </c>
      <c r="G11" s="1"/>
    </row>
    <row r="12" spans="1:7" ht="33" customHeight="1">
      <c r="A12" s="165"/>
      <c r="B12" s="166"/>
      <c r="C12" s="166"/>
      <c r="D12" s="168"/>
      <c r="E12" s="169"/>
      <c r="F12" s="163"/>
      <c r="G12" s="1"/>
    </row>
    <row r="13" spans="1:7" ht="15">
      <c r="A13" s="12" t="s">
        <v>186</v>
      </c>
      <c r="B13" s="12" t="s">
        <v>75</v>
      </c>
      <c r="C13" s="13">
        <v>2000000</v>
      </c>
      <c r="D13" s="13">
        <v>8216370</v>
      </c>
      <c r="E13" s="13">
        <v>8163283</v>
      </c>
      <c r="F13" s="13">
        <v>8152881</v>
      </c>
      <c r="G13" s="1"/>
    </row>
    <row r="14" spans="1:7" ht="24.75">
      <c r="A14" s="14" t="s">
        <v>187</v>
      </c>
      <c r="B14" s="15" t="s">
        <v>75</v>
      </c>
      <c r="C14" s="16">
        <v>1000000</v>
      </c>
      <c r="D14" s="16">
        <v>4108185</v>
      </c>
      <c r="E14" s="16">
        <v>6938791</v>
      </c>
      <c r="F14" s="16">
        <v>6929949</v>
      </c>
      <c r="G14" s="1"/>
    </row>
    <row r="15" spans="1:7" ht="15">
      <c r="A15" s="15" t="s">
        <v>188</v>
      </c>
      <c r="B15" s="15" t="s">
        <v>75</v>
      </c>
      <c r="C15" s="16">
        <v>1000000</v>
      </c>
      <c r="D15" s="16">
        <v>4108185</v>
      </c>
      <c r="E15" s="16">
        <v>1224492</v>
      </c>
      <c r="F15" s="16">
        <v>1222932</v>
      </c>
      <c r="G15" s="1"/>
    </row>
    <row r="16" spans="1:7" ht="15">
      <c r="A16" s="12" t="s">
        <v>92</v>
      </c>
      <c r="B16" s="12" t="s">
        <v>76</v>
      </c>
      <c r="C16" s="13">
        <f>(C17+C18)</f>
        <v>1302000</v>
      </c>
      <c r="D16" s="13">
        <f>(D17+D18)</f>
        <v>2635135</v>
      </c>
      <c r="E16" s="13">
        <f>(E17+E18)</f>
        <v>2517993</v>
      </c>
      <c r="F16" s="13">
        <f>(F17+F18)</f>
        <v>2279896</v>
      </c>
      <c r="G16" s="1"/>
    </row>
    <row r="17" spans="1:7" ht="36" customHeight="1">
      <c r="A17" s="14" t="s">
        <v>189</v>
      </c>
      <c r="B17" s="15" t="s">
        <v>76</v>
      </c>
      <c r="C17" s="16">
        <v>600000</v>
      </c>
      <c r="D17" s="16">
        <v>400000</v>
      </c>
      <c r="E17" s="16">
        <v>300000</v>
      </c>
      <c r="F17" s="16">
        <v>61903</v>
      </c>
      <c r="G17" s="1"/>
    </row>
    <row r="18" spans="1:7" ht="15">
      <c r="A18" s="15" t="s">
        <v>77</v>
      </c>
      <c r="B18" s="15" t="s">
        <v>78</v>
      </c>
      <c r="C18" s="16">
        <v>702000</v>
      </c>
      <c r="D18" s="16">
        <v>2235135</v>
      </c>
      <c r="E18" s="16">
        <v>2217993</v>
      </c>
      <c r="F18" s="16">
        <v>2217993</v>
      </c>
      <c r="G18" s="1"/>
    </row>
    <row r="19" spans="1:7" ht="15">
      <c r="A19" s="12" t="s">
        <v>79</v>
      </c>
      <c r="B19" s="12" t="s">
        <v>80</v>
      </c>
      <c r="C19" s="13">
        <f>(C13+C16)</f>
        <v>3302000</v>
      </c>
      <c r="D19" s="13">
        <f>(D13+D16)</f>
        <v>10851505</v>
      </c>
      <c r="E19" s="13">
        <f>(E13+E16)</f>
        <v>10681276</v>
      </c>
      <c r="F19" s="13">
        <f>(F13+F16)</f>
        <v>10432777</v>
      </c>
      <c r="G19" s="1"/>
    </row>
    <row r="20" spans="1:7" ht="15">
      <c r="A20" s="15" t="s">
        <v>197</v>
      </c>
      <c r="B20" s="15" t="s">
        <v>82</v>
      </c>
      <c r="C20" s="13">
        <v>0</v>
      </c>
      <c r="D20" s="16">
        <v>9444359</v>
      </c>
      <c r="E20" s="16">
        <v>9444360</v>
      </c>
      <c r="F20" s="16">
        <v>9444360</v>
      </c>
      <c r="G20" s="1"/>
    </row>
    <row r="21" spans="1:7" ht="15">
      <c r="A21" s="15" t="s">
        <v>200</v>
      </c>
      <c r="B21" s="15" t="s">
        <v>82</v>
      </c>
      <c r="C21" s="13">
        <v>0</v>
      </c>
      <c r="D21" s="16">
        <v>260000</v>
      </c>
      <c r="E21" s="16">
        <v>260000</v>
      </c>
      <c r="F21" s="16">
        <v>260000</v>
      </c>
      <c r="G21" s="1"/>
    </row>
    <row r="22" spans="1:7" ht="24.75">
      <c r="A22" s="14" t="s">
        <v>190</v>
      </c>
      <c r="B22" s="15" t="s">
        <v>82</v>
      </c>
      <c r="C22" s="16">
        <v>1563250</v>
      </c>
      <c r="D22" s="16">
        <v>1563250</v>
      </c>
      <c r="E22" s="16">
        <v>1563250</v>
      </c>
      <c r="F22" s="16">
        <v>1563250</v>
      </c>
      <c r="G22" s="1"/>
    </row>
    <row r="23" spans="1:7" ht="15">
      <c r="A23" s="15" t="s">
        <v>191</v>
      </c>
      <c r="B23" s="15" t="s">
        <v>82</v>
      </c>
      <c r="C23" s="16">
        <v>1600000</v>
      </c>
      <c r="D23" s="16">
        <v>1424500</v>
      </c>
      <c r="E23" s="16">
        <v>1424500</v>
      </c>
      <c r="F23" s="16">
        <v>1424500</v>
      </c>
      <c r="G23" s="1"/>
    </row>
    <row r="24" spans="1:7" ht="15">
      <c r="A24" s="15" t="s">
        <v>192</v>
      </c>
      <c r="B24" s="15" t="s">
        <v>82</v>
      </c>
      <c r="C24" s="16">
        <v>18193326</v>
      </c>
      <c r="D24" s="16">
        <v>17591960</v>
      </c>
      <c r="E24" s="16">
        <v>17591960</v>
      </c>
      <c r="F24" s="16">
        <v>17591960</v>
      </c>
      <c r="G24" s="1"/>
    </row>
    <row r="25" spans="1:7" ht="15">
      <c r="A25" s="15" t="s">
        <v>193</v>
      </c>
      <c r="B25" s="15" t="s">
        <v>82</v>
      </c>
      <c r="C25" s="16">
        <v>4724409</v>
      </c>
      <c r="D25" s="16">
        <v>4724409</v>
      </c>
      <c r="E25" s="16">
        <v>4000000</v>
      </c>
      <c r="F25" s="16">
        <v>4000000</v>
      </c>
      <c r="G25" s="1"/>
    </row>
    <row r="26" spans="1:7" ht="15">
      <c r="A26" s="15" t="s">
        <v>198</v>
      </c>
      <c r="B26" s="15" t="s">
        <v>82</v>
      </c>
      <c r="C26" s="16">
        <v>0</v>
      </c>
      <c r="D26" s="16">
        <v>442000</v>
      </c>
      <c r="E26" s="16">
        <v>442000</v>
      </c>
      <c r="F26" s="16">
        <v>442000</v>
      </c>
      <c r="G26" s="1"/>
    </row>
    <row r="27" spans="1:7" ht="15">
      <c r="A27" s="15" t="s">
        <v>199</v>
      </c>
      <c r="B27" s="15" t="s">
        <v>82</v>
      </c>
      <c r="C27" s="16">
        <v>0</v>
      </c>
      <c r="D27" s="16">
        <v>290700</v>
      </c>
      <c r="E27" s="16">
        <v>290700</v>
      </c>
      <c r="F27" s="16">
        <v>290700</v>
      </c>
      <c r="G27" s="1"/>
    </row>
    <row r="28" spans="1:7" ht="15">
      <c r="A28" s="15" t="s">
        <v>194</v>
      </c>
      <c r="B28" s="15" t="s">
        <v>82</v>
      </c>
      <c r="C28" s="16">
        <v>867000</v>
      </c>
      <c r="D28" s="16">
        <v>839800</v>
      </c>
      <c r="E28" s="16">
        <v>839800</v>
      </c>
      <c r="F28" s="16">
        <v>839800</v>
      </c>
      <c r="G28" s="1"/>
    </row>
    <row r="29" spans="1:7" ht="15">
      <c r="A29" s="15" t="s">
        <v>195</v>
      </c>
      <c r="B29" s="15" t="s">
        <v>82</v>
      </c>
      <c r="C29" s="16">
        <v>630000</v>
      </c>
      <c r="D29" s="16">
        <v>630000</v>
      </c>
      <c r="E29" s="16">
        <v>719575</v>
      </c>
      <c r="F29" s="16">
        <v>719575</v>
      </c>
      <c r="G29" s="1"/>
    </row>
    <row r="30" spans="1:7" ht="15">
      <c r="A30" s="15" t="s">
        <v>202</v>
      </c>
      <c r="B30" s="15" t="s">
        <v>82</v>
      </c>
      <c r="C30" s="16">
        <v>0</v>
      </c>
      <c r="D30" s="16">
        <v>3137885</v>
      </c>
      <c r="E30" s="16">
        <v>3137885</v>
      </c>
      <c r="F30" s="16">
        <v>3137885</v>
      </c>
      <c r="G30" s="1"/>
    </row>
    <row r="31" spans="1:7" ht="15">
      <c r="A31" s="15" t="s">
        <v>201</v>
      </c>
      <c r="B31" s="15" t="s">
        <v>82</v>
      </c>
      <c r="C31" s="16">
        <v>0</v>
      </c>
      <c r="D31" s="16">
        <v>1773515</v>
      </c>
      <c r="E31" s="16">
        <v>1773515</v>
      </c>
      <c r="F31" s="16">
        <v>1773515</v>
      </c>
      <c r="G31" s="1"/>
    </row>
    <row r="32" spans="1:7" ht="15">
      <c r="A32" s="15" t="s">
        <v>196</v>
      </c>
      <c r="B32" s="15" t="s">
        <v>82</v>
      </c>
      <c r="C32" s="16">
        <v>2725000</v>
      </c>
      <c r="D32" s="16">
        <v>281666</v>
      </c>
      <c r="E32" s="16">
        <v>1130277</v>
      </c>
      <c r="F32" s="16">
        <v>1130277</v>
      </c>
      <c r="G32" s="1"/>
    </row>
    <row r="33" spans="1:7" ht="15">
      <c r="A33" s="15" t="s">
        <v>160</v>
      </c>
      <c r="B33" s="15" t="s">
        <v>83</v>
      </c>
      <c r="C33" s="16">
        <v>8181806</v>
      </c>
      <c r="D33" s="16">
        <v>11425197</v>
      </c>
      <c r="E33" s="16">
        <v>11477224</v>
      </c>
      <c r="F33" s="16">
        <v>11477224</v>
      </c>
      <c r="G33" s="1"/>
    </row>
    <row r="34" spans="1:7" ht="15">
      <c r="A34" s="12" t="s">
        <v>84</v>
      </c>
      <c r="B34" s="12" t="s">
        <v>85</v>
      </c>
      <c r="C34" s="13">
        <v>38484791</v>
      </c>
      <c r="D34" s="13">
        <f>SUM(D20:D33)</f>
        <v>53829241</v>
      </c>
      <c r="E34" s="13">
        <f>SUM(E20:E33)</f>
        <v>54095046</v>
      </c>
      <c r="F34" s="13">
        <f>SUM(F20:F33)</f>
        <v>54095046</v>
      </c>
      <c r="G34" s="1"/>
    </row>
    <row r="35" spans="1:7" ht="15">
      <c r="A35" s="59"/>
      <c r="B35" s="59"/>
      <c r="C35" s="59"/>
      <c r="D35" s="59"/>
      <c r="E35" s="59"/>
      <c r="F35" s="59"/>
      <c r="G35" s="1"/>
    </row>
    <row r="36" spans="1:7" ht="15">
      <c r="A36" s="59"/>
      <c r="B36" s="59"/>
      <c r="C36" s="59"/>
      <c r="D36" s="59"/>
      <c r="E36" s="59"/>
      <c r="F36" s="59"/>
      <c r="G36" s="1"/>
    </row>
    <row r="37" spans="1:7" ht="15">
      <c r="A37" s="59"/>
      <c r="B37" s="59"/>
      <c r="C37" s="59"/>
      <c r="D37" s="59"/>
      <c r="E37" s="59"/>
      <c r="F37" s="59"/>
      <c r="G37" s="1"/>
    </row>
    <row r="38" spans="1:7" ht="15">
      <c r="A38" s="59"/>
      <c r="B38" s="59"/>
      <c r="C38" s="59"/>
      <c r="D38" s="59"/>
      <c r="E38" s="59"/>
      <c r="F38" s="59"/>
      <c r="G38" s="1"/>
    </row>
    <row r="39" spans="1:7" ht="15">
      <c r="A39" s="59"/>
      <c r="B39" s="59"/>
      <c r="C39" s="59"/>
      <c r="D39" s="59"/>
      <c r="E39" s="59"/>
      <c r="F39" s="59"/>
      <c r="G39" s="1"/>
    </row>
    <row r="40" spans="1:7" ht="15">
      <c r="A40" s="59"/>
      <c r="B40" s="59"/>
      <c r="C40" s="59"/>
      <c r="D40" s="59"/>
      <c r="E40" s="59"/>
      <c r="F40" s="59"/>
      <c r="G40" s="1"/>
    </row>
  </sheetData>
  <sheetProtection/>
  <mergeCells count="9">
    <mergeCell ref="A5:F5"/>
    <mergeCell ref="A6:F6"/>
    <mergeCell ref="A7:F7"/>
    <mergeCell ref="F11:F12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6.57421875" style="59" bestFit="1" customWidth="1"/>
    <col min="2" max="2" width="11.7109375" style="59" customWidth="1"/>
    <col min="3" max="3" width="15.57421875" style="60" bestFit="1" customWidth="1"/>
    <col min="4" max="4" width="15.421875" style="59" customWidth="1"/>
    <col min="5" max="5" width="12.7109375" style="59" customWidth="1"/>
    <col min="6" max="6" width="10.140625" style="59" bestFit="1" customWidth="1"/>
    <col min="7" max="7" width="10.57421875" style="1" customWidth="1"/>
    <col min="8" max="8" width="12.57421875" style="1" customWidth="1"/>
    <col min="9" max="16384" width="9.140625" style="1" customWidth="1"/>
  </cols>
  <sheetData>
    <row r="1" spans="1:3" ht="15">
      <c r="A1" s="156"/>
      <c r="B1" s="156"/>
      <c r="C1" s="156"/>
    </row>
    <row r="2" spans="1:6" ht="15">
      <c r="A2" s="148" t="s">
        <v>508</v>
      </c>
      <c r="B2" s="152"/>
      <c r="C2" s="152"/>
      <c r="D2" s="152"/>
      <c r="E2" s="152"/>
      <c r="F2" s="158"/>
    </row>
    <row r="3" spans="1:6" ht="15">
      <c r="A3" s="147" t="s">
        <v>148</v>
      </c>
      <c r="B3" s="152"/>
      <c r="C3" s="152"/>
      <c r="D3" s="152"/>
      <c r="E3" s="152"/>
      <c r="F3" s="151"/>
    </row>
    <row r="4" spans="1:8" ht="15">
      <c r="A4" s="147" t="s">
        <v>93</v>
      </c>
      <c r="B4" s="152"/>
      <c r="C4" s="152"/>
      <c r="D4" s="152"/>
      <c r="E4" s="152"/>
      <c r="F4" s="158"/>
      <c r="G4" s="11"/>
      <c r="H4" s="11"/>
    </row>
    <row r="5" ht="15">
      <c r="A5" s="27"/>
    </row>
    <row r="6" ht="15">
      <c r="C6" s="29"/>
    </row>
    <row r="7" spans="1:8" ht="36.75">
      <c r="A7" s="63" t="s">
        <v>17</v>
      </c>
      <c r="B7" s="64" t="s">
        <v>18</v>
      </c>
      <c r="C7" s="23" t="s">
        <v>134</v>
      </c>
      <c r="D7" s="65" t="s">
        <v>159</v>
      </c>
      <c r="E7" s="65" t="s">
        <v>171</v>
      </c>
      <c r="F7" s="65" t="s">
        <v>221</v>
      </c>
      <c r="G7" s="6"/>
      <c r="H7" s="7"/>
    </row>
    <row r="8" spans="1:8" ht="27.75" customHeight="1">
      <c r="A8" s="66" t="s">
        <v>94</v>
      </c>
      <c r="B8" s="67" t="s">
        <v>158</v>
      </c>
      <c r="C8" s="16">
        <v>22447433</v>
      </c>
      <c r="D8" s="16">
        <v>22301173</v>
      </c>
      <c r="E8" s="16">
        <v>21198544</v>
      </c>
      <c r="F8" s="16">
        <v>20469814</v>
      </c>
      <c r="G8" s="8"/>
      <c r="H8" s="8"/>
    </row>
    <row r="9" spans="1:8" ht="30" customHeight="1">
      <c r="A9" s="66" t="s">
        <v>95</v>
      </c>
      <c r="B9" s="67" t="s">
        <v>158</v>
      </c>
      <c r="C9" s="16">
        <v>0</v>
      </c>
      <c r="D9" s="15">
        <v>0</v>
      </c>
      <c r="E9" s="15">
        <v>0</v>
      </c>
      <c r="F9" s="15">
        <v>0</v>
      </c>
      <c r="G9" s="8"/>
      <c r="H9" s="8"/>
    </row>
    <row r="19" ht="15">
      <c r="V19" s="3"/>
    </row>
  </sheetData>
  <sheetProtection/>
  <mergeCells count="4">
    <mergeCell ref="A1:C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7.7109375" style="1" customWidth="1"/>
    <col min="2" max="2" width="6.8515625" style="1" customWidth="1"/>
    <col min="3" max="3" width="8.00390625" style="2" customWidth="1"/>
    <col min="4" max="4" width="9.57421875" style="1" customWidth="1"/>
    <col min="5" max="5" width="14.57421875" style="1" customWidth="1"/>
    <col min="6" max="16384" width="9.140625" style="1" customWidth="1"/>
  </cols>
  <sheetData>
    <row r="1" spans="1:5" ht="15">
      <c r="A1" s="148" t="s">
        <v>509</v>
      </c>
      <c r="B1" s="148"/>
      <c r="C1" s="148"/>
      <c r="D1" s="151"/>
      <c r="E1" s="151"/>
    </row>
    <row r="2" spans="1:5" ht="15">
      <c r="A2" s="148" t="s">
        <v>166</v>
      </c>
      <c r="B2" s="148"/>
      <c r="C2" s="148"/>
      <c r="D2" s="151"/>
      <c r="E2" s="151"/>
    </row>
    <row r="3" spans="1:5" ht="15">
      <c r="A3" s="147" t="s">
        <v>222</v>
      </c>
      <c r="B3" s="147"/>
      <c r="C3" s="147"/>
      <c r="D3" s="151"/>
      <c r="E3" s="151"/>
    </row>
    <row r="4" spans="1:3" ht="19.5">
      <c r="A4" s="86"/>
      <c r="B4" s="87"/>
      <c r="C4" s="88"/>
    </row>
    <row r="5" ht="15">
      <c r="A5" s="9"/>
    </row>
    <row r="6" ht="15">
      <c r="A6" s="9"/>
    </row>
    <row r="7" spans="1:7" ht="15">
      <c r="A7" s="138"/>
      <c r="B7" s="59"/>
      <c r="C7" s="60"/>
      <c r="D7" s="59"/>
      <c r="E7" s="59"/>
      <c r="F7" s="59"/>
      <c r="G7" s="59"/>
    </row>
    <row r="8" spans="1:7" ht="15">
      <c r="A8" s="138"/>
      <c r="B8" s="59"/>
      <c r="C8" s="60"/>
      <c r="D8" s="59"/>
      <c r="E8" s="59"/>
      <c r="F8" s="59"/>
      <c r="G8" s="59"/>
    </row>
    <row r="9" spans="1:7" ht="59.25" customHeight="1">
      <c r="A9" s="143" t="s">
        <v>203</v>
      </c>
      <c r="B9" s="143" t="s">
        <v>18</v>
      </c>
      <c r="C9" s="144" t="s">
        <v>204</v>
      </c>
      <c r="D9" s="145" t="s">
        <v>214</v>
      </c>
      <c r="E9" s="144" t="s">
        <v>170</v>
      </c>
      <c r="F9" s="59"/>
      <c r="G9" s="59"/>
    </row>
    <row r="10" spans="1:7" ht="24">
      <c r="A10" s="40" t="s">
        <v>223</v>
      </c>
      <c r="B10" s="49" t="s">
        <v>224</v>
      </c>
      <c r="C10" s="16">
        <v>1000000</v>
      </c>
      <c r="D10" s="146" t="s">
        <v>502</v>
      </c>
      <c r="E10" s="16">
        <v>1100000</v>
      </c>
      <c r="F10" s="59"/>
      <c r="G10" s="59"/>
    </row>
    <row r="11" spans="1:7" s="10" customFormat="1" ht="15">
      <c r="A11" s="139" t="s">
        <v>64</v>
      </c>
      <c r="B11" s="51" t="s">
        <v>65</v>
      </c>
      <c r="C11" s="140">
        <f>SUM(C10:C10)</f>
        <v>1000000</v>
      </c>
      <c r="D11" s="140">
        <v>1100000</v>
      </c>
      <c r="E11" s="140">
        <f>SUM(E10:E10)</f>
        <v>1100000</v>
      </c>
      <c r="F11" s="141"/>
      <c r="G11" s="141"/>
    </row>
    <row r="12" spans="1:7" ht="32.25" customHeight="1">
      <c r="A12" s="14" t="s">
        <v>225</v>
      </c>
      <c r="B12" s="15" t="s">
        <v>121</v>
      </c>
      <c r="C12" s="16">
        <v>600000</v>
      </c>
      <c r="D12" s="16">
        <v>600000</v>
      </c>
      <c r="E12" s="16">
        <v>0</v>
      </c>
      <c r="F12" s="59"/>
      <c r="G12" s="59"/>
    </row>
    <row r="13" spans="1:7" s="89" customFormat="1" ht="21.75" customHeight="1">
      <c r="A13" s="142"/>
      <c r="B13" s="59"/>
      <c r="C13" s="60"/>
      <c r="D13" s="59"/>
      <c r="E13" s="59"/>
      <c r="F13" s="59"/>
      <c r="G13" s="59"/>
    </row>
    <row r="14" spans="1:7" ht="15">
      <c r="A14" s="59"/>
      <c r="B14" s="59"/>
      <c r="C14" s="60"/>
      <c r="D14" s="59"/>
      <c r="E14" s="59"/>
      <c r="F14" s="59"/>
      <c r="G14" s="59"/>
    </row>
    <row r="15" spans="1:7" ht="15">
      <c r="A15" s="59"/>
      <c r="B15" s="59"/>
      <c r="C15" s="60"/>
      <c r="D15" s="59"/>
      <c r="E15" s="59"/>
      <c r="F15" s="59"/>
      <c r="G15" s="59"/>
    </row>
    <row r="16" spans="1:7" ht="15">
      <c r="A16" s="59"/>
      <c r="B16" s="59"/>
      <c r="C16" s="60"/>
      <c r="D16" s="59"/>
      <c r="E16" s="59"/>
      <c r="F16" s="59"/>
      <c r="G16" s="59"/>
    </row>
    <row r="17" spans="1:7" ht="15">
      <c r="A17" s="59"/>
      <c r="B17" s="59"/>
      <c r="C17" s="60"/>
      <c r="D17" s="59"/>
      <c r="E17" s="59"/>
      <c r="F17" s="59"/>
      <c r="G17" s="59"/>
    </row>
    <row r="18" spans="1:7" ht="15">
      <c r="A18" s="59"/>
      <c r="B18" s="59"/>
      <c r="C18" s="60"/>
      <c r="D18" s="59"/>
      <c r="E18" s="59"/>
      <c r="F18" s="59"/>
      <c r="G18" s="59"/>
    </row>
    <row r="19" spans="1:7" ht="15">
      <c r="A19" s="59"/>
      <c r="B19" s="59"/>
      <c r="C19" s="60"/>
      <c r="D19" s="59"/>
      <c r="E19" s="59"/>
      <c r="F19" s="59"/>
      <c r="G19" s="59"/>
    </row>
    <row r="20" spans="1:7" ht="15">
      <c r="A20" s="59"/>
      <c r="B20" s="59"/>
      <c r="C20" s="60"/>
      <c r="D20" s="59"/>
      <c r="E20" s="59"/>
      <c r="F20" s="59"/>
      <c r="G20" s="59"/>
    </row>
    <row r="21" spans="1:7" ht="15">
      <c r="A21" s="59"/>
      <c r="B21" s="59"/>
      <c r="C21" s="60"/>
      <c r="D21" s="59"/>
      <c r="E21" s="59"/>
      <c r="F21" s="59"/>
      <c r="G21" s="59"/>
    </row>
    <row r="22" spans="1:7" ht="15">
      <c r="A22" s="59"/>
      <c r="B22" s="59"/>
      <c r="C22" s="60"/>
      <c r="D22" s="59"/>
      <c r="E22" s="59"/>
      <c r="F22" s="59"/>
      <c r="G22" s="59"/>
    </row>
    <row r="23" spans="1:7" ht="15">
      <c r="A23" s="59"/>
      <c r="B23" s="59"/>
      <c r="C23" s="60"/>
      <c r="D23" s="59"/>
      <c r="E23" s="59"/>
      <c r="F23" s="59"/>
      <c r="G23" s="5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0.00390625" style="28" customWidth="1"/>
    <col min="2" max="2" width="5.7109375" style="28" bestFit="1" customWidth="1"/>
    <col min="3" max="3" width="8.57421875" style="28" bestFit="1" customWidth="1"/>
    <col min="4" max="5" width="11.28125" style="28" bestFit="1" customWidth="1"/>
    <col min="6" max="6" width="8.421875" style="28" bestFit="1" customWidth="1"/>
  </cols>
  <sheetData>
    <row r="1" spans="1:5" ht="15">
      <c r="A1" s="59"/>
      <c r="B1" s="59"/>
      <c r="C1" s="59"/>
      <c r="D1" s="59"/>
      <c r="E1" s="59"/>
    </row>
    <row r="2" spans="1:5" ht="15">
      <c r="A2" s="59"/>
      <c r="B2" s="59"/>
      <c r="C2" s="59"/>
      <c r="D2" s="59"/>
      <c r="E2" s="59"/>
    </row>
    <row r="3" spans="1:6" ht="15">
      <c r="A3" s="148" t="s">
        <v>510</v>
      </c>
      <c r="B3" s="152"/>
      <c r="C3" s="152"/>
      <c r="D3" s="152"/>
      <c r="E3" s="152"/>
      <c r="F3" s="152"/>
    </row>
    <row r="4" spans="1:6" ht="15">
      <c r="A4" s="148" t="s">
        <v>205</v>
      </c>
      <c r="B4" s="152"/>
      <c r="C4" s="152"/>
      <c r="D4" s="152"/>
      <c r="E4" s="152"/>
      <c r="F4" s="152"/>
    </row>
    <row r="5" spans="1:6" ht="15">
      <c r="A5" s="148" t="s">
        <v>206</v>
      </c>
      <c r="B5" s="152"/>
      <c r="C5" s="152"/>
      <c r="D5" s="152"/>
      <c r="E5" s="152"/>
      <c r="F5" s="152"/>
    </row>
    <row r="6" spans="1:5" ht="15">
      <c r="A6" s="68"/>
      <c r="B6" s="68"/>
      <c r="C6" s="68"/>
      <c r="D6" s="59"/>
      <c r="E6" s="59"/>
    </row>
    <row r="7" spans="1:5" ht="15">
      <c r="A7" s="68"/>
      <c r="B7" s="68"/>
      <c r="C7" s="68"/>
      <c r="D7" s="59"/>
      <c r="E7" s="59"/>
    </row>
    <row r="8" spans="1:5" ht="15">
      <c r="A8" s="59"/>
      <c r="B8" s="59"/>
      <c r="C8" s="59"/>
      <c r="D8" s="59"/>
      <c r="E8" s="59"/>
    </row>
    <row r="9" spans="1:5" ht="15">
      <c r="A9" s="59"/>
      <c r="B9" s="59"/>
      <c r="C9" s="59"/>
      <c r="D9" s="59"/>
      <c r="E9" s="59"/>
    </row>
    <row r="10" spans="1:5" ht="15">
      <c r="A10" s="59"/>
      <c r="B10" s="59"/>
      <c r="C10" s="59"/>
      <c r="D10" s="59"/>
      <c r="E10" s="59"/>
    </row>
    <row r="11" spans="1:5" ht="15">
      <c r="A11" s="59"/>
      <c r="B11" s="59"/>
      <c r="C11" s="59"/>
      <c r="D11" s="59"/>
      <c r="E11" s="59"/>
    </row>
    <row r="12" spans="1:6" ht="24">
      <c r="A12" s="69" t="s">
        <v>203</v>
      </c>
      <c r="B12" s="69" t="s">
        <v>18</v>
      </c>
      <c r="C12" s="69" t="s">
        <v>204</v>
      </c>
      <c r="D12" s="69" t="s">
        <v>169</v>
      </c>
      <c r="E12" s="69" t="s">
        <v>214</v>
      </c>
      <c r="F12" s="69" t="s">
        <v>170</v>
      </c>
    </row>
    <row r="13" spans="1:6" ht="15">
      <c r="A13" s="70" t="s">
        <v>207</v>
      </c>
      <c r="B13" s="70" t="s">
        <v>67</v>
      </c>
      <c r="C13" s="71">
        <v>50000</v>
      </c>
      <c r="D13" s="72">
        <v>50000</v>
      </c>
      <c r="E13" s="72">
        <v>50000</v>
      </c>
      <c r="F13" s="72">
        <v>50000</v>
      </c>
    </row>
    <row r="14" spans="1:6" ht="27.75" customHeight="1">
      <c r="A14" s="73" t="s">
        <v>208</v>
      </c>
      <c r="B14" s="74" t="s">
        <v>67</v>
      </c>
      <c r="C14" s="75">
        <v>241800</v>
      </c>
      <c r="D14" s="75">
        <v>241800</v>
      </c>
      <c r="E14" s="75">
        <v>408470</v>
      </c>
      <c r="F14" s="76">
        <v>408470</v>
      </c>
    </row>
    <row r="15" spans="1:6" ht="15">
      <c r="A15" s="74" t="s">
        <v>209</v>
      </c>
      <c r="B15" s="74" t="s">
        <v>67</v>
      </c>
      <c r="C15" s="75">
        <v>121870</v>
      </c>
      <c r="D15" s="75">
        <v>174440</v>
      </c>
      <c r="E15" s="75">
        <v>1016770</v>
      </c>
      <c r="F15" s="76">
        <v>5000</v>
      </c>
    </row>
    <row r="16" spans="1:6" ht="24.75">
      <c r="A16" s="81" t="s">
        <v>66</v>
      </c>
      <c r="B16" s="77" t="s">
        <v>67</v>
      </c>
      <c r="C16" s="78">
        <v>413670</v>
      </c>
      <c r="D16" s="13">
        <f>SUM(D13:D15)</f>
        <v>466240</v>
      </c>
      <c r="E16" s="13">
        <f>SUM(E13:E15)</f>
        <v>1475240</v>
      </c>
      <c r="F16" s="13">
        <f>SUM(F13:F15)</f>
        <v>463470</v>
      </c>
    </row>
    <row r="17" spans="1:6" ht="15">
      <c r="A17" s="15" t="s">
        <v>210</v>
      </c>
      <c r="B17" s="74" t="s">
        <v>70</v>
      </c>
      <c r="C17" s="75">
        <v>814000</v>
      </c>
      <c r="D17" s="16">
        <v>814000</v>
      </c>
      <c r="E17" s="16">
        <v>894000</v>
      </c>
      <c r="F17" s="79">
        <v>894000</v>
      </c>
    </row>
    <row r="18" spans="1:6" ht="15">
      <c r="A18" s="15" t="s">
        <v>212</v>
      </c>
      <c r="B18" s="74" t="s">
        <v>70</v>
      </c>
      <c r="C18" s="75">
        <v>0</v>
      </c>
      <c r="D18" s="16">
        <v>1009000</v>
      </c>
      <c r="E18" s="16">
        <v>0</v>
      </c>
      <c r="F18" s="79">
        <v>0</v>
      </c>
    </row>
    <row r="19" spans="1:6" ht="24.75">
      <c r="A19" s="81" t="s">
        <v>211</v>
      </c>
      <c r="B19" s="77" t="s">
        <v>70</v>
      </c>
      <c r="C19" s="78">
        <v>814000</v>
      </c>
      <c r="D19" s="13">
        <f>SUM(D17:D18)</f>
        <v>1823000</v>
      </c>
      <c r="E19" s="13">
        <v>894000</v>
      </c>
      <c r="F19" s="80">
        <v>894000</v>
      </c>
    </row>
    <row r="20" spans="1:5" ht="15">
      <c r="A20" s="59"/>
      <c r="B20" s="59"/>
      <c r="C20" s="59"/>
      <c r="D20" s="59"/>
      <c r="E20" s="59"/>
    </row>
    <row r="21" spans="1:5" ht="15">
      <c r="A21" s="59"/>
      <c r="B21" s="59"/>
      <c r="C21" s="59"/>
      <c r="D21" s="59"/>
      <c r="E21" s="59"/>
    </row>
    <row r="22" spans="1:5" ht="15">
      <c r="A22" s="59"/>
      <c r="B22" s="59"/>
      <c r="C22" s="59"/>
      <c r="D22" s="59"/>
      <c r="E22" s="59"/>
    </row>
    <row r="23" spans="1:5" ht="15">
      <c r="A23" s="59"/>
      <c r="B23" s="59"/>
      <c r="C23" s="59"/>
      <c r="D23" s="59"/>
      <c r="E23" s="59"/>
    </row>
    <row r="24" spans="1:5" ht="15">
      <c r="A24" s="59"/>
      <c r="B24" s="59"/>
      <c r="C24" s="59"/>
      <c r="D24" s="59"/>
      <c r="E24" s="59"/>
    </row>
    <row r="25" spans="1:5" ht="15">
      <c r="A25" s="59"/>
      <c r="B25" s="59"/>
      <c r="C25" s="59"/>
      <c r="D25" s="59"/>
      <c r="E25" s="59"/>
    </row>
    <row r="26" spans="1:5" ht="15">
      <c r="A26" s="59"/>
      <c r="B26" s="59"/>
      <c r="C26" s="59"/>
      <c r="D26" s="59"/>
      <c r="E26" s="59"/>
    </row>
    <row r="27" spans="1:5" ht="15">
      <c r="A27" s="59"/>
      <c r="B27" s="59"/>
      <c r="C27" s="59"/>
      <c r="D27" s="59"/>
      <c r="E27" s="59"/>
    </row>
    <row r="28" spans="1:5" ht="15">
      <c r="A28" s="59"/>
      <c r="B28" s="59"/>
      <c r="C28" s="59"/>
      <c r="D28" s="59"/>
      <c r="E28" s="59"/>
    </row>
    <row r="29" spans="1:5" ht="15">
      <c r="A29" s="59"/>
      <c r="B29" s="59"/>
      <c r="C29" s="59"/>
      <c r="D29" s="59"/>
      <c r="E29" s="59"/>
    </row>
    <row r="30" spans="1:5" ht="15">
      <c r="A30" s="59"/>
      <c r="B30" s="59"/>
      <c r="C30" s="59"/>
      <c r="D30" s="59"/>
      <c r="E30" s="59"/>
    </row>
    <row r="31" spans="1:5" ht="15">
      <c r="A31" s="59"/>
      <c r="B31" s="59"/>
      <c r="C31" s="59"/>
      <c r="D31" s="59"/>
      <c r="E31" s="59"/>
    </row>
    <row r="32" spans="1:5" ht="15">
      <c r="A32" s="59"/>
      <c r="B32" s="59"/>
      <c r="C32" s="59"/>
      <c r="D32" s="59"/>
      <c r="E32" s="59"/>
    </row>
    <row r="33" spans="1:5" ht="15">
      <c r="A33" s="59"/>
      <c r="B33" s="59"/>
      <c r="C33" s="59"/>
      <c r="D33" s="59"/>
      <c r="E33" s="59"/>
    </row>
    <row r="34" spans="1:5" ht="15">
      <c r="A34" s="59"/>
      <c r="B34" s="59"/>
      <c r="C34" s="59"/>
      <c r="D34" s="59"/>
      <c r="E34" s="59"/>
    </row>
    <row r="35" spans="1:5" ht="15">
      <c r="A35" s="59"/>
      <c r="B35" s="59"/>
      <c r="C35" s="59"/>
      <c r="D35" s="59"/>
      <c r="E35" s="59"/>
    </row>
    <row r="36" spans="1:5" ht="15">
      <c r="A36" s="59"/>
      <c r="B36" s="59"/>
      <c r="C36" s="59"/>
      <c r="D36" s="59"/>
      <c r="E36" s="59"/>
    </row>
  </sheetData>
  <sheetProtection/>
  <mergeCells count="3"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5.00390625" style="1" customWidth="1"/>
    <col min="2" max="2" width="12.57421875" style="1" customWidth="1"/>
    <col min="3" max="3" width="9.28125" style="2" customWidth="1"/>
    <col min="4" max="4" width="10.00390625" style="1" customWidth="1"/>
    <col min="5" max="16384" width="9.140625" style="1" customWidth="1"/>
  </cols>
  <sheetData>
    <row r="1" spans="1:3" ht="15">
      <c r="A1" s="156"/>
      <c r="B1" s="156"/>
      <c r="C1" s="156"/>
    </row>
    <row r="2" spans="1:4" ht="15">
      <c r="A2" s="148" t="s">
        <v>511</v>
      </c>
      <c r="B2" s="148"/>
      <c r="C2" s="148"/>
      <c r="D2" s="158"/>
    </row>
    <row r="3" spans="1:4" ht="15">
      <c r="A3" s="148" t="s">
        <v>166</v>
      </c>
      <c r="B3" s="148"/>
      <c r="C3" s="148"/>
      <c r="D3" s="151"/>
    </row>
    <row r="4" spans="1:4" ht="15">
      <c r="A4" s="153" t="s">
        <v>249</v>
      </c>
      <c r="B4" s="160"/>
      <c r="C4" s="160"/>
      <c r="D4" s="151"/>
    </row>
    <row r="5" spans="1:3" ht="15">
      <c r="A5" s="59"/>
      <c r="B5" s="59"/>
      <c r="C5" s="60"/>
    </row>
    <row r="6" spans="1:3" ht="15">
      <c r="A6" s="59"/>
      <c r="B6" s="59"/>
      <c r="C6" s="60"/>
    </row>
    <row r="7" spans="1:3" ht="15">
      <c r="A7" s="59"/>
      <c r="B7" s="59"/>
      <c r="C7" s="60"/>
    </row>
    <row r="8" spans="1:3" ht="15">
      <c r="A8" s="59"/>
      <c r="B8" s="59"/>
      <c r="C8" s="29"/>
    </row>
    <row r="9" spans="1:4" ht="15">
      <c r="A9" s="20" t="s">
        <v>203</v>
      </c>
      <c r="B9" s="32" t="s">
        <v>18</v>
      </c>
      <c r="C9" s="91" t="s">
        <v>19</v>
      </c>
      <c r="D9" s="22" t="s">
        <v>170</v>
      </c>
    </row>
    <row r="10" spans="1:4" ht="15">
      <c r="A10" s="38" t="s">
        <v>250</v>
      </c>
      <c r="B10" s="38" t="s">
        <v>96</v>
      </c>
      <c r="C10" s="16">
        <v>250000</v>
      </c>
      <c r="D10" s="16">
        <v>288074</v>
      </c>
    </row>
    <row r="11" spans="1:4" ht="15">
      <c r="A11" s="38" t="s">
        <v>251</v>
      </c>
      <c r="B11" s="38" t="s">
        <v>96</v>
      </c>
      <c r="C11" s="16">
        <v>850000</v>
      </c>
      <c r="D11" s="16">
        <v>757971</v>
      </c>
    </row>
    <row r="12" spans="1:4" ht="15">
      <c r="A12" s="38" t="s">
        <v>252</v>
      </c>
      <c r="B12" s="38" t="s">
        <v>96</v>
      </c>
      <c r="C12" s="16">
        <v>85000</v>
      </c>
      <c r="D12" s="15">
        <v>64360</v>
      </c>
    </row>
    <row r="13" spans="1:4" ht="15">
      <c r="A13" s="39" t="s">
        <v>97</v>
      </c>
      <c r="B13" s="50" t="s">
        <v>96</v>
      </c>
      <c r="C13" s="13">
        <f>SUM(C10:C12)</f>
        <v>1185000</v>
      </c>
      <c r="D13" s="13">
        <f>SUM(D10:D12)</f>
        <v>1110405</v>
      </c>
    </row>
    <row r="14" spans="1:4" ht="15">
      <c r="A14" s="38" t="s">
        <v>98</v>
      </c>
      <c r="B14" s="49" t="s">
        <v>99</v>
      </c>
      <c r="C14" s="16">
        <v>1200000</v>
      </c>
      <c r="D14" s="16">
        <v>3153606</v>
      </c>
    </row>
    <row r="15" spans="1:256" ht="24">
      <c r="A15" s="109" t="s">
        <v>253</v>
      </c>
      <c r="B15" s="109" t="s">
        <v>99</v>
      </c>
      <c r="C15" s="110">
        <v>1200000</v>
      </c>
      <c r="D15" s="110">
        <v>3153606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4" ht="15">
      <c r="A16" s="38" t="s">
        <v>100</v>
      </c>
      <c r="B16" s="49" t="s">
        <v>101</v>
      </c>
      <c r="C16" s="16">
        <v>0</v>
      </c>
      <c r="D16" s="15">
        <v>0</v>
      </c>
    </row>
    <row r="17" spans="1:4" ht="15">
      <c r="A17" s="39" t="s">
        <v>254</v>
      </c>
      <c r="B17" s="50" t="s">
        <v>255</v>
      </c>
      <c r="C17" s="13">
        <f>SUM(C14+C16)</f>
        <v>1200000</v>
      </c>
      <c r="D17" s="13">
        <f>SUM(D15:D16)</f>
        <v>3153606</v>
      </c>
    </row>
    <row r="18" spans="1:4" ht="15">
      <c r="A18" s="12" t="s">
        <v>162</v>
      </c>
      <c r="B18" s="12" t="s">
        <v>163</v>
      </c>
      <c r="C18" s="13">
        <v>0</v>
      </c>
      <c r="D18" s="13">
        <v>53533</v>
      </c>
    </row>
    <row r="19" spans="1:3" ht="15">
      <c r="A19" s="59"/>
      <c r="B19" s="59"/>
      <c r="C19" s="60"/>
    </row>
    <row r="20" spans="1:3" ht="15">
      <c r="A20" s="59"/>
      <c r="B20" s="59"/>
      <c r="C20" s="60"/>
    </row>
    <row r="21" spans="1:3" ht="15">
      <c r="A21" s="59"/>
      <c r="B21" s="59"/>
      <c r="C21" s="60"/>
    </row>
    <row r="22" spans="1:3" ht="15">
      <c r="A22" s="59"/>
      <c r="B22" s="59"/>
      <c r="C22" s="60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2022-05-19T09:41:21Z</cp:lastPrinted>
  <dcterms:created xsi:type="dcterms:W3CDTF">2020-02-20T13:20:59Z</dcterms:created>
  <dcterms:modified xsi:type="dcterms:W3CDTF">2022-06-07T05:31:38Z</dcterms:modified>
  <cp:category/>
  <cp:version/>
  <cp:contentType/>
  <cp:contentStatus/>
</cp:coreProperties>
</file>