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Kiemelt ei. " sheetId="1" r:id="rId1"/>
    <sheet name="Kiadások működési, felhalm. " sheetId="2" r:id="rId2"/>
    <sheet name="Bevételek működési, felhalm. " sheetId="3" r:id="rId3"/>
    <sheet name="Létszám" sheetId="4" state="hidden" r:id="rId4"/>
    <sheet name="Beruházások, felújítások" sheetId="5" r:id="rId5"/>
    <sheet name="Tartalék" sheetId="6" r:id="rId6"/>
    <sheet name="Szociális" sheetId="7" r:id="rId7"/>
    <sheet name="Támogatások adott" sheetId="8" r:id="rId8"/>
    <sheet name="Munka1" sheetId="9" r:id="rId9"/>
    <sheet name="Munka9" sheetId="10" state="hidden" r:id="rId10"/>
    <sheet name="Felhaszn. ütemterv" sheetId="11" r:id="rId11"/>
  </sheets>
  <definedNames/>
  <calcPr fullCalcOnLoad="1"/>
</workbook>
</file>

<file path=xl/sharedStrings.xml><?xml version="1.0" encoding="utf-8"?>
<sst xmlns="http://schemas.openxmlformats.org/spreadsheetml/2006/main" count="514" uniqueCount="293">
  <si>
    <t>Völcsej Község Önkormányzatának  2019. évi költségvetése</t>
  </si>
  <si>
    <t>Az egységes rovatrend szerint a kiemelt kiadási és bevételi jogcímek</t>
  </si>
  <si>
    <t>Megnevezés</t>
  </si>
  <si>
    <t xml:space="preserve">Eredeti ei. </t>
  </si>
  <si>
    <t>Módosított ei. 2019.06.30.</t>
  </si>
  <si>
    <t>Módosított ei. 2019.12.31.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</si>
  <si>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</si>
  <si>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</si>
  <si>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</si>
  <si>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</si>
  <si>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</si>
  <si>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</si>
  <si>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</si>
  <si>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</si>
  <si>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</si>
  <si>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</si>
  <si>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</si>
  <si>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</si>
  <si>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</si>
  <si>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</si>
  <si>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</si>
  <si>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</si>
  <si>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 Felhalmozási bevételek</t>
  </si>
  <si>
    <t>B1-7. Költségvetési bevételek</t>
  </si>
  <si>
    <t>B8. Finanszírozási bevételek</t>
  </si>
  <si>
    <t>BEVÉTELEK ÖSSZESEN (B1-8)</t>
  </si>
  <si>
    <t>Völcsej Község Önkormányzat  2019. évi költségvetésének mérlege</t>
  </si>
  <si>
    <t xml:space="preserve">Kiadások </t>
  </si>
  <si>
    <t>forint</t>
  </si>
  <si>
    <t>Rovat-szám</t>
  </si>
  <si>
    <t>Eredeti ei.</t>
  </si>
  <si>
    <t>önként vállalt feladatok</t>
  </si>
  <si>
    <t>Kötelező feladat</t>
  </si>
  <si>
    <t>Törvény szerinti illetmények, munkabérek</t>
  </si>
  <si>
    <t>K1101</t>
  </si>
  <si>
    <t>Jutalom</t>
  </si>
  <si>
    <t>K1102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</si>
  <si>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</si>
  <si>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</si>
  <si>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</si>
  <si>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</si>
  <si>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</si>
  <si>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</si>
  <si>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</si>
  <si>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</si>
  <si>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</si>
  <si>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</si>
  <si>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</si>
  <si>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</si>
  <si>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</si>
  <si>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</si>
  <si>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</si>
  <si>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</si>
  <si>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</si>
  <si>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</si>
  <si>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</si>
  <si>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</si>
  <si>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</si>
  <si>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</si>
  <si>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</si>
  <si>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</si>
  <si>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</si>
  <si>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</si>
  <si>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</si>
  <si>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</si>
  <si>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</si>
  <si>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</si>
  <si>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</si>
  <si>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</si>
  <si>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</si>
  <si>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</si>
  <si>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</si>
  <si>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</si>
  <si>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</si>
  <si>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</si>
  <si>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</si>
  <si>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</si>
  <si>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>Fizetendő áfa</t>
  </si>
  <si>
    <t>K352</t>
  </si>
  <si>
    <t xml:space="preserve">Különféle befizetések és egyéb dologi kiadások </t>
  </si>
  <si>
    <t>K35</t>
  </si>
  <si>
    <t xml:space="preserve">Dologi kiadások </t>
  </si>
  <si>
    <t>K3</t>
  </si>
  <si>
    <t>Int.ellátottak pénzb.juttat.oktatásban részvevők pénzb. Juttatása</t>
  </si>
  <si>
    <t>K472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</si>
  <si>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</si>
  <si>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</si>
  <si>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</si>
  <si>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</si>
  <si>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</si>
  <si>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</si>
  <si>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</si>
  <si>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</si>
  <si>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</si>
  <si>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</si>
  <si>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</si>
  <si>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</si>
  <si>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</si>
  <si>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</si>
  <si>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</si>
  <si>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 beszerzése</t>
  </si>
  <si>
    <t>K63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</si>
  <si>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</si>
  <si>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</si>
  <si>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</si>
  <si>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</si>
  <si>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</si>
  <si>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</si>
  <si>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</si>
  <si>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</si>
  <si>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</si>
  <si>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</si>
  <si>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</si>
  <si>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</si>
  <si>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támogatások államh.belülre</t>
  </si>
  <si>
    <t>K84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</si>
  <si>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</si>
  <si>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</si>
  <si>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</si>
  <si>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</si>
  <si>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</si>
  <si>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</si>
  <si>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</si>
  <si>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</si>
  <si>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</si>
  <si>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 xml:space="preserve">Bevételek </t>
  </si>
  <si>
    <t>Rovat-
szám</t>
  </si>
  <si>
    <t>Eredeti e.i.</t>
  </si>
  <si>
    <t>Módosított e.i. 2019.06.30.</t>
  </si>
  <si>
    <t>kötelező feladatok</t>
  </si>
  <si>
    <t xml:space="preserve">Önkormányzatok működési támogatásai </t>
  </si>
  <si>
    <t>B11</t>
  </si>
  <si>
    <t>Működési célú támogatások államháztartáson belülről</t>
  </si>
  <si>
    <t>B1</t>
  </si>
  <si>
    <t>Felhalmozási c. önkormányzati támogatás</t>
  </si>
  <si>
    <t>B21</t>
  </si>
  <si>
    <t xml:space="preserve">Egyéb felhalmozási c. támogatás áh. Belülről </t>
  </si>
  <si>
    <t>B25</t>
  </si>
  <si>
    <t xml:space="preserve">Felhalmozási c. támogatás áh. Belűlről 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</si>
  <si>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</si>
  <si>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</si>
  <si>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</si>
  <si>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</si>
  <si>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</si>
  <si>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</si>
  <si>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</si>
  <si>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</si>
  <si>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</si>
  <si>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</si>
  <si>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</si>
  <si>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</si>
  <si>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</si>
  <si>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szolgáltatásol ellenértéke</t>
  </si>
  <si>
    <t>B403</t>
  </si>
  <si>
    <t>Tulajdonosi bevétel</t>
  </si>
  <si>
    <t>B404</t>
  </si>
  <si>
    <t>Ellátási díjak</t>
  </si>
  <si>
    <t>B405</t>
  </si>
  <si>
    <t>Kiszámlázott általános forgalmi adó</t>
  </si>
  <si>
    <t>B406</t>
  </si>
  <si>
    <t>Áfa visszatérítés</t>
  </si>
  <si>
    <t>B407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</si>
  <si>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</si>
  <si>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</si>
  <si>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</si>
  <si>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</si>
  <si>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</si>
  <si>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</si>
  <si>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</si>
  <si>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</si>
  <si>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</si>
  <si>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</si>
  <si>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</si>
  <si>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</si>
  <si>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</si>
  <si>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</si>
  <si>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</si>
  <si>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</si>
  <si>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3.sz.melléklet a  2/2019.(II.27.)  önkormányzati rendelethez </t>
  </si>
  <si>
    <t>Völcsej Község Önkormányzat  2019. évi költségvetése</t>
  </si>
  <si>
    <t>Foglalkoztatottak létszáma (fő)</t>
  </si>
  <si>
    <t>MEGNEVEZÉS</t>
  </si>
  <si>
    <t>Költségvetési engedélyezett létszámkeret (álláshely) (fő)</t>
  </si>
  <si>
    <t>"A", "B" fizetési  osztály összesen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</si>
  <si>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</si>
  <si>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</si>
  <si>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</si>
  <si>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</si>
  <si>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</si>
  <si>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>KÖLTSÉGVETÉSI ENGEDÉLYEZETT LÉTSZÁMKERETBE NEM TARTOZÓ FOGLALKOZTATOTTAK LÉTSZÁMA AZ IDŐSZAK VÉGÉN ÖSSZESEN (=80+…+86)</t>
  </si>
  <si>
    <t xml:space="preserve">Beruházások és felújítások </t>
  </si>
  <si>
    <t>Rovat megnevezése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</si>
  <si>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</si>
  <si>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</si>
  <si>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</si>
  <si>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u. 21. garázs és fatároló építése</t>
  </si>
  <si>
    <t>Fő u. 225/3 hrsz. út vásárlás</t>
  </si>
  <si>
    <t>Fő u. 225/8 hrsz</t>
  </si>
  <si>
    <t>Fő utca 50. Rendezvény szín építése</t>
  </si>
  <si>
    <t>Ravatalozó széfogó építés</t>
  </si>
  <si>
    <t>Egyéb tárgyi eszköz beszerzés, létesítés</t>
  </si>
  <si>
    <t>Soproni Vízmű Zrt. Saját rezsis beruházás szvcs. Hálózat egyéb gép</t>
  </si>
  <si>
    <t>Soproni Vízmű Zrt. Informatikai eszköz beszerzés</t>
  </si>
  <si>
    <t>Személyautó beszerzés falugondnoki szolgálatnak</t>
  </si>
  <si>
    <t>Védőnői szolgálatnak beszerzendő tárgyi eszköz</t>
  </si>
  <si>
    <t xml:space="preserve">3 db hímzett zászló beszerzése (templom számára) </t>
  </si>
  <si>
    <t>1 db Stihl típusú fűkasza beszerzése</t>
  </si>
  <si>
    <t>Soproni Vízmű Zrt. Saját rezsis felújítás</t>
  </si>
  <si>
    <t>Fő u. 50. főlépcső felújítás</t>
  </si>
  <si>
    <t>Fő u. 111-115,127-135,143-147,148-151.  járdafelújítás</t>
  </si>
  <si>
    <t>Fő u.1-100. házszámok előtti  járda felújítás</t>
  </si>
  <si>
    <t>Temetőkerítés északi oldal felújítása</t>
  </si>
  <si>
    <t>Általános- és céltartalékok (forint)</t>
  </si>
  <si>
    <t xml:space="preserve">Eredeti e.i. </t>
  </si>
  <si>
    <t>Általános tartalékok</t>
  </si>
  <si>
    <t>Céltartalékok-</t>
  </si>
  <si>
    <t>Völcsej Község Önkormányzat 2019. évi költségvetése</t>
  </si>
  <si>
    <t>Lakosságnak juttatott támogatások, szociális, rászorultsági jellegű ellátások (forint)</t>
  </si>
  <si>
    <t>Oktatásban résztvevők pénzbeni támogatása</t>
  </si>
  <si>
    <t>K47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</si>
  <si>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</si>
  <si>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</si>
  <si>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</si>
  <si>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</si>
  <si>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</si>
  <si>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</si>
  <si>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</si>
  <si>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</si>
  <si>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</si>
  <si>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</si>
  <si>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</si>
  <si>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</si>
  <si>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>Völcsej  Község Önkormányzat 2019. évi költségvetése</t>
  </si>
  <si>
    <t>Támogatások, kölcsönök nyújtása és törlesztése (forint)</t>
  </si>
  <si>
    <t>központi költségvetési szervek részére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</si>
  <si>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</si>
  <si>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</si>
  <si>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</si>
  <si>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</si>
  <si>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</si>
  <si>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</si>
  <si>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</si>
  <si>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</si>
  <si>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</si>
  <si>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</si>
  <si>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</si>
  <si>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Egyéb közhatalmi bevételek</t>
  </si>
  <si>
    <t xml:space="preserve"> Völcsej Község Önkormányzat 2019. évi költségvetése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</si>
  <si>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</si>
  <si>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</si>
  <si>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</si>
  <si>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</si>
  <si>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</si>
  <si>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</si>
  <si>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</si>
  <si>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</si>
  <si>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</si>
  <si>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</si>
  <si>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</si>
  <si>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</si>
  <si>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</si>
  <si>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</si>
  <si>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</si>
  <si>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</si>
  <si>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</si>
  <si>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</si>
  <si>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Fizetendő Áfa</t>
  </si>
  <si>
    <t xml:space="preserve">Informatikai eszköz beszerzés </t>
  </si>
  <si>
    <t>Egyéb felhalmozás c. támogatások áh. Kívülre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</si>
  <si>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</si>
  <si>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</si>
  <si>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</si>
  <si>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</si>
  <si>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</si>
  <si>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</si>
  <si>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</si>
  <si>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Elszámolásból származó bevételek</t>
  </si>
  <si>
    <t>B116</t>
  </si>
  <si>
    <t>Felhalmozási célú önkormányzati támogatás</t>
  </si>
  <si>
    <t xml:space="preserve">Egyéb felhalmozási célú támogatás </t>
  </si>
  <si>
    <t>Felhalmozási c. támogaztás áh.belülről</t>
  </si>
  <si>
    <t>Áfa visszautalása</t>
  </si>
  <si>
    <t>Előző évi kv.maradvány igénybevétele</t>
  </si>
  <si>
    <t>Finanszírozási bevételek</t>
  </si>
  <si>
    <t>8.sz.melléklet a  5 /2020.(VII.14.) önkormányzati rendelethez</t>
  </si>
  <si>
    <t xml:space="preserve">1.  melléklet a   5/ 2020.(VII.14.)  önkormányzati rendelethez </t>
  </si>
  <si>
    <t xml:space="preserve">2.1. melléklet a 5 /2020.(VII. 14.)  önkormányzati rendelethez </t>
  </si>
  <si>
    <t xml:space="preserve">2.2. melléklet a 5/2020.(VII.14.)  önkormányzati rendelethez </t>
  </si>
  <si>
    <t xml:space="preserve">4.melléklet a 5/2020.(VII.14.) önkormányzati rendelethez </t>
  </si>
  <si>
    <t xml:space="preserve">5.melléklet a 5/2020.(VII.14.)  önkormányzati rendelethez </t>
  </si>
  <si>
    <t>6..melléklet a  5/2020.(VII.14.) önkormányzati rendelethez</t>
  </si>
  <si>
    <t>7.melléklet a   5/2020.(VII.14.) önkormányzati rendelethez</t>
  </si>
  <si>
    <t>9. melléklet a  5/2020.(VII. 14.)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</si>
</sst>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6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3" fontId="63" fillId="0" borderId="0" xfId="0" applyNumberFormat="1" applyFont="1" applyAlignment="1">
      <alignment/>
    </xf>
    <xf numFmtId="0" fontId="6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5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3" fontId="63" fillId="0" borderId="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167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6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3" fontId="64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3" fontId="68" fillId="0" borderId="10" xfId="0" applyNumberFormat="1" applyFont="1" applyBorder="1" applyAlignment="1">
      <alignment horizontal="right"/>
    </xf>
    <xf numFmtId="0" fontId="11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17" fillId="0" borderId="10" xfId="54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63" fillId="0" borderId="0" xfId="0" applyNumberFormat="1" applyFont="1" applyAlignment="1">
      <alignment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3" fontId="63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63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3" fontId="65" fillId="0" borderId="10" xfId="0" applyNumberFormat="1" applyFont="1" applyBorder="1" applyAlignment="1">
      <alignment wrapText="1"/>
    </xf>
    <xf numFmtId="0" fontId="65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3" fontId="63" fillId="0" borderId="10" xfId="0" applyNumberFormat="1" applyFont="1" applyBorder="1" applyAlignment="1">
      <alignment wrapText="1"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/>
    </xf>
    <xf numFmtId="3" fontId="65" fillId="33" borderId="10" xfId="0" applyNumberFormat="1" applyFont="1" applyFill="1" applyBorder="1" applyAlignment="1">
      <alignment wrapText="1"/>
    </xf>
    <xf numFmtId="0" fontId="63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/>
    </xf>
    <xf numFmtId="3" fontId="63" fillId="33" borderId="10" xfId="0" applyNumberFormat="1" applyFont="1" applyFill="1" applyBorder="1" applyAlignment="1">
      <alignment wrapText="1"/>
    </xf>
    <xf numFmtId="3" fontId="66" fillId="33" borderId="10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0" fontId="70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/>
    </xf>
    <xf numFmtId="0" fontId="56" fillId="33" borderId="0" xfId="5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3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6" fontId="22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1" fillId="0" borderId="0" xfId="0" applyFont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/>
    </xf>
    <xf numFmtId="166" fontId="28" fillId="33" borderId="10" xfId="0" applyNumberFormat="1" applyFont="1" applyFill="1" applyBorder="1" applyAlignment="1">
      <alignment vertical="center"/>
    </xf>
    <xf numFmtId="3" fontId="28" fillId="33" borderId="10" xfId="0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72" fillId="33" borderId="0" xfId="0" applyFont="1" applyFill="1" applyAlignment="1">
      <alignment/>
    </xf>
    <xf numFmtId="167" fontId="22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24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 wrapText="1"/>
    </xf>
    <xf numFmtId="3" fontId="22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3" fontId="67" fillId="0" borderId="10" xfId="0" applyNumberFormat="1" applyFont="1" applyBorder="1" applyAlignment="1">
      <alignment vertical="center"/>
    </xf>
    <xf numFmtId="3" fontId="63" fillId="0" borderId="0" xfId="0" applyNumberFormat="1" applyFont="1" applyAlignment="1">
      <alignment horizontal="right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6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12" fontId="6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A2" sqref="A2:D2"/>
    </sheetView>
  </sheetViews>
  <sheetFormatPr defaultColWidth="51.421875" defaultRowHeight="15"/>
  <cols>
    <col min="1" max="1" width="51.421875" style="0" bestFit="1" customWidth="1"/>
    <col min="2" max="2" width="11.421875" style="0" bestFit="1" customWidth="1"/>
    <col min="3" max="3" width="11.140625" style="0" customWidth="1"/>
    <col min="4" max="4" width="16.7109375" style="1" customWidth="1"/>
    <col min="5" max="255" width="9.140625" style="0" customWidth="1"/>
  </cols>
  <sheetData>
    <row r="2" spans="1:4" ht="15">
      <c r="A2" s="197" t="s">
        <v>285</v>
      </c>
      <c r="B2" s="197"/>
      <c r="C2" s="197"/>
      <c r="D2" s="198"/>
    </row>
    <row r="3" spans="1:4" ht="15.75">
      <c r="A3" s="199" t="s">
        <v>0</v>
      </c>
      <c r="B3" s="199"/>
      <c r="C3" s="199"/>
      <c r="D3" s="200"/>
    </row>
    <row r="4" spans="1:4" ht="15.75">
      <c r="A4" s="201" t="s">
        <v>1</v>
      </c>
      <c r="B4" s="201"/>
      <c r="C4" s="201"/>
      <c r="D4" s="200"/>
    </row>
    <row r="9" spans="1:4" ht="38.25">
      <c r="A9" s="2" t="s">
        <v>2</v>
      </c>
      <c r="B9" s="3" t="s">
        <v>3</v>
      </c>
      <c r="C9" s="4" t="s">
        <v>4</v>
      </c>
      <c r="D9" s="5" t="s">
        <v>5</v>
      </c>
    </row>
    <row r="10" spans="1:4" ht="15">
      <c r="A10" s="7" t="s">
        <v>7</v>
      </c>
      <c r="B10" s="8">
        <v>5838537</v>
      </c>
      <c r="C10" s="9">
        <v>5940913</v>
      </c>
      <c r="D10" s="10">
        <v>6063763</v>
      </c>
    </row>
    <row r="11" spans="1:4" ht="15">
      <c r="A11" s="7" t="s">
        <v>8</v>
      </c>
      <c r="B11" s="8">
        <v>1190568</v>
      </c>
      <c r="C11" s="9">
        <v>1210529</v>
      </c>
      <c r="D11" s="10">
        <v>1232440</v>
      </c>
    </row>
    <row r="12" spans="1:4" ht="15">
      <c r="A12" s="7" t="s">
        <v>9</v>
      </c>
      <c r="B12" s="8">
        <v>20303545</v>
      </c>
      <c r="C12" s="9">
        <v>20376832</v>
      </c>
      <c r="D12" s="10">
        <v>24290661</v>
      </c>
    </row>
    <row r="13" spans="1:4" ht="15">
      <c r="A13" s="7" t="s">
        <v>10</v>
      </c>
      <c r="B13" s="8">
        <v>2135900</v>
      </c>
      <c r="C13" s="9">
        <v>2035900</v>
      </c>
      <c r="D13" s="10">
        <v>2035900</v>
      </c>
    </row>
    <row r="14" spans="1:4" ht="15">
      <c r="A14" s="7" t="s">
        <v>11</v>
      </c>
      <c r="B14" s="8">
        <v>19360054</v>
      </c>
      <c r="C14" s="9">
        <v>19288565</v>
      </c>
      <c r="D14" s="10">
        <v>19545211</v>
      </c>
    </row>
    <row r="15" spans="1:4" ht="15">
      <c r="A15" s="7" t="s">
        <v>12</v>
      </c>
      <c r="B15" s="8">
        <v>13120368</v>
      </c>
      <c r="C15" s="9">
        <v>13120368</v>
      </c>
      <c r="D15" s="10">
        <v>24120362</v>
      </c>
    </row>
    <row r="16" spans="1:4" ht="15">
      <c r="A16" s="7" t="s">
        <v>13</v>
      </c>
      <c r="B16" s="8">
        <v>8435000</v>
      </c>
      <c r="C16" s="9">
        <v>8435000</v>
      </c>
      <c r="D16" s="10">
        <v>27834494</v>
      </c>
    </row>
    <row r="17" spans="1:4" ht="15">
      <c r="A17" s="7" t="s">
        <v>14</v>
      </c>
      <c r="B17" s="8">
        <v>0</v>
      </c>
      <c r="C17" s="9">
        <v>211108</v>
      </c>
      <c r="D17" s="10">
        <v>211108</v>
      </c>
    </row>
    <row r="18" spans="1:4" ht="15">
      <c r="A18" s="11" t="s">
        <v>15</v>
      </c>
      <c r="B18" s="12">
        <v>70383972</v>
      </c>
      <c r="C18" s="12">
        <v>70619215</v>
      </c>
      <c r="D18" s="13">
        <f>SUM(D10:D17)</f>
        <v>105333939</v>
      </c>
    </row>
    <row r="19" spans="1:4" ht="15">
      <c r="A19" s="11" t="s">
        <v>16</v>
      </c>
      <c r="B19" s="12">
        <v>851268</v>
      </c>
      <c r="C19" s="14">
        <v>781649</v>
      </c>
      <c r="D19" s="13">
        <v>781649</v>
      </c>
    </row>
    <row r="20" spans="1:4" ht="15">
      <c r="A20" s="15" t="s">
        <v>17</v>
      </c>
      <c r="B20" s="12">
        <v>71235240</v>
      </c>
      <c r="C20" s="12">
        <v>71400864</v>
      </c>
      <c r="D20" s="13">
        <f>SUM(D18:D19)</f>
        <v>106115588</v>
      </c>
    </row>
    <row r="21" spans="1:4" ht="15">
      <c r="A21" s="7" t="s">
        <v>18</v>
      </c>
      <c r="B21" s="8">
        <v>19541234</v>
      </c>
      <c r="C21" s="9">
        <v>19663571</v>
      </c>
      <c r="D21" s="10">
        <v>21259772</v>
      </c>
    </row>
    <row r="22" spans="1:4" ht="15">
      <c r="A22" s="7" t="s">
        <v>19</v>
      </c>
      <c r="B22" s="8">
        <v>0</v>
      </c>
      <c r="C22" s="9">
        <v>0</v>
      </c>
      <c r="D22" s="10">
        <v>29804971</v>
      </c>
    </row>
    <row r="23" spans="1:4" ht="15">
      <c r="A23" s="7" t="s">
        <v>20</v>
      </c>
      <c r="B23" s="8">
        <v>5814336</v>
      </c>
      <c r="C23" s="9">
        <v>5814336</v>
      </c>
      <c r="D23" s="10">
        <v>5814336</v>
      </c>
    </row>
    <row r="24" spans="1:4" ht="15">
      <c r="A24" s="7" t="s">
        <v>21</v>
      </c>
      <c r="B24" s="8">
        <v>9187524</v>
      </c>
      <c r="C24" s="9">
        <v>9230811</v>
      </c>
      <c r="D24" s="10">
        <v>12544363</v>
      </c>
    </row>
    <row r="25" spans="1:4" ht="15">
      <c r="A25" s="7" t="s">
        <v>22</v>
      </c>
      <c r="B25" s="8"/>
      <c r="C25" s="9"/>
      <c r="D25" s="10"/>
    </row>
    <row r="26" spans="1:4" ht="15">
      <c r="A26" s="11" t="s">
        <v>23</v>
      </c>
      <c r="B26" s="12">
        <v>34543094</v>
      </c>
      <c r="C26" s="12">
        <v>34708718</v>
      </c>
      <c r="D26" s="13">
        <f>SUM(D21:D24)</f>
        <v>69423442</v>
      </c>
    </row>
    <row r="27" spans="1:4" ht="15">
      <c r="A27" s="11" t="s">
        <v>24</v>
      </c>
      <c r="B27" s="12">
        <v>36692146</v>
      </c>
      <c r="C27" s="14">
        <v>36692146</v>
      </c>
      <c r="D27" s="13">
        <v>36692146</v>
      </c>
    </row>
    <row r="28" spans="1:4" ht="15">
      <c r="A28" s="15" t="s">
        <v>25</v>
      </c>
      <c r="B28" s="12">
        <v>71235240</v>
      </c>
      <c r="C28" s="12">
        <v>71400864</v>
      </c>
      <c r="D28" s="13">
        <f>SUM(D26:D27)</f>
        <v>106115588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8"/>
  <sheetViews>
    <sheetView zoomScalePageLayoutView="0" workbookViewId="0" topLeftCell="A1">
      <selection activeCell="A1" sqref="A1:IV16384"/>
    </sheetView>
  </sheetViews>
  <sheetFormatPr defaultColWidth="10.421875" defaultRowHeight="15"/>
  <cols>
    <col min="1" max="1" width="33.140625" style="0" customWidth="1"/>
    <col min="2" max="2" width="10.421875" style="0" customWidth="1"/>
    <col min="3" max="3" width="14.8515625" style="0" customWidth="1"/>
    <col min="4" max="4" width="16.57421875" style="1" customWidth="1"/>
  </cols>
  <sheetData>
    <row r="1" spans="1:3" ht="15">
      <c r="A1" s="197"/>
      <c r="B1" s="197"/>
      <c r="C1" s="197"/>
    </row>
    <row r="2" spans="1:4" ht="15">
      <c r="A2" s="197" t="s">
        <v>284</v>
      </c>
      <c r="B2" s="197"/>
      <c r="C2" s="197"/>
      <c r="D2" s="198"/>
    </row>
    <row r="3" spans="1:4" ht="18.75">
      <c r="A3" s="215" t="s">
        <v>216</v>
      </c>
      <c r="B3" s="215"/>
      <c r="C3" s="215"/>
      <c r="D3" s="200"/>
    </row>
    <row r="4" spans="1:4" ht="19.5">
      <c r="A4" s="212" t="s">
        <v>239</v>
      </c>
      <c r="B4" s="197"/>
      <c r="C4" s="197"/>
      <c r="D4" s="200"/>
    </row>
    <row r="9" spans="1:4" ht="45" customHeight="1">
      <c r="A9" s="136" t="s">
        <v>2</v>
      </c>
      <c r="B9" s="98" t="s">
        <v>29</v>
      </c>
      <c r="C9" s="3" t="s">
        <v>30</v>
      </c>
      <c r="D9" s="6" t="s">
        <v>6</v>
      </c>
    </row>
    <row r="10" spans="1:4" ht="15">
      <c r="A10" s="107" t="s">
        <v>240</v>
      </c>
      <c r="B10" s="107" t="s">
        <v>141</v>
      </c>
      <c r="C10" s="10">
        <v>350000</v>
      </c>
      <c r="D10" s="10">
        <v>301569</v>
      </c>
    </row>
    <row r="11" spans="1:4" ht="15">
      <c r="A11" s="107" t="s">
        <v>241</v>
      </c>
      <c r="B11" s="107" t="s">
        <v>141</v>
      </c>
      <c r="C11" s="10">
        <v>827000</v>
      </c>
      <c r="D11" s="10">
        <v>862899</v>
      </c>
    </row>
    <row r="12" spans="1:4" ht="15">
      <c r="A12" s="107" t="s">
        <v>242</v>
      </c>
      <c r="B12" s="107" t="s">
        <v>141</v>
      </c>
      <c r="C12" s="10">
        <v>98000</v>
      </c>
      <c r="D12" s="10">
        <v>108729</v>
      </c>
    </row>
    <row r="13" spans="1:4" ht="15">
      <c r="A13" s="147" t="s">
        <v>140</v>
      </c>
      <c r="B13" s="123" t="s">
        <v>141</v>
      </c>
      <c r="C13" s="13">
        <f>SUM(C10:C12)</f>
        <v>1275000</v>
      </c>
      <c r="D13" s="13">
        <f>SUM(D10:D12)</f>
        <v>1273197</v>
      </c>
    </row>
    <row r="14" spans="1:4" ht="15">
      <c r="A14" s="107" t="s">
        <v>142</v>
      </c>
      <c r="B14" s="133" t="s">
        <v>143</v>
      </c>
      <c r="C14" s="10">
        <v>3500000</v>
      </c>
      <c r="D14" s="10">
        <v>2794982</v>
      </c>
    </row>
    <row r="15" spans="1:255" ht="38.25">
      <c r="A15" s="148" t="s">
        <v>243</v>
      </c>
      <c r="B15" s="148" t="s">
        <v>143</v>
      </c>
      <c r="C15" s="149">
        <v>3500000</v>
      </c>
      <c r="D15" s="149">
        <v>2794982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</row>
    <row r="16" spans="1:4" ht="15">
      <c r="A16" s="107" t="s">
        <v>144</v>
      </c>
      <c r="B16" s="133" t="s">
        <v>145</v>
      </c>
      <c r="C16" s="10">
        <v>1039336</v>
      </c>
      <c r="D16" s="10">
        <v>1171634</v>
      </c>
    </row>
    <row r="17" spans="1:4" ht="15">
      <c r="A17" s="147" t="s">
        <v>244</v>
      </c>
      <c r="B17" s="123" t="s">
        <v>245</v>
      </c>
      <c r="C17" s="13">
        <f>SUM(C15:C16)</f>
        <v>4539336</v>
      </c>
      <c r="D17" s="13">
        <f>SUM(D15:D16)</f>
        <v>3966616</v>
      </c>
    </row>
    <row r="18" spans="1:4" s="102" customFormat="1" ht="14.25">
      <c r="A18" s="124" t="s">
        <v>246</v>
      </c>
      <c r="B18" s="124" t="s">
        <v>147</v>
      </c>
      <c r="C18" s="124"/>
      <c r="D18" s="13">
        <v>18740</v>
      </c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4.00390625" style="0" bestFit="1" customWidth="1"/>
    <col min="3" max="6" width="10.7109375" style="0" bestFit="1" customWidth="1"/>
    <col min="7" max="7" width="11.8515625" style="0" bestFit="1" customWidth="1"/>
    <col min="8" max="8" width="11.28125" style="0" bestFit="1" customWidth="1"/>
    <col min="9" max="9" width="11.8515625" style="0" bestFit="1" customWidth="1"/>
    <col min="10" max="11" width="11.28125" style="0" bestFit="1" customWidth="1"/>
    <col min="12" max="12" width="10.7109375" style="0" bestFit="1" customWidth="1"/>
    <col min="13" max="13" width="11.28125" style="0" bestFit="1" customWidth="1"/>
    <col min="14" max="14" width="10.7109375" style="0" bestFit="1" customWidth="1"/>
    <col min="15" max="16" width="12.421875" style="0" bestFit="1" customWidth="1"/>
    <col min="18" max="18" width="11.140625" style="0" bestFit="1" customWidth="1"/>
  </cols>
  <sheetData>
    <row r="1" spans="1:15" ht="15">
      <c r="A1" s="197" t="s">
        <v>292</v>
      </c>
      <c r="B1" s="197"/>
      <c r="C1" s="197"/>
      <c r="D1" s="197"/>
      <c r="E1" s="198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>
      <c r="A2" s="216" t="s">
        <v>247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5">
      <c r="A3" s="217" t="s">
        <v>248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7" ht="28.5">
      <c r="A4" s="151" t="s">
        <v>191</v>
      </c>
      <c r="B4" s="92" t="s">
        <v>29</v>
      </c>
      <c r="C4" s="152" t="s">
        <v>249</v>
      </c>
      <c r="D4" s="152" t="s">
        <v>250</v>
      </c>
      <c r="E4" s="152" t="s">
        <v>251</v>
      </c>
      <c r="F4" s="152" t="s">
        <v>252</v>
      </c>
      <c r="G4" s="152" t="s">
        <v>253</v>
      </c>
      <c r="H4" s="152" t="s">
        <v>254</v>
      </c>
      <c r="I4" s="152" t="s">
        <v>255</v>
      </c>
      <c r="J4" s="152" t="s">
        <v>256</v>
      </c>
      <c r="K4" s="152" t="s">
        <v>257</v>
      </c>
      <c r="L4" s="152" t="s">
        <v>258</v>
      </c>
      <c r="M4" s="152" t="s">
        <v>259</v>
      </c>
      <c r="N4" s="152" t="s">
        <v>260</v>
      </c>
      <c r="O4" s="153" t="s">
        <v>261</v>
      </c>
      <c r="P4" s="154"/>
      <c r="Q4" s="129"/>
    </row>
    <row r="5" spans="1:18" ht="15">
      <c r="A5" s="155" t="s">
        <v>33</v>
      </c>
      <c r="B5" s="156" t="s">
        <v>34</v>
      </c>
      <c r="C5" s="1">
        <v>277925</v>
      </c>
      <c r="D5" s="1">
        <v>277925</v>
      </c>
      <c r="E5" s="1">
        <v>277925</v>
      </c>
      <c r="F5" s="1">
        <v>277925</v>
      </c>
      <c r="G5" s="1">
        <v>277925</v>
      </c>
      <c r="H5" s="1">
        <v>277925</v>
      </c>
      <c r="I5" s="1">
        <v>277925</v>
      </c>
      <c r="J5" s="1">
        <v>277925</v>
      </c>
      <c r="K5" s="1">
        <v>277925</v>
      </c>
      <c r="L5" s="1">
        <v>277925</v>
      </c>
      <c r="M5" s="1">
        <v>277925</v>
      </c>
      <c r="N5" s="1">
        <v>277921</v>
      </c>
      <c r="O5" s="157">
        <f>SUM(C5:N5)</f>
        <v>3335096</v>
      </c>
      <c r="P5" s="154"/>
      <c r="Q5" s="154"/>
      <c r="R5" s="1"/>
    </row>
    <row r="6" spans="1:18" ht="15">
      <c r="A6" s="155" t="s">
        <v>35</v>
      </c>
      <c r="B6" s="156" t="s">
        <v>36</v>
      </c>
      <c r="C6" s="157">
        <v>178000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>
        <v>178000</v>
      </c>
      <c r="P6" s="154"/>
      <c r="Q6" s="154"/>
      <c r="R6" s="1"/>
    </row>
    <row r="7" spans="1:18" ht="15">
      <c r="A7" s="158" t="s">
        <v>37</v>
      </c>
      <c r="B7" s="159" t="s">
        <v>38</v>
      </c>
      <c r="C7" s="138">
        <v>20725</v>
      </c>
      <c r="D7" s="138">
        <v>20725</v>
      </c>
      <c r="E7" s="138">
        <v>20725</v>
      </c>
      <c r="F7" s="138">
        <v>20725</v>
      </c>
      <c r="G7" s="138">
        <v>20725</v>
      </c>
      <c r="H7" s="138">
        <v>20725</v>
      </c>
      <c r="I7" s="138">
        <v>20725</v>
      </c>
      <c r="J7" s="138">
        <v>20725</v>
      </c>
      <c r="K7" s="138">
        <v>20725</v>
      </c>
      <c r="L7" s="138">
        <v>20725</v>
      </c>
      <c r="M7" s="138">
        <v>20725</v>
      </c>
      <c r="N7" s="138">
        <v>20724</v>
      </c>
      <c r="O7" s="157">
        <v>248699</v>
      </c>
      <c r="P7" s="154"/>
      <c r="Q7" s="154"/>
      <c r="R7" s="1"/>
    </row>
    <row r="8" spans="1:256" ht="15">
      <c r="A8" s="160" t="s">
        <v>39</v>
      </c>
      <c r="B8" s="161" t="s">
        <v>40</v>
      </c>
      <c r="C8" s="162">
        <f>SUM(C5:C7)</f>
        <v>476650</v>
      </c>
      <c r="D8" s="162">
        <f aca="true" t="shared" si="0" ref="D8:N8">SUM(D5:D7)</f>
        <v>298650</v>
      </c>
      <c r="E8" s="162">
        <f t="shared" si="0"/>
        <v>298650</v>
      </c>
      <c r="F8" s="162">
        <f t="shared" si="0"/>
        <v>298650</v>
      </c>
      <c r="G8" s="162">
        <f t="shared" si="0"/>
        <v>298650</v>
      </c>
      <c r="H8" s="162">
        <f t="shared" si="0"/>
        <v>298650</v>
      </c>
      <c r="I8" s="162">
        <f t="shared" si="0"/>
        <v>298650</v>
      </c>
      <c r="J8" s="162">
        <f t="shared" si="0"/>
        <v>298650</v>
      </c>
      <c r="K8" s="162">
        <f t="shared" si="0"/>
        <v>298650</v>
      </c>
      <c r="L8" s="162">
        <f t="shared" si="0"/>
        <v>298650</v>
      </c>
      <c r="M8" s="162">
        <f t="shared" si="0"/>
        <v>298650</v>
      </c>
      <c r="N8" s="162">
        <f t="shared" si="0"/>
        <v>298645</v>
      </c>
      <c r="O8" s="163">
        <f>SUM(O5:O7)</f>
        <v>3761795</v>
      </c>
      <c r="P8" s="164"/>
      <c r="Q8" s="154"/>
      <c r="R8" s="1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18" ht="15">
      <c r="A9" s="145" t="s">
        <v>41</v>
      </c>
      <c r="B9" s="159" t="s">
        <v>42</v>
      </c>
      <c r="C9" s="157">
        <v>172012</v>
      </c>
      <c r="D9" s="157">
        <v>172012</v>
      </c>
      <c r="E9" s="157">
        <v>172012</v>
      </c>
      <c r="F9" s="157">
        <v>172012</v>
      </c>
      <c r="G9" s="157">
        <v>172012</v>
      </c>
      <c r="H9" s="157">
        <v>172010</v>
      </c>
      <c r="I9" s="157">
        <v>172012</v>
      </c>
      <c r="J9" s="157">
        <v>172012</v>
      </c>
      <c r="K9" s="157">
        <v>172012</v>
      </c>
      <c r="L9" s="157">
        <v>176010</v>
      </c>
      <c r="M9" s="157">
        <v>172842</v>
      </c>
      <c r="N9" s="157">
        <v>172010</v>
      </c>
      <c r="O9" s="157">
        <f aca="true" t="shared" si="1" ref="O9:O18">SUM(C9:N9)</f>
        <v>2068968</v>
      </c>
      <c r="P9" s="154"/>
      <c r="Q9" s="154"/>
      <c r="R9" s="1"/>
    </row>
    <row r="10" spans="1:18" ht="30">
      <c r="A10" s="145" t="s">
        <v>43</v>
      </c>
      <c r="B10" s="159" t="s">
        <v>44</v>
      </c>
      <c r="C10" s="157">
        <v>15000</v>
      </c>
      <c r="D10" s="157">
        <v>15000</v>
      </c>
      <c r="E10" s="157">
        <v>15000</v>
      </c>
      <c r="F10" s="157">
        <v>15000</v>
      </c>
      <c r="G10" s="157">
        <v>15000</v>
      </c>
      <c r="H10" s="157">
        <v>15000</v>
      </c>
      <c r="I10" s="157">
        <v>15000</v>
      </c>
      <c r="J10" s="157">
        <v>15000</v>
      </c>
      <c r="K10" s="157">
        <v>68000</v>
      </c>
      <c r="L10" s="157">
        <v>15000</v>
      </c>
      <c r="M10" s="157">
        <v>15000</v>
      </c>
      <c r="N10" s="157">
        <v>15000</v>
      </c>
      <c r="O10" s="157">
        <f t="shared" si="1"/>
        <v>233000</v>
      </c>
      <c r="P10" s="154"/>
      <c r="Q10" s="154"/>
      <c r="R10" s="1"/>
    </row>
    <row r="11" spans="1:256" ht="15">
      <c r="A11" s="166" t="s">
        <v>45</v>
      </c>
      <c r="B11" s="161" t="s">
        <v>46</v>
      </c>
      <c r="C11" s="162">
        <f>SUM(C9:C10)</f>
        <v>187012</v>
      </c>
      <c r="D11" s="162">
        <f aca="true" t="shared" si="2" ref="D11:N11">SUM(D9:D10)</f>
        <v>187012</v>
      </c>
      <c r="E11" s="162">
        <f t="shared" si="2"/>
        <v>187012</v>
      </c>
      <c r="F11" s="162">
        <f t="shared" si="2"/>
        <v>187012</v>
      </c>
      <c r="G11" s="162">
        <f t="shared" si="2"/>
        <v>187012</v>
      </c>
      <c r="H11" s="162">
        <f t="shared" si="2"/>
        <v>187010</v>
      </c>
      <c r="I11" s="162">
        <f t="shared" si="2"/>
        <v>187012</v>
      </c>
      <c r="J11" s="162">
        <f t="shared" si="2"/>
        <v>187012</v>
      </c>
      <c r="K11" s="162">
        <f t="shared" si="2"/>
        <v>240012</v>
      </c>
      <c r="L11" s="162">
        <f t="shared" si="2"/>
        <v>191010</v>
      </c>
      <c r="M11" s="162">
        <f t="shared" si="2"/>
        <v>187842</v>
      </c>
      <c r="N11" s="162">
        <f t="shared" si="2"/>
        <v>187010</v>
      </c>
      <c r="O11" s="163">
        <f t="shared" si="1"/>
        <v>2301968</v>
      </c>
      <c r="P11" s="164"/>
      <c r="Q11" s="154"/>
      <c r="R11" s="1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ht="15">
      <c r="A12" s="167" t="s">
        <v>47</v>
      </c>
      <c r="B12" s="168" t="s">
        <v>48</v>
      </c>
      <c r="C12" s="163">
        <f>SUM(C11,C8)</f>
        <v>663662</v>
      </c>
      <c r="D12" s="163">
        <f aca="true" t="shared" si="3" ref="D12:N12">SUM(D11,D8)</f>
        <v>485662</v>
      </c>
      <c r="E12" s="163">
        <f t="shared" si="3"/>
        <v>485662</v>
      </c>
      <c r="F12" s="163">
        <f t="shared" si="3"/>
        <v>485662</v>
      </c>
      <c r="G12" s="163">
        <f t="shared" si="3"/>
        <v>485662</v>
      </c>
      <c r="H12" s="163">
        <f t="shared" si="3"/>
        <v>485660</v>
      </c>
      <c r="I12" s="163">
        <f t="shared" si="3"/>
        <v>485662</v>
      </c>
      <c r="J12" s="163">
        <f t="shared" si="3"/>
        <v>485662</v>
      </c>
      <c r="K12" s="163">
        <f t="shared" si="3"/>
        <v>538662</v>
      </c>
      <c r="L12" s="163">
        <f t="shared" si="3"/>
        <v>489660</v>
      </c>
      <c r="M12" s="163">
        <f t="shared" si="3"/>
        <v>486492</v>
      </c>
      <c r="N12" s="163">
        <f t="shared" si="3"/>
        <v>485655</v>
      </c>
      <c r="O12" s="163">
        <f t="shared" si="1"/>
        <v>6063763</v>
      </c>
      <c r="P12" s="164"/>
      <c r="Q12" s="154"/>
      <c r="R12" s="1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28.5">
      <c r="A13" s="169" t="s">
        <v>49</v>
      </c>
      <c r="B13" s="168" t="s">
        <v>50</v>
      </c>
      <c r="C13" s="163">
        <v>102703</v>
      </c>
      <c r="D13" s="163">
        <v>102703</v>
      </c>
      <c r="E13" s="163">
        <v>102703</v>
      </c>
      <c r="F13" s="163">
        <v>102703</v>
      </c>
      <c r="G13" s="163">
        <v>102703</v>
      </c>
      <c r="H13" s="163">
        <v>102703</v>
      </c>
      <c r="I13" s="163">
        <v>102703</v>
      </c>
      <c r="J13" s="163">
        <v>102703</v>
      </c>
      <c r="K13" s="163">
        <v>102703</v>
      </c>
      <c r="L13" s="163">
        <v>102703</v>
      </c>
      <c r="M13" s="163">
        <v>102707</v>
      </c>
      <c r="N13" s="163">
        <v>102703</v>
      </c>
      <c r="O13" s="163">
        <f t="shared" si="1"/>
        <v>1232440</v>
      </c>
      <c r="P13" s="164"/>
      <c r="Q13" s="154"/>
      <c r="R13" s="1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18" ht="15">
      <c r="A14" s="145" t="s">
        <v>262</v>
      </c>
      <c r="B14" s="159" t="s">
        <v>52</v>
      </c>
      <c r="C14" s="157">
        <v>105197</v>
      </c>
      <c r="D14" s="157">
        <v>105197</v>
      </c>
      <c r="E14" s="157">
        <v>105197</v>
      </c>
      <c r="F14" s="157">
        <v>105197</v>
      </c>
      <c r="G14" s="157">
        <v>105197</v>
      </c>
      <c r="H14" s="157">
        <v>105197</v>
      </c>
      <c r="I14" s="157">
        <v>105198</v>
      </c>
      <c r="J14" s="157">
        <v>105197</v>
      </c>
      <c r="K14" s="157">
        <v>105197</v>
      </c>
      <c r="L14" s="157">
        <v>105197</v>
      </c>
      <c r="M14" s="157">
        <v>105199</v>
      </c>
      <c r="N14" s="157">
        <v>105197</v>
      </c>
      <c r="O14" s="157">
        <f t="shared" si="1"/>
        <v>1262367</v>
      </c>
      <c r="P14" s="154"/>
      <c r="Q14" s="154"/>
      <c r="R14" s="1"/>
    </row>
    <row r="15" spans="1:18" ht="15">
      <c r="A15" s="145" t="s">
        <v>263</v>
      </c>
      <c r="B15" s="159" t="s">
        <v>54</v>
      </c>
      <c r="C15" s="157">
        <v>149583</v>
      </c>
      <c r="D15" s="157">
        <v>149583</v>
      </c>
      <c r="E15" s="157">
        <v>149583</v>
      </c>
      <c r="F15" s="157">
        <v>149583</v>
      </c>
      <c r="G15" s="157">
        <v>149583</v>
      </c>
      <c r="H15" s="157">
        <v>149583</v>
      </c>
      <c r="I15" s="157">
        <v>149583</v>
      </c>
      <c r="J15" s="157">
        <v>149583</v>
      </c>
      <c r="K15" s="157">
        <v>149583</v>
      </c>
      <c r="L15" s="157">
        <v>149587</v>
      </c>
      <c r="M15" s="157">
        <v>149583</v>
      </c>
      <c r="N15" s="157">
        <v>149583</v>
      </c>
      <c r="O15" s="157">
        <f t="shared" si="1"/>
        <v>1795000</v>
      </c>
      <c r="P15" s="154"/>
      <c r="Q15" s="154"/>
      <c r="R15" s="1"/>
    </row>
    <row r="16" spans="1:256" ht="15">
      <c r="A16" s="166" t="s">
        <v>55</v>
      </c>
      <c r="B16" s="161" t="s">
        <v>56</v>
      </c>
      <c r="C16" s="162">
        <f>SUM(C14:C15)</f>
        <v>254780</v>
      </c>
      <c r="D16" s="162">
        <f aca="true" t="shared" si="4" ref="D16:N16">SUM(D14:D15)</f>
        <v>254780</v>
      </c>
      <c r="E16" s="162">
        <f t="shared" si="4"/>
        <v>254780</v>
      </c>
      <c r="F16" s="162">
        <f t="shared" si="4"/>
        <v>254780</v>
      </c>
      <c r="G16" s="162">
        <f t="shared" si="4"/>
        <v>254780</v>
      </c>
      <c r="H16" s="162">
        <f t="shared" si="4"/>
        <v>254780</v>
      </c>
      <c r="I16" s="162">
        <f t="shared" si="4"/>
        <v>254781</v>
      </c>
      <c r="J16" s="162">
        <f t="shared" si="4"/>
        <v>254780</v>
      </c>
      <c r="K16" s="162">
        <f t="shared" si="4"/>
        <v>254780</v>
      </c>
      <c r="L16" s="162">
        <f t="shared" si="4"/>
        <v>254784</v>
      </c>
      <c r="M16" s="162">
        <f t="shared" si="4"/>
        <v>254782</v>
      </c>
      <c r="N16" s="162">
        <f t="shared" si="4"/>
        <v>254780</v>
      </c>
      <c r="O16" s="162">
        <f t="shared" si="1"/>
        <v>3057367</v>
      </c>
      <c r="P16" s="164"/>
      <c r="Q16" s="154"/>
      <c r="R16" s="1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18" ht="15">
      <c r="A17" s="145" t="s">
        <v>57</v>
      </c>
      <c r="B17" s="159" t="s">
        <v>58</v>
      </c>
      <c r="C17" s="157">
        <v>5833</v>
      </c>
      <c r="D17" s="157">
        <v>5833</v>
      </c>
      <c r="E17" s="157">
        <v>5833</v>
      </c>
      <c r="F17" s="157">
        <v>5833</v>
      </c>
      <c r="G17" s="157">
        <v>5833</v>
      </c>
      <c r="H17" s="157">
        <v>5833</v>
      </c>
      <c r="I17" s="157">
        <v>5833</v>
      </c>
      <c r="J17" s="157">
        <v>5833</v>
      </c>
      <c r="K17" s="157">
        <v>5833</v>
      </c>
      <c r="L17" s="157">
        <v>5837</v>
      </c>
      <c r="M17" s="157">
        <v>5833</v>
      </c>
      <c r="N17" s="157">
        <v>5833</v>
      </c>
      <c r="O17" s="157">
        <f t="shared" si="1"/>
        <v>70000</v>
      </c>
      <c r="P17" s="154"/>
      <c r="Q17" s="154"/>
      <c r="R17" s="1"/>
    </row>
    <row r="18" spans="1:18" ht="15">
      <c r="A18" s="145" t="s">
        <v>59</v>
      </c>
      <c r="B18" s="159" t="s">
        <v>60</v>
      </c>
      <c r="C18" s="157">
        <v>17500</v>
      </c>
      <c r="D18" s="157">
        <v>17500</v>
      </c>
      <c r="E18" s="157">
        <v>17500</v>
      </c>
      <c r="F18" s="157">
        <v>17500</v>
      </c>
      <c r="G18" s="157">
        <v>17500</v>
      </c>
      <c r="H18" s="157">
        <v>17500</v>
      </c>
      <c r="I18" s="157">
        <v>17500</v>
      </c>
      <c r="J18" s="157">
        <v>17500</v>
      </c>
      <c r="K18" s="157">
        <v>17500</v>
      </c>
      <c r="L18" s="157">
        <v>17500</v>
      </c>
      <c r="M18" s="157">
        <v>17500</v>
      </c>
      <c r="N18" s="157">
        <v>17500</v>
      </c>
      <c r="O18" s="157">
        <f t="shared" si="1"/>
        <v>210000</v>
      </c>
      <c r="P18" s="154"/>
      <c r="Q18" s="154"/>
      <c r="R18" s="1"/>
    </row>
    <row r="19" spans="1:256" ht="15">
      <c r="A19" s="166" t="s">
        <v>61</v>
      </c>
      <c r="B19" s="161" t="s">
        <v>62</v>
      </c>
      <c r="C19" s="162">
        <f>SUM(C17:C18)</f>
        <v>23333</v>
      </c>
      <c r="D19" s="162">
        <f aca="true" t="shared" si="5" ref="D19:N19">SUM(D17:D18)</f>
        <v>23333</v>
      </c>
      <c r="E19" s="162">
        <f t="shared" si="5"/>
        <v>23333</v>
      </c>
      <c r="F19" s="162">
        <f t="shared" si="5"/>
        <v>23333</v>
      </c>
      <c r="G19" s="162">
        <f t="shared" si="5"/>
        <v>23333</v>
      </c>
      <c r="H19" s="162">
        <f t="shared" si="5"/>
        <v>23333</v>
      </c>
      <c r="I19" s="162">
        <f t="shared" si="5"/>
        <v>23333</v>
      </c>
      <c r="J19" s="162">
        <f t="shared" si="5"/>
        <v>23333</v>
      </c>
      <c r="K19" s="162">
        <f t="shared" si="5"/>
        <v>23333</v>
      </c>
      <c r="L19" s="162">
        <f t="shared" si="5"/>
        <v>23337</v>
      </c>
      <c r="M19" s="162">
        <f t="shared" si="5"/>
        <v>23333</v>
      </c>
      <c r="N19" s="162">
        <f t="shared" si="5"/>
        <v>23333</v>
      </c>
      <c r="O19" s="162">
        <v>280000</v>
      </c>
      <c r="P19" s="170"/>
      <c r="Q19" s="154"/>
      <c r="R19" s="1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  <c r="IU19" s="165"/>
      <c r="IV19" s="165"/>
    </row>
    <row r="20" spans="1:18" ht="15">
      <c r="A20" s="145" t="s">
        <v>63</v>
      </c>
      <c r="B20" s="159" t="s">
        <v>64</v>
      </c>
      <c r="C20" s="10">
        <v>247500</v>
      </c>
      <c r="D20" s="10">
        <v>247500</v>
      </c>
      <c r="E20" s="10">
        <v>247500</v>
      </c>
      <c r="F20" s="10">
        <v>247500</v>
      </c>
      <c r="G20" s="10">
        <v>247500</v>
      </c>
      <c r="H20" s="10">
        <v>247500</v>
      </c>
      <c r="I20" s="10">
        <v>247500</v>
      </c>
      <c r="J20" s="10">
        <v>247500</v>
      </c>
      <c r="K20" s="10">
        <v>247500</v>
      </c>
      <c r="L20" s="10">
        <v>247500</v>
      </c>
      <c r="M20" s="10">
        <v>247500</v>
      </c>
      <c r="N20" s="10">
        <v>247500</v>
      </c>
      <c r="O20" s="157">
        <v>2970000</v>
      </c>
      <c r="P20" s="154"/>
      <c r="Q20" s="154"/>
      <c r="R20" s="1"/>
    </row>
    <row r="21" spans="1:18" ht="15">
      <c r="A21" s="145" t="s">
        <v>65</v>
      </c>
      <c r="B21" s="159" t="s">
        <v>66</v>
      </c>
      <c r="C21" s="157">
        <v>164667</v>
      </c>
      <c r="D21" s="157">
        <v>164667</v>
      </c>
      <c r="E21" s="157">
        <v>164667</v>
      </c>
      <c r="F21" s="157">
        <v>164667</v>
      </c>
      <c r="G21" s="157">
        <v>164667</v>
      </c>
      <c r="H21" s="157">
        <v>164667</v>
      </c>
      <c r="I21" s="157">
        <v>164667</v>
      </c>
      <c r="J21" s="157">
        <v>164667</v>
      </c>
      <c r="K21" s="157">
        <v>164667</v>
      </c>
      <c r="L21" s="157">
        <v>164667</v>
      </c>
      <c r="M21" s="157">
        <v>164667</v>
      </c>
      <c r="N21" s="157">
        <v>164663</v>
      </c>
      <c r="O21" s="157">
        <f>SUM(C21:N21)</f>
        <v>1976000</v>
      </c>
      <c r="P21" s="154"/>
      <c r="Q21" s="154"/>
      <c r="R21" s="1"/>
    </row>
    <row r="22" spans="1:18" ht="15">
      <c r="A22" s="145" t="s">
        <v>67</v>
      </c>
      <c r="B22" s="159" t="s">
        <v>68</v>
      </c>
      <c r="C22" s="157">
        <v>362774</v>
      </c>
      <c r="D22" s="157">
        <v>362774</v>
      </c>
      <c r="E22" s="157">
        <v>362774</v>
      </c>
      <c r="F22" s="157">
        <v>362774</v>
      </c>
      <c r="G22" s="157">
        <v>362774</v>
      </c>
      <c r="H22" s="157">
        <v>362774</v>
      </c>
      <c r="I22" s="157">
        <v>362774</v>
      </c>
      <c r="J22" s="157">
        <v>362774</v>
      </c>
      <c r="K22" s="157">
        <v>362774</v>
      </c>
      <c r="L22" s="157">
        <v>362774</v>
      </c>
      <c r="M22" s="157">
        <v>362773</v>
      </c>
      <c r="N22" s="157">
        <v>362774</v>
      </c>
      <c r="O22" s="157">
        <v>4353287</v>
      </c>
      <c r="P22" s="154"/>
      <c r="Q22" s="154"/>
      <c r="R22" s="1"/>
    </row>
    <row r="23" spans="1:18" ht="15">
      <c r="A23" s="145" t="s">
        <v>69</v>
      </c>
      <c r="B23" s="159" t="s">
        <v>70</v>
      </c>
      <c r="C23" s="157">
        <v>97083</v>
      </c>
      <c r="D23" s="157">
        <v>97083</v>
      </c>
      <c r="E23" s="157">
        <v>97083</v>
      </c>
      <c r="F23" s="157">
        <v>97083</v>
      </c>
      <c r="G23" s="157">
        <v>97083</v>
      </c>
      <c r="H23" s="157">
        <v>97083</v>
      </c>
      <c r="I23" s="157">
        <v>97083</v>
      </c>
      <c r="J23" s="157">
        <v>97083</v>
      </c>
      <c r="K23" s="157">
        <v>97083</v>
      </c>
      <c r="L23" s="157">
        <v>97083</v>
      </c>
      <c r="M23" s="157">
        <v>97087</v>
      </c>
      <c r="N23" s="157">
        <v>97083</v>
      </c>
      <c r="O23" s="157">
        <f aca="true" t="shared" si="6" ref="O23:O29">SUM(C23:N23)</f>
        <v>1165000</v>
      </c>
      <c r="P23" s="154"/>
      <c r="Q23" s="154"/>
      <c r="R23" s="1"/>
    </row>
    <row r="24" spans="1:18" ht="15">
      <c r="A24" s="145" t="s">
        <v>71</v>
      </c>
      <c r="B24" s="159" t="s">
        <v>72</v>
      </c>
      <c r="C24" s="157">
        <v>388967</v>
      </c>
      <c r="D24" s="157">
        <v>388967</v>
      </c>
      <c r="E24" s="157">
        <v>388967</v>
      </c>
      <c r="F24" s="157">
        <v>388967</v>
      </c>
      <c r="G24" s="157">
        <v>388967</v>
      </c>
      <c r="H24" s="157">
        <v>388967</v>
      </c>
      <c r="I24" s="157">
        <v>388967</v>
      </c>
      <c r="J24" s="157">
        <v>388967</v>
      </c>
      <c r="K24" s="157">
        <v>388967</v>
      </c>
      <c r="L24" s="157">
        <v>388967</v>
      </c>
      <c r="M24" s="157">
        <v>388967</v>
      </c>
      <c r="N24" s="157">
        <v>388963</v>
      </c>
      <c r="O24" s="157">
        <f t="shared" si="6"/>
        <v>4667600</v>
      </c>
      <c r="P24" s="154"/>
      <c r="Q24" s="154"/>
      <c r="R24" s="1"/>
    </row>
    <row r="25" spans="1:256" ht="15">
      <c r="A25" s="166" t="s">
        <v>264</v>
      </c>
      <c r="B25" s="161" t="s">
        <v>74</v>
      </c>
      <c r="C25" s="162">
        <f>SUM(C20:C24)</f>
        <v>1260991</v>
      </c>
      <c r="D25" s="162">
        <f aca="true" t="shared" si="7" ref="D25:N25">SUM(D20:D24)</f>
        <v>1260991</v>
      </c>
      <c r="E25" s="162">
        <f t="shared" si="7"/>
        <v>1260991</v>
      </c>
      <c r="F25" s="162">
        <f t="shared" si="7"/>
        <v>1260991</v>
      </c>
      <c r="G25" s="162">
        <f t="shared" si="7"/>
        <v>1260991</v>
      </c>
      <c r="H25" s="162">
        <f t="shared" si="7"/>
        <v>1260991</v>
      </c>
      <c r="I25" s="162">
        <f t="shared" si="7"/>
        <v>1260991</v>
      </c>
      <c r="J25" s="162">
        <f t="shared" si="7"/>
        <v>1260991</v>
      </c>
      <c r="K25" s="162">
        <f t="shared" si="7"/>
        <v>1260991</v>
      </c>
      <c r="L25" s="162">
        <f t="shared" si="7"/>
        <v>1260991</v>
      </c>
      <c r="M25" s="162">
        <f t="shared" si="7"/>
        <v>1260994</v>
      </c>
      <c r="N25" s="162">
        <f t="shared" si="7"/>
        <v>1260983</v>
      </c>
      <c r="O25" s="162">
        <f t="shared" si="6"/>
        <v>15131887</v>
      </c>
      <c r="P25" s="170"/>
      <c r="Q25" s="154"/>
      <c r="R25" s="1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  <c r="IS25" s="165"/>
      <c r="IT25" s="165"/>
      <c r="IU25" s="165"/>
      <c r="IV25" s="165"/>
    </row>
    <row r="26" spans="1:18" ht="15">
      <c r="A26" s="145" t="s">
        <v>265</v>
      </c>
      <c r="B26" s="159" t="s">
        <v>76</v>
      </c>
      <c r="C26" s="157">
        <v>373534</v>
      </c>
      <c r="D26" s="157">
        <v>373534</v>
      </c>
      <c r="E26" s="157">
        <v>373534</v>
      </c>
      <c r="F26" s="157">
        <v>373534</v>
      </c>
      <c r="G26" s="157">
        <v>373534</v>
      </c>
      <c r="H26" s="157">
        <v>373534</v>
      </c>
      <c r="I26" s="157">
        <v>373534</v>
      </c>
      <c r="J26" s="157">
        <v>373534</v>
      </c>
      <c r="K26" s="157">
        <v>373534</v>
      </c>
      <c r="L26" s="157">
        <v>373534</v>
      </c>
      <c r="M26" s="157">
        <v>373534</v>
      </c>
      <c r="N26" s="157">
        <v>373533</v>
      </c>
      <c r="O26" s="157">
        <f t="shared" si="6"/>
        <v>4482407</v>
      </c>
      <c r="P26" s="154"/>
      <c r="Q26" s="154"/>
      <c r="R26" s="1"/>
    </row>
    <row r="27" spans="1:18" ht="15">
      <c r="A27" s="145" t="s">
        <v>266</v>
      </c>
      <c r="B27" s="159" t="s">
        <v>78</v>
      </c>
      <c r="C27" s="157">
        <v>111583</v>
      </c>
      <c r="D27" s="157">
        <v>111583</v>
      </c>
      <c r="E27" s="157">
        <v>111583</v>
      </c>
      <c r="F27" s="157">
        <v>111583</v>
      </c>
      <c r="G27" s="157">
        <v>111583</v>
      </c>
      <c r="H27" s="157">
        <v>111583</v>
      </c>
      <c r="I27" s="157">
        <v>111583</v>
      </c>
      <c r="J27" s="157">
        <v>111583</v>
      </c>
      <c r="K27" s="157">
        <v>111583</v>
      </c>
      <c r="L27" s="157">
        <v>111583</v>
      </c>
      <c r="M27" s="157">
        <v>111587</v>
      </c>
      <c r="N27" s="157">
        <v>111583</v>
      </c>
      <c r="O27" s="157">
        <f t="shared" si="6"/>
        <v>1339000</v>
      </c>
      <c r="P27" s="154"/>
      <c r="Q27" s="154"/>
      <c r="R27" s="1"/>
    </row>
    <row r="28" spans="1:256" ht="15">
      <c r="A28" s="166" t="s">
        <v>79</v>
      </c>
      <c r="B28" s="161" t="s">
        <v>80</v>
      </c>
      <c r="C28" s="162">
        <f>SUM(C26:C27)</f>
        <v>485117</v>
      </c>
      <c r="D28" s="162">
        <f aca="true" t="shared" si="8" ref="D28:N28">SUM(D26:D27)</f>
        <v>485117</v>
      </c>
      <c r="E28" s="162">
        <f t="shared" si="8"/>
        <v>485117</v>
      </c>
      <c r="F28" s="162">
        <f t="shared" si="8"/>
        <v>485117</v>
      </c>
      <c r="G28" s="162">
        <f t="shared" si="8"/>
        <v>485117</v>
      </c>
      <c r="H28" s="162">
        <f t="shared" si="8"/>
        <v>485117</v>
      </c>
      <c r="I28" s="162">
        <f t="shared" si="8"/>
        <v>485117</v>
      </c>
      <c r="J28" s="162">
        <f t="shared" si="8"/>
        <v>485117</v>
      </c>
      <c r="K28" s="162">
        <f t="shared" si="8"/>
        <v>485117</v>
      </c>
      <c r="L28" s="162">
        <f t="shared" si="8"/>
        <v>485117</v>
      </c>
      <c r="M28" s="162">
        <f t="shared" si="8"/>
        <v>485121</v>
      </c>
      <c r="N28" s="162">
        <f t="shared" si="8"/>
        <v>485116</v>
      </c>
      <c r="O28" s="162">
        <f t="shared" si="6"/>
        <v>5821407</v>
      </c>
      <c r="P28" s="170"/>
      <c r="Q28" s="154"/>
      <c r="R28" s="1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  <c r="HJ28" s="165"/>
      <c r="HK28" s="165"/>
      <c r="HL28" s="165"/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/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5"/>
      <c r="IL28" s="165"/>
      <c r="IM28" s="165"/>
      <c r="IN28" s="165"/>
      <c r="IO28" s="165"/>
      <c r="IP28" s="165"/>
      <c r="IQ28" s="165"/>
      <c r="IR28" s="165"/>
      <c r="IS28" s="165"/>
      <c r="IT28" s="165"/>
      <c r="IU28" s="165"/>
      <c r="IV28" s="165"/>
    </row>
    <row r="29" spans="1:256" ht="15">
      <c r="A29" s="169" t="s">
        <v>81</v>
      </c>
      <c r="B29" s="168" t="s">
        <v>82</v>
      </c>
      <c r="C29" s="163">
        <f>SUM(C16+C19+C25+C28)</f>
        <v>2024221</v>
      </c>
      <c r="D29" s="163">
        <f aca="true" t="shared" si="9" ref="D29:N29">SUM(D16+D19+D25+D28)</f>
        <v>2024221</v>
      </c>
      <c r="E29" s="163">
        <f t="shared" si="9"/>
        <v>2024221</v>
      </c>
      <c r="F29" s="163">
        <f t="shared" si="9"/>
        <v>2024221</v>
      </c>
      <c r="G29" s="163">
        <f t="shared" si="9"/>
        <v>2024221</v>
      </c>
      <c r="H29" s="163">
        <f t="shared" si="9"/>
        <v>2024221</v>
      </c>
      <c r="I29" s="163">
        <f t="shared" si="9"/>
        <v>2024222</v>
      </c>
      <c r="J29" s="163">
        <f t="shared" si="9"/>
        <v>2024221</v>
      </c>
      <c r="K29" s="163">
        <f t="shared" si="9"/>
        <v>2024221</v>
      </c>
      <c r="L29" s="163">
        <f t="shared" si="9"/>
        <v>2024229</v>
      </c>
      <c r="M29" s="163">
        <f t="shared" si="9"/>
        <v>2024230</v>
      </c>
      <c r="N29" s="163">
        <f t="shared" si="9"/>
        <v>2024212</v>
      </c>
      <c r="O29" s="163">
        <f t="shared" si="6"/>
        <v>24290661</v>
      </c>
      <c r="P29" s="164"/>
      <c r="Q29" s="154"/>
      <c r="R29" s="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</row>
    <row r="30" spans="1:18" ht="15">
      <c r="A30" s="141" t="s">
        <v>85</v>
      </c>
      <c r="B30" s="159" t="s">
        <v>86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>
        <v>2035900</v>
      </c>
      <c r="M30" s="157"/>
      <c r="N30" s="157"/>
      <c r="O30" s="157">
        <v>2035900</v>
      </c>
      <c r="P30" s="154"/>
      <c r="Q30" s="154"/>
      <c r="R30" s="1"/>
    </row>
    <row r="31" spans="1:256" ht="15">
      <c r="A31" s="146" t="s">
        <v>87</v>
      </c>
      <c r="B31" s="168" t="s">
        <v>88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2035900</v>
      </c>
      <c r="M31" s="163">
        <v>0</v>
      </c>
      <c r="N31" s="163">
        <v>0</v>
      </c>
      <c r="O31" s="163">
        <v>2035900</v>
      </c>
      <c r="P31" s="164"/>
      <c r="Q31" s="154"/>
      <c r="R31" s="1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</row>
    <row r="32" spans="1:18" ht="15">
      <c r="A32" s="171" t="s">
        <v>89</v>
      </c>
      <c r="B32" s="159" t="s">
        <v>90</v>
      </c>
      <c r="C32" s="157"/>
      <c r="D32" s="157"/>
      <c r="E32" s="157">
        <v>167810</v>
      </c>
      <c r="F32" s="157"/>
      <c r="G32" s="157"/>
      <c r="H32" s="157">
        <v>167810</v>
      </c>
      <c r="I32" s="157"/>
      <c r="J32" s="157"/>
      <c r="K32" s="157">
        <v>167810</v>
      </c>
      <c r="L32" s="157"/>
      <c r="M32" s="157"/>
      <c r="N32" s="157">
        <v>167810</v>
      </c>
      <c r="O32" s="157">
        <v>671240</v>
      </c>
      <c r="P32" s="154"/>
      <c r="Q32" s="154"/>
      <c r="R32" s="1"/>
    </row>
    <row r="33" spans="1:18" ht="15">
      <c r="A33" s="171" t="s">
        <v>91</v>
      </c>
      <c r="B33" s="159" t="s">
        <v>92</v>
      </c>
      <c r="C33" s="157"/>
      <c r="D33" s="157"/>
      <c r="E33" s="157">
        <v>340000</v>
      </c>
      <c r="F33" s="157"/>
      <c r="G33" s="157"/>
      <c r="H33" s="157">
        <v>340000</v>
      </c>
      <c r="I33" s="157"/>
      <c r="J33" s="157"/>
      <c r="K33" s="157">
        <v>340000</v>
      </c>
      <c r="L33" s="157"/>
      <c r="M33" s="157"/>
      <c r="N33" s="157">
        <v>340000</v>
      </c>
      <c r="O33" s="157">
        <f>SUM(C33:N33)</f>
        <v>1360000</v>
      </c>
      <c r="P33" s="154"/>
      <c r="Q33" s="154"/>
      <c r="R33" s="1"/>
    </row>
    <row r="34" spans="1:18" ht="15">
      <c r="A34" s="172" t="s">
        <v>93</v>
      </c>
      <c r="B34" s="159" t="s">
        <v>94</v>
      </c>
      <c r="C34" s="157"/>
      <c r="D34" s="157"/>
      <c r="E34" s="157"/>
      <c r="F34" s="157"/>
      <c r="G34" s="157">
        <v>17513971</v>
      </c>
      <c r="H34" s="157"/>
      <c r="I34" s="157"/>
      <c r="J34" s="157"/>
      <c r="K34" s="157"/>
      <c r="L34" s="157"/>
      <c r="M34" s="157"/>
      <c r="N34" s="157"/>
      <c r="O34" s="157">
        <f>SUM(C34:N34)</f>
        <v>17513971</v>
      </c>
      <c r="P34" s="154"/>
      <c r="Q34" s="154"/>
      <c r="R34" s="1"/>
    </row>
    <row r="35" spans="1:256" ht="15">
      <c r="A35" s="146" t="s">
        <v>95</v>
      </c>
      <c r="B35" s="168" t="s">
        <v>96</v>
      </c>
      <c r="C35" s="163">
        <f>SUM(C32:C34)</f>
        <v>0</v>
      </c>
      <c r="D35" s="163">
        <f aca="true" t="shared" si="10" ref="D35:N35">SUM(D32:D34)</f>
        <v>0</v>
      </c>
      <c r="E35" s="163">
        <f t="shared" si="10"/>
        <v>507810</v>
      </c>
      <c r="F35" s="163">
        <f t="shared" si="10"/>
        <v>0</v>
      </c>
      <c r="G35" s="163">
        <f t="shared" si="10"/>
        <v>17513971</v>
      </c>
      <c r="H35" s="163">
        <f t="shared" si="10"/>
        <v>507810</v>
      </c>
      <c r="I35" s="163">
        <f t="shared" si="10"/>
        <v>0</v>
      </c>
      <c r="J35" s="163">
        <f t="shared" si="10"/>
        <v>0</v>
      </c>
      <c r="K35" s="163">
        <f t="shared" si="10"/>
        <v>507810</v>
      </c>
      <c r="L35" s="163">
        <f t="shared" si="10"/>
        <v>0</v>
      </c>
      <c r="M35" s="163">
        <f t="shared" si="10"/>
        <v>0</v>
      </c>
      <c r="N35" s="163">
        <f t="shared" si="10"/>
        <v>507810</v>
      </c>
      <c r="O35" s="163">
        <f>SUM(C35:N35)</f>
        <v>19545211</v>
      </c>
      <c r="P35" s="164"/>
      <c r="Q35" s="154"/>
      <c r="R35" s="1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</row>
    <row r="36" spans="1:256" ht="15">
      <c r="A36" s="173" t="s">
        <v>97</v>
      </c>
      <c r="B36" s="174"/>
      <c r="C36" s="175">
        <f>SUM(C12+C13+C29+C31+C35)</f>
        <v>2790586</v>
      </c>
      <c r="D36" s="175">
        <f aca="true" t="shared" si="11" ref="D36:N36">SUM(D12+D13+D29+D31+D35)</f>
        <v>2612586</v>
      </c>
      <c r="E36" s="175">
        <f t="shared" si="11"/>
        <v>3120396</v>
      </c>
      <c r="F36" s="175">
        <f t="shared" si="11"/>
        <v>2612586</v>
      </c>
      <c r="G36" s="175">
        <f t="shared" si="11"/>
        <v>20126557</v>
      </c>
      <c r="H36" s="175">
        <f t="shared" si="11"/>
        <v>3120394</v>
      </c>
      <c r="I36" s="175">
        <f t="shared" si="11"/>
        <v>2612587</v>
      </c>
      <c r="J36" s="175">
        <f t="shared" si="11"/>
        <v>2612586</v>
      </c>
      <c r="K36" s="175">
        <f t="shared" si="11"/>
        <v>3173396</v>
      </c>
      <c r="L36" s="175">
        <f t="shared" si="11"/>
        <v>4652492</v>
      </c>
      <c r="M36" s="175">
        <f t="shared" si="11"/>
        <v>2613429</v>
      </c>
      <c r="N36" s="175">
        <f t="shared" si="11"/>
        <v>3120380</v>
      </c>
      <c r="O36" s="176">
        <f>SUM(C36:N36)</f>
        <v>53167975</v>
      </c>
      <c r="P36" s="177"/>
      <c r="Q36" s="154"/>
      <c r="R36" s="1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8"/>
      <c r="IU36" s="178"/>
      <c r="IV36" s="178"/>
    </row>
    <row r="37" spans="1:18" ht="15">
      <c r="A37" s="179" t="s">
        <v>98</v>
      </c>
      <c r="B37" s="159" t="s">
        <v>99</v>
      </c>
      <c r="C37" s="157"/>
      <c r="D37" s="157"/>
      <c r="E37" s="157"/>
      <c r="F37" s="157"/>
      <c r="G37" s="157"/>
      <c r="H37" s="157"/>
      <c r="I37" s="157">
        <v>8641775</v>
      </c>
      <c r="J37" s="157"/>
      <c r="K37" s="157"/>
      <c r="L37" s="157"/>
      <c r="M37" s="157"/>
      <c r="N37" s="157"/>
      <c r="O37" s="157">
        <v>8641775</v>
      </c>
      <c r="P37" s="154"/>
      <c r="Q37" s="154"/>
      <c r="R37" s="1"/>
    </row>
    <row r="38" spans="1:18" ht="15">
      <c r="A38" s="179" t="s">
        <v>267</v>
      </c>
      <c r="B38" s="159" t="s">
        <v>101</v>
      </c>
      <c r="C38" s="157"/>
      <c r="D38" s="157"/>
      <c r="E38" s="157"/>
      <c r="F38" s="157"/>
      <c r="G38" s="157">
        <v>200000</v>
      </c>
      <c r="H38" s="157"/>
      <c r="I38" s="157"/>
      <c r="J38" s="157"/>
      <c r="K38" s="157"/>
      <c r="L38" s="157"/>
      <c r="M38" s="157"/>
      <c r="N38" s="157"/>
      <c r="O38" s="157">
        <v>200000</v>
      </c>
      <c r="P38" s="154"/>
      <c r="Q38" s="154"/>
      <c r="R38" s="1"/>
    </row>
    <row r="39" spans="1:18" ht="15">
      <c r="A39" s="179" t="s">
        <v>200</v>
      </c>
      <c r="B39" s="159" t="s">
        <v>103</v>
      </c>
      <c r="C39" s="157"/>
      <c r="D39" s="157"/>
      <c r="E39" s="157"/>
      <c r="F39" s="157"/>
      <c r="G39" s="157"/>
      <c r="H39" s="157"/>
      <c r="I39" s="157">
        <v>1488987</v>
      </c>
      <c r="J39" s="157"/>
      <c r="K39" s="157"/>
      <c r="L39" s="157"/>
      <c r="M39" s="157">
        <v>8661413</v>
      </c>
      <c r="N39" s="157"/>
      <c r="O39" s="157">
        <f aca="true" t="shared" si="12" ref="O39:O44">SUM(C39:N39)</f>
        <v>10150400</v>
      </c>
      <c r="P39" s="154"/>
      <c r="Q39" s="154"/>
      <c r="R39" s="1"/>
    </row>
    <row r="40" spans="1:18" ht="15">
      <c r="A40" s="142" t="s">
        <v>104</v>
      </c>
      <c r="B40" s="159" t="s">
        <v>105</v>
      </c>
      <c r="C40" s="157"/>
      <c r="D40" s="157"/>
      <c r="E40" s="157"/>
      <c r="F40" s="157"/>
      <c r="G40" s="157"/>
      <c r="H40" s="157"/>
      <c r="I40" s="157">
        <v>2789606</v>
      </c>
      <c r="J40" s="157"/>
      <c r="K40" s="157"/>
      <c r="L40" s="157"/>
      <c r="M40" s="157">
        <v>2338581</v>
      </c>
      <c r="N40" s="157"/>
      <c r="O40" s="157">
        <f t="shared" si="12"/>
        <v>5128187</v>
      </c>
      <c r="P40" s="154"/>
      <c r="Q40" s="154"/>
      <c r="R40" s="1"/>
    </row>
    <row r="41" spans="1:256" ht="15">
      <c r="A41" s="144" t="s">
        <v>106</v>
      </c>
      <c r="B41" s="168" t="s">
        <v>107</v>
      </c>
      <c r="C41" s="163">
        <f>SUM(C37:C40)</f>
        <v>0</v>
      </c>
      <c r="D41" s="163">
        <f aca="true" t="shared" si="13" ref="D41:N41">SUM(D37:D40)</f>
        <v>0</v>
      </c>
      <c r="E41" s="163">
        <f t="shared" si="13"/>
        <v>0</v>
      </c>
      <c r="F41" s="163">
        <f t="shared" si="13"/>
        <v>0</v>
      </c>
      <c r="G41" s="163">
        <f t="shared" si="13"/>
        <v>200000</v>
      </c>
      <c r="H41" s="163">
        <f t="shared" si="13"/>
        <v>0</v>
      </c>
      <c r="I41" s="163">
        <f t="shared" si="13"/>
        <v>12920368</v>
      </c>
      <c r="J41" s="163">
        <f t="shared" si="13"/>
        <v>0</v>
      </c>
      <c r="K41" s="163">
        <f t="shared" si="13"/>
        <v>0</v>
      </c>
      <c r="L41" s="163">
        <f t="shared" si="13"/>
        <v>0</v>
      </c>
      <c r="M41" s="163">
        <f t="shared" si="13"/>
        <v>10999994</v>
      </c>
      <c r="N41" s="163">
        <f t="shared" si="13"/>
        <v>0</v>
      </c>
      <c r="O41" s="163">
        <f t="shared" si="12"/>
        <v>24120362</v>
      </c>
      <c r="P41" s="164"/>
      <c r="Q41" s="154"/>
      <c r="R41" s="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</row>
    <row r="42" spans="1:18" ht="15">
      <c r="A42" s="141" t="s">
        <v>108</v>
      </c>
      <c r="B42" s="159" t="s">
        <v>109</v>
      </c>
      <c r="C42" s="157"/>
      <c r="D42" s="157"/>
      <c r="E42" s="157"/>
      <c r="F42" s="157"/>
      <c r="G42" s="157"/>
      <c r="H42" s="157">
        <v>7620000</v>
      </c>
      <c r="I42" s="157"/>
      <c r="J42" s="157">
        <v>15229837</v>
      </c>
      <c r="K42" s="157"/>
      <c r="L42" s="157"/>
      <c r="M42" s="157"/>
      <c r="N42" s="157"/>
      <c r="O42" s="157">
        <f t="shared" si="12"/>
        <v>22849837</v>
      </c>
      <c r="P42" s="154"/>
      <c r="Q42" s="154"/>
      <c r="R42" s="1"/>
    </row>
    <row r="43" spans="1:18" ht="15">
      <c r="A43" s="141" t="s">
        <v>110</v>
      </c>
      <c r="B43" s="159" t="s">
        <v>111</v>
      </c>
      <c r="C43" s="157"/>
      <c r="D43" s="157"/>
      <c r="E43" s="157"/>
      <c r="F43" s="157"/>
      <c r="G43" s="157"/>
      <c r="H43" s="157">
        <v>815000</v>
      </c>
      <c r="I43" s="157"/>
      <c r="J43" s="157">
        <v>4169657</v>
      </c>
      <c r="K43" s="157"/>
      <c r="L43" s="157"/>
      <c r="M43" s="157"/>
      <c r="N43" s="157"/>
      <c r="O43" s="157">
        <f t="shared" si="12"/>
        <v>4984657</v>
      </c>
      <c r="P43" s="154"/>
      <c r="Q43" s="154"/>
      <c r="R43" s="1"/>
    </row>
    <row r="44" spans="1:256" ht="15">
      <c r="A44" s="146" t="s">
        <v>112</v>
      </c>
      <c r="B44" s="168" t="s">
        <v>113</v>
      </c>
      <c r="C44" s="163">
        <f>SUM(C42:C43)</f>
        <v>0</v>
      </c>
      <c r="D44" s="163">
        <f aca="true" t="shared" si="14" ref="D44:N44">SUM(D42:D43)</f>
        <v>0</v>
      </c>
      <c r="E44" s="163">
        <f t="shared" si="14"/>
        <v>0</v>
      </c>
      <c r="F44" s="163">
        <f t="shared" si="14"/>
        <v>0</v>
      </c>
      <c r="G44" s="163">
        <f t="shared" si="14"/>
        <v>0</v>
      </c>
      <c r="H44" s="163">
        <f t="shared" si="14"/>
        <v>8435000</v>
      </c>
      <c r="I44" s="163">
        <f t="shared" si="14"/>
        <v>0</v>
      </c>
      <c r="J44" s="163">
        <f t="shared" si="14"/>
        <v>19399494</v>
      </c>
      <c r="K44" s="163">
        <f t="shared" si="14"/>
        <v>0</v>
      </c>
      <c r="L44" s="163">
        <f t="shared" si="14"/>
        <v>0</v>
      </c>
      <c r="M44" s="163">
        <f t="shared" si="14"/>
        <v>0</v>
      </c>
      <c r="N44" s="163">
        <f t="shared" si="14"/>
        <v>0</v>
      </c>
      <c r="O44" s="163">
        <f t="shared" si="12"/>
        <v>27834494</v>
      </c>
      <c r="P44" s="164"/>
      <c r="Q44" s="154"/>
      <c r="R44" s="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</row>
    <row r="45" spans="1:256" ht="15">
      <c r="A45" s="146" t="s">
        <v>268</v>
      </c>
      <c r="B45" s="168" t="s">
        <v>115</v>
      </c>
      <c r="C45" s="163"/>
      <c r="D45" s="163"/>
      <c r="E45" s="163"/>
      <c r="F45" s="163"/>
      <c r="G45" s="163"/>
      <c r="H45" s="163"/>
      <c r="I45" s="163">
        <v>211108</v>
      </c>
      <c r="J45" s="163"/>
      <c r="K45" s="163"/>
      <c r="L45" s="163"/>
      <c r="M45" s="163"/>
      <c r="N45" s="163"/>
      <c r="O45" s="163">
        <v>211108</v>
      </c>
      <c r="P45" s="164"/>
      <c r="Q45" s="154"/>
      <c r="R45" s="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</row>
    <row r="46" spans="1:256" ht="15">
      <c r="A46" s="173" t="s">
        <v>116</v>
      </c>
      <c r="B46" s="174"/>
      <c r="C46" s="175">
        <f>SUM(C41+C44+C45)</f>
        <v>0</v>
      </c>
      <c r="D46" s="175">
        <f aca="true" t="shared" si="15" ref="D46:N46">SUM(D41+D44+D45)</f>
        <v>0</v>
      </c>
      <c r="E46" s="175">
        <f t="shared" si="15"/>
        <v>0</v>
      </c>
      <c r="F46" s="175">
        <f t="shared" si="15"/>
        <v>0</v>
      </c>
      <c r="G46" s="175">
        <f t="shared" si="15"/>
        <v>200000</v>
      </c>
      <c r="H46" s="175">
        <f t="shared" si="15"/>
        <v>8435000</v>
      </c>
      <c r="I46" s="175">
        <f t="shared" si="15"/>
        <v>13131476</v>
      </c>
      <c r="J46" s="175">
        <f t="shared" si="15"/>
        <v>19399494</v>
      </c>
      <c r="K46" s="175">
        <f t="shared" si="15"/>
        <v>0</v>
      </c>
      <c r="L46" s="175">
        <f t="shared" si="15"/>
        <v>0</v>
      </c>
      <c r="M46" s="175">
        <f t="shared" si="15"/>
        <v>10999994</v>
      </c>
      <c r="N46" s="175">
        <f t="shared" si="15"/>
        <v>0</v>
      </c>
      <c r="O46" s="176">
        <f>SUM(C46:N46)</f>
        <v>52165964</v>
      </c>
      <c r="P46" s="177"/>
      <c r="Q46" s="154"/>
      <c r="R46" s="1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  <c r="IR46" s="178"/>
      <c r="IS46" s="178"/>
      <c r="IT46" s="178"/>
      <c r="IU46" s="178"/>
      <c r="IV46" s="178"/>
    </row>
    <row r="47" spans="1:256" ht="15">
      <c r="A47" s="180" t="s">
        <v>117</v>
      </c>
      <c r="B47" s="181" t="s">
        <v>118</v>
      </c>
      <c r="C47" s="182">
        <f>SUM(C36+C46)</f>
        <v>2790586</v>
      </c>
      <c r="D47" s="182">
        <f aca="true" t="shared" si="16" ref="D47:N47">SUM(D36+D46)</f>
        <v>2612586</v>
      </c>
      <c r="E47" s="182">
        <f t="shared" si="16"/>
        <v>3120396</v>
      </c>
      <c r="F47" s="182">
        <f t="shared" si="16"/>
        <v>2612586</v>
      </c>
      <c r="G47" s="182">
        <f t="shared" si="16"/>
        <v>20326557</v>
      </c>
      <c r="H47" s="182">
        <f t="shared" si="16"/>
        <v>11555394</v>
      </c>
      <c r="I47" s="182">
        <f t="shared" si="16"/>
        <v>15744063</v>
      </c>
      <c r="J47" s="182">
        <f t="shared" si="16"/>
        <v>22012080</v>
      </c>
      <c r="K47" s="182">
        <f t="shared" si="16"/>
        <v>3173396</v>
      </c>
      <c r="L47" s="182">
        <f t="shared" si="16"/>
        <v>4652492</v>
      </c>
      <c r="M47" s="182">
        <f t="shared" si="16"/>
        <v>13613423</v>
      </c>
      <c r="N47" s="182">
        <f t="shared" si="16"/>
        <v>3120380</v>
      </c>
      <c r="O47" s="163">
        <f>SUM(C47:N47)</f>
        <v>105333939</v>
      </c>
      <c r="P47" s="154"/>
      <c r="Q47" s="154"/>
      <c r="R47" s="1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</row>
    <row r="48" spans="1:256" ht="15">
      <c r="A48" s="184" t="s">
        <v>119</v>
      </c>
      <c r="B48" s="185" t="s">
        <v>120</v>
      </c>
      <c r="C48" s="186">
        <v>781649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57">
        <v>781649</v>
      </c>
      <c r="P48" s="154"/>
      <c r="Q48" s="154"/>
      <c r="R48" s="1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</row>
    <row r="49" spans="1:256" ht="15">
      <c r="A49" s="187" t="s">
        <v>123</v>
      </c>
      <c r="B49" s="188" t="s">
        <v>124</v>
      </c>
      <c r="C49" s="182">
        <v>781649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63">
        <v>781649</v>
      </c>
      <c r="P49" s="154"/>
      <c r="Q49" s="154"/>
      <c r="R49" s="1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</row>
    <row r="50" spans="1:256" ht="15">
      <c r="A50" s="189" t="s">
        <v>17</v>
      </c>
      <c r="B50" s="189"/>
      <c r="C50" s="182">
        <f>SUM(C47+C49)</f>
        <v>3572235</v>
      </c>
      <c r="D50" s="182">
        <f aca="true" t="shared" si="17" ref="D50:N50">SUM(D47+D49)</f>
        <v>2612586</v>
      </c>
      <c r="E50" s="182">
        <f t="shared" si="17"/>
        <v>3120396</v>
      </c>
      <c r="F50" s="182">
        <f t="shared" si="17"/>
        <v>2612586</v>
      </c>
      <c r="G50" s="182">
        <f t="shared" si="17"/>
        <v>20326557</v>
      </c>
      <c r="H50" s="182">
        <f t="shared" si="17"/>
        <v>11555394</v>
      </c>
      <c r="I50" s="182">
        <f t="shared" si="17"/>
        <v>15744063</v>
      </c>
      <c r="J50" s="182">
        <f t="shared" si="17"/>
        <v>22012080</v>
      </c>
      <c r="K50" s="182">
        <f t="shared" si="17"/>
        <v>3173396</v>
      </c>
      <c r="L50" s="182">
        <f t="shared" si="17"/>
        <v>4652492</v>
      </c>
      <c r="M50" s="182">
        <f t="shared" si="17"/>
        <v>13613423</v>
      </c>
      <c r="N50" s="182">
        <f t="shared" si="17"/>
        <v>3120380</v>
      </c>
      <c r="O50" s="163">
        <f>SUM(C50:N50)</f>
        <v>106115588</v>
      </c>
      <c r="P50" s="154"/>
      <c r="Q50" s="154"/>
      <c r="R50" s="1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</row>
    <row r="51" spans="1:256" ht="15">
      <c r="A51" s="190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  <c r="P51" s="154"/>
      <c r="Q51" s="154"/>
      <c r="R51" s="1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</row>
    <row r="52" spans="1:256" ht="15">
      <c r="A52" s="190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54"/>
      <c r="Q52" s="154"/>
      <c r="R52" s="1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</row>
    <row r="53" spans="1:256" ht="15">
      <c r="A53" s="190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2"/>
      <c r="P53" s="154"/>
      <c r="Q53" s="154"/>
      <c r="R53" s="1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</row>
    <row r="54" spans="1:256" ht="15">
      <c r="A54" s="190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2"/>
      <c r="P54" s="154"/>
      <c r="Q54" s="154"/>
      <c r="R54" s="1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183"/>
      <c r="FK54" s="183"/>
      <c r="FL54" s="183"/>
      <c r="FM54" s="183"/>
      <c r="FN54" s="183"/>
      <c r="FO54" s="183"/>
      <c r="FP54" s="183"/>
      <c r="FQ54" s="183"/>
      <c r="FR54" s="183"/>
      <c r="FS54" s="183"/>
      <c r="FT54" s="183"/>
      <c r="FU54" s="183"/>
      <c r="FV54" s="183"/>
      <c r="FW54" s="183"/>
      <c r="FX54" s="183"/>
      <c r="FY54" s="183"/>
      <c r="FZ54" s="183"/>
      <c r="GA54" s="183"/>
      <c r="GB54" s="183"/>
      <c r="GC54" s="183"/>
      <c r="GD54" s="183"/>
      <c r="GE54" s="183"/>
      <c r="GF54" s="183"/>
      <c r="GG54" s="183"/>
      <c r="GH54" s="183"/>
      <c r="GI54" s="183"/>
      <c r="GJ54" s="183"/>
      <c r="GK54" s="183"/>
      <c r="GL54" s="183"/>
      <c r="GM54" s="183"/>
      <c r="GN54" s="183"/>
      <c r="GO54" s="183"/>
      <c r="GP54" s="183"/>
      <c r="GQ54" s="183"/>
      <c r="GR54" s="183"/>
      <c r="GS54" s="183"/>
      <c r="GT54" s="183"/>
      <c r="GU54" s="183"/>
      <c r="GV54" s="183"/>
      <c r="GW54" s="183"/>
      <c r="GX54" s="183"/>
      <c r="GY54" s="183"/>
      <c r="GZ54" s="183"/>
      <c r="HA54" s="183"/>
      <c r="HB54" s="183"/>
      <c r="HC54" s="183"/>
      <c r="HD54" s="183"/>
      <c r="HE54" s="183"/>
      <c r="HF54" s="183"/>
      <c r="HG54" s="183"/>
      <c r="HH54" s="183"/>
      <c r="HI54" s="183"/>
      <c r="HJ54" s="183"/>
      <c r="HK54" s="183"/>
      <c r="HL54" s="183"/>
      <c r="HM54" s="183"/>
      <c r="HN54" s="183"/>
      <c r="HO54" s="183"/>
      <c r="HP54" s="183"/>
      <c r="HQ54" s="183"/>
      <c r="HR54" s="183"/>
      <c r="HS54" s="183"/>
      <c r="HT54" s="183"/>
      <c r="HU54" s="183"/>
      <c r="HV54" s="183"/>
      <c r="HW54" s="183"/>
      <c r="HX54" s="183"/>
      <c r="HY54" s="183"/>
      <c r="HZ54" s="183"/>
      <c r="IA54" s="183"/>
      <c r="IB54" s="183"/>
      <c r="IC54" s="183"/>
      <c r="ID54" s="183"/>
      <c r="IE54" s="183"/>
      <c r="IF54" s="183"/>
      <c r="IG54" s="183"/>
      <c r="IH54" s="183"/>
      <c r="II54" s="183"/>
      <c r="IJ54" s="183"/>
      <c r="IK54" s="183"/>
      <c r="IL54" s="183"/>
      <c r="IM54" s="183"/>
      <c r="IN54" s="183"/>
      <c r="IO54" s="183"/>
      <c r="IP54" s="183"/>
      <c r="IQ54" s="183"/>
      <c r="IR54" s="183"/>
      <c r="IS54" s="183"/>
      <c r="IT54" s="183"/>
      <c r="IU54" s="183"/>
      <c r="IV54" s="183"/>
    </row>
    <row r="55" spans="1:256" ht="15">
      <c r="A55" s="19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2"/>
      <c r="P55" s="154"/>
      <c r="Q55" s="154"/>
      <c r="R55" s="1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</row>
    <row r="56" spans="1:18" ht="28.5">
      <c r="A56" s="151" t="s">
        <v>191</v>
      </c>
      <c r="B56" s="92" t="s">
        <v>269</v>
      </c>
      <c r="C56" s="152" t="s">
        <v>249</v>
      </c>
      <c r="D56" s="152" t="s">
        <v>250</v>
      </c>
      <c r="E56" s="152" t="s">
        <v>251</v>
      </c>
      <c r="F56" s="152" t="s">
        <v>252</v>
      </c>
      <c r="G56" s="152" t="s">
        <v>253</v>
      </c>
      <c r="H56" s="152" t="s">
        <v>254</v>
      </c>
      <c r="I56" s="152" t="s">
        <v>255</v>
      </c>
      <c r="J56" s="152" t="s">
        <v>256</v>
      </c>
      <c r="K56" s="152" t="s">
        <v>257</v>
      </c>
      <c r="L56" s="152" t="s">
        <v>258</v>
      </c>
      <c r="M56" s="152" t="s">
        <v>259</v>
      </c>
      <c r="N56" s="152" t="s">
        <v>260</v>
      </c>
      <c r="O56" s="153" t="s">
        <v>261</v>
      </c>
      <c r="P56" s="154"/>
      <c r="Q56" s="154"/>
      <c r="R56" s="1"/>
    </row>
    <row r="57" spans="1:18" ht="15">
      <c r="A57" s="158" t="s">
        <v>270</v>
      </c>
      <c r="B57" s="142" t="s">
        <v>271</v>
      </c>
      <c r="C57" s="157">
        <v>1027205</v>
      </c>
      <c r="D57" s="157">
        <v>1027205</v>
      </c>
      <c r="E57" s="157">
        <v>1027205</v>
      </c>
      <c r="F57" s="157">
        <v>1027205</v>
      </c>
      <c r="G57" s="157">
        <v>1027205</v>
      </c>
      <c r="H57" s="157">
        <v>1027204</v>
      </c>
      <c r="I57" s="157">
        <v>1027205</v>
      </c>
      <c r="J57" s="157">
        <v>1027200</v>
      </c>
      <c r="K57" s="157">
        <v>1027205</v>
      </c>
      <c r="L57" s="157">
        <v>1027205</v>
      </c>
      <c r="M57" s="157">
        <v>1027205</v>
      </c>
      <c r="N57" s="157">
        <v>1027205</v>
      </c>
      <c r="O57" s="157">
        <v>12326454</v>
      </c>
      <c r="P57" s="154"/>
      <c r="Q57" s="154"/>
      <c r="R57" s="1"/>
    </row>
    <row r="58" spans="1:18" ht="30">
      <c r="A58" s="145" t="s">
        <v>272</v>
      </c>
      <c r="B58" s="142" t="s">
        <v>273</v>
      </c>
      <c r="C58" s="157">
        <v>575990</v>
      </c>
      <c r="D58" s="157">
        <v>575990</v>
      </c>
      <c r="E58" s="157">
        <v>575990</v>
      </c>
      <c r="F58" s="157">
        <v>575990</v>
      </c>
      <c r="G58" s="157">
        <v>575990</v>
      </c>
      <c r="H58" s="157">
        <v>575990</v>
      </c>
      <c r="I58" s="157">
        <v>575990</v>
      </c>
      <c r="J58" s="157">
        <v>575990</v>
      </c>
      <c r="K58" s="157">
        <v>575990</v>
      </c>
      <c r="L58" s="157">
        <v>575990</v>
      </c>
      <c r="M58" s="157">
        <v>575988</v>
      </c>
      <c r="N58" s="157">
        <v>575990</v>
      </c>
      <c r="O58" s="157">
        <f>SUM(C58:N58)</f>
        <v>6911878</v>
      </c>
      <c r="P58" s="154"/>
      <c r="Q58" s="154"/>
      <c r="R58" s="1"/>
    </row>
    <row r="59" spans="1:18" ht="15">
      <c r="A59" s="145" t="s">
        <v>274</v>
      </c>
      <c r="B59" s="142" t="s">
        <v>275</v>
      </c>
      <c r="C59" s="157">
        <v>150000</v>
      </c>
      <c r="D59" s="157">
        <v>150000</v>
      </c>
      <c r="E59" s="157">
        <v>150000</v>
      </c>
      <c r="F59" s="157">
        <v>150000</v>
      </c>
      <c r="G59" s="157">
        <v>150000</v>
      </c>
      <c r="H59" s="157">
        <v>150000</v>
      </c>
      <c r="I59" s="157">
        <v>150000</v>
      </c>
      <c r="J59" s="157">
        <v>150000</v>
      </c>
      <c r="K59" s="157">
        <v>150000</v>
      </c>
      <c r="L59" s="157">
        <v>150000</v>
      </c>
      <c r="M59" s="157">
        <v>150000</v>
      </c>
      <c r="N59" s="157">
        <v>150000</v>
      </c>
      <c r="O59" s="157">
        <v>1800000</v>
      </c>
      <c r="P59" s="154"/>
      <c r="Q59" s="154"/>
      <c r="R59" s="1"/>
    </row>
    <row r="60" spans="1:18" ht="15">
      <c r="A60" s="145" t="s">
        <v>276</v>
      </c>
      <c r="B60" s="142" t="s">
        <v>277</v>
      </c>
      <c r="C60" s="157"/>
      <c r="D60" s="157"/>
      <c r="E60" s="157"/>
      <c r="F60" s="157"/>
      <c r="G60" s="157">
        <v>221440</v>
      </c>
      <c r="H60" s="157"/>
      <c r="I60" s="157"/>
      <c r="J60" s="157"/>
      <c r="K60" s="157"/>
      <c r="L60" s="157"/>
      <c r="M60" s="157"/>
      <c r="N60" s="157"/>
      <c r="O60" s="157">
        <f>SUM(C60:N60)</f>
        <v>221440</v>
      </c>
      <c r="P60" s="154"/>
      <c r="Q60" s="154"/>
      <c r="R60" s="1"/>
    </row>
    <row r="61" spans="1:256" ht="15">
      <c r="A61" s="169" t="s">
        <v>130</v>
      </c>
      <c r="B61" s="144" t="s">
        <v>131</v>
      </c>
      <c r="C61" s="163">
        <f>SUM(C57:C60)</f>
        <v>1753195</v>
      </c>
      <c r="D61" s="163">
        <f aca="true" t="shared" si="18" ref="D61:N61">SUM(D57:D60)</f>
        <v>1753195</v>
      </c>
      <c r="E61" s="163">
        <f t="shared" si="18"/>
        <v>1753195</v>
      </c>
      <c r="F61" s="163">
        <f t="shared" si="18"/>
        <v>1753195</v>
      </c>
      <c r="G61" s="163">
        <f t="shared" si="18"/>
        <v>1974635</v>
      </c>
      <c r="H61" s="163">
        <f t="shared" si="18"/>
        <v>1753194</v>
      </c>
      <c r="I61" s="163">
        <f t="shared" si="18"/>
        <v>1753195</v>
      </c>
      <c r="J61" s="163">
        <f t="shared" si="18"/>
        <v>1753190</v>
      </c>
      <c r="K61" s="163">
        <f t="shared" si="18"/>
        <v>1753195</v>
      </c>
      <c r="L61" s="163">
        <f t="shared" si="18"/>
        <v>1753195</v>
      </c>
      <c r="M61" s="163">
        <f t="shared" si="18"/>
        <v>1753193</v>
      </c>
      <c r="N61" s="163">
        <f t="shared" si="18"/>
        <v>1753195</v>
      </c>
      <c r="O61" s="163">
        <f>SUM(C61:N61)</f>
        <v>21259772</v>
      </c>
      <c r="P61" s="164"/>
      <c r="Q61" s="154"/>
      <c r="R61" s="1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</row>
    <row r="62" spans="1:18" s="106" customFormat="1" ht="15">
      <c r="A62" s="145" t="s">
        <v>278</v>
      </c>
      <c r="B62" s="142" t="s">
        <v>135</v>
      </c>
      <c r="C62" s="157"/>
      <c r="D62" s="157"/>
      <c r="E62" s="157"/>
      <c r="F62" s="157"/>
      <c r="G62" s="157"/>
      <c r="H62" s="157"/>
      <c r="I62" s="157"/>
      <c r="J62" s="157"/>
      <c r="K62" s="157">
        <v>14909126</v>
      </c>
      <c r="L62" s="157"/>
      <c r="M62" s="157"/>
      <c r="N62" s="157"/>
      <c r="O62" s="157">
        <f>SUM(C62:N62)</f>
        <v>14909126</v>
      </c>
      <c r="P62" s="154"/>
      <c r="Q62" s="154"/>
      <c r="R62" s="1"/>
    </row>
    <row r="63" spans="1:18" s="106" customFormat="1" ht="15">
      <c r="A63" s="145" t="s">
        <v>279</v>
      </c>
      <c r="B63" s="142" t="s">
        <v>137</v>
      </c>
      <c r="C63" s="157"/>
      <c r="D63" s="157"/>
      <c r="E63" s="157"/>
      <c r="F63" s="157"/>
      <c r="G63" s="157"/>
      <c r="H63" s="157"/>
      <c r="I63" s="157"/>
      <c r="J63" s="157">
        <v>14895845</v>
      </c>
      <c r="K63" s="157"/>
      <c r="L63" s="157"/>
      <c r="M63" s="157"/>
      <c r="N63" s="157"/>
      <c r="O63" s="157">
        <f>SUM(C63:N63)</f>
        <v>14895845</v>
      </c>
      <c r="P63" s="154"/>
      <c r="Q63" s="154"/>
      <c r="R63" s="1"/>
    </row>
    <row r="64" spans="1:18" s="102" customFormat="1" ht="15">
      <c r="A64" s="169" t="s">
        <v>280</v>
      </c>
      <c r="B64" s="144" t="s">
        <v>139</v>
      </c>
      <c r="C64" s="163">
        <f>SUM(C62:C63)</f>
        <v>0</v>
      </c>
      <c r="D64" s="163">
        <f aca="true" t="shared" si="19" ref="D64:N64">SUM(D62:D63)</f>
        <v>0</v>
      </c>
      <c r="E64" s="163">
        <f t="shared" si="19"/>
        <v>0</v>
      </c>
      <c r="F64" s="163">
        <f t="shared" si="19"/>
        <v>0</v>
      </c>
      <c r="G64" s="163">
        <f t="shared" si="19"/>
        <v>0</v>
      </c>
      <c r="H64" s="163">
        <f t="shared" si="19"/>
        <v>0</v>
      </c>
      <c r="I64" s="163">
        <f t="shared" si="19"/>
        <v>0</v>
      </c>
      <c r="J64" s="163">
        <f t="shared" si="19"/>
        <v>14895845</v>
      </c>
      <c r="K64" s="163">
        <f t="shared" si="19"/>
        <v>14909126</v>
      </c>
      <c r="L64" s="163">
        <f t="shared" si="19"/>
        <v>0</v>
      </c>
      <c r="M64" s="163">
        <f t="shared" si="19"/>
        <v>0</v>
      </c>
      <c r="N64" s="163">
        <f t="shared" si="19"/>
        <v>0</v>
      </c>
      <c r="O64" s="163">
        <f>SUM(C64:N64)</f>
        <v>29804971</v>
      </c>
      <c r="P64" s="164"/>
      <c r="Q64" s="154"/>
      <c r="R64" s="1"/>
    </row>
    <row r="65" spans="1:18" ht="15">
      <c r="A65" s="145" t="s">
        <v>140</v>
      </c>
      <c r="B65" s="142" t="s">
        <v>141</v>
      </c>
      <c r="C65" s="157"/>
      <c r="D65" s="157"/>
      <c r="E65" s="157">
        <v>637500</v>
      </c>
      <c r="F65" s="157"/>
      <c r="G65" s="157"/>
      <c r="H65" s="157"/>
      <c r="I65" s="157"/>
      <c r="J65" s="157"/>
      <c r="K65" s="157">
        <v>637500</v>
      </c>
      <c r="L65" s="157"/>
      <c r="M65" s="157"/>
      <c r="N65" s="157"/>
      <c r="O65" s="157">
        <v>1275000</v>
      </c>
      <c r="P65" s="154"/>
      <c r="Q65" s="154"/>
      <c r="R65" s="1"/>
    </row>
    <row r="66" spans="1:18" ht="15">
      <c r="A66" s="145" t="s">
        <v>142</v>
      </c>
      <c r="B66" s="142" t="s">
        <v>143</v>
      </c>
      <c r="C66" s="157"/>
      <c r="D66" s="157"/>
      <c r="E66" s="157"/>
      <c r="F66" s="157"/>
      <c r="G66" s="157">
        <v>3000000</v>
      </c>
      <c r="H66" s="157"/>
      <c r="I66" s="157"/>
      <c r="J66" s="157"/>
      <c r="K66" s="157"/>
      <c r="L66" s="157"/>
      <c r="M66" s="157"/>
      <c r="N66" s="157">
        <v>500000</v>
      </c>
      <c r="O66" s="157">
        <v>3500000</v>
      </c>
      <c r="P66" s="154"/>
      <c r="Q66" s="154"/>
      <c r="R66" s="1"/>
    </row>
    <row r="67" spans="1:18" ht="15">
      <c r="A67" s="145" t="s">
        <v>144</v>
      </c>
      <c r="B67" s="142" t="s">
        <v>145</v>
      </c>
      <c r="C67" s="157"/>
      <c r="D67" s="157"/>
      <c r="E67" s="157">
        <v>519668</v>
      </c>
      <c r="F67" s="157"/>
      <c r="G67" s="157"/>
      <c r="H67" s="157"/>
      <c r="I67" s="157"/>
      <c r="J67" s="157"/>
      <c r="K67" s="157">
        <v>519668</v>
      </c>
      <c r="L67" s="157"/>
      <c r="M67" s="157"/>
      <c r="N67" s="157"/>
      <c r="O67" s="157">
        <v>1039336</v>
      </c>
      <c r="P67" s="154"/>
      <c r="Q67" s="154"/>
      <c r="R67" s="1"/>
    </row>
    <row r="68" spans="1:256" ht="15">
      <c r="A68" s="169" t="s">
        <v>148</v>
      </c>
      <c r="B68" s="144" t="s">
        <v>149</v>
      </c>
      <c r="C68" s="163">
        <v>0</v>
      </c>
      <c r="D68" s="163">
        <v>0</v>
      </c>
      <c r="E68" s="163">
        <v>1157168</v>
      </c>
      <c r="F68" s="163">
        <v>0</v>
      </c>
      <c r="G68" s="163">
        <v>3000000</v>
      </c>
      <c r="H68" s="163">
        <v>0</v>
      </c>
      <c r="I68" s="163">
        <v>0</v>
      </c>
      <c r="J68" s="163">
        <v>0</v>
      </c>
      <c r="K68" s="163">
        <v>1157168</v>
      </c>
      <c r="L68" s="163">
        <v>0</v>
      </c>
      <c r="M68" s="163">
        <v>0</v>
      </c>
      <c r="N68" s="163">
        <v>500000</v>
      </c>
      <c r="O68" s="163">
        <v>5814336</v>
      </c>
      <c r="P68" s="164"/>
      <c r="Q68" s="154"/>
      <c r="R68" s="1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  <c r="IU68" s="102"/>
      <c r="IV68" s="102"/>
    </row>
    <row r="69" spans="1:18" ht="15">
      <c r="A69" s="141" t="s">
        <v>150</v>
      </c>
      <c r="B69" s="142" t="s">
        <v>151</v>
      </c>
      <c r="C69" s="157">
        <v>460696</v>
      </c>
      <c r="D69" s="157">
        <v>460696</v>
      </c>
      <c r="E69" s="157">
        <v>460696</v>
      </c>
      <c r="F69" s="157">
        <v>460697</v>
      </c>
      <c r="G69" s="157">
        <v>460696</v>
      </c>
      <c r="H69" s="157">
        <v>460696</v>
      </c>
      <c r="I69" s="157">
        <v>460696</v>
      </c>
      <c r="J69" s="157">
        <v>460696</v>
      </c>
      <c r="K69" s="157">
        <v>460696</v>
      </c>
      <c r="L69" s="157">
        <v>460700</v>
      </c>
      <c r="M69" s="157">
        <v>460696</v>
      </c>
      <c r="N69" s="157">
        <v>460696</v>
      </c>
      <c r="O69" s="157">
        <v>5528357</v>
      </c>
      <c r="P69" s="154"/>
      <c r="Q69" s="154"/>
      <c r="R69" s="1"/>
    </row>
    <row r="70" spans="1:18" ht="15">
      <c r="A70" s="141" t="s">
        <v>156</v>
      </c>
      <c r="B70" s="142" t="s">
        <v>157</v>
      </c>
      <c r="C70" s="157">
        <v>113102</v>
      </c>
      <c r="D70" s="157">
        <v>113102</v>
      </c>
      <c r="E70" s="157">
        <v>113102</v>
      </c>
      <c r="F70" s="157">
        <v>113102</v>
      </c>
      <c r="G70" s="157">
        <v>113102</v>
      </c>
      <c r="H70" s="157">
        <v>113102</v>
      </c>
      <c r="I70" s="157">
        <v>113102</v>
      </c>
      <c r="J70" s="157">
        <v>113102</v>
      </c>
      <c r="K70" s="157">
        <v>113102</v>
      </c>
      <c r="L70" s="157">
        <v>113102</v>
      </c>
      <c r="M70" s="157">
        <v>113105</v>
      </c>
      <c r="N70" s="157">
        <v>113102</v>
      </c>
      <c r="O70" s="157">
        <f>SUM(C70:N70)</f>
        <v>1357227</v>
      </c>
      <c r="P70" s="154"/>
      <c r="Q70" s="154"/>
      <c r="R70" s="1"/>
    </row>
    <row r="71" spans="1:18" ht="15">
      <c r="A71" s="141" t="s">
        <v>158</v>
      </c>
      <c r="B71" s="142" t="s">
        <v>159</v>
      </c>
      <c r="C71" s="157">
        <v>162906</v>
      </c>
      <c r="D71" s="157">
        <v>162906</v>
      </c>
      <c r="E71" s="157">
        <v>162906</v>
      </c>
      <c r="F71" s="157">
        <v>162906</v>
      </c>
      <c r="G71" s="157">
        <v>162906</v>
      </c>
      <c r="H71" s="157">
        <v>162906</v>
      </c>
      <c r="I71" s="157">
        <v>162906</v>
      </c>
      <c r="J71" s="157">
        <v>162906</v>
      </c>
      <c r="K71" s="157">
        <v>162906</v>
      </c>
      <c r="L71" s="157">
        <v>162900</v>
      </c>
      <c r="M71" s="157">
        <v>162906</v>
      </c>
      <c r="N71" s="157">
        <v>162906</v>
      </c>
      <c r="O71" s="157">
        <f>SUM(C71:N71)</f>
        <v>1954866</v>
      </c>
      <c r="P71" s="154"/>
      <c r="Q71" s="154"/>
      <c r="R71" s="1"/>
    </row>
    <row r="72" spans="1:18" ht="15">
      <c r="A72" s="141" t="s">
        <v>281</v>
      </c>
      <c r="B72" s="142" t="s">
        <v>161</v>
      </c>
      <c r="C72" s="157"/>
      <c r="D72" s="157"/>
      <c r="E72" s="157"/>
      <c r="F72" s="157"/>
      <c r="G72" s="157">
        <v>1265321</v>
      </c>
      <c r="H72" s="157"/>
      <c r="I72" s="157"/>
      <c r="J72" s="157"/>
      <c r="K72" s="157"/>
      <c r="L72" s="157"/>
      <c r="M72" s="157"/>
      <c r="N72" s="157"/>
      <c r="O72" s="157">
        <v>1265321</v>
      </c>
      <c r="P72" s="154"/>
      <c r="Q72" s="154"/>
      <c r="R72" s="1"/>
    </row>
    <row r="73" spans="1:18" ht="15">
      <c r="A73" s="141" t="s">
        <v>162</v>
      </c>
      <c r="B73" s="142" t="s">
        <v>163</v>
      </c>
      <c r="C73" s="157"/>
      <c r="D73" s="157"/>
      <c r="E73" s="157"/>
      <c r="F73" s="157">
        <v>43287</v>
      </c>
      <c r="G73" s="157"/>
      <c r="H73" s="157"/>
      <c r="I73" s="157"/>
      <c r="J73" s="157"/>
      <c r="K73" s="157"/>
      <c r="L73" s="157"/>
      <c r="M73" s="157"/>
      <c r="N73" s="157"/>
      <c r="O73" s="157">
        <v>43287</v>
      </c>
      <c r="P73" s="154"/>
      <c r="Q73" s="154"/>
      <c r="R73" s="1"/>
    </row>
    <row r="74" spans="1:18" ht="15">
      <c r="A74" s="141" t="s">
        <v>164</v>
      </c>
      <c r="B74" s="142" t="s">
        <v>165</v>
      </c>
      <c r="C74" s="157">
        <v>199609</v>
      </c>
      <c r="D74" s="157">
        <v>199609</v>
      </c>
      <c r="E74" s="157">
        <v>199609</v>
      </c>
      <c r="F74" s="157">
        <v>199609</v>
      </c>
      <c r="G74" s="157">
        <v>199609</v>
      </c>
      <c r="H74" s="157">
        <v>199609</v>
      </c>
      <c r="I74" s="157">
        <v>199609</v>
      </c>
      <c r="J74" s="157">
        <v>199609</v>
      </c>
      <c r="K74" s="157">
        <v>199609</v>
      </c>
      <c r="L74" s="157">
        <v>199609</v>
      </c>
      <c r="M74" s="157">
        <v>199606</v>
      </c>
      <c r="N74" s="157">
        <v>199609</v>
      </c>
      <c r="O74" s="157">
        <f>SUM(C74:N74)</f>
        <v>2395305</v>
      </c>
      <c r="P74" s="154"/>
      <c r="Q74" s="154"/>
      <c r="R74" s="1"/>
    </row>
    <row r="75" spans="1:256" ht="15">
      <c r="A75" s="146" t="s">
        <v>166</v>
      </c>
      <c r="B75" s="144" t="s">
        <v>167</v>
      </c>
      <c r="C75" s="163">
        <f>SUM(C69:C74)</f>
        <v>936313</v>
      </c>
      <c r="D75" s="163">
        <f aca="true" t="shared" si="20" ref="D75:N75">SUM(D69:D74)</f>
        <v>936313</v>
      </c>
      <c r="E75" s="163">
        <f t="shared" si="20"/>
        <v>936313</v>
      </c>
      <c r="F75" s="163">
        <f t="shared" si="20"/>
        <v>979601</v>
      </c>
      <c r="G75" s="163">
        <f t="shared" si="20"/>
        <v>2201634</v>
      </c>
      <c r="H75" s="163">
        <f t="shared" si="20"/>
        <v>936313</v>
      </c>
      <c r="I75" s="163">
        <f t="shared" si="20"/>
        <v>936313</v>
      </c>
      <c r="J75" s="163">
        <f t="shared" si="20"/>
        <v>936313</v>
      </c>
      <c r="K75" s="163">
        <f t="shared" si="20"/>
        <v>936313</v>
      </c>
      <c r="L75" s="163">
        <f t="shared" si="20"/>
        <v>936311</v>
      </c>
      <c r="M75" s="163">
        <f t="shared" si="20"/>
        <v>936313</v>
      </c>
      <c r="N75" s="163">
        <f t="shared" si="20"/>
        <v>936313</v>
      </c>
      <c r="O75" s="163">
        <f>SUM(C75:N75)</f>
        <v>12544363</v>
      </c>
      <c r="P75" s="164"/>
      <c r="Q75" s="154"/>
      <c r="R75" s="1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</row>
    <row r="76" spans="1:256" ht="15">
      <c r="A76" s="193" t="s">
        <v>168</v>
      </c>
      <c r="B76" s="180" t="s">
        <v>169</v>
      </c>
      <c r="C76" s="182">
        <f>SUM(C61+C64+C68+C75)</f>
        <v>2689508</v>
      </c>
      <c r="D76" s="182">
        <f aca="true" t="shared" si="21" ref="D76:N76">SUM(D61+D64+D68+D75)</f>
        <v>2689508</v>
      </c>
      <c r="E76" s="182">
        <f t="shared" si="21"/>
        <v>3846676</v>
      </c>
      <c r="F76" s="182">
        <f t="shared" si="21"/>
        <v>2732796</v>
      </c>
      <c r="G76" s="182">
        <f t="shared" si="21"/>
        <v>7176269</v>
      </c>
      <c r="H76" s="182">
        <f t="shared" si="21"/>
        <v>2689507</v>
      </c>
      <c r="I76" s="182">
        <f t="shared" si="21"/>
        <v>2689508</v>
      </c>
      <c r="J76" s="182">
        <f t="shared" si="21"/>
        <v>17585348</v>
      </c>
      <c r="K76" s="182">
        <f t="shared" si="21"/>
        <v>18755802</v>
      </c>
      <c r="L76" s="182">
        <f t="shared" si="21"/>
        <v>2689506</v>
      </c>
      <c r="M76" s="182">
        <f t="shared" si="21"/>
        <v>2689506</v>
      </c>
      <c r="N76" s="182">
        <f t="shared" si="21"/>
        <v>3189508</v>
      </c>
      <c r="O76" s="163">
        <f>SUM(C76:N76)</f>
        <v>69423442</v>
      </c>
      <c r="P76" s="164"/>
      <c r="Q76" s="154"/>
      <c r="R76" s="1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83"/>
      <c r="FG76" s="183"/>
      <c r="FH76" s="183"/>
      <c r="FI76" s="183"/>
      <c r="FJ76" s="183"/>
      <c r="FK76" s="183"/>
      <c r="FL76" s="183"/>
      <c r="FM76" s="183"/>
      <c r="FN76" s="183"/>
      <c r="FO76" s="183"/>
      <c r="FP76" s="183"/>
      <c r="FQ76" s="183"/>
      <c r="FR76" s="183"/>
      <c r="FS76" s="183"/>
      <c r="FT76" s="183"/>
      <c r="FU76" s="183"/>
      <c r="FV76" s="183"/>
      <c r="FW76" s="183"/>
      <c r="FX76" s="183"/>
      <c r="FY76" s="183"/>
      <c r="FZ76" s="183"/>
      <c r="GA76" s="183"/>
      <c r="GB76" s="183"/>
      <c r="GC76" s="183"/>
      <c r="GD76" s="183"/>
      <c r="GE76" s="183"/>
      <c r="GF76" s="183"/>
      <c r="GG76" s="183"/>
      <c r="GH76" s="183"/>
      <c r="GI76" s="183"/>
      <c r="GJ76" s="183"/>
      <c r="GK76" s="183"/>
      <c r="GL76" s="183"/>
      <c r="GM76" s="183"/>
      <c r="GN76" s="183"/>
      <c r="GO76" s="183"/>
      <c r="GP76" s="183"/>
      <c r="GQ76" s="183"/>
      <c r="GR76" s="183"/>
      <c r="GS76" s="183"/>
      <c r="GT76" s="183"/>
      <c r="GU76" s="183"/>
      <c r="GV76" s="183"/>
      <c r="GW76" s="183"/>
      <c r="GX76" s="183"/>
      <c r="GY76" s="183"/>
      <c r="GZ76" s="183"/>
      <c r="HA76" s="183"/>
      <c r="HB76" s="183"/>
      <c r="HC76" s="183"/>
      <c r="HD76" s="183"/>
      <c r="HE76" s="183"/>
      <c r="HF76" s="183"/>
      <c r="HG76" s="183"/>
      <c r="HH76" s="183"/>
      <c r="HI76" s="183"/>
      <c r="HJ76" s="183"/>
      <c r="HK76" s="183"/>
      <c r="HL76" s="183"/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83"/>
      <c r="HZ76" s="183"/>
      <c r="IA76" s="183"/>
      <c r="IB76" s="183"/>
      <c r="IC76" s="183"/>
      <c r="ID76" s="183"/>
      <c r="IE76" s="183"/>
      <c r="IF76" s="183"/>
      <c r="IG76" s="183"/>
      <c r="IH76" s="183"/>
      <c r="II76" s="183"/>
      <c r="IJ76" s="183"/>
      <c r="IK76" s="183"/>
      <c r="IL76" s="183"/>
      <c r="IM76" s="183"/>
      <c r="IN76" s="183"/>
      <c r="IO76" s="183"/>
      <c r="IP76" s="183"/>
      <c r="IQ76" s="183"/>
      <c r="IR76" s="183"/>
      <c r="IS76" s="183"/>
      <c r="IT76" s="183"/>
      <c r="IU76" s="183"/>
      <c r="IV76" s="183"/>
    </row>
    <row r="77" spans="1:256" ht="15">
      <c r="A77" s="194" t="s">
        <v>282</v>
      </c>
      <c r="B77" s="185" t="s">
        <v>173</v>
      </c>
      <c r="C77" s="186"/>
      <c r="D77" s="186"/>
      <c r="E77" s="186"/>
      <c r="F77" s="186"/>
      <c r="G77" s="186">
        <v>36692146</v>
      </c>
      <c r="H77" s="186"/>
      <c r="I77" s="186"/>
      <c r="J77" s="186"/>
      <c r="K77" s="186"/>
      <c r="L77" s="186"/>
      <c r="M77" s="186"/>
      <c r="N77" s="186"/>
      <c r="O77" s="157">
        <v>36692146</v>
      </c>
      <c r="P77" s="154"/>
      <c r="Q77" s="154"/>
      <c r="R77" s="1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  <c r="IU77" s="112"/>
      <c r="IV77" s="112"/>
    </row>
    <row r="78" spans="1:256" ht="15">
      <c r="A78" s="193" t="s">
        <v>283</v>
      </c>
      <c r="B78" s="188" t="s">
        <v>177</v>
      </c>
      <c r="C78" s="182">
        <v>0</v>
      </c>
      <c r="D78" s="182">
        <v>0</v>
      </c>
      <c r="E78" s="182">
        <v>0</v>
      </c>
      <c r="F78" s="182">
        <v>0</v>
      </c>
      <c r="G78" s="182">
        <v>36692146</v>
      </c>
      <c r="H78" s="182">
        <v>0</v>
      </c>
      <c r="I78" s="182">
        <v>0</v>
      </c>
      <c r="J78" s="182">
        <v>0</v>
      </c>
      <c r="K78" s="182">
        <v>0</v>
      </c>
      <c r="L78" s="182">
        <v>0</v>
      </c>
      <c r="M78" s="182">
        <v>0</v>
      </c>
      <c r="N78" s="182">
        <v>0</v>
      </c>
      <c r="O78" s="163">
        <v>36692146</v>
      </c>
      <c r="P78" s="154"/>
      <c r="Q78" s="154"/>
      <c r="R78" s="1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3"/>
      <c r="FF78" s="183"/>
      <c r="FG78" s="183"/>
      <c r="FH78" s="183"/>
      <c r="FI78" s="183"/>
      <c r="FJ78" s="183"/>
      <c r="FK78" s="183"/>
      <c r="FL78" s="183"/>
      <c r="FM78" s="183"/>
      <c r="FN78" s="183"/>
      <c r="FO78" s="183"/>
      <c r="FP78" s="183"/>
      <c r="FQ78" s="183"/>
      <c r="FR78" s="183"/>
      <c r="FS78" s="183"/>
      <c r="FT78" s="183"/>
      <c r="FU78" s="183"/>
      <c r="FV78" s="183"/>
      <c r="FW78" s="183"/>
      <c r="FX78" s="183"/>
      <c r="FY78" s="183"/>
      <c r="FZ78" s="183"/>
      <c r="GA78" s="183"/>
      <c r="GB78" s="183"/>
      <c r="GC78" s="183"/>
      <c r="GD78" s="183"/>
      <c r="GE78" s="183"/>
      <c r="GF78" s="183"/>
      <c r="GG78" s="183"/>
      <c r="GH78" s="183"/>
      <c r="GI78" s="183"/>
      <c r="GJ78" s="183"/>
      <c r="GK78" s="183"/>
      <c r="GL78" s="183"/>
      <c r="GM78" s="183"/>
      <c r="GN78" s="183"/>
      <c r="GO78" s="183"/>
      <c r="GP78" s="183"/>
      <c r="GQ78" s="183"/>
      <c r="GR78" s="183"/>
      <c r="GS78" s="183"/>
      <c r="GT78" s="183"/>
      <c r="GU78" s="183"/>
      <c r="GV78" s="183"/>
      <c r="GW78" s="183"/>
      <c r="GX78" s="183"/>
      <c r="GY78" s="183"/>
      <c r="GZ78" s="183"/>
      <c r="HA78" s="183"/>
      <c r="HB78" s="183"/>
      <c r="HC78" s="183"/>
      <c r="HD78" s="183"/>
      <c r="HE78" s="183"/>
      <c r="HF78" s="183"/>
      <c r="HG78" s="183"/>
      <c r="HH78" s="183"/>
      <c r="HI78" s="183"/>
      <c r="HJ78" s="183"/>
      <c r="HK78" s="183"/>
      <c r="HL78" s="183"/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83"/>
      <c r="HZ78" s="183"/>
      <c r="IA78" s="183"/>
      <c r="IB78" s="183"/>
      <c r="IC78" s="183"/>
      <c r="ID78" s="183"/>
      <c r="IE78" s="183"/>
      <c r="IF78" s="183"/>
      <c r="IG78" s="183"/>
      <c r="IH78" s="183"/>
      <c r="II78" s="183"/>
      <c r="IJ78" s="183"/>
      <c r="IK78" s="183"/>
      <c r="IL78" s="183"/>
      <c r="IM78" s="183"/>
      <c r="IN78" s="183"/>
      <c r="IO78" s="183"/>
      <c r="IP78" s="183"/>
      <c r="IQ78" s="183"/>
      <c r="IR78" s="183"/>
      <c r="IS78" s="183"/>
      <c r="IT78" s="183"/>
      <c r="IU78" s="183"/>
      <c r="IV78" s="183"/>
    </row>
    <row r="79" spans="1:256" ht="15">
      <c r="A79" s="189" t="s">
        <v>25</v>
      </c>
      <c r="B79" s="189"/>
      <c r="C79" s="182">
        <f>SUM(C76+C78)</f>
        <v>2689508</v>
      </c>
      <c r="D79" s="182">
        <f aca="true" t="shared" si="22" ref="D79:N79">SUM(D76+D78)</f>
        <v>2689508</v>
      </c>
      <c r="E79" s="182">
        <f t="shared" si="22"/>
        <v>3846676</v>
      </c>
      <c r="F79" s="182">
        <f t="shared" si="22"/>
        <v>2732796</v>
      </c>
      <c r="G79" s="182">
        <f t="shared" si="22"/>
        <v>43868415</v>
      </c>
      <c r="H79" s="182">
        <f t="shared" si="22"/>
        <v>2689507</v>
      </c>
      <c r="I79" s="182">
        <f t="shared" si="22"/>
        <v>2689508</v>
      </c>
      <c r="J79" s="182">
        <f t="shared" si="22"/>
        <v>17585348</v>
      </c>
      <c r="K79" s="182">
        <f t="shared" si="22"/>
        <v>18755802</v>
      </c>
      <c r="L79" s="182">
        <f t="shared" si="22"/>
        <v>2689506</v>
      </c>
      <c r="M79" s="182">
        <f t="shared" si="22"/>
        <v>2689506</v>
      </c>
      <c r="N79" s="182">
        <f t="shared" si="22"/>
        <v>3189508</v>
      </c>
      <c r="O79" s="163">
        <f>SUM(C79:N79)</f>
        <v>106115588</v>
      </c>
      <c r="P79" s="164"/>
      <c r="Q79" s="154"/>
      <c r="R79" s="1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3"/>
      <c r="DY79" s="183"/>
      <c r="DZ79" s="183"/>
      <c r="EA79" s="183"/>
      <c r="EB79" s="183"/>
      <c r="EC79" s="183"/>
      <c r="ED79" s="183"/>
      <c r="EE79" s="183"/>
      <c r="EF79" s="183"/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3"/>
      <c r="ES79" s="183"/>
      <c r="ET79" s="183"/>
      <c r="EU79" s="183"/>
      <c r="EV79" s="183"/>
      <c r="EW79" s="183"/>
      <c r="EX79" s="183"/>
      <c r="EY79" s="183"/>
      <c r="EZ79" s="183"/>
      <c r="FA79" s="183"/>
      <c r="FB79" s="183"/>
      <c r="FC79" s="183"/>
      <c r="FD79" s="183"/>
      <c r="FE79" s="183"/>
      <c r="FF79" s="183"/>
      <c r="FG79" s="183"/>
      <c r="FH79" s="183"/>
      <c r="FI79" s="183"/>
      <c r="FJ79" s="183"/>
      <c r="FK79" s="183"/>
      <c r="FL79" s="183"/>
      <c r="FM79" s="183"/>
      <c r="FN79" s="183"/>
      <c r="FO79" s="183"/>
      <c r="FP79" s="183"/>
      <c r="FQ79" s="183"/>
      <c r="FR79" s="183"/>
      <c r="FS79" s="183"/>
      <c r="FT79" s="183"/>
      <c r="FU79" s="183"/>
      <c r="FV79" s="183"/>
      <c r="FW79" s="183"/>
      <c r="FX79" s="183"/>
      <c r="FY79" s="183"/>
      <c r="FZ79" s="183"/>
      <c r="GA79" s="183"/>
      <c r="GB79" s="183"/>
      <c r="GC79" s="183"/>
      <c r="GD79" s="183"/>
      <c r="GE79" s="183"/>
      <c r="GF79" s="183"/>
      <c r="GG79" s="183"/>
      <c r="GH79" s="183"/>
      <c r="GI79" s="183"/>
      <c r="GJ79" s="183"/>
      <c r="GK79" s="183"/>
      <c r="GL79" s="183"/>
      <c r="GM79" s="183"/>
      <c r="GN79" s="183"/>
      <c r="GO79" s="183"/>
      <c r="GP79" s="183"/>
      <c r="GQ79" s="183"/>
      <c r="GR79" s="183"/>
      <c r="GS79" s="183"/>
      <c r="GT79" s="183"/>
      <c r="GU79" s="183"/>
      <c r="GV79" s="183"/>
      <c r="GW79" s="183"/>
      <c r="GX79" s="183"/>
      <c r="GY79" s="183"/>
      <c r="GZ79" s="183"/>
      <c r="HA79" s="183"/>
      <c r="HB79" s="183"/>
      <c r="HC79" s="183"/>
      <c r="HD79" s="183"/>
      <c r="HE79" s="183"/>
      <c r="HF79" s="183"/>
      <c r="HG79" s="183"/>
      <c r="HH79" s="183"/>
      <c r="HI79" s="183"/>
      <c r="HJ79" s="183"/>
      <c r="HK79" s="183"/>
      <c r="HL79" s="183"/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83"/>
      <c r="HZ79" s="183"/>
      <c r="IA79" s="183"/>
      <c r="IB79" s="183"/>
      <c r="IC79" s="183"/>
      <c r="ID79" s="183"/>
      <c r="IE79" s="183"/>
      <c r="IF79" s="183"/>
      <c r="IG79" s="183"/>
      <c r="IH79" s="183"/>
      <c r="II79" s="183"/>
      <c r="IJ79" s="183"/>
      <c r="IK79" s="183"/>
      <c r="IL79" s="183"/>
      <c r="IM79" s="183"/>
      <c r="IN79" s="183"/>
      <c r="IO79" s="183"/>
      <c r="IP79" s="183"/>
      <c r="IQ79" s="183"/>
      <c r="IR79" s="183"/>
      <c r="IS79" s="183"/>
      <c r="IT79" s="183"/>
      <c r="IU79" s="183"/>
      <c r="IV79" s="183"/>
    </row>
    <row r="80" spans="2:17" ht="15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54"/>
      <c r="Q80" s="129"/>
    </row>
    <row r="81" spans="1:17" ht="15">
      <c r="A81" s="218">
        <v>2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154"/>
      <c r="Q81" s="129"/>
    </row>
    <row r="82" spans="2:17" ht="15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54"/>
      <c r="Q82" s="129"/>
    </row>
    <row r="83" spans="2:17" ht="15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54"/>
      <c r="Q83" s="129"/>
    </row>
    <row r="84" spans="2:17" ht="15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54"/>
      <c r="Q84" s="129"/>
    </row>
    <row r="85" spans="2:17" ht="15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54"/>
      <c r="Q85" s="129"/>
    </row>
    <row r="86" spans="2:17" ht="15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54"/>
      <c r="Q86" s="129"/>
    </row>
    <row r="87" spans="2:17" ht="15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54"/>
      <c r="Q87" s="129"/>
    </row>
    <row r="88" spans="2:17" ht="15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54"/>
      <c r="Q88" s="129"/>
    </row>
    <row r="89" spans="2:17" ht="15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54"/>
      <c r="Q89" s="129"/>
    </row>
    <row r="90" spans="2:17" ht="15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54"/>
      <c r="Q90" s="129"/>
    </row>
    <row r="91" spans="2:17" ht="15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54"/>
      <c r="Q91" s="129"/>
    </row>
    <row r="92" spans="2:17" ht="15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54"/>
      <c r="Q92" s="129"/>
    </row>
  </sheetData>
  <sheetProtection/>
  <mergeCells count="4">
    <mergeCell ref="A1:O1"/>
    <mergeCell ref="A2:O2"/>
    <mergeCell ref="A3:O3"/>
    <mergeCell ref="A81:O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G1"/>
    </sheetView>
  </sheetViews>
  <sheetFormatPr defaultColWidth="44.421875" defaultRowHeight="15"/>
  <cols>
    <col min="1" max="1" width="44.421875" style="0" bestFit="1" customWidth="1"/>
    <col min="2" max="3" width="9.140625" style="0" customWidth="1"/>
    <col min="4" max="4" width="11.28125" style="0" bestFit="1" customWidth="1"/>
    <col min="5" max="5" width="10.8515625" style="0" customWidth="1"/>
    <col min="6" max="6" width="9.140625" style="0" customWidth="1"/>
    <col min="7" max="7" width="9.57421875" style="0" bestFit="1" customWidth="1"/>
    <col min="8" max="255" width="9.140625" style="0" customWidth="1"/>
  </cols>
  <sheetData>
    <row r="1" spans="1:7" ht="15">
      <c r="A1" s="197" t="s">
        <v>286</v>
      </c>
      <c r="B1" s="197"/>
      <c r="C1" s="197"/>
      <c r="D1" s="197"/>
      <c r="E1" s="197"/>
      <c r="F1" s="197"/>
      <c r="G1" s="197"/>
    </row>
    <row r="2" spans="1:7" ht="15.75" customHeight="1">
      <c r="A2" s="202" t="s">
        <v>26</v>
      </c>
      <c r="B2" s="202"/>
      <c r="C2" s="202"/>
      <c r="D2" s="202"/>
      <c r="E2" s="202"/>
      <c r="F2" s="202"/>
      <c r="G2" s="202"/>
    </row>
    <row r="3" spans="1:7" ht="15.75">
      <c r="A3" s="202" t="s">
        <v>27</v>
      </c>
      <c r="B3" s="202"/>
      <c r="C3" s="202"/>
      <c r="D3" s="202"/>
      <c r="E3" s="202"/>
      <c r="F3" s="202"/>
      <c r="G3" s="202"/>
    </row>
    <row r="4" spans="1:7" ht="18.75">
      <c r="A4" s="16"/>
      <c r="G4" s="17" t="s">
        <v>28</v>
      </c>
    </row>
    <row r="5" spans="1:8" ht="36">
      <c r="A5" s="18" t="s">
        <v>2</v>
      </c>
      <c r="B5" s="19" t="s">
        <v>29</v>
      </c>
      <c r="C5" s="20" t="s">
        <v>30</v>
      </c>
      <c r="D5" s="20" t="s">
        <v>4</v>
      </c>
      <c r="E5" s="20" t="s">
        <v>5</v>
      </c>
      <c r="F5" s="20" t="s">
        <v>31</v>
      </c>
      <c r="G5" s="21" t="s">
        <v>32</v>
      </c>
      <c r="H5" s="22"/>
    </row>
    <row r="6" spans="1:8" ht="15">
      <c r="A6" s="23" t="s">
        <v>33</v>
      </c>
      <c r="B6" s="24" t="s">
        <v>34</v>
      </c>
      <c r="C6" s="25">
        <v>3167700</v>
      </c>
      <c r="D6" s="25">
        <v>3270076</v>
      </c>
      <c r="E6" s="25">
        <v>3335096</v>
      </c>
      <c r="F6" s="25">
        <v>0</v>
      </c>
      <c r="G6" s="25">
        <v>3335096</v>
      </c>
      <c r="H6" s="22"/>
    </row>
    <row r="7" spans="1:8" ht="15">
      <c r="A7" s="23" t="s">
        <v>35</v>
      </c>
      <c r="B7" s="24" t="s">
        <v>36</v>
      </c>
      <c r="C7" s="25">
        <v>178000</v>
      </c>
      <c r="D7" s="25">
        <v>178000</v>
      </c>
      <c r="E7" s="25">
        <v>178000</v>
      </c>
      <c r="F7" s="25">
        <v>0</v>
      </c>
      <c r="G7" s="25">
        <v>178000</v>
      </c>
      <c r="H7" s="22"/>
    </row>
    <row r="8" spans="1:8" ht="15">
      <c r="A8" s="26" t="s">
        <v>37</v>
      </c>
      <c r="B8" s="27" t="s">
        <v>38</v>
      </c>
      <c r="C8" s="25">
        <v>248699</v>
      </c>
      <c r="D8" s="25">
        <v>248699</v>
      </c>
      <c r="E8" s="25">
        <v>248699</v>
      </c>
      <c r="F8" s="25">
        <v>0</v>
      </c>
      <c r="G8" s="25">
        <v>248699</v>
      </c>
      <c r="H8" s="22"/>
    </row>
    <row r="9" spans="1:8" ht="15">
      <c r="A9" s="28" t="s">
        <v>39</v>
      </c>
      <c r="B9" s="29" t="s">
        <v>40</v>
      </c>
      <c r="C9" s="30">
        <v>3594399</v>
      </c>
      <c r="D9" s="30">
        <v>3696775</v>
      </c>
      <c r="E9" s="30">
        <f>SUM(E6:E8)</f>
        <v>3761795</v>
      </c>
      <c r="F9" s="25">
        <v>0</v>
      </c>
      <c r="G9" s="30">
        <f>SUM(G6:G8)</f>
        <v>3761795</v>
      </c>
      <c r="H9" s="22"/>
    </row>
    <row r="10" spans="1:8" ht="15">
      <c r="A10" s="31" t="s">
        <v>41</v>
      </c>
      <c r="B10" s="27" t="s">
        <v>42</v>
      </c>
      <c r="C10" s="25">
        <v>2064138</v>
      </c>
      <c r="D10" s="25">
        <v>2064138</v>
      </c>
      <c r="E10" s="25">
        <v>2068968</v>
      </c>
      <c r="F10" s="25">
        <v>0</v>
      </c>
      <c r="G10" s="25">
        <v>2068968</v>
      </c>
      <c r="H10" s="22"/>
    </row>
    <row r="11" spans="1:8" ht="24">
      <c r="A11" s="31" t="s">
        <v>43</v>
      </c>
      <c r="B11" s="27" t="s">
        <v>44</v>
      </c>
      <c r="C11" s="25">
        <v>180000</v>
      </c>
      <c r="D11" s="25">
        <v>180000</v>
      </c>
      <c r="E11" s="25">
        <v>233000</v>
      </c>
      <c r="F11" s="25">
        <v>0</v>
      </c>
      <c r="G11" s="25">
        <v>233000</v>
      </c>
      <c r="H11" s="22"/>
    </row>
    <row r="12" spans="1:8" ht="15">
      <c r="A12" s="32" t="s">
        <v>45</v>
      </c>
      <c r="B12" s="29" t="s">
        <v>46</v>
      </c>
      <c r="C12" s="30">
        <v>2244138</v>
      </c>
      <c r="D12" s="30">
        <v>2244138</v>
      </c>
      <c r="E12" s="30">
        <f>SUM(E10:E11)</f>
        <v>2301968</v>
      </c>
      <c r="F12" s="25">
        <v>0</v>
      </c>
      <c r="G12" s="30">
        <f>SUM(G10:G11)</f>
        <v>2301968</v>
      </c>
      <c r="H12" s="22"/>
    </row>
    <row r="13" spans="1:8" ht="15">
      <c r="A13" s="28" t="s">
        <v>47</v>
      </c>
      <c r="B13" s="29" t="s">
        <v>48</v>
      </c>
      <c r="C13" s="30">
        <v>5838537</v>
      </c>
      <c r="D13" s="30">
        <v>5940913</v>
      </c>
      <c r="E13" s="30">
        <f>SUM(E9+E12)</f>
        <v>6063763</v>
      </c>
      <c r="F13" s="25">
        <v>0</v>
      </c>
      <c r="G13" s="30">
        <f>SUM(G9+G12)</f>
        <v>6063763</v>
      </c>
      <c r="H13" s="22"/>
    </row>
    <row r="14" spans="1:8" ht="24">
      <c r="A14" s="32" t="s">
        <v>49</v>
      </c>
      <c r="B14" s="29" t="s">
        <v>50</v>
      </c>
      <c r="C14" s="30">
        <v>1190568</v>
      </c>
      <c r="D14" s="30">
        <v>1210529</v>
      </c>
      <c r="E14" s="30">
        <v>1232440</v>
      </c>
      <c r="F14" s="25">
        <v>0</v>
      </c>
      <c r="G14" s="30">
        <v>1232440</v>
      </c>
      <c r="H14" s="22"/>
    </row>
    <row r="15" spans="1:8" ht="15">
      <c r="A15" s="31" t="s">
        <v>51</v>
      </c>
      <c r="B15" s="27" t="s">
        <v>52</v>
      </c>
      <c r="C15" s="25">
        <v>1219890</v>
      </c>
      <c r="D15" s="25">
        <v>1219890</v>
      </c>
      <c r="E15" s="25">
        <v>1262367</v>
      </c>
      <c r="F15" s="25">
        <v>0</v>
      </c>
      <c r="G15" s="25">
        <v>1262367</v>
      </c>
      <c r="H15" s="22"/>
    </row>
    <row r="16" spans="1:8" ht="15">
      <c r="A16" s="31" t="s">
        <v>53</v>
      </c>
      <c r="B16" s="27" t="s">
        <v>54</v>
      </c>
      <c r="C16" s="25">
        <v>1495000</v>
      </c>
      <c r="D16" s="25">
        <v>1495000</v>
      </c>
      <c r="E16" s="25">
        <v>1795000</v>
      </c>
      <c r="F16" s="25">
        <v>0</v>
      </c>
      <c r="G16" s="25">
        <v>1795000</v>
      </c>
      <c r="H16" s="22"/>
    </row>
    <row r="17" spans="1:8" ht="15">
      <c r="A17" s="32" t="s">
        <v>55</v>
      </c>
      <c r="B17" s="29" t="s">
        <v>56</v>
      </c>
      <c r="C17" s="30">
        <v>2714890</v>
      </c>
      <c r="D17" s="30">
        <v>2714890</v>
      </c>
      <c r="E17" s="30">
        <f>SUM(E15:E16)</f>
        <v>3057367</v>
      </c>
      <c r="F17" s="25">
        <v>0</v>
      </c>
      <c r="G17" s="30">
        <f>SUM(G15:G16)</f>
        <v>3057367</v>
      </c>
      <c r="H17" s="22"/>
    </row>
    <row r="18" spans="1:8" ht="15">
      <c r="A18" s="31" t="s">
        <v>57</v>
      </c>
      <c r="B18" s="27" t="s">
        <v>58</v>
      </c>
      <c r="C18" s="25">
        <v>100000</v>
      </c>
      <c r="D18" s="25">
        <v>100000</v>
      </c>
      <c r="E18" s="25">
        <v>70000</v>
      </c>
      <c r="F18" s="25">
        <v>0</v>
      </c>
      <c r="G18" s="25">
        <v>70000</v>
      </c>
      <c r="H18" s="22"/>
    </row>
    <row r="19" spans="1:8" ht="15">
      <c r="A19" s="31" t="s">
        <v>59</v>
      </c>
      <c r="B19" s="27" t="s">
        <v>60</v>
      </c>
      <c r="C19" s="25">
        <v>180000</v>
      </c>
      <c r="D19" s="25">
        <v>180000</v>
      </c>
      <c r="E19" s="25">
        <v>210000</v>
      </c>
      <c r="F19" s="25">
        <v>0</v>
      </c>
      <c r="G19" s="25">
        <v>210000</v>
      </c>
      <c r="H19" s="22"/>
    </row>
    <row r="20" spans="1:8" ht="15">
      <c r="A20" s="32" t="s">
        <v>61</v>
      </c>
      <c r="B20" s="29" t="s">
        <v>62</v>
      </c>
      <c r="C20" s="30">
        <v>280000</v>
      </c>
      <c r="D20" s="30">
        <v>280000</v>
      </c>
      <c r="E20" s="30">
        <f>SUM(E18:E19)</f>
        <v>280000</v>
      </c>
      <c r="F20" s="25">
        <v>0</v>
      </c>
      <c r="G20" s="30">
        <f>SUM(G18:G19)</f>
        <v>280000</v>
      </c>
      <c r="H20" s="22"/>
    </row>
    <row r="21" spans="1:8" ht="15">
      <c r="A21" s="31" t="s">
        <v>63</v>
      </c>
      <c r="B21" s="27" t="s">
        <v>64</v>
      </c>
      <c r="C21" s="25">
        <v>2970000</v>
      </c>
      <c r="D21" s="25">
        <v>2970000</v>
      </c>
      <c r="E21" s="25">
        <v>2970000</v>
      </c>
      <c r="F21" s="25">
        <v>0</v>
      </c>
      <c r="G21" s="25">
        <v>2970000</v>
      </c>
      <c r="H21" s="22"/>
    </row>
    <row r="22" spans="1:8" ht="15">
      <c r="A22" s="31" t="s">
        <v>65</v>
      </c>
      <c r="B22" s="27" t="s">
        <v>66</v>
      </c>
      <c r="C22" s="25">
        <v>1631500</v>
      </c>
      <c r="D22" s="25">
        <v>1631500</v>
      </c>
      <c r="E22" s="25">
        <v>1976000</v>
      </c>
      <c r="F22" s="25">
        <v>0</v>
      </c>
      <c r="G22" s="25">
        <v>1976000</v>
      </c>
      <c r="H22" s="33"/>
    </row>
    <row r="23" spans="1:8" ht="15">
      <c r="A23" s="31" t="s">
        <v>67</v>
      </c>
      <c r="B23" s="27" t="s">
        <v>68</v>
      </c>
      <c r="C23" s="25">
        <v>4310000</v>
      </c>
      <c r="D23" s="25">
        <v>4353287</v>
      </c>
      <c r="E23" s="25">
        <v>4353287</v>
      </c>
      <c r="F23" s="25">
        <v>0</v>
      </c>
      <c r="G23" s="25">
        <v>4353287</v>
      </c>
      <c r="H23" s="22"/>
    </row>
    <row r="24" spans="1:8" ht="15">
      <c r="A24" s="31" t="s">
        <v>69</v>
      </c>
      <c r="B24" s="27" t="s">
        <v>70</v>
      </c>
      <c r="C24" s="25">
        <v>110000</v>
      </c>
      <c r="D24" s="25">
        <v>140000</v>
      </c>
      <c r="E24" s="25">
        <v>1165000</v>
      </c>
      <c r="F24" s="25">
        <v>0</v>
      </c>
      <c r="G24" s="25">
        <v>1165000</v>
      </c>
      <c r="H24" s="22"/>
    </row>
    <row r="25" spans="1:8" ht="15">
      <c r="A25" s="31" t="s">
        <v>71</v>
      </c>
      <c r="B25" s="27" t="s">
        <v>72</v>
      </c>
      <c r="C25" s="25">
        <v>3755000</v>
      </c>
      <c r="D25" s="25">
        <v>3755000</v>
      </c>
      <c r="E25" s="25">
        <v>4667600</v>
      </c>
      <c r="F25" s="25">
        <v>0</v>
      </c>
      <c r="G25" s="25">
        <v>4667600</v>
      </c>
      <c r="H25" s="22"/>
    </row>
    <row r="26" spans="1:8" ht="15">
      <c r="A26" s="32" t="s">
        <v>73</v>
      </c>
      <c r="B26" s="29" t="s">
        <v>74</v>
      </c>
      <c r="C26" s="30">
        <v>12776500</v>
      </c>
      <c r="D26" s="30">
        <v>12849787</v>
      </c>
      <c r="E26" s="30">
        <f>SUM(E21:E25)</f>
        <v>15131887</v>
      </c>
      <c r="F26" s="25">
        <v>0</v>
      </c>
      <c r="G26" s="30">
        <f>SUM(G21:G25)</f>
        <v>15131887</v>
      </c>
      <c r="H26" s="34"/>
    </row>
    <row r="27" spans="1:8" ht="15">
      <c r="A27" s="31" t="s">
        <v>75</v>
      </c>
      <c r="B27" s="27" t="s">
        <v>76</v>
      </c>
      <c r="C27" s="25">
        <v>4032155</v>
      </c>
      <c r="D27" s="25">
        <v>4032155</v>
      </c>
      <c r="E27" s="25">
        <v>4482407</v>
      </c>
      <c r="F27" s="25">
        <v>0</v>
      </c>
      <c r="G27" s="25">
        <v>4482407</v>
      </c>
      <c r="H27" s="22"/>
    </row>
    <row r="28" spans="1:8" ht="15">
      <c r="A28" s="31" t="s">
        <v>77</v>
      </c>
      <c r="B28" s="27" t="s">
        <v>78</v>
      </c>
      <c r="C28" s="25">
        <v>500000</v>
      </c>
      <c r="D28" s="25">
        <v>500000</v>
      </c>
      <c r="E28" s="25">
        <v>1339000</v>
      </c>
      <c r="F28" s="25">
        <v>0</v>
      </c>
      <c r="G28" s="25">
        <v>1339000</v>
      </c>
      <c r="H28" s="22"/>
    </row>
    <row r="29" spans="1:8" ht="15">
      <c r="A29" s="32" t="s">
        <v>79</v>
      </c>
      <c r="B29" s="29" t="s">
        <v>80</v>
      </c>
      <c r="C29" s="30">
        <v>4532155</v>
      </c>
      <c r="D29" s="30">
        <v>4532155</v>
      </c>
      <c r="E29" s="30">
        <f>SUM(E27:E28)</f>
        <v>5821407</v>
      </c>
      <c r="F29" s="25">
        <v>0</v>
      </c>
      <c r="G29" s="30">
        <f>SUM(G27:G28)</f>
        <v>5821407</v>
      </c>
      <c r="H29" s="34"/>
    </row>
    <row r="30" spans="1:8" ht="15">
      <c r="A30" s="32" t="s">
        <v>81</v>
      </c>
      <c r="B30" s="29" t="s">
        <v>82</v>
      </c>
      <c r="C30" s="30">
        <v>20303545</v>
      </c>
      <c r="D30" s="30">
        <v>20376832</v>
      </c>
      <c r="E30" s="30">
        <f>SUM(E17+E20+E26+E29)</f>
        <v>24290661</v>
      </c>
      <c r="F30" s="25">
        <v>0</v>
      </c>
      <c r="G30" s="30">
        <f>SUM(G17+G20+G26+G29)</f>
        <v>24290661</v>
      </c>
      <c r="H30" s="33"/>
    </row>
    <row r="31" spans="1:8" ht="24">
      <c r="A31" s="35" t="s">
        <v>83</v>
      </c>
      <c r="B31" s="27" t="s">
        <v>84</v>
      </c>
      <c r="C31" s="25">
        <v>100000</v>
      </c>
      <c r="D31" s="25">
        <v>0</v>
      </c>
      <c r="E31" s="25"/>
      <c r="F31" s="25">
        <v>0</v>
      </c>
      <c r="G31" s="25"/>
      <c r="H31" s="22"/>
    </row>
    <row r="32" spans="1:8" ht="15">
      <c r="A32" s="35" t="s">
        <v>85</v>
      </c>
      <c r="B32" s="27" t="s">
        <v>86</v>
      </c>
      <c r="C32" s="25">
        <v>2035900</v>
      </c>
      <c r="D32" s="25">
        <v>2035900</v>
      </c>
      <c r="E32" s="25">
        <v>2035900</v>
      </c>
      <c r="F32" s="25">
        <v>0</v>
      </c>
      <c r="G32" s="25">
        <v>2035900</v>
      </c>
      <c r="H32" s="22"/>
    </row>
    <row r="33" spans="1:8" ht="15">
      <c r="A33" s="36" t="s">
        <v>87</v>
      </c>
      <c r="B33" s="29" t="s">
        <v>88</v>
      </c>
      <c r="C33" s="30">
        <v>2135900</v>
      </c>
      <c r="D33" s="30">
        <v>2035900</v>
      </c>
      <c r="E33" s="30">
        <f>SUM(E31:E32)</f>
        <v>2035900</v>
      </c>
      <c r="F33" s="25">
        <v>0</v>
      </c>
      <c r="G33" s="30">
        <f>SUM(G31:G32)</f>
        <v>2035900</v>
      </c>
      <c r="H33" s="22"/>
    </row>
    <row r="34" spans="1:8" ht="15">
      <c r="A34" s="37" t="s">
        <v>89</v>
      </c>
      <c r="B34" s="27" t="s">
        <v>90</v>
      </c>
      <c r="C34" s="25">
        <v>433200</v>
      </c>
      <c r="D34" s="25">
        <v>671240</v>
      </c>
      <c r="E34" s="25">
        <v>671240</v>
      </c>
      <c r="F34" s="25">
        <v>0</v>
      </c>
      <c r="G34" s="25">
        <v>671240</v>
      </c>
      <c r="H34" s="22"/>
    </row>
    <row r="35" spans="1:8" ht="15">
      <c r="A35" s="37" t="s">
        <v>91</v>
      </c>
      <c r="B35" s="27" t="s">
        <v>92</v>
      </c>
      <c r="C35" s="25">
        <v>860000</v>
      </c>
      <c r="D35" s="25">
        <v>860000</v>
      </c>
      <c r="E35" s="25">
        <v>1360000</v>
      </c>
      <c r="F35" s="25">
        <v>0</v>
      </c>
      <c r="G35" s="25">
        <v>1360000</v>
      </c>
      <c r="H35" s="22"/>
    </row>
    <row r="36" spans="1:8" ht="15">
      <c r="A36" s="38" t="s">
        <v>93</v>
      </c>
      <c r="B36" s="27" t="s">
        <v>94</v>
      </c>
      <c r="C36" s="25">
        <v>18066854</v>
      </c>
      <c r="D36" s="25">
        <v>17757325</v>
      </c>
      <c r="E36" s="25">
        <v>17513971</v>
      </c>
      <c r="F36" s="25">
        <v>0</v>
      </c>
      <c r="G36" s="25">
        <v>17513971</v>
      </c>
      <c r="H36" s="22"/>
    </row>
    <row r="37" spans="1:8" ht="15">
      <c r="A37" s="36" t="s">
        <v>95</v>
      </c>
      <c r="B37" s="29" t="s">
        <v>96</v>
      </c>
      <c r="C37" s="30">
        <v>19360054</v>
      </c>
      <c r="D37" s="30">
        <v>19288565</v>
      </c>
      <c r="E37" s="30">
        <f>SUM(E34:E36)</f>
        <v>19545211</v>
      </c>
      <c r="F37" s="25">
        <v>0</v>
      </c>
      <c r="G37" s="30">
        <f>SUM(G34:G36)</f>
        <v>19545211</v>
      </c>
      <c r="H37" s="22"/>
    </row>
    <row r="38" spans="1:8" ht="15">
      <c r="A38" s="39" t="s">
        <v>97</v>
      </c>
      <c r="B38" s="29"/>
      <c r="C38" s="40">
        <v>48828604</v>
      </c>
      <c r="D38" s="40">
        <v>48852739</v>
      </c>
      <c r="E38" s="40">
        <f>SUM(E13+E14+E30+E33+E37)</f>
        <v>53167975</v>
      </c>
      <c r="F38" s="25">
        <v>0</v>
      </c>
      <c r="G38" s="40">
        <f>SUM(G13+G14+G30+G33+G37)</f>
        <v>53167975</v>
      </c>
      <c r="H38" s="22"/>
    </row>
    <row r="39" spans="1:8" ht="15">
      <c r="A39" s="41" t="s">
        <v>98</v>
      </c>
      <c r="B39" s="27" t="s">
        <v>99</v>
      </c>
      <c r="C39" s="25">
        <v>8641775</v>
      </c>
      <c r="D39" s="25">
        <v>8641775</v>
      </c>
      <c r="E39" s="25">
        <v>8641775</v>
      </c>
      <c r="F39" s="25">
        <v>0</v>
      </c>
      <c r="G39" s="25">
        <v>8641775</v>
      </c>
      <c r="H39" s="22"/>
    </row>
    <row r="40" spans="1:8" ht="15">
      <c r="A40" s="41" t="s">
        <v>100</v>
      </c>
      <c r="B40" s="27" t="s">
        <v>101</v>
      </c>
      <c r="C40" s="25">
        <v>200000</v>
      </c>
      <c r="D40" s="25">
        <v>200000</v>
      </c>
      <c r="E40" s="25">
        <v>200000</v>
      </c>
      <c r="F40" s="25">
        <v>0</v>
      </c>
      <c r="G40" s="25">
        <v>200000</v>
      </c>
      <c r="H40" s="22"/>
    </row>
    <row r="41" spans="1:8" ht="15">
      <c r="A41" s="41" t="s">
        <v>102</v>
      </c>
      <c r="B41" s="27" t="s">
        <v>103</v>
      </c>
      <c r="C41" s="25">
        <v>1488987</v>
      </c>
      <c r="D41" s="25">
        <v>1488987</v>
      </c>
      <c r="E41" s="25">
        <v>10150400</v>
      </c>
      <c r="F41" s="25">
        <v>0</v>
      </c>
      <c r="G41" s="25">
        <v>10150400</v>
      </c>
      <c r="H41" s="22"/>
    </row>
    <row r="42" spans="1:8" ht="15">
      <c r="A42" s="42" t="s">
        <v>104</v>
      </c>
      <c r="B42" s="27" t="s">
        <v>105</v>
      </c>
      <c r="C42" s="25">
        <v>2789606</v>
      </c>
      <c r="D42" s="25">
        <v>2789606</v>
      </c>
      <c r="E42" s="25">
        <v>5128187</v>
      </c>
      <c r="F42" s="25">
        <v>0</v>
      </c>
      <c r="G42" s="25">
        <v>5128187</v>
      </c>
      <c r="H42" s="22"/>
    </row>
    <row r="43" spans="1:8" ht="15">
      <c r="A43" s="43" t="s">
        <v>106</v>
      </c>
      <c r="B43" s="29" t="s">
        <v>107</v>
      </c>
      <c r="C43" s="30">
        <v>13120368</v>
      </c>
      <c r="D43" s="30">
        <v>13120368</v>
      </c>
      <c r="E43" s="30">
        <f>SUM(E39:E42)</f>
        <v>24120362</v>
      </c>
      <c r="F43" s="25">
        <v>0</v>
      </c>
      <c r="G43" s="30">
        <f>SUM(G39:G42)</f>
        <v>24120362</v>
      </c>
      <c r="H43" s="22"/>
    </row>
    <row r="44" spans="1:8" ht="15">
      <c r="A44" s="35" t="s">
        <v>108</v>
      </c>
      <c r="B44" s="27" t="s">
        <v>109</v>
      </c>
      <c r="C44" s="25">
        <v>7620000</v>
      </c>
      <c r="D44" s="25">
        <v>7620000</v>
      </c>
      <c r="E44" s="25">
        <v>22849837</v>
      </c>
      <c r="F44" s="25">
        <v>0</v>
      </c>
      <c r="G44" s="25">
        <v>22849837</v>
      </c>
      <c r="H44" s="22"/>
    </row>
    <row r="45" spans="1:8" ht="15">
      <c r="A45" s="35" t="s">
        <v>110</v>
      </c>
      <c r="B45" s="27" t="s">
        <v>111</v>
      </c>
      <c r="C45" s="25">
        <v>815000</v>
      </c>
      <c r="D45" s="25">
        <v>815000</v>
      </c>
      <c r="E45" s="25">
        <v>4984657</v>
      </c>
      <c r="F45" s="25">
        <v>0</v>
      </c>
      <c r="G45" s="25">
        <v>4984657</v>
      </c>
      <c r="H45" s="22"/>
    </row>
    <row r="46" spans="1:8" ht="15">
      <c r="A46" s="36" t="s">
        <v>112</v>
      </c>
      <c r="B46" s="29" t="s">
        <v>113</v>
      </c>
      <c r="C46" s="30">
        <v>8435000</v>
      </c>
      <c r="D46" s="30">
        <v>8435000</v>
      </c>
      <c r="E46" s="30">
        <f>SUM(E44:E45)</f>
        <v>27834494</v>
      </c>
      <c r="F46" s="25">
        <v>0</v>
      </c>
      <c r="G46" s="30">
        <f>SUM(G44:G45)</f>
        <v>27834494</v>
      </c>
      <c r="H46" s="22"/>
    </row>
    <row r="47" spans="1:8" ht="15">
      <c r="A47" s="35" t="s">
        <v>114</v>
      </c>
      <c r="B47" s="27" t="s">
        <v>115</v>
      </c>
      <c r="C47" s="25">
        <v>0</v>
      </c>
      <c r="D47" s="25">
        <v>211108</v>
      </c>
      <c r="E47" s="25">
        <v>211108</v>
      </c>
      <c r="F47" s="25">
        <v>0</v>
      </c>
      <c r="G47" s="25">
        <v>211108</v>
      </c>
      <c r="H47" s="22"/>
    </row>
    <row r="48" spans="1:8" ht="15">
      <c r="A48" s="39" t="s">
        <v>116</v>
      </c>
      <c r="B48" s="44"/>
      <c r="C48" s="40">
        <v>21555368</v>
      </c>
      <c r="D48" s="40">
        <f>SUM(D43+D46+D47)</f>
        <v>21766476</v>
      </c>
      <c r="E48" s="40">
        <f>SUM(E43+E46+E47)</f>
        <v>52165964</v>
      </c>
      <c r="F48" s="25">
        <v>0</v>
      </c>
      <c r="G48" s="40">
        <f>SUM(G43+G46+G47)</f>
        <v>52165964</v>
      </c>
      <c r="H48" s="22"/>
    </row>
    <row r="49" spans="1:8" ht="15">
      <c r="A49" s="45" t="s">
        <v>117</v>
      </c>
      <c r="B49" s="44" t="s">
        <v>118</v>
      </c>
      <c r="C49" s="30">
        <v>70383972</v>
      </c>
      <c r="D49" s="30">
        <f>SUM(D38+D48)</f>
        <v>70619215</v>
      </c>
      <c r="E49" s="30">
        <f>SUM(E38+E48)</f>
        <v>105333939</v>
      </c>
      <c r="F49" s="25">
        <v>0</v>
      </c>
      <c r="G49" s="30">
        <f>SUM(G38+G48)</f>
        <v>105333939</v>
      </c>
      <c r="H49" s="22"/>
    </row>
    <row r="50" spans="1:8" ht="15">
      <c r="A50" s="46" t="s">
        <v>119</v>
      </c>
      <c r="B50" s="47" t="s">
        <v>120</v>
      </c>
      <c r="C50" s="48">
        <v>851268</v>
      </c>
      <c r="D50" s="48">
        <v>781649</v>
      </c>
      <c r="E50" s="48">
        <v>781649</v>
      </c>
      <c r="F50" s="25">
        <v>0</v>
      </c>
      <c r="G50" s="48">
        <v>781649</v>
      </c>
      <c r="H50" s="22"/>
    </row>
    <row r="51" spans="1:8" ht="15">
      <c r="A51" s="49" t="s">
        <v>121</v>
      </c>
      <c r="B51" s="50" t="s">
        <v>122</v>
      </c>
      <c r="C51" s="51">
        <v>851268</v>
      </c>
      <c r="D51" s="51">
        <v>781649</v>
      </c>
      <c r="E51" s="51">
        <f>SUM(E50)</f>
        <v>781649</v>
      </c>
      <c r="F51" s="25">
        <v>0</v>
      </c>
      <c r="G51" s="51">
        <f>SUM(G50)</f>
        <v>781649</v>
      </c>
      <c r="H51" s="22"/>
    </row>
    <row r="52" spans="1:8" ht="15">
      <c r="A52" s="49" t="s">
        <v>123</v>
      </c>
      <c r="B52" s="50" t="s">
        <v>124</v>
      </c>
      <c r="C52" s="51">
        <v>851268</v>
      </c>
      <c r="D52" s="51">
        <v>781649</v>
      </c>
      <c r="E52" s="51">
        <f>SUM(E51)</f>
        <v>781649</v>
      </c>
      <c r="F52" s="25">
        <v>0</v>
      </c>
      <c r="G52" s="51">
        <f>SUM(G51)</f>
        <v>781649</v>
      </c>
      <c r="H52" s="22"/>
    </row>
    <row r="53" spans="1:8" ht="15">
      <c r="A53" s="52" t="s">
        <v>17</v>
      </c>
      <c r="B53" s="53"/>
      <c r="C53" s="30">
        <v>71235240</v>
      </c>
      <c r="D53" s="30">
        <f>SUM(D49+D52)</f>
        <v>71400864</v>
      </c>
      <c r="E53" s="30">
        <f>SUM(E49+E52)</f>
        <v>106115588</v>
      </c>
      <c r="F53" s="25">
        <v>0</v>
      </c>
      <c r="G53" s="30">
        <f>SUM(G49+G52)</f>
        <v>106115588</v>
      </c>
      <c r="H53" s="22"/>
    </row>
    <row r="54" spans="1:8" ht="15">
      <c r="A54" s="22"/>
      <c r="B54" s="22"/>
      <c r="C54" s="33"/>
      <c r="D54" s="33"/>
      <c r="E54" s="33"/>
      <c r="F54" s="33"/>
      <c r="G54" s="54"/>
      <c r="H54" s="22"/>
    </row>
    <row r="55" spans="1:8" ht="15">
      <c r="A55" s="22"/>
      <c r="B55" s="22"/>
      <c r="C55" s="33"/>
      <c r="D55" s="33"/>
      <c r="E55" s="33"/>
      <c r="F55" s="33"/>
      <c r="G55" s="54"/>
      <c r="H55" s="22"/>
    </row>
    <row r="56" ht="15">
      <c r="G56" s="54"/>
    </row>
    <row r="57" ht="15">
      <c r="G57" s="55"/>
    </row>
    <row r="58" ht="15">
      <c r="G58" s="54"/>
    </row>
    <row r="59" ht="15">
      <c r="G59" s="54"/>
    </row>
    <row r="60" ht="15">
      <c r="G60" s="55"/>
    </row>
    <row r="61" ht="15">
      <c r="G61" s="54"/>
    </row>
    <row r="62" ht="15">
      <c r="G62" s="56"/>
    </row>
    <row r="63" ht="15">
      <c r="G63" s="55"/>
    </row>
    <row r="64" ht="15">
      <c r="G64" s="57"/>
    </row>
    <row r="65" ht="15">
      <c r="G65" s="58"/>
    </row>
    <row r="66" ht="15">
      <c r="G66" s="58"/>
    </row>
    <row r="67" ht="15">
      <c r="G67" s="55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" sqref="A2:G2"/>
    </sheetView>
  </sheetViews>
  <sheetFormatPr defaultColWidth="32.28125" defaultRowHeight="15"/>
  <cols>
    <col min="1" max="1" width="32.28125" style="0" bestFit="1" customWidth="1"/>
    <col min="2" max="2" width="9.140625" style="0" customWidth="1"/>
    <col min="3" max="4" width="9.28125" style="0" bestFit="1" customWidth="1"/>
    <col min="5" max="5" width="9.28125" style="0" customWidth="1"/>
    <col min="6" max="6" width="9.28125" style="0" bestFit="1" customWidth="1"/>
    <col min="7" max="7" width="8.00390625" style="0" bestFit="1" customWidth="1"/>
    <col min="8" max="255" width="9.140625" style="0" customWidth="1"/>
  </cols>
  <sheetData>
    <row r="1" spans="1:9" ht="15">
      <c r="A1" s="203"/>
      <c r="B1" s="203"/>
      <c r="C1" s="203"/>
      <c r="D1" s="203"/>
      <c r="E1" s="203"/>
      <c r="F1" s="203"/>
      <c r="G1" s="203"/>
      <c r="H1" s="203"/>
      <c r="I1" s="203"/>
    </row>
    <row r="2" spans="1:9" ht="15">
      <c r="A2" s="203" t="s">
        <v>287</v>
      </c>
      <c r="B2" s="203"/>
      <c r="C2" s="203"/>
      <c r="D2" s="203"/>
      <c r="E2" s="203"/>
      <c r="F2" s="203"/>
      <c r="G2" s="203"/>
      <c r="H2" s="59"/>
      <c r="I2" s="59"/>
    </row>
    <row r="3" spans="1:9" ht="15.75">
      <c r="A3" s="204" t="s">
        <v>26</v>
      </c>
      <c r="B3" s="205"/>
      <c r="C3" s="205"/>
      <c r="D3" s="205"/>
      <c r="E3" s="205"/>
      <c r="F3" s="205"/>
      <c r="G3" s="205"/>
      <c r="H3" s="61"/>
      <c r="I3" s="62"/>
    </row>
    <row r="4" spans="1:9" ht="15.75">
      <c r="A4" s="204" t="s">
        <v>125</v>
      </c>
      <c r="B4" s="205"/>
      <c r="C4" s="205"/>
      <c r="D4" s="205"/>
      <c r="E4" s="205"/>
      <c r="F4" s="205"/>
      <c r="G4" s="205"/>
      <c r="H4" s="61"/>
      <c r="I4" s="62"/>
    </row>
    <row r="5" spans="1:9" ht="15.75">
      <c r="A5" s="60"/>
      <c r="B5" s="61"/>
      <c r="C5" s="61"/>
      <c r="D5" s="61"/>
      <c r="E5" s="61"/>
      <c r="F5" s="61"/>
      <c r="G5" s="61"/>
      <c r="H5" s="61"/>
      <c r="I5" s="62"/>
    </row>
    <row r="6" spans="1:9" ht="15.75">
      <c r="A6" s="63"/>
      <c r="B6" s="61"/>
      <c r="C6" s="61"/>
      <c r="D6" s="61"/>
      <c r="E6" s="61"/>
      <c r="F6" s="61"/>
      <c r="G6" s="61"/>
      <c r="H6" s="61"/>
      <c r="I6" s="62"/>
    </row>
    <row r="7" spans="1:9" ht="15.75">
      <c r="A7" s="60"/>
      <c r="B7" s="61"/>
      <c r="C7" s="61"/>
      <c r="D7" s="61"/>
      <c r="E7" s="61"/>
      <c r="F7" s="61"/>
      <c r="G7" s="61" t="s">
        <v>28</v>
      </c>
      <c r="H7" s="61"/>
      <c r="I7" s="64"/>
    </row>
    <row r="8" spans="1:9" ht="36">
      <c r="A8" s="18" t="s">
        <v>2</v>
      </c>
      <c r="B8" s="19" t="s">
        <v>126</v>
      </c>
      <c r="C8" s="19" t="s">
        <v>127</v>
      </c>
      <c r="D8" s="19" t="s">
        <v>128</v>
      </c>
      <c r="E8" s="19" t="s">
        <v>5</v>
      </c>
      <c r="F8" s="65" t="s">
        <v>129</v>
      </c>
      <c r="G8" s="65" t="s">
        <v>31</v>
      </c>
      <c r="H8" s="66"/>
      <c r="I8" s="67"/>
    </row>
    <row r="9" spans="1:9" ht="15">
      <c r="A9" s="32" t="s">
        <v>130</v>
      </c>
      <c r="B9" s="43" t="s">
        <v>131</v>
      </c>
      <c r="C9" s="68">
        <v>19541234</v>
      </c>
      <c r="D9" s="69">
        <v>19663571</v>
      </c>
      <c r="E9" s="69">
        <v>21259772</v>
      </c>
      <c r="F9" s="69">
        <v>21259772</v>
      </c>
      <c r="G9" s="68">
        <v>0</v>
      </c>
      <c r="H9" s="70"/>
      <c r="I9" s="70"/>
    </row>
    <row r="10" spans="1:9" ht="24">
      <c r="A10" s="32" t="s">
        <v>132</v>
      </c>
      <c r="B10" s="43" t="s">
        <v>133</v>
      </c>
      <c r="C10" s="68">
        <v>19541234</v>
      </c>
      <c r="D10" s="69">
        <v>19663571</v>
      </c>
      <c r="E10" s="69">
        <f>SUM(E9)</f>
        <v>21259772</v>
      </c>
      <c r="F10" s="69">
        <f>SUM(F9)</f>
        <v>21259772</v>
      </c>
      <c r="G10" s="68">
        <v>0</v>
      </c>
      <c r="H10" s="71"/>
      <c r="I10" s="72"/>
    </row>
    <row r="11" spans="1:9" s="75" customFormat="1" ht="15">
      <c r="A11" s="31" t="s">
        <v>134</v>
      </c>
      <c r="B11" s="42" t="s">
        <v>135</v>
      </c>
      <c r="C11" s="73"/>
      <c r="D11" s="74"/>
      <c r="E11" s="74">
        <v>14909126</v>
      </c>
      <c r="F11" s="74">
        <v>14909126</v>
      </c>
      <c r="G11" s="73"/>
      <c r="H11" s="71"/>
      <c r="I11" s="71"/>
    </row>
    <row r="12" spans="1:9" s="75" customFormat="1" ht="15">
      <c r="A12" s="31" t="s">
        <v>136</v>
      </c>
      <c r="B12" s="42" t="s">
        <v>137</v>
      </c>
      <c r="C12" s="73"/>
      <c r="D12" s="74"/>
      <c r="E12" s="74">
        <v>14895845</v>
      </c>
      <c r="F12" s="74">
        <v>14895845</v>
      </c>
      <c r="G12" s="73"/>
      <c r="H12" s="71"/>
      <c r="I12" s="71"/>
    </row>
    <row r="13" spans="1:9" s="76" customFormat="1" ht="15">
      <c r="A13" s="32" t="s">
        <v>138</v>
      </c>
      <c r="B13" s="43" t="s">
        <v>139</v>
      </c>
      <c r="C13" s="68"/>
      <c r="D13" s="69"/>
      <c r="E13" s="69">
        <v>29804971</v>
      </c>
      <c r="F13" s="69">
        <v>29804971</v>
      </c>
      <c r="G13" s="68"/>
      <c r="H13" s="72"/>
      <c r="I13" s="72"/>
    </row>
    <row r="14" spans="1:9" ht="15">
      <c r="A14" s="31" t="s">
        <v>140</v>
      </c>
      <c r="B14" s="42" t="s">
        <v>141</v>
      </c>
      <c r="C14" s="73">
        <v>1275000</v>
      </c>
      <c r="D14" s="74">
        <v>1275000</v>
      </c>
      <c r="E14" s="74">
        <v>1275000</v>
      </c>
      <c r="F14" s="74">
        <v>1275000</v>
      </c>
      <c r="G14" s="68">
        <v>0</v>
      </c>
      <c r="H14" s="71"/>
      <c r="I14" s="71"/>
    </row>
    <row r="15" spans="1:9" ht="15">
      <c r="A15" s="31" t="s">
        <v>142</v>
      </c>
      <c r="B15" s="42" t="s">
        <v>143</v>
      </c>
      <c r="C15" s="73">
        <v>3500000</v>
      </c>
      <c r="D15" s="74">
        <v>3500000</v>
      </c>
      <c r="E15" s="74">
        <v>3500000</v>
      </c>
      <c r="F15" s="74">
        <v>3500000</v>
      </c>
      <c r="G15" s="68">
        <v>0</v>
      </c>
      <c r="H15" s="71"/>
      <c r="I15" s="71"/>
    </row>
    <row r="16" spans="1:9" ht="15">
      <c r="A16" s="31" t="s">
        <v>144</v>
      </c>
      <c r="B16" s="42" t="s">
        <v>145</v>
      </c>
      <c r="C16" s="73">
        <v>1039336</v>
      </c>
      <c r="D16" s="74">
        <v>1039336</v>
      </c>
      <c r="E16" s="74">
        <v>1039336</v>
      </c>
      <c r="F16" s="74">
        <v>1039336</v>
      </c>
      <c r="G16" s="68">
        <v>0</v>
      </c>
      <c r="H16" s="71"/>
      <c r="I16" s="71"/>
    </row>
    <row r="17" spans="1:9" ht="15">
      <c r="A17" s="31" t="s">
        <v>146</v>
      </c>
      <c r="B17" s="42" t="s">
        <v>147</v>
      </c>
      <c r="C17" s="73"/>
      <c r="D17" s="74"/>
      <c r="E17" s="74"/>
      <c r="F17" s="74"/>
      <c r="G17" s="68"/>
      <c r="H17" s="71"/>
      <c r="I17" s="71"/>
    </row>
    <row r="18" spans="1:9" ht="15">
      <c r="A18" s="32" t="s">
        <v>148</v>
      </c>
      <c r="B18" s="43" t="s">
        <v>149</v>
      </c>
      <c r="C18" s="68">
        <v>5814336</v>
      </c>
      <c r="D18" s="77">
        <v>5814336</v>
      </c>
      <c r="E18" s="77">
        <f>SUM(E14:E16)</f>
        <v>5814336</v>
      </c>
      <c r="F18" s="77">
        <f>SUM(F14:F16)</f>
        <v>5814336</v>
      </c>
      <c r="G18" s="68">
        <v>0</v>
      </c>
      <c r="H18" s="72"/>
      <c r="I18" s="72"/>
    </row>
    <row r="19" spans="1:9" ht="15">
      <c r="A19" s="35" t="s">
        <v>150</v>
      </c>
      <c r="B19" s="42" t="s">
        <v>151</v>
      </c>
      <c r="C19" s="73">
        <v>5528357</v>
      </c>
      <c r="D19" s="74">
        <v>5528357</v>
      </c>
      <c r="E19" s="74">
        <v>5528357</v>
      </c>
      <c r="F19" s="74">
        <v>5528357</v>
      </c>
      <c r="G19" s="68">
        <v>0</v>
      </c>
      <c r="H19" s="71"/>
      <c r="I19" s="71"/>
    </row>
    <row r="20" spans="1:9" ht="15">
      <c r="A20" s="35" t="s">
        <v>152</v>
      </c>
      <c r="B20" s="42" t="s">
        <v>153</v>
      </c>
      <c r="C20" s="73"/>
      <c r="D20" s="74"/>
      <c r="E20" s="74"/>
      <c r="F20" s="74"/>
      <c r="G20" s="68"/>
      <c r="H20" s="71"/>
      <c r="I20" s="71"/>
    </row>
    <row r="21" spans="1:9" ht="15">
      <c r="A21" s="35" t="s">
        <v>154</v>
      </c>
      <c r="B21" s="42" t="s">
        <v>155</v>
      </c>
      <c r="C21" s="73">
        <v>0</v>
      </c>
      <c r="D21" s="74">
        <v>0</v>
      </c>
      <c r="E21" s="74"/>
      <c r="F21" s="74"/>
      <c r="G21" s="68"/>
      <c r="H21" s="71"/>
      <c r="I21" s="71"/>
    </row>
    <row r="22" spans="1:9" ht="15">
      <c r="A22" s="35" t="s">
        <v>156</v>
      </c>
      <c r="B22" s="42" t="s">
        <v>157</v>
      </c>
      <c r="C22" s="73">
        <v>901190</v>
      </c>
      <c r="D22" s="74">
        <v>901190</v>
      </c>
      <c r="E22" s="74">
        <v>1357227</v>
      </c>
      <c r="F22" s="74">
        <v>1357227</v>
      </c>
      <c r="G22" s="68">
        <v>0</v>
      </c>
      <c r="H22" s="71"/>
      <c r="I22" s="71"/>
    </row>
    <row r="23" spans="1:9" ht="15">
      <c r="A23" s="35" t="s">
        <v>158</v>
      </c>
      <c r="B23" s="42" t="s">
        <v>159</v>
      </c>
      <c r="C23" s="73">
        <v>1492656</v>
      </c>
      <c r="D23" s="74">
        <v>1492656</v>
      </c>
      <c r="E23" s="74">
        <v>1954866</v>
      </c>
      <c r="F23" s="74">
        <v>1954866</v>
      </c>
      <c r="G23" s="68">
        <v>0</v>
      </c>
      <c r="H23" s="71"/>
      <c r="I23" s="71"/>
    </row>
    <row r="24" spans="1:9" ht="15">
      <c r="A24" s="35" t="s">
        <v>160</v>
      </c>
      <c r="B24" s="42" t="s">
        <v>161</v>
      </c>
      <c r="C24" s="73">
        <v>1265321</v>
      </c>
      <c r="D24" s="74">
        <v>1265321</v>
      </c>
      <c r="E24" s="74">
        <v>1265321</v>
      </c>
      <c r="F24" s="74">
        <v>1265321</v>
      </c>
      <c r="G24" s="68">
        <v>0</v>
      </c>
      <c r="H24" s="71"/>
      <c r="I24" s="71"/>
    </row>
    <row r="25" spans="1:9" ht="15">
      <c r="A25" s="35" t="s">
        <v>162</v>
      </c>
      <c r="B25" s="42" t="s">
        <v>163</v>
      </c>
      <c r="C25" s="73">
        <v>0</v>
      </c>
      <c r="D25" s="74">
        <v>43287</v>
      </c>
      <c r="E25" s="74">
        <v>43287</v>
      </c>
      <c r="F25" s="74">
        <v>43287</v>
      </c>
      <c r="G25" s="68">
        <v>0</v>
      </c>
      <c r="H25" s="71"/>
      <c r="I25" s="71"/>
    </row>
    <row r="26" spans="1:9" ht="15">
      <c r="A26" s="35" t="s">
        <v>164</v>
      </c>
      <c r="B26" s="42" t="s">
        <v>165</v>
      </c>
      <c r="C26" s="73">
        <v>0</v>
      </c>
      <c r="D26" s="74">
        <v>0</v>
      </c>
      <c r="E26" s="74">
        <v>2395305</v>
      </c>
      <c r="F26" s="74">
        <v>2395305</v>
      </c>
      <c r="G26" s="68">
        <v>0</v>
      </c>
      <c r="H26" s="71"/>
      <c r="I26" s="71"/>
    </row>
    <row r="27" spans="1:9" ht="15">
      <c r="A27" s="36" t="s">
        <v>166</v>
      </c>
      <c r="B27" s="43" t="s">
        <v>167</v>
      </c>
      <c r="C27" s="68">
        <v>9187524</v>
      </c>
      <c r="D27" s="77">
        <v>9230811</v>
      </c>
      <c r="E27" s="77">
        <v>12544363</v>
      </c>
      <c r="F27" s="77">
        <v>12544363</v>
      </c>
      <c r="G27" s="68">
        <v>0</v>
      </c>
      <c r="H27" s="72"/>
      <c r="I27" s="72"/>
    </row>
    <row r="28" spans="1:9" ht="15">
      <c r="A28" s="78" t="s">
        <v>168</v>
      </c>
      <c r="B28" s="45" t="s">
        <v>169</v>
      </c>
      <c r="C28" s="68">
        <v>34543094</v>
      </c>
      <c r="D28" s="68">
        <v>34708718</v>
      </c>
      <c r="E28" s="68">
        <f>SUM(E10+E13+E18+E27)</f>
        <v>69423442</v>
      </c>
      <c r="F28" s="68">
        <f>SUM(F10+F13+F18+F27)</f>
        <v>69423442</v>
      </c>
      <c r="G28" s="68">
        <v>0</v>
      </c>
      <c r="H28" s="72"/>
      <c r="I28" s="72"/>
    </row>
    <row r="29" spans="1:9" ht="15">
      <c r="A29" s="52" t="s">
        <v>170</v>
      </c>
      <c r="B29" s="45"/>
      <c r="C29" s="68">
        <v>-14285510</v>
      </c>
      <c r="D29" s="79">
        <v>-14144021</v>
      </c>
      <c r="E29" s="79">
        <v>-13549504</v>
      </c>
      <c r="F29" s="79"/>
      <c r="G29" s="68">
        <v>0</v>
      </c>
      <c r="H29" s="72"/>
      <c r="I29" s="72"/>
    </row>
    <row r="30" spans="1:9" ht="15">
      <c r="A30" s="52" t="s">
        <v>171</v>
      </c>
      <c r="B30" s="45"/>
      <c r="C30" s="68">
        <v>-21555368</v>
      </c>
      <c r="D30" s="79">
        <v>-21766476</v>
      </c>
      <c r="E30" s="79">
        <v>22360993</v>
      </c>
      <c r="F30" s="79"/>
      <c r="G30" s="68">
        <v>0</v>
      </c>
      <c r="H30" s="72"/>
      <c r="I30" s="72"/>
    </row>
    <row r="31" spans="1:9" ht="24">
      <c r="A31" s="31" t="s">
        <v>172</v>
      </c>
      <c r="B31" s="31" t="s">
        <v>173</v>
      </c>
      <c r="C31" s="195">
        <v>36692146</v>
      </c>
      <c r="D31" s="80">
        <v>36692146</v>
      </c>
      <c r="E31" s="80">
        <v>36692146</v>
      </c>
      <c r="F31" s="80">
        <v>36692146</v>
      </c>
      <c r="G31" s="68">
        <v>0</v>
      </c>
      <c r="H31" s="71"/>
      <c r="I31" s="71"/>
    </row>
    <row r="32" spans="1:9" ht="15">
      <c r="A32" s="32" t="s">
        <v>174</v>
      </c>
      <c r="B32" s="32" t="s">
        <v>175</v>
      </c>
      <c r="C32" s="68">
        <v>36692146</v>
      </c>
      <c r="D32" s="68">
        <v>36692146</v>
      </c>
      <c r="E32" s="68">
        <f>SUM(E31)</f>
        <v>36692146</v>
      </c>
      <c r="F32" s="68">
        <f>SUM(F31)</f>
        <v>36692146</v>
      </c>
      <c r="G32" s="68">
        <v>0</v>
      </c>
      <c r="H32" s="72"/>
      <c r="I32" s="72"/>
    </row>
    <row r="33" spans="1:9" ht="15">
      <c r="A33" s="49" t="s">
        <v>176</v>
      </c>
      <c r="B33" s="50" t="s">
        <v>177</v>
      </c>
      <c r="C33" s="68">
        <v>36692146</v>
      </c>
      <c r="D33" s="68">
        <v>36692146</v>
      </c>
      <c r="E33" s="68">
        <f>SUM(E32)</f>
        <v>36692146</v>
      </c>
      <c r="F33" s="68">
        <f>SUM(F32)</f>
        <v>36692146</v>
      </c>
      <c r="G33" s="68">
        <v>0</v>
      </c>
      <c r="H33" s="72"/>
      <c r="I33" s="72"/>
    </row>
    <row r="34" spans="1:9" ht="15">
      <c r="A34" s="52" t="s">
        <v>25</v>
      </c>
      <c r="B34" s="53"/>
      <c r="C34" s="68">
        <v>71235240</v>
      </c>
      <c r="D34" s="68">
        <v>71400864</v>
      </c>
      <c r="E34" s="68">
        <f>SUM(E28+E33)</f>
        <v>106115588</v>
      </c>
      <c r="F34" s="68">
        <f>SUM(F28+F33)</f>
        <v>106115588</v>
      </c>
      <c r="G34" s="68">
        <v>0</v>
      </c>
      <c r="H34" s="72"/>
      <c r="I34" s="72"/>
    </row>
  </sheetData>
  <sheetProtection/>
  <mergeCells count="4">
    <mergeCell ref="A1:I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7109375" style="0" customWidth="1"/>
    <col min="2" max="2" width="33.28125" style="0" customWidth="1"/>
  </cols>
  <sheetData>
    <row r="1" spans="1:2" ht="15">
      <c r="A1" s="197"/>
      <c r="B1" s="197"/>
    </row>
    <row r="2" spans="1:2" ht="15">
      <c r="A2" s="81"/>
      <c r="B2" s="81"/>
    </row>
    <row r="3" spans="1:3" ht="15">
      <c r="A3" s="197" t="s">
        <v>178</v>
      </c>
      <c r="B3" s="197"/>
      <c r="C3" s="81"/>
    </row>
    <row r="4" spans="1:3" ht="15.75">
      <c r="A4" s="202" t="s">
        <v>179</v>
      </c>
      <c r="B4" s="206"/>
      <c r="C4" s="82"/>
    </row>
    <row r="5" spans="1:2" ht="16.5">
      <c r="A5" s="207" t="s">
        <v>180</v>
      </c>
      <c r="B5" s="208"/>
    </row>
    <row r="6" ht="15">
      <c r="A6" s="84"/>
    </row>
    <row r="7" ht="15">
      <c r="A7" s="84"/>
    </row>
    <row r="8" ht="15">
      <c r="A8" s="84"/>
    </row>
    <row r="9" ht="15">
      <c r="A9" s="84"/>
    </row>
    <row r="10" spans="1:8" ht="25.5">
      <c r="A10" s="85" t="s">
        <v>181</v>
      </c>
      <c r="B10" s="86" t="s">
        <v>182</v>
      </c>
      <c r="G10" s="87"/>
      <c r="H10" s="87"/>
    </row>
    <row r="11" spans="1:2" ht="23.25" customHeight="1">
      <c r="A11" s="88" t="s">
        <v>183</v>
      </c>
      <c r="B11" s="89">
        <v>1</v>
      </c>
    </row>
    <row r="12" spans="1:2" ht="20.25" customHeight="1">
      <c r="A12" s="90" t="s">
        <v>184</v>
      </c>
      <c r="B12" s="91">
        <v>1</v>
      </c>
    </row>
    <row r="13" spans="1:2" ht="24" customHeight="1">
      <c r="A13" s="88" t="s">
        <v>185</v>
      </c>
      <c r="B13" s="89">
        <v>1</v>
      </c>
    </row>
    <row r="14" spans="1:2" ht="25.5">
      <c r="A14" s="88" t="s">
        <v>186</v>
      </c>
      <c r="B14" s="89">
        <v>4</v>
      </c>
    </row>
    <row r="15" spans="1:2" ht="27.75" customHeight="1">
      <c r="A15" s="90" t="s">
        <v>187</v>
      </c>
      <c r="B15" s="91">
        <v>5</v>
      </c>
    </row>
    <row r="16" spans="1:2" ht="47.25" customHeight="1">
      <c r="A16" s="90" t="s">
        <v>188</v>
      </c>
      <c r="B16" s="92">
        <v>2</v>
      </c>
    </row>
    <row r="17" spans="1:2" ht="38.25">
      <c r="A17" s="90" t="s">
        <v>189</v>
      </c>
      <c r="B17" s="91">
        <v>7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R32"/>
  <sheetViews>
    <sheetView zoomScalePageLayoutView="0" workbookViewId="0" topLeftCell="A1">
      <selection activeCell="A2" sqref="A2:D2"/>
    </sheetView>
  </sheetViews>
  <sheetFormatPr defaultColWidth="39.140625" defaultRowHeight="15"/>
  <cols>
    <col min="1" max="1" width="43.00390625" style="0" customWidth="1"/>
    <col min="2" max="2" width="9.140625" style="0" customWidth="1"/>
    <col min="3" max="3" width="16.8515625" style="0" customWidth="1"/>
    <col min="4" max="4" width="18.57421875" style="95" customWidth="1"/>
    <col min="5" max="255" width="9.140625" style="0" customWidth="1"/>
  </cols>
  <sheetData>
    <row r="2" spans="1:4" ht="15">
      <c r="A2" s="197" t="s">
        <v>288</v>
      </c>
      <c r="B2" s="197"/>
      <c r="C2" s="197"/>
      <c r="D2" s="197"/>
    </row>
    <row r="3" spans="1:4" ht="15.75">
      <c r="A3" s="202" t="s">
        <v>179</v>
      </c>
      <c r="B3" s="209"/>
      <c r="C3" s="209"/>
      <c r="D3" s="209"/>
    </row>
    <row r="4" spans="1:4" ht="16.5">
      <c r="A4" s="207" t="s">
        <v>190</v>
      </c>
      <c r="B4" s="210"/>
      <c r="C4" s="210"/>
      <c r="D4" s="210"/>
    </row>
    <row r="5" spans="1:4" ht="19.5">
      <c r="A5" s="83"/>
      <c r="B5" s="93"/>
      <c r="C5" s="94"/>
      <c r="D5" s="94"/>
    </row>
    <row r="6" spans="1:4" ht="19.5">
      <c r="A6" s="83"/>
      <c r="B6" s="93"/>
      <c r="C6" s="94"/>
      <c r="D6" s="94"/>
    </row>
    <row r="7" ht="15">
      <c r="D7" s="196" t="s">
        <v>28</v>
      </c>
    </row>
    <row r="8" spans="1:4" ht="25.5">
      <c r="A8" s="97" t="s">
        <v>191</v>
      </c>
      <c r="B8" s="98" t="s">
        <v>29</v>
      </c>
      <c r="C8" s="99" t="s">
        <v>3</v>
      </c>
      <c r="D8" s="99" t="s">
        <v>5</v>
      </c>
    </row>
    <row r="9" spans="1:252" ht="15">
      <c r="A9" s="100" t="s">
        <v>192</v>
      </c>
      <c r="B9" s="97" t="s">
        <v>99</v>
      </c>
      <c r="C9" s="13">
        <v>8641775</v>
      </c>
      <c r="D9" s="101">
        <f>SUM(D10:D16)</f>
        <v>8641775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</row>
    <row r="10" spans="1:4" ht="25.5">
      <c r="A10" s="103" t="s">
        <v>193</v>
      </c>
      <c r="B10" s="104" t="s">
        <v>99</v>
      </c>
      <c r="C10" s="10">
        <v>4000000</v>
      </c>
      <c r="D10" s="105">
        <v>5873588</v>
      </c>
    </row>
    <row r="11" spans="1:4" ht="25.5">
      <c r="A11" s="103" t="s">
        <v>194</v>
      </c>
      <c r="B11" s="104" t="s">
        <v>99</v>
      </c>
      <c r="C11" s="10">
        <v>801775</v>
      </c>
      <c r="D11" s="105">
        <v>742187</v>
      </c>
    </row>
    <row r="12" spans="1:4" ht="15">
      <c r="A12" s="103" t="s">
        <v>195</v>
      </c>
      <c r="B12" s="104" t="s">
        <v>99</v>
      </c>
      <c r="C12" s="10"/>
      <c r="D12" s="105">
        <v>40000</v>
      </c>
    </row>
    <row r="13" spans="1:4" ht="15">
      <c r="A13" s="103" t="s">
        <v>196</v>
      </c>
      <c r="B13" s="104" t="s">
        <v>99</v>
      </c>
      <c r="C13" s="10"/>
      <c r="D13" s="105">
        <v>323000</v>
      </c>
    </row>
    <row r="14" spans="1:4" ht="15">
      <c r="A14" s="103" t="s">
        <v>197</v>
      </c>
      <c r="B14" s="104" t="s">
        <v>99</v>
      </c>
      <c r="C14" s="10"/>
      <c r="D14" s="105">
        <v>23000</v>
      </c>
    </row>
    <row r="15" spans="1:252" ht="15">
      <c r="A15" s="103" t="s">
        <v>198</v>
      </c>
      <c r="B15" s="104" t="s">
        <v>99</v>
      </c>
      <c r="C15" s="10">
        <v>1340000</v>
      </c>
      <c r="D15" s="105">
        <v>1340000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</row>
    <row r="16" spans="1:252" ht="15">
      <c r="A16" s="103" t="s">
        <v>199</v>
      </c>
      <c r="B16" s="104" t="s">
        <v>99</v>
      </c>
      <c r="C16" s="10">
        <v>2500000</v>
      </c>
      <c r="D16" s="105">
        <v>300000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</row>
    <row r="17" spans="1:252" ht="15">
      <c r="A17" s="100" t="s">
        <v>200</v>
      </c>
      <c r="B17" s="97" t="s">
        <v>103</v>
      </c>
      <c r="C17" s="13">
        <v>1688987</v>
      </c>
      <c r="D17" s="101">
        <f>SUM(D18:D23)</f>
        <v>10350400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</row>
    <row r="18" spans="1:252" ht="25.5">
      <c r="A18" s="103" t="s">
        <v>201</v>
      </c>
      <c r="B18" s="104" t="s">
        <v>103</v>
      </c>
      <c r="C18" s="10">
        <v>1288987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</row>
    <row r="19" spans="1:252" ht="15">
      <c r="A19" s="103" t="s">
        <v>202</v>
      </c>
      <c r="B19" s="104" t="s">
        <v>101</v>
      </c>
      <c r="C19" s="10">
        <v>200000</v>
      </c>
      <c r="D19" s="105">
        <v>200000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</row>
    <row r="20" spans="1:252" ht="15">
      <c r="A20" s="103" t="s">
        <v>203</v>
      </c>
      <c r="B20" s="104" t="s">
        <v>101</v>
      </c>
      <c r="C20" s="10"/>
      <c r="D20" s="105">
        <v>9674645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</row>
    <row r="21" spans="1:4" ht="15">
      <c r="A21" s="103" t="s">
        <v>204</v>
      </c>
      <c r="B21" s="104" t="s">
        <v>103</v>
      </c>
      <c r="C21" s="10">
        <v>200000</v>
      </c>
      <c r="D21" s="105">
        <v>200000</v>
      </c>
    </row>
    <row r="22" spans="1:4" ht="15">
      <c r="A22" s="103" t="s">
        <v>205</v>
      </c>
      <c r="B22" s="104" t="s">
        <v>103</v>
      </c>
      <c r="C22" s="10"/>
      <c r="D22" s="105">
        <v>216700</v>
      </c>
    </row>
    <row r="23" spans="1:4" ht="15">
      <c r="A23" s="103" t="s">
        <v>206</v>
      </c>
      <c r="B23" s="104" t="s">
        <v>103</v>
      </c>
      <c r="C23" s="10"/>
      <c r="D23" s="105">
        <v>59055</v>
      </c>
    </row>
    <row r="24" spans="1:4" ht="25.5">
      <c r="A24" s="107" t="s">
        <v>104</v>
      </c>
      <c r="B24" s="104" t="s">
        <v>105</v>
      </c>
      <c r="C24" s="10">
        <v>2789606</v>
      </c>
      <c r="D24" s="105">
        <v>5128187</v>
      </c>
    </row>
    <row r="25" spans="1:252" ht="15.75">
      <c r="A25" s="108" t="s">
        <v>106</v>
      </c>
      <c r="B25" s="109" t="s">
        <v>107</v>
      </c>
      <c r="C25" s="110">
        <v>13120368</v>
      </c>
      <c r="D25" s="111">
        <f>SUM(D9+D17+D24)</f>
        <v>24120362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</row>
    <row r="26" spans="1:252" s="75" customFormat="1" ht="15">
      <c r="A26" s="113" t="s">
        <v>207</v>
      </c>
      <c r="B26" s="114" t="s">
        <v>109</v>
      </c>
      <c r="C26" s="115"/>
      <c r="D26" s="116">
        <v>4984657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</row>
    <row r="27" spans="1:252" s="119" customFormat="1" ht="15">
      <c r="A27" s="113" t="s">
        <v>208</v>
      </c>
      <c r="B27" s="114" t="s">
        <v>109</v>
      </c>
      <c r="C27" s="117"/>
      <c r="D27" s="116">
        <v>242754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</row>
    <row r="28" spans="1:252" s="119" customFormat="1" ht="15">
      <c r="A28" s="113" t="s">
        <v>209</v>
      </c>
      <c r="B28" s="114" t="s">
        <v>109</v>
      </c>
      <c r="C28" s="117"/>
      <c r="D28" s="116">
        <v>6836426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</row>
    <row r="29" spans="1:4" ht="15">
      <c r="A29" s="103" t="s">
        <v>210</v>
      </c>
      <c r="B29" s="104" t="s">
        <v>109</v>
      </c>
      <c r="C29" s="10">
        <v>5120000</v>
      </c>
      <c r="D29" s="105">
        <v>8286000</v>
      </c>
    </row>
    <row r="30" spans="1:4" ht="15">
      <c r="A30" s="103" t="s">
        <v>211</v>
      </c>
      <c r="B30" s="104" t="s">
        <v>109</v>
      </c>
      <c r="C30" s="10">
        <v>2500000</v>
      </c>
      <c r="D30" s="105">
        <v>2500000</v>
      </c>
    </row>
    <row r="31" spans="1:4" ht="25.5">
      <c r="A31" s="103" t="s">
        <v>110</v>
      </c>
      <c r="B31" s="104" t="s">
        <v>111</v>
      </c>
      <c r="C31" s="10">
        <v>815000</v>
      </c>
      <c r="D31" s="105">
        <v>4984657</v>
      </c>
    </row>
    <row r="32" spans="1:252" ht="15.75">
      <c r="A32" s="108" t="s">
        <v>112</v>
      </c>
      <c r="B32" s="109" t="s">
        <v>113</v>
      </c>
      <c r="C32" s="110">
        <v>8435000</v>
      </c>
      <c r="D32" s="111">
        <f>SUM(D26:D31)</f>
        <v>27834494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4.140625" style="0" customWidth="1"/>
    <col min="3" max="3" width="14.140625" style="0" customWidth="1"/>
    <col min="4" max="4" width="14.57421875" style="0" customWidth="1"/>
    <col min="5" max="5" width="15.421875" style="1" customWidth="1"/>
  </cols>
  <sheetData>
    <row r="1" spans="1:3" ht="15">
      <c r="A1" s="197"/>
      <c r="B1" s="197"/>
      <c r="C1" s="197"/>
    </row>
    <row r="2" spans="1:5" ht="15">
      <c r="A2" s="197" t="s">
        <v>289</v>
      </c>
      <c r="B2" s="197"/>
      <c r="C2" s="197"/>
      <c r="D2" s="200"/>
      <c r="E2" s="200"/>
    </row>
    <row r="3" spans="1:5" ht="15.75">
      <c r="A3" s="199" t="s">
        <v>179</v>
      </c>
      <c r="B3" s="211"/>
      <c r="C3" s="211"/>
      <c r="D3" s="200"/>
      <c r="E3" s="200"/>
    </row>
    <row r="4" spans="1:5" ht="19.5">
      <c r="A4" s="212" t="s">
        <v>212</v>
      </c>
      <c r="B4" s="197"/>
      <c r="C4" s="197"/>
      <c r="D4" s="200"/>
      <c r="E4" s="200"/>
    </row>
    <row r="5" spans="1:5" ht="19.5">
      <c r="A5" s="120"/>
      <c r="E5" s="96"/>
    </row>
    <row r="6" spans="1:5" ht="15">
      <c r="A6" s="106"/>
      <c r="E6" s="96" t="s">
        <v>28</v>
      </c>
    </row>
    <row r="7" spans="1:5" ht="29.25">
      <c r="A7" s="98" t="s">
        <v>2</v>
      </c>
      <c r="B7" s="98" t="s">
        <v>29</v>
      </c>
      <c r="C7" s="99" t="s">
        <v>213</v>
      </c>
      <c r="D7" s="121" t="s">
        <v>128</v>
      </c>
      <c r="E7" s="122" t="s">
        <v>5</v>
      </c>
    </row>
    <row r="8" spans="1:5" ht="49.5" customHeight="1">
      <c r="A8" s="100" t="s">
        <v>214</v>
      </c>
      <c r="B8" s="123" t="s">
        <v>94</v>
      </c>
      <c r="C8" s="13">
        <v>18066854</v>
      </c>
      <c r="D8" s="13">
        <v>17757325</v>
      </c>
      <c r="E8" s="13">
        <v>17513971</v>
      </c>
    </row>
    <row r="9" spans="1:5" ht="41.25" customHeight="1">
      <c r="A9" s="100" t="s">
        <v>215</v>
      </c>
      <c r="B9" s="123" t="s">
        <v>94</v>
      </c>
      <c r="C9" s="13">
        <v>0</v>
      </c>
      <c r="D9" s="124">
        <v>0</v>
      </c>
      <c r="E9" s="10"/>
    </row>
    <row r="19" ht="15">
      <c r="Q19" s="125"/>
    </row>
  </sheetData>
  <sheetProtection/>
  <mergeCells count="4">
    <mergeCell ref="A1:C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46.140625" defaultRowHeight="15"/>
  <cols>
    <col min="1" max="1" width="46.140625" style="0" customWidth="1"/>
    <col min="2" max="2" width="8.7109375" style="0" customWidth="1"/>
    <col min="3" max="3" width="13.7109375" style="0" customWidth="1"/>
    <col min="4" max="4" width="16.421875" style="0" customWidth="1"/>
    <col min="5" max="5" width="17.140625" style="1" customWidth="1"/>
    <col min="6" max="255" width="9.140625" style="0" customWidth="1"/>
  </cols>
  <sheetData>
    <row r="1" spans="1:5" ht="15">
      <c r="A1" s="197" t="s">
        <v>290</v>
      </c>
      <c r="B1" s="197"/>
      <c r="C1" s="197"/>
      <c r="D1" s="198"/>
      <c r="E1" s="200"/>
    </row>
    <row r="2" spans="1:5" ht="18.75">
      <c r="A2" s="213" t="s">
        <v>216</v>
      </c>
      <c r="B2" s="213"/>
      <c r="C2" s="213"/>
      <c r="D2" s="198"/>
      <c r="E2" s="200"/>
    </row>
    <row r="3" spans="1:5" ht="15.75">
      <c r="A3" s="201" t="s">
        <v>217</v>
      </c>
      <c r="B3" s="201"/>
      <c r="C3" s="201"/>
      <c r="D3" s="200"/>
      <c r="E3" s="200"/>
    </row>
    <row r="4" spans="1:3" ht="19.5">
      <c r="A4" s="126"/>
      <c r="B4" s="127"/>
      <c r="C4" s="128"/>
    </row>
    <row r="5" ht="15">
      <c r="A5" s="129"/>
    </row>
    <row r="6" ht="15">
      <c r="A6" s="129"/>
    </row>
    <row r="7" ht="15">
      <c r="A7" s="129"/>
    </row>
    <row r="8" ht="15">
      <c r="A8" s="129"/>
    </row>
    <row r="9" spans="1:5" ht="29.25">
      <c r="A9" s="130" t="s">
        <v>2</v>
      </c>
      <c r="B9" s="98" t="s">
        <v>29</v>
      </c>
      <c r="C9" s="3" t="s">
        <v>30</v>
      </c>
      <c r="D9" s="5" t="s">
        <v>4</v>
      </c>
      <c r="E9" s="122" t="s">
        <v>5</v>
      </c>
    </row>
    <row r="10" spans="1:5" ht="15">
      <c r="A10" s="7" t="s">
        <v>218</v>
      </c>
      <c r="B10" s="107" t="s">
        <v>219</v>
      </c>
      <c r="C10" s="131">
        <v>100000</v>
      </c>
      <c r="D10" s="132"/>
      <c r="E10" s="10"/>
    </row>
    <row r="11" spans="1:5" ht="15">
      <c r="A11" s="103" t="s">
        <v>220</v>
      </c>
      <c r="B11" s="133" t="s">
        <v>86</v>
      </c>
      <c r="C11" s="10"/>
      <c r="D11" s="105"/>
      <c r="E11" s="10"/>
    </row>
    <row r="12" spans="1:5" ht="15">
      <c r="A12" s="103" t="s">
        <v>221</v>
      </c>
      <c r="B12" s="133" t="s">
        <v>86</v>
      </c>
      <c r="C12" s="10"/>
      <c r="D12" s="105"/>
      <c r="E12" s="10"/>
    </row>
    <row r="13" spans="1:5" ht="25.5">
      <c r="A13" s="103" t="s">
        <v>222</v>
      </c>
      <c r="B13" s="133" t="s">
        <v>86</v>
      </c>
      <c r="C13" s="10">
        <v>2035900</v>
      </c>
      <c r="D13" s="105">
        <v>2035900</v>
      </c>
      <c r="E13" s="10">
        <v>2035900</v>
      </c>
    </row>
    <row r="14" spans="1:5" ht="25.5">
      <c r="A14" s="103" t="s">
        <v>223</v>
      </c>
      <c r="B14" s="133" t="s">
        <v>86</v>
      </c>
      <c r="C14" s="10"/>
      <c r="D14" s="105"/>
      <c r="E14" s="10"/>
    </row>
    <row r="15" spans="1:5" ht="15">
      <c r="A15" s="103" t="s">
        <v>224</v>
      </c>
      <c r="B15" s="133" t="s">
        <v>86</v>
      </c>
      <c r="C15" s="10"/>
      <c r="D15" s="105"/>
      <c r="E15" s="10"/>
    </row>
    <row r="16" spans="1:5" ht="15">
      <c r="A16" s="103" t="s">
        <v>225</v>
      </c>
      <c r="B16" s="133" t="s">
        <v>226</v>
      </c>
      <c r="C16" s="10"/>
      <c r="D16" s="105"/>
      <c r="E16" s="10"/>
    </row>
    <row r="17" spans="1:5" ht="15">
      <c r="A17" s="103" t="s">
        <v>227</v>
      </c>
      <c r="B17" s="133" t="s">
        <v>86</v>
      </c>
      <c r="C17" s="10"/>
      <c r="D17" s="105"/>
      <c r="E17" s="10"/>
    </row>
    <row r="18" spans="1:5" ht="25.5">
      <c r="A18" s="103" t="s">
        <v>228</v>
      </c>
      <c r="B18" s="133" t="s">
        <v>86</v>
      </c>
      <c r="C18" s="10"/>
      <c r="D18" s="105"/>
      <c r="E18" s="10"/>
    </row>
    <row r="19" spans="1:5" ht="25.5">
      <c r="A19" s="103" t="s">
        <v>229</v>
      </c>
      <c r="B19" s="133" t="s">
        <v>230</v>
      </c>
      <c r="C19" s="10"/>
      <c r="D19" s="105"/>
      <c r="E19" s="10"/>
    </row>
    <row r="20" spans="1:5" ht="38.25">
      <c r="A20" s="103" t="s">
        <v>231</v>
      </c>
      <c r="B20" s="133" t="s">
        <v>86</v>
      </c>
      <c r="C20" s="10"/>
      <c r="D20" s="105"/>
      <c r="E20" s="10"/>
    </row>
    <row r="21" spans="1:5" ht="15.75">
      <c r="A21" s="134" t="s">
        <v>87</v>
      </c>
      <c r="B21" s="135" t="s">
        <v>88</v>
      </c>
      <c r="C21" s="110">
        <v>2135900</v>
      </c>
      <c r="D21" s="111">
        <v>2035900</v>
      </c>
      <c r="E21" s="13">
        <f>SUM(E10:E20)</f>
        <v>2035900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A3" sqref="A3:E3"/>
    </sheetView>
  </sheetViews>
  <sheetFormatPr defaultColWidth="33.57421875" defaultRowHeight="15"/>
  <cols>
    <col min="1" max="1" width="33.57421875" style="0" bestFit="1" customWidth="1"/>
    <col min="2" max="2" width="9.140625" style="0" customWidth="1"/>
    <col min="3" max="3" width="10.8515625" style="0" bestFit="1" customWidth="1"/>
    <col min="4" max="4" width="14.28125" style="0" customWidth="1"/>
    <col min="5" max="5" width="14.00390625" style="106" customWidth="1"/>
    <col min="6" max="255" width="9.140625" style="0" customWidth="1"/>
  </cols>
  <sheetData>
    <row r="3" spans="1:5" ht="15">
      <c r="A3" s="197" t="s">
        <v>291</v>
      </c>
      <c r="B3" s="197"/>
      <c r="C3" s="197"/>
      <c r="D3" s="198"/>
      <c r="E3" s="200"/>
    </row>
    <row r="4" spans="1:5" ht="18.75">
      <c r="A4" s="214" t="s">
        <v>232</v>
      </c>
      <c r="B4" s="214"/>
      <c r="C4" s="214"/>
      <c r="D4" s="198"/>
      <c r="E4" s="200"/>
    </row>
    <row r="5" spans="1:5" ht="19.5">
      <c r="A5" s="212" t="s">
        <v>233</v>
      </c>
      <c r="B5" s="197"/>
      <c r="C5" s="197"/>
      <c r="D5" s="200"/>
      <c r="E5" s="200"/>
    </row>
    <row r="6" spans="1:3" ht="19.5">
      <c r="A6" s="83"/>
      <c r="B6" s="93"/>
      <c r="C6" s="94"/>
    </row>
    <row r="7" spans="1:3" ht="19.5">
      <c r="A7" s="83"/>
      <c r="B7" s="93"/>
      <c r="C7" s="94"/>
    </row>
    <row r="8" spans="1:3" ht="19.5">
      <c r="A8" s="83"/>
      <c r="B8" s="93"/>
      <c r="C8" s="94"/>
    </row>
    <row r="9" ht="15">
      <c r="A9" s="129"/>
    </row>
    <row r="10" ht="15">
      <c r="A10" s="129"/>
    </row>
    <row r="11" ht="15">
      <c r="A11" s="129"/>
    </row>
    <row r="12" spans="1:5" ht="47.25" customHeight="1">
      <c r="A12" s="136" t="s">
        <v>2</v>
      </c>
      <c r="B12" s="98" t="s">
        <v>29</v>
      </c>
      <c r="C12" s="3" t="s">
        <v>30</v>
      </c>
      <c r="D12" s="137" t="s">
        <v>4</v>
      </c>
      <c r="E12" s="137" t="s">
        <v>5</v>
      </c>
    </row>
    <row r="13" spans="1:5" ht="15">
      <c r="A13" s="138" t="s">
        <v>234</v>
      </c>
      <c r="B13" s="139"/>
      <c r="C13" s="140"/>
      <c r="D13" s="140">
        <v>100000</v>
      </c>
      <c r="E13" s="140"/>
    </row>
    <row r="14" spans="1:5" ht="30">
      <c r="A14" s="141" t="s">
        <v>235</v>
      </c>
      <c r="B14" s="142" t="s">
        <v>90</v>
      </c>
      <c r="C14" s="10">
        <v>241800</v>
      </c>
      <c r="D14" s="10">
        <v>241800</v>
      </c>
      <c r="E14" s="10">
        <v>241800</v>
      </c>
    </row>
    <row r="15" spans="1:5" ht="30">
      <c r="A15" s="141" t="s">
        <v>236</v>
      </c>
      <c r="B15" s="142" t="s">
        <v>90</v>
      </c>
      <c r="C15" s="10">
        <v>191400</v>
      </c>
      <c r="D15" s="10">
        <v>329440</v>
      </c>
      <c r="E15" s="10">
        <v>329440</v>
      </c>
    </row>
    <row r="16" spans="1:5" ht="42.75">
      <c r="A16" s="143" t="s">
        <v>89</v>
      </c>
      <c r="B16" s="144" t="s">
        <v>90</v>
      </c>
      <c r="C16" s="13">
        <v>433200</v>
      </c>
      <c r="D16" s="13">
        <v>671240</v>
      </c>
      <c r="E16" s="13">
        <v>671240</v>
      </c>
    </row>
    <row r="17" spans="1:5" ht="15">
      <c r="A17" s="141" t="s">
        <v>237</v>
      </c>
      <c r="B17" s="145" t="s">
        <v>92</v>
      </c>
      <c r="C17" s="10">
        <v>860000</v>
      </c>
      <c r="D17" s="10">
        <v>860000</v>
      </c>
      <c r="E17" s="10">
        <v>1360000</v>
      </c>
    </row>
    <row r="18" spans="1:5" ht="42.75">
      <c r="A18" s="146" t="s">
        <v>238</v>
      </c>
      <c r="B18" s="144" t="s">
        <v>92</v>
      </c>
      <c r="C18" s="13">
        <v>860000</v>
      </c>
      <c r="D18" s="13">
        <v>860000</v>
      </c>
      <c r="E18" s="13">
        <v>1360000</v>
      </c>
    </row>
  </sheetData>
  <sheetProtection/>
  <mergeCells count="3"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2020-07-15T05:34:41Z</cp:lastPrinted>
  <dcterms:created xsi:type="dcterms:W3CDTF">2020-07-13T08:03:28Z</dcterms:created>
  <dcterms:modified xsi:type="dcterms:W3CDTF">2020-07-15T05:35:24Z</dcterms:modified>
  <cp:category/>
  <cp:version/>
  <cp:contentType/>
  <cp:contentStatus/>
</cp:coreProperties>
</file>