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firstSheet="1" activeTab="6"/>
  </bookViews>
  <sheets>
    <sheet name="1. Kiemelt ei. " sheetId="1" r:id="rId1"/>
    <sheet name="2.1 Kiadások műk., felhalm. " sheetId="2" r:id="rId2"/>
    <sheet name="2.2. Bevéltelek műk., felhalm. " sheetId="3" r:id="rId3"/>
    <sheet name="4. Beruházás, felújítás" sheetId="4" r:id="rId4"/>
    <sheet name="5. Tartalék" sheetId="5" r:id="rId5"/>
    <sheet name="6. Szociális" sheetId="6" r:id="rId6"/>
    <sheet name="9. Felhaszn.ütemterv" sheetId="7" r:id="rId7"/>
  </sheets>
  <definedNames/>
  <calcPr fullCalcOnLoad="1"/>
</workbook>
</file>

<file path=xl/sharedStrings.xml><?xml version="1.0" encoding="utf-8"?>
<sst xmlns="http://schemas.openxmlformats.org/spreadsheetml/2006/main" count="460" uniqueCount="262">
  <si>
    <t>Völcsej Község Önkormányzatának  2020. évi költségvetése</t>
  </si>
  <si>
    <t>Az egységes rovatrend szerint a kiemelt kiadási és bevételi jogcímek</t>
  </si>
  <si>
    <t>forint</t>
  </si>
  <si>
    <t>Rovat</t>
  </si>
  <si>
    <t>Eredeti ei</t>
  </si>
  <si>
    <t>Módosított ei. 2020.06.30.</t>
  </si>
  <si>
    <t>Módosított ei. 2020.11.30.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</si>
  <si>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</si>
  <si>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</si>
  <si>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</si>
  <si>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</si>
  <si>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</si>
  <si>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</si>
  <si>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</si>
  <si>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</si>
  <si>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</si>
  <si>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</si>
  <si>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</si>
  <si>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</si>
  <si>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bevételei</t>
  </si>
  <si>
    <t>B3. Közhatalmi bevételek</t>
  </si>
  <si>
    <t>B4. Működési bevételek</t>
  </si>
  <si>
    <t>B1-7. Költségvetési bevételek</t>
  </si>
  <si>
    <t>B8. Finanszírozási bevételek</t>
  </si>
  <si>
    <t>BEVÉTELEK ÖSSZESEN (B1-8)</t>
  </si>
  <si>
    <t>Völcsej Község Önkormányzat  2020. évi költségvetése</t>
  </si>
  <si>
    <t xml:space="preserve">Kiadási előirányzatok </t>
  </si>
  <si>
    <t>Rovat megnevezése</t>
  </si>
  <si>
    <t>Rovat-szám</t>
  </si>
  <si>
    <t>Eredeti ei.</t>
  </si>
  <si>
    <t>Kötelező feladatok</t>
  </si>
  <si>
    <t>Önként vállalat feladatok</t>
  </si>
  <si>
    <t>Törvény szerinti illetmények, munkabérek</t>
  </si>
  <si>
    <t>K1101</t>
  </si>
  <si>
    <t>Béren kívüli juttatások</t>
  </si>
  <si>
    <t>K1107</t>
  </si>
  <si>
    <t>Foglalkoztatottak egéb személyi juttatása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</si>
  <si>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</si>
  <si>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</si>
  <si>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</si>
  <si>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</si>
  <si>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</si>
  <si>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</si>
  <si>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</si>
  <si>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</si>
  <si>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</si>
  <si>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</si>
  <si>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</si>
  <si>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</si>
  <si>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</si>
  <si>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</t>
  </si>
  <si>
    <t>K311</t>
  </si>
  <si>
    <t>Üzemeltetési anyagok beszerzése</t>
  </si>
  <si>
    <t>K312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</si>
  <si>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</si>
  <si>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</si>
  <si>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</si>
  <si>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</si>
  <si>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</si>
  <si>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</si>
  <si>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</si>
  <si>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</si>
  <si>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</si>
  <si>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</si>
  <si>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</si>
  <si>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</si>
  <si>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Karbantartási, kisjavítási szolgáltatások</t>
  </si>
  <si>
    <t>K334</t>
  </si>
  <si>
    <t>Szakmai tevékenységet segítő szolgáltatás</t>
  </si>
  <si>
    <t>K336</t>
  </si>
  <si>
    <t>Egyéb szolgáltatások</t>
  </si>
  <si>
    <t>K337</t>
  </si>
  <si>
    <t xml:space="preserve">Szolgáltatási kiadások összesen </t>
  </si>
  <si>
    <t>K33</t>
  </si>
  <si>
    <t>Működési áfa</t>
  </si>
  <si>
    <t>K351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</si>
  <si>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</si>
  <si>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</si>
  <si>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</si>
  <si>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</si>
  <si>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</si>
  <si>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</si>
  <si>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Egyéb nem intézményi ellátások</t>
  </si>
  <si>
    <t>K48</t>
  </si>
  <si>
    <t xml:space="preserve">Ellátottak pénzbeli juttatásai </t>
  </si>
  <si>
    <t>K4</t>
  </si>
  <si>
    <t>Egyéb elvonások, befizetések</t>
  </si>
  <si>
    <t>K502</t>
  </si>
  <si>
    <t>Egyéb működési célú támogatások államháztartáson belülre</t>
  </si>
  <si>
    <t>K506</t>
  </si>
  <si>
    <t>Egyéb működési célú támogatások államháztartáson kívülre</t>
  </si>
  <si>
    <t>K511</t>
  </si>
  <si>
    <t>Tartalékok-általános</t>
  </si>
  <si>
    <t>K512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</si>
  <si>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</si>
  <si>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</si>
  <si>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</si>
  <si>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</si>
  <si>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</si>
  <si>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</si>
  <si>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</si>
  <si>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Egyéb tárgyi eszköz beszerzése, létesítése</t>
  </si>
  <si>
    <t>K64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</si>
  <si>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</si>
  <si>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</si>
  <si>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</si>
  <si>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</si>
  <si>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</si>
  <si>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</si>
  <si>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Felújítási célú előzetesen felszámított általános forgalmi adó</t>
  </si>
  <si>
    <t>K74</t>
  </si>
  <si>
    <t xml:space="preserve">Felújítások </t>
  </si>
  <si>
    <t>K7</t>
  </si>
  <si>
    <t>Egyéb felhalmozási célú támogatás áh. belülre</t>
  </si>
  <si>
    <t>K84</t>
  </si>
  <si>
    <t>Felhalmozási célú támogatás áh.kívülre - háztartásoknak</t>
  </si>
  <si>
    <t>K89</t>
  </si>
  <si>
    <t>Egyéb felhalmozási célú kiadások</t>
  </si>
  <si>
    <t xml:space="preserve">K8 </t>
  </si>
  <si>
    <t xml:space="preserve">Felhalmozási költségvetés előirányzat csoport </t>
  </si>
  <si>
    <t xml:space="preserve">Költségvetési kiadások </t>
  </si>
  <si>
    <t>K1-K8</t>
  </si>
  <si>
    <t>Államháztartáson belüli megelőlegezések visszafizetése</t>
  </si>
  <si>
    <t>K914</t>
  </si>
  <si>
    <t xml:space="preserve">Belföldi finanszírozás kiadásai </t>
  </si>
  <si>
    <t>K91</t>
  </si>
  <si>
    <t xml:space="preserve">Finanszírozási kiadások </t>
  </si>
  <si>
    <t>K9</t>
  </si>
  <si>
    <t xml:space="preserve">Bevételi előirányzatok </t>
  </si>
  <si>
    <t>Rovat-
szám</t>
  </si>
  <si>
    <t xml:space="preserve">Eredeti ei. </t>
  </si>
  <si>
    <t>Önként v. feladatok</t>
  </si>
  <si>
    <t xml:space="preserve">állami (államigazgatási) feladatok </t>
  </si>
  <si>
    <t>Helyi önkormányzatok működésének támogatása</t>
  </si>
  <si>
    <t>B111</t>
  </si>
  <si>
    <t>Települési önkormányzatok egyes szociális,  gyermekjóléti feldatának támogatása</t>
  </si>
  <si>
    <t>B1131</t>
  </si>
  <si>
    <t xml:space="preserve">                                    </t>
  </si>
  <si>
    <t>Települési önkormányzatok kulturális feladatainak támogatása</t>
  </si>
  <si>
    <t>B114</t>
  </si>
  <si>
    <t xml:space="preserve">Elszámolásból származó bevételek </t>
  </si>
  <si>
    <t>B116</t>
  </si>
  <si>
    <t>Működési célú támogatások államháztartáson belülről</t>
  </si>
  <si>
    <t>B1</t>
  </si>
  <si>
    <t xml:space="preserve">Egyéb felhalmozási célú támogatás áh-n belülről </t>
  </si>
  <si>
    <t>B25</t>
  </si>
  <si>
    <t xml:space="preserve">Felhalmozási célú támogatások áh. belülről </t>
  </si>
  <si>
    <t>B2</t>
  </si>
  <si>
    <t xml:space="preserve">Vagyoni tipusú adók </t>
  </si>
  <si>
    <t>B34</t>
  </si>
  <si>
    <t xml:space="preserve">Értékesítési és forgalmi adók </t>
  </si>
  <si>
    <t>B351</t>
  </si>
  <si>
    <t>Gépjárműadók</t>
  </si>
  <si>
    <t>B354</t>
  </si>
  <si>
    <t>Egyéb közhatalmi bevételek</t>
  </si>
  <si>
    <t xml:space="preserve">Közhatalmi bevételek </t>
  </si>
  <si>
    <t>B3</t>
  </si>
  <si>
    <t>Szolgáltatások ellenértéke</t>
  </si>
  <si>
    <t>B402</t>
  </si>
  <si>
    <t>Közvetített szolgáltatások</t>
  </si>
  <si>
    <t>B403</t>
  </si>
  <si>
    <t xml:space="preserve">Tulajdonosi bevételek </t>
  </si>
  <si>
    <t>B404</t>
  </si>
  <si>
    <t>Ellátási díjak</t>
  </si>
  <si>
    <t>B405</t>
  </si>
  <si>
    <t>Kiszámlázott általános forgalmi adó</t>
  </si>
  <si>
    <t>B406</t>
  </si>
  <si>
    <t>Általános forgalmi adó visszatérülése</t>
  </si>
  <si>
    <t>B407</t>
  </si>
  <si>
    <t>Egyéb működési bevételek</t>
  </si>
  <si>
    <t>B411</t>
  </si>
  <si>
    <t xml:space="preserve">Működési bevételek </t>
  </si>
  <si>
    <t>B4</t>
  </si>
  <si>
    <t xml:space="preserve">Költségvetési bevételek </t>
  </si>
  <si>
    <t>B1-B7</t>
  </si>
  <si>
    <t>költségvetési egyenleg  MŰKÖDÉSI</t>
  </si>
  <si>
    <t>költségvetési egyenleg FELHALMOZÁSI</t>
  </si>
  <si>
    <t>Előző év költségvetési maradványának igénybevétele MŰKÖDÉSRE</t>
  </si>
  <si>
    <t>B8131</t>
  </si>
  <si>
    <t xml:space="preserve">Maradvány igénybevétele </t>
  </si>
  <si>
    <t>B813</t>
  </si>
  <si>
    <t xml:space="preserve">Finanszírozási bevételek </t>
  </si>
  <si>
    <t>B8</t>
  </si>
  <si>
    <t>MINDÖSSZESEN</t>
  </si>
  <si>
    <t xml:space="preserve">Beruházások, Felújítások </t>
  </si>
  <si>
    <t>KÖLTSÉGVETÉSI SZERV</t>
  </si>
  <si>
    <t>Soproni Vízmű Zrt. Saját rezsis beruházása</t>
  </si>
  <si>
    <t xml:space="preserve">Ingatlanok beszerzése, létesítése </t>
  </si>
  <si>
    <t>Soproni Vízmű Zrt. Saját rezsis beruházása szennyvíz-csatorna hálózat</t>
  </si>
  <si>
    <t>Soproni Vízmű Zrt. Saját rezsis beruházás vízközmű hálózat</t>
  </si>
  <si>
    <t>Fő utca 50. Redndezvény szín építése</t>
  </si>
  <si>
    <t>Ravatalozó széfogó építés</t>
  </si>
  <si>
    <t>Egyéb tárgyi eszköz beszerzés, létesítés</t>
  </si>
  <si>
    <t>Husqarna fűnyíró traktor beszerezése falugondnoki szolgálat számára</t>
  </si>
  <si>
    <t>Ford típusú gépkocsi vásárlása falugondnoki szologálat számára</t>
  </si>
  <si>
    <t>Soproni Vízmű Zrt. Saját rezsis beruházása szvcs., vízközmű hálózat számára egyéb gép beszerzése</t>
  </si>
  <si>
    <t xml:space="preserve">MFP-BJA/2020 Önkorm. Járdaépítés/felújítás anyagtámogatás Völcsej, Fő utca 216/1 hrsz. </t>
  </si>
  <si>
    <t>TOP-2.1.3-16-GMI-2019-00005 kódsz. Települési környezetvéd.infrastruktúra-fejlesztések (ároklefedés, csapadékvíz elvezetés</t>
  </si>
  <si>
    <t>Járdafelújítás anyagköltsége MVH pályázata szerint</t>
  </si>
  <si>
    <t>Járdafelújítás munkadíja</t>
  </si>
  <si>
    <t>Temetőkerítés északi oldal felújítása</t>
  </si>
  <si>
    <t xml:space="preserve">Szvcs saját rezsis felújítás </t>
  </si>
  <si>
    <t>Általános- és céltartalékok (forint)</t>
  </si>
  <si>
    <t>Eredeti előirányzat</t>
  </si>
  <si>
    <t>Általános tartalékok</t>
  </si>
  <si>
    <t>Céltartalékok-</t>
  </si>
  <si>
    <t>Völcsej Község Önkormányzat 2020. évi költségvetése</t>
  </si>
  <si>
    <t>Lakosságnak juttatott támogatások, szociális, rászorultsági jellegű ellátások (forint)</t>
  </si>
  <si>
    <t>Megnevezés</t>
  </si>
  <si>
    <t>önkormányzat által saját hatáskörben (nem szociális és gyermekvédelmi előírások alapján) adott pénzügyi ellátás</t>
  </si>
  <si>
    <t>K488</t>
  </si>
  <si>
    <t>Működési célú támogatások államháztartáson belülre - központi költségvetési szervnek</t>
  </si>
  <si>
    <t xml:space="preserve">Egyéb felhalmozási célú támogatások államháztartáson kívülre - háztartásoknak </t>
  </si>
  <si>
    <t xml:space="preserve"> Völcsej Község Önkormányzata 2020. évi költségvetése</t>
  </si>
  <si>
    <t>Előirányzat felhasználási terv (forint)</t>
  </si>
  <si>
    <t>janár</t>
  </si>
  <si>
    <t>február</t>
  </si>
  <si>
    <t>március</t>
  </si>
  <si>
    <t>ápirilis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</si>
  <si>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</si>
  <si>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</si>
  <si>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</si>
  <si>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</si>
  <si>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</si>
  <si>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</si>
  <si>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</si>
  <si>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</si>
  <si>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</si>
  <si>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>Foglalkoztatottak egyéb személyi juttatása</t>
  </si>
  <si>
    <t>Szakmai anyag</t>
  </si>
  <si>
    <t xml:space="preserve">Egyéb üzemelétetési anyagok </t>
  </si>
  <si>
    <t xml:space="preserve">Szolgáltatási kiadások </t>
  </si>
  <si>
    <t>Működési célú előzetesen felszámított általános forgalmi adó</t>
  </si>
  <si>
    <t>Egyéb dologi kiadás</t>
  </si>
  <si>
    <t>Elvonások és befizetések</t>
  </si>
  <si>
    <t>Egyéb felhalmozási c. támogatás áh. Belülre</t>
  </si>
  <si>
    <t>Egyéb felhalmozás c. támogatások áh. kívülre</t>
  </si>
  <si>
    <t xml:space="preserve">Egyéb felhalmozási célú kiadások </t>
  </si>
  <si>
    <t xml:space="preserve">K8  </t>
  </si>
  <si>
    <t>Rovat
száma</t>
  </si>
  <si>
    <t>Helyi önkormányzatok működésének általános támogatása</t>
  </si>
  <si>
    <t>Települési önkormányzatok szociális és gyermekjóléti  feladatainak támogatása</t>
  </si>
  <si>
    <t>B113</t>
  </si>
  <si>
    <t>Elszámolásból származó bevételek</t>
  </si>
  <si>
    <t xml:space="preserve">Önkormányzatok működési támogatásai </t>
  </si>
  <si>
    <t>Egyéb felhalmozási célú támogatás áh-on belülről</t>
  </si>
  <si>
    <t xml:space="preserve">Felhalmozási célú támogatás áh. belülről </t>
  </si>
  <si>
    <t>Közvetített szolgáltatás</t>
  </si>
  <si>
    <t>Tulajdonosi bevételek</t>
  </si>
  <si>
    <t>Előző évi kv.maradvány igénybevétele</t>
  </si>
  <si>
    <t>Finanszírozási bevételek</t>
  </si>
  <si>
    <t>Módosított ei. 2020.12.31.</t>
  </si>
  <si>
    <t>Céljuttatás, projektprémium</t>
  </si>
  <si>
    <t>K1103</t>
  </si>
  <si>
    <t>Fő u.4.-38-55., 79-99. házszámok előtti  járda felújítás</t>
  </si>
  <si>
    <t xml:space="preserve">1.  melléklet az 5/2021. (V.26.) önkormányzati rendelethez </t>
  </si>
  <si>
    <t xml:space="preserve">2.2. melléklet a 5/2021. (V.26.) önkormányzati rendelethez </t>
  </si>
  <si>
    <t xml:space="preserve">4.melléklet a 5/2021. (V.26.) önkormányzati rendelethez </t>
  </si>
  <si>
    <t xml:space="preserve">5. melléklet a 5/2021. (V.26.) önkormányzati rendelethez </t>
  </si>
  <si>
    <t>6. melléklet a 5/2021. (V.26.) önkormányzati rendelethez</t>
  </si>
  <si>
    <t>9. melléklet a  5/2021. (V.26.) önkormányzati rendelethez</t>
  </si>
  <si>
    <t xml:space="preserve">2.1. melléklet a 5/2021. (V.26.) önkormányzati rendelethez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</si>
</sst>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\ ##########"/>
    <numFmt numFmtId="167" formatCode="0__"/>
    <numFmt numFmtId="168" formatCode="[$-40E]yyyy/\ mmmm;@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name val="Arial CE"/>
      <family val="0"/>
    </font>
    <font>
      <b/>
      <i/>
      <sz val="14"/>
      <name val="Times New Roman"/>
      <family val="1"/>
    </font>
    <font>
      <i/>
      <sz val="14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i/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u val="single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54" fillId="0" borderId="0" applyNumberFormat="0" applyFill="0" applyBorder="0" applyAlignment="0" applyProtection="0"/>
    <xf numFmtId="0" fontId="16" fillId="0" borderId="0">
      <alignment/>
      <protection/>
    </xf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33" borderId="0" xfId="0" applyFont="1" applyFill="1" applyAlignment="1">
      <alignment/>
    </xf>
    <xf numFmtId="3" fontId="59" fillId="0" borderId="0" xfId="0" applyNumberFormat="1" applyFont="1" applyAlignment="1">
      <alignment/>
    </xf>
    <xf numFmtId="3" fontId="59" fillId="0" borderId="0" xfId="0" applyNumberFormat="1" applyFont="1" applyAlignment="1">
      <alignment horizontal="right"/>
    </xf>
    <xf numFmtId="0" fontId="60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3" fontId="59" fillId="0" borderId="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59" fillId="0" borderId="10" xfId="0" applyFont="1" applyBorder="1" applyAlignment="1">
      <alignment/>
    </xf>
    <xf numFmtId="0" fontId="6" fillId="0" borderId="10" xfId="0" applyFont="1" applyFill="1" applyBorder="1" applyAlignment="1">
      <alignment vertical="center" wrapText="1"/>
    </xf>
    <xf numFmtId="166" fontId="6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166" fontId="7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Border="1" applyAlignment="1">
      <alignment/>
    </xf>
    <xf numFmtId="0" fontId="61" fillId="0" borderId="0" xfId="0" applyFont="1" applyAlignment="1">
      <alignment/>
    </xf>
    <xf numFmtId="0" fontId="60" fillId="0" borderId="0" xfId="0" applyFont="1" applyAlignment="1">
      <alignment/>
    </xf>
    <xf numFmtId="3" fontId="7" fillId="0" borderId="10" xfId="0" applyNumberFormat="1" applyFont="1" applyBorder="1" applyAlignment="1">
      <alignment/>
    </xf>
    <xf numFmtId="0" fontId="62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10" fillId="33" borderId="10" xfId="0" applyFont="1" applyFill="1" applyBorder="1" applyAlignment="1">
      <alignment/>
    </xf>
    <xf numFmtId="3" fontId="11" fillId="0" borderId="10" xfId="0" applyNumberFormat="1" applyFont="1" applyBorder="1" applyAlignment="1">
      <alignment/>
    </xf>
    <xf numFmtId="0" fontId="6" fillId="33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167" fontId="6" fillId="0" borderId="1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166" fontId="4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166" fontId="2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3" fontId="12" fillId="0" borderId="10" xfId="0" applyNumberFormat="1" applyFont="1" applyFill="1" applyBorder="1" applyAlignment="1">
      <alignment horizontal="right" vertical="center"/>
    </xf>
    <xf numFmtId="0" fontId="13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63" fillId="0" borderId="0" xfId="0" applyFont="1" applyAlignment="1">
      <alignment horizontal="center" wrapText="1"/>
    </xf>
    <xf numFmtId="3" fontId="63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left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right" vertical="center"/>
    </xf>
    <xf numFmtId="3" fontId="61" fillId="0" borderId="10" xfId="0" applyNumberFormat="1" applyFont="1" applyBorder="1" applyAlignment="1">
      <alignment/>
    </xf>
    <xf numFmtId="3" fontId="59" fillId="0" borderId="1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right" vertical="center"/>
    </xf>
    <xf numFmtId="3" fontId="60" fillId="0" borderId="10" xfId="0" applyNumberFormat="1" applyFont="1" applyBorder="1" applyAlignment="1">
      <alignment/>
    </xf>
    <xf numFmtId="0" fontId="13" fillId="33" borderId="10" xfId="0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left" vertical="center"/>
    </xf>
    <xf numFmtId="3" fontId="2" fillId="33" borderId="1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left" vertical="center"/>
    </xf>
    <xf numFmtId="3" fontId="4" fillId="33" borderId="10" xfId="0" applyNumberFormat="1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horizontal="left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horizontal="left"/>
    </xf>
    <xf numFmtId="3" fontId="2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 horizontal="right"/>
    </xf>
    <xf numFmtId="0" fontId="59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wrapText="1"/>
    </xf>
    <xf numFmtId="3" fontId="59" fillId="0" borderId="0" xfId="0" applyNumberFormat="1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3" fontId="7" fillId="0" borderId="10" xfId="0" applyNumberFormat="1" applyFont="1" applyBorder="1" applyAlignment="1">
      <alignment horizontal="left" vertical="center" wrapText="1"/>
    </xf>
    <xf numFmtId="3" fontId="55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59" fillId="0" borderId="0" xfId="0" applyFont="1" applyAlignment="1">
      <alignment horizontal="left"/>
    </xf>
    <xf numFmtId="3" fontId="6" fillId="0" borderId="10" xfId="0" applyNumberFormat="1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3" fontId="60" fillId="33" borderId="10" xfId="0" applyNumberFormat="1" applyFont="1" applyFill="1" applyBorder="1" applyAlignment="1">
      <alignment/>
    </xf>
    <xf numFmtId="0" fontId="59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3" fontId="61" fillId="33" borderId="10" xfId="0" applyNumberFormat="1" applyFont="1" applyFill="1" applyBorder="1" applyAlignment="1">
      <alignment/>
    </xf>
    <xf numFmtId="0" fontId="61" fillId="33" borderId="10" xfId="0" applyFont="1" applyFill="1" applyBorder="1" applyAlignment="1">
      <alignment/>
    </xf>
    <xf numFmtId="0" fontId="61" fillId="33" borderId="0" xfId="0" applyFont="1" applyFill="1" applyAlignment="1">
      <alignment/>
    </xf>
    <xf numFmtId="0" fontId="15" fillId="0" borderId="0" xfId="0" applyFont="1" applyAlignment="1">
      <alignment/>
    </xf>
    <xf numFmtId="0" fontId="60" fillId="0" borderId="10" xfId="0" applyFont="1" applyBorder="1" applyAlignment="1">
      <alignment horizontal="center" vertical="center" wrapText="1"/>
    </xf>
    <xf numFmtId="3" fontId="60" fillId="0" borderId="10" xfId="0" applyNumberFormat="1" applyFont="1" applyBorder="1" applyAlignment="1">
      <alignment/>
    </xf>
    <xf numFmtId="0" fontId="52" fillId="33" borderId="0" xfId="51" applyFill="1" applyAlignment="1">
      <alignment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3" fontId="18" fillId="0" borderId="0" xfId="0" applyNumberFormat="1" applyFont="1" applyAlignment="1">
      <alignment horizontal="center" wrapText="1"/>
    </xf>
    <xf numFmtId="0" fontId="5" fillId="0" borderId="0" xfId="0" applyFont="1" applyAlignment="1">
      <alignment/>
    </xf>
    <xf numFmtId="0" fontId="13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/>
    </xf>
    <xf numFmtId="0" fontId="59" fillId="0" borderId="10" xfId="0" applyFont="1" applyBorder="1" applyAlignment="1">
      <alignment wrapText="1"/>
    </xf>
    <xf numFmtId="0" fontId="66" fillId="0" borderId="0" xfId="0" applyFont="1" applyAlignment="1">
      <alignment/>
    </xf>
    <xf numFmtId="0" fontId="63" fillId="0" borderId="0" xfId="0" applyFont="1" applyAlignment="1">
      <alignment/>
    </xf>
    <xf numFmtId="3" fontId="63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168" fontId="20" fillId="0" borderId="10" xfId="0" applyNumberFormat="1" applyFont="1" applyBorder="1" applyAlignment="1">
      <alignment horizontal="center"/>
    </xf>
    <xf numFmtId="168" fontId="21" fillId="0" borderId="1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166" fontId="5" fillId="0" borderId="10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166" fontId="11" fillId="0" borderId="10" xfId="0" applyNumberFormat="1" applyFont="1" applyFill="1" applyBorder="1" applyAlignment="1">
      <alignment vertical="center"/>
    </xf>
    <xf numFmtId="3" fontId="4" fillId="0" borderId="0" xfId="0" applyNumberFormat="1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3" fontId="11" fillId="0" borderId="0" xfId="0" applyNumberFormat="1" applyFont="1" applyAlignment="1">
      <alignment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/>
    </xf>
    <xf numFmtId="0" fontId="22" fillId="33" borderId="10" xfId="0" applyFont="1" applyFill="1" applyBorder="1" applyAlignment="1">
      <alignment/>
    </xf>
    <xf numFmtId="166" fontId="22" fillId="33" borderId="10" xfId="0" applyNumberFormat="1" applyFont="1" applyFill="1" applyBorder="1" applyAlignment="1">
      <alignment vertical="center"/>
    </xf>
    <xf numFmtId="3" fontId="22" fillId="33" borderId="10" xfId="0" applyNumberFormat="1" applyFont="1" applyFill="1" applyBorder="1" applyAlignment="1">
      <alignment/>
    </xf>
    <xf numFmtId="3" fontId="22" fillId="0" borderId="0" xfId="0" applyNumberFormat="1" applyFont="1" applyAlignment="1">
      <alignment/>
    </xf>
    <xf numFmtId="0" fontId="69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166" fontId="5" fillId="33" borderId="10" xfId="0" applyNumberFormat="1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/>
    </xf>
    <xf numFmtId="167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60" fillId="33" borderId="0" xfId="0" applyFont="1" applyFill="1" applyAlignment="1">
      <alignment/>
    </xf>
    <xf numFmtId="0" fontId="19" fillId="33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3" fontId="60" fillId="0" borderId="0" xfId="0" applyNumberFormat="1" applyFont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3" fontId="22" fillId="0" borderId="10" xfId="0" applyNumberFormat="1" applyFont="1" applyBorder="1" applyAlignment="1">
      <alignment/>
    </xf>
    <xf numFmtId="3" fontId="69" fillId="0" borderId="0" xfId="0" applyNumberFormat="1" applyFont="1" applyAlignment="1">
      <alignment/>
    </xf>
    <xf numFmtId="0" fontId="69" fillId="0" borderId="0" xfId="0" applyFont="1" applyAlignment="1">
      <alignment/>
    </xf>
    <xf numFmtId="0" fontId="9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59" fillId="0" borderId="0" xfId="0" applyFont="1" applyAlignment="1">
      <alignment horizontal="center"/>
    </xf>
    <xf numFmtId="0" fontId="63" fillId="0" borderId="0" xfId="0" applyFont="1" applyAlignment="1">
      <alignment horizontal="center" wrapText="1"/>
    </xf>
    <xf numFmtId="3" fontId="6" fillId="0" borderId="10" xfId="0" applyNumberFormat="1" applyFont="1" applyBorder="1" applyAlignment="1">
      <alignment vertical="center" wrapText="1"/>
    </xf>
    <xf numFmtId="0" fontId="14" fillId="33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3" fontId="59" fillId="0" borderId="0" xfId="0" applyNumberFormat="1" applyFont="1" applyAlignment="1">
      <alignment horizontal="center"/>
    </xf>
    <xf numFmtId="0" fontId="63" fillId="0" borderId="0" xfId="0" applyFont="1" applyAlignment="1">
      <alignment horizontal="center" wrapText="1"/>
    </xf>
    <xf numFmtId="0" fontId="59" fillId="0" borderId="0" xfId="0" applyFont="1" applyAlignment="1">
      <alignment horizontal="right"/>
    </xf>
    <xf numFmtId="0" fontId="5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3" fontId="59" fillId="0" borderId="0" xfId="0" applyNumberFormat="1" applyFont="1" applyAlignment="1">
      <alignment horizontal="center"/>
    </xf>
    <xf numFmtId="3" fontId="60" fillId="0" borderId="0" xfId="0" applyNumberFormat="1" applyFont="1" applyAlignment="1">
      <alignment horizontal="center"/>
    </xf>
    <xf numFmtId="0" fontId="63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9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12" fontId="59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8"/>
  <sheetViews>
    <sheetView zoomScalePageLayoutView="0" workbookViewId="0" topLeftCell="A1">
      <selection activeCell="A3" sqref="A3:E3"/>
    </sheetView>
  </sheetViews>
  <sheetFormatPr defaultColWidth="75.00390625" defaultRowHeight="15"/>
  <cols>
    <col min="1" max="1" width="41.421875" style="1" customWidth="1"/>
    <col min="2" max="2" width="11.7109375" style="3" customWidth="1"/>
    <col min="3" max="3" width="14.421875" style="1" customWidth="1"/>
    <col min="4" max="4" width="15.00390625" style="1" customWidth="1"/>
    <col min="5" max="5" width="14.8515625" style="1" customWidth="1"/>
    <col min="6" max="255" width="9.140625" style="1" customWidth="1"/>
    <col min="256" max="16384" width="75.00390625" style="1" customWidth="1"/>
  </cols>
  <sheetData>
    <row r="3" spans="1:13" ht="15">
      <c r="A3" s="194" t="s">
        <v>255</v>
      </c>
      <c r="B3" s="194"/>
      <c r="C3" s="195"/>
      <c r="D3" s="195"/>
      <c r="E3" s="196"/>
      <c r="M3" s="2"/>
    </row>
    <row r="4" spans="1:5" ht="15.75">
      <c r="A4" s="197" t="s">
        <v>0</v>
      </c>
      <c r="B4" s="198"/>
      <c r="C4" s="196"/>
      <c r="D4" s="196"/>
      <c r="E4" s="196"/>
    </row>
    <row r="5" spans="1:5" ht="20.25" customHeight="1">
      <c r="A5" s="199" t="s">
        <v>1</v>
      </c>
      <c r="B5" s="198"/>
      <c r="C5" s="196"/>
      <c r="D5" s="196"/>
      <c r="E5" s="196"/>
    </row>
    <row r="9" spans="4:5" ht="15">
      <c r="D9" s="4"/>
      <c r="E9" s="193" t="s">
        <v>2</v>
      </c>
    </row>
    <row r="10" spans="1:5" ht="28.5">
      <c r="A10" s="5" t="s">
        <v>3</v>
      </c>
      <c r="B10" s="6" t="s">
        <v>4</v>
      </c>
      <c r="C10" s="7" t="s">
        <v>5</v>
      </c>
      <c r="D10" s="7" t="s">
        <v>6</v>
      </c>
      <c r="E10" s="7" t="s">
        <v>251</v>
      </c>
    </row>
    <row r="11" spans="1:6" ht="15">
      <c r="A11" s="8" t="s">
        <v>7</v>
      </c>
      <c r="B11" s="9">
        <v>6421200</v>
      </c>
      <c r="C11" s="9">
        <v>6616152</v>
      </c>
      <c r="D11" s="9">
        <v>7237128</v>
      </c>
      <c r="E11" s="9">
        <v>7227749</v>
      </c>
      <c r="F11" s="3"/>
    </row>
    <row r="12" spans="1:6" ht="36" customHeight="1">
      <c r="A12" s="190" t="s">
        <v>8</v>
      </c>
      <c r="B12" s="9">
        <v>1072910</v>
      </c>
      <c r="C12" s="9">
        <v>1107028</v>
      </c>
      <c r="D12" s="9">
        <v>1191771</v>
      </c>
      <c r="E12" s="9">
        <v>1241454</v>
      </c>
      <c r="F12" s="3"/>
    </row>
    <row r="13" spans="1:6" ht="15">
      <c r="A13" s="8" t="s">
        <v>9</v>
      </c>
      <c r="B13" s="9">
        <v>20105283</v>
      </c>
      <c r="C13" s="9">
        <v>20245283</v>
      </c>
      <c r="D13" s="9">
        <v>22914090</v>
      </c>
      <c r="E13" s="9">
        <v>23119834</v>
      </c>
      <c r="F13" s="3"/>
    </row>
    <row r="14" spans="1:6" ht="15">
      <c r="A14" s="8" t="s">
        <v>10</v>
      </c>
      <c r="B14" s="9">
        <v>500000</v>
      </c>
      <c r="C14" s="9">
        <v>500000</v>
      </c>
      <c r="D14" s="9">
        <v>920000</v>
      </c>
      <c r="E14" s="9">
        <v>930000</v>
      </c>
      <c r="F14" s="3"/>
    </row>
    <row r="15" spans="1:6" ht="15">
      <c r="A15" s="8" t="s">
        <v>11</v>
      </c>
      <c r="B15" s="9">
        <v>19177837</v>
      </c>
      <c r="C15" s="9">
        <v>19259277</v>
      </c>
      <c r="D15" s="9">
        <v>15490336</v>
      </c>
      <c r="E15" s="9">
        <v>14947792</v>
      </c>
      <c r="F15" s="3"/>
    </row>
    <row r="16" spans="1:6" ht="15">
      <c r="A16" s="8" t="s">
        <v>12</v>
      </c>
      <c r="B16" s="9">
        <v>21042500</v>
      </c>
      <c r="C16" s="9">
        <v>21042500</v>
      </c>
      <c r="D16" s="9">
        <v>23027827</v>
      </c>
      <c r="E16" s="9">
        <v>23027827</v>
      </c>
      <c r="F16" s="3"/>
    </row>
    <row r="17" spans="1:6" ht="15">
      <c r="A17" s="8" t="s">
        <v>13</v>
      </c>
      <c r="B17" s="9">
        <v>21696249</v>
      </c>
      <c r="C17" s="9">
        <v>21696249</v>
      </c>
      <c r="D17" s="9">
        <v>46071249</v>
      </c>
      <c r="E17" s="9">
        <v>48056576</v>
      </c>
      <c r="F17" s="3"/>
    </row>
    <row r="18" spans="1:6" ht="15">
      <c r="A18" s="8" t="s">
        <v>14</v>
      </c>
      <c r="B18" s="9">
        <v>450000</v>
      </c>
      <c r="C18" s="9">
        <v>450000</v>
      </c>
      <c r="D18" s="9">
        <v>600000</v>
      </c>
      <c r="E18" s="9">
        <v>600000</v>
      </c>
      <c r="F18" s="3"/>
    </row>
    <row r="19" spans="1:6" ht="15">
      <c r="A19" s="10" t="s">
        <v>15</v>
      </c>
      <c r="B19" s="11">
        <f>SUM(B11:B18)</f>
        <v>90465979</v>
      </c>
      <c r="C19" s="11">
        <f>SUM(C11:C18)</f>
        <v>90916489</v>
      </c>
      <c r="D19" s="11">
        <f>SUM(D11:D18)</f>
        <v>117452401</v>
      </c>
      <c r="E19" s="11">
        <f>SUM(E11:E18)</f>
        <v>119151232</v>
      </c>
      <c r="F19" s="3"/>
    </row>
    <row r="20" spans="1:6" ht="15">
      <c r="A20" s="10" t="s">
        <v>16</v>
      </c>
      <c r="B20" s="11">
        <v>924994</v>
      </c>
      <c r="C20" s="11">
        <v>924994</v>
      </c>
      <c r="D20" s="11">
        <v>924994</v>
      </c>
      <c r="E20" s="11">
        <v>924994</v>
      </c>
      <c r="F20" s="3"/>
    </row>
    <row r="21" spans="1:6" s="2" customFormat="1" ht="15">
      <c r="A21" s="12" t="s">
        <v>17</v>
      </c>
      <c r="B21" s="13">
        <f>SUM(B19:B20)</f>
        <v>91390973</v>
      </c>
      <c r="C21" s="13">
        <f>SUM(C19:C20)</f>
        <v>91841483</v>
      </c>
      <c r="D21" s="13">
        <f>SUM(D19+D20)</f>
        <v>118377395</v>
      </c>
      <c r="E21" s="13">
        <f>SUM(E19+E20)</f>
        <v>120076226</v>
      </c>
      <c r="F21" s="3"/>
    </row>
    <row r="22" spans="1:6" ht="30">
      <c r="A22" s="190" t="s">
        <v>18</v>
      </c>
      <c r="B22" s="9">
        <v>23124834</v>
      </c>
      <c r="C22" s="9">
        <v>23575344</v>
      </c>
      <c r="D22" s="9">
        <v>24218563</v>
      </c>
      <c r="E22" s="9">
        <v>23932067</v>
      </c>
      <c r="F22" s="3"/>
    </row>
    <row r="23" spans="1:6" ht="15">
      <c r="A23" s="8" t="s">
        <v>19</v>
      </c>
      <c r="B23" s="9"/>
      <c r="C23" s="9"/>
      <c r="D23" s="9">
        <v>26360327</v>
      </c>
      <c r="E23" s="9">
        <v>28345654</v>
      </c>
      <c r="F23" s="3"/>
    </row>
    <row r="24" spans="1:6" ht="15">
      <c r="A24" s="8" t="s">
        <v>20</v>
      </c>
      <c r="B24" s="9">
        <v>4921634</v>
      </c>
      <c r="C24" s="9">
        <v>4921634</v>
      </c>
      <c r="D24" s="9">
        <v>3750000</v>
      </c>
      <c r="E24" s="9">
        <v>3750000</v>
      </c>
      <c r="F24" s="3"/>
    </row>
    <row r="25" spans="1:6" ht="15">
      <c r="A25" s="8" t="s">
        <v>21</v>
      </c>
      <c r="B25" s="9">
        <v>9101013</v>
      </c>
      <c r="C25" s="9">
        <v>9101013</v>
      </c>
      <c r="D25" s="9">
        <v>9805013</v>
      </c>
      <c r="E25" s="9">
        <v>9805013</v>
      </c>
      <c r="F25" s="3"/>
    </row>
    <row r="26" spans="1:6" ht="15">
      <c r="A26" s="10" t="s">
        <v>22</v>
      </c>
      <c r="B26" s="11">
        <f>SUM(B22:B25)</f>
        <v>37147481</v>
      </c>
      <c r="C26" s="11">
        <f>SUM(C22:C25)</f>
        <v>37597991</v>
      </c>
      <c r="D26" s="11">
        <f>SUM(D22:D25)</f>
        <v>64133903</v>
      </c>
      <c r="E26" s="11">
        <f>SUM(E22:E25)</f>
        <v>65832734</v>
      </c>
      <c r="F26" s="3"/>
    </row>
    <row r="27" spans="1:6" ht="15">
      <c r="A27" s="10" t="s">
        <v>23</v>
      </c>
      <c r="B27" s="11">
        <v>54243492</v>
      </c>
      <c r="C27" s="11">
        <v>54243492</v>
      </c>
      <c r="D27" s="11">
        <v>54243492</v>
      </c>
      <c r="E27" s="11">
        <v>54243492</v>
      </c>
      <c r="F27" s="3"/>
    </row>
    <row r="28" spans="1:6" s="2" customFormat="1" ht="15">
      <c r="A28" s="12" t="s">
        <v>24</v>
      </c>
      <c r="B28" s="13">
        <f>SUM(B26:B27)</f>
        <v>91390973</v>
      </c>
      <c r="C28" s="13">
        <f>SUM(C26:C27)</f>
        <v>91841483</v>
      </c>
      <c r="D28" s="13">
        <f>SUM(D26:D27)</f>
        <v>118377395</v>
      </c>
      <c r="E28" s="13">
        <f>SUM(E26:E27)</f>
        <v>120076226</v>
      </c>
      <c r="F28" s="3"/>
    </row>
  </sheetData>
  <sheetProtection/>
  <mergeCells count="3">
    <mergeCell ref="A3:E3"/>
    <mergeCell ref="A4:E4"/>
    <mergeCell ref="A5:E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58.421875" style="1" customWidth="1"/>
    <col min="2" max="2" width="9.00390625" style="1" customWidth="1"/>
    <col min="3" max="3" width="11.8515625" style="3" bestFit="1" customWidth="1"/>
    <col min="4" max="4" width="13.140625" style="3" customWidth="1"/>
    <col min="5" max="5" width="12.7109375" style="3" customWidth="1"/>
    <col min="6" max="6" width="13.7109375" style="3" customWidth="1"/>
    <col min="7" max="7" width="12.421875" style="3" bestFit="1" customWidth="1"/>
    <col min="8" max="8" width="10.00390625" style="1" customWidth="1"/>
    <col min="9" max="16384" width="9.140625" style="1" customWidth="1"/>
  </cols>
  <sheetData>
    <row r="1" spans="1:9" ht="15">
      <c r="A1" s="202" t="s">
        <v>261</v>
      </c>
      <c r="B1" s="195"/>
      <c r="C1" s="195"/>
      <c r="D1" s="195"/>
      <c r="E1" s="195"/>
      <c r="F1" s="195"/>
      <c r="G1" s="195"/>
      <c r="H1" s="195"/>
      <c r="I1" s="191"/>
    </row>
    <row r="2" spans="1:9" ht="15.75">
      <c r="A2" s="200" t="s">
        <v>25</v>
      </c>
      <c r="B2" s="201"/>
      <c r="C2" s="201"/>
      <c r="D2" s="201"/>
      <c r="E2" s="201"/>
      <c r="F2" s="201"/>
      <c r="G2" s="201"/>
      <c r="H2" s="201"/>
      <c r="I2" s="192"/>
    </row>
    <row r="3" spans="1:8" ht="15.75">
      <c r="A3" s="200" t="s">
        <v>26</v>
      </c>
      <c r="B3" s="200"/>
      <c r="C3" s="200"/>
      <c r="D3" s="200"/>
      <c r="E3" s="200"/>
      <c r="F3" s="200"/>
      <c r="G3" s="200"/>
      <c r="H3" s="196"/>
    </row>
    <row r="4" spans="1:8" ht="15">
      <c r="A4" s="15"/>
      <c r="D4" s="1"/>
      <c r="E4" s="1"/>
      <c r="F4" s="1"/>
      <c r="H4" s="16" t="s">
        <v>2</v>
      </c>
    </row>
    <row r="5" spans="1:8" ht="43.5">
      <c r="A5" s="17" t="s">
        <v>27</v>
      </c>
      <c r="B5" s="18" t="s">
        <v>28</v>
      </c>
      <c r="C5" s="19" t="s">
        <v>29</v>
      </c>
      <c r="D5" s="19" t="s">
        <v>5</v>
      </c>
      <c r="E5" s="19" t="s">
        <v>6</v>
      </c>
      <c r="F5" s="19" t="s">
        <v>251</v>
      </c>
      <c r="G5" s="19" t="s">
        <v>30</v>
      </c>
      <c r="H5" s="20" t="s">
        <v>31</v>
      </c>
    </row>
    <row r="6" spans="1:8" ht="15">
      <c r="A6" s="21" t="s">
        <v>32</v>
      </c>
      <c r="B6" s="22" t="s">
        <v>33</v>
      </c>
      <c r="C6" s="9">
        <v>3772056</v>
      </c>
      <c r="D6" s="9">
        <v>3967008</v>
      </c>
      <c r="E6" s="9">
        <v>4432984</v>
      </c>
      <c r="F6" s="9">
        <v>4237736</v>
      </c>
      <c r="G6" s="9">
        <v>4237736</v>
      </c>
      <c r="H6" s="23">
        <v>0</v>
      </c>
    </row>
    <row r="7" spans="1:8" ht="15">
      <c r="A7" s="21" t="s">
        <v>252</v>
      </c>
      <c r="B7" s="22" t="s">
        <v>253</v>
      </c>
      <c r="C7" s="9"/>
      <c r="D7" s="9"/>
      <c r="E7" s="9"/>
      <c r="F7" s="9">
        <v>150000</v>
      </c>
      <c r="G7" s="9">
        <v>150000</v>
      </c>
      <c r="H7" s="23">
        <v>0</v>
      </c>
    </row>
    <row r="8" spans="1:8" ht="15">
      <c r="A8" s="24" t="s">
        <v>34</v>
      </c>
      <c r="B8" s="25" t="s">
        <v>35</v>
      </c>
      <c r="C8" s="9">
        <v>225000</v>
      </c>
      <c r="D8" s="9">
        <v>225000</v>
      </c>
      <c r="E8" s="9">
        <v>225000</v>
      </c>
      <c r="F8" s="9">
        <v>260869</v>
      </c>
      <c r="G8" s="9">
        <v>260869</v>
      </c>
      <c r="H8" s="23">
        <v>0</v>
      </c>
    </row>
    <row r="9" spans="1:8" ht="15">
      <c r="A9" s="24" t="s">
        <v>36</v>
      </c>
      <c r="B9" s="25" t="s">
        <v>37</v>
      </c>
      <c r="C9" s="9"/>
      <c r="D9" s="9"/>
      <c r="E9" s="9">
        <v>120000</v>
      </c>
      <c r="F9" s="9">
        <v>120000</v>
      </c>
      <c r="G9" s="9">
        <v>120000</v>
      </c>
      <c r="H9" s="23">
        <v>0</v>
      </c>
    </row>
    <row r="10" spans="1:8" ht="15">
      <c r="A10" s="26" t="s">
        <v>38</v>
      </c>
      <c r="B10" s="27" t="s">
        <v>39</v>
      </c>
      <c r="C10" s="11">
        <f>SUM(C6:C8)</f>
        <v>3997056</v>
      </c>
      <c r="D10" s="11">
        <f>SUM(D6:D8)</f>
        <v>4192008</v>
      </c>
      <c r="E10" s="11">
        <f>SUM(E6:E9)</f>
        <v>4777984</v>
      </c>
      <c r="F10" s="11">
        <f>SUM(F6:F9)</f>
        <v>4768605</v>
      </c>
      <c r="G10" s="11">
        <f>SUM(G6:G9)</f>
        <v>4768605</v>
      </c>
      <c r="H10" s="23">
        <v>0</v>
      </c>
    </row>
    <row r="11" spans="1:8" ht="15">
      <c r="A11" s="28" t="s">
        <v>40</v>
      </c>
      <c r="B11" s="25" t="s">
        <v>41</v>
      </c>
      <c r="C11" s="9">
        <v>2064144</v>
      </c>
      <c r="D11" s="9">
        <v>2064144</v>
      </c>
      <c r="E11" s="9">
        <v>2064144</v>
      </c>
      <c r="F11" s="9">
        <v>2064144</v>
      </c>
      <c r="G11" s="9">
        <v>2064144</v>
      </c>
      <c r="H11" s="23">
        <v>0</v>
      </c>
    </row>
    <row r="12" spans="1:8" ht="25.5">
      <c r="A12" s="28" t="s">
        <v>42</v>
      </c>
      <c r="B12" s="25" t="s">
        <v>43</v>
      </c>
      <c r="C12" s="9">
        <v>360000</v>
      </c>
      <c r="D12" s="9">
        <v>360000</v>
      </c>
      <c r="E12" s="9">
        <v>395000</v>
      </c>
      <c r="F12" s="9">
        <v>395000</v>
      </c>
      <c r="G12" s="9">
        <v>395000</v>
      </c>
      <c r="H12" s="23">
        <v>0</v>
      </c>
    </row>
    <row r="13" spans="1:8" ht="15">
      <c r="A13" s="29" t="s">
        <v>44</v>
      </c>
      <c r="B13" s="27" t="s">
        <v>45</v>
      </c>
      <c r="C13" s="11">
        <f>SUM(C11:C12)</f>
        <v>2424144</v>
      </c>
      <c r="D13" s="11">
        <f>SUM(D11:D12)</f>
        <v>2424144</v>
      </c>
      <c r="E13" s="11">
        <f>SUM(E11:E12)</f>
        <v>2459144</v>
      </c>
      <c r="F13" s="11">
        <f>SUM(F11:F12)</f>
        <v>2459144</v>
      </c>
      <c r="G13" s="11">
        <f>SUM(G11:G12)</f>
        <v>2459144</v>
      </c>
      <c r="H13" s="23">
        <v>0</v>
      </c>
    </row>
    <row r="14" spans="1:8" ht="15">
      <c r="A14" s="30" t="s">
        <v>46</v>
      </c>
      <c r="B14" s="31" t="s">
        <v>47</v>
      </c>
      <c r="C14" s="11">
        <f>SUM(C13,C10)</f>
        <v>6421200</v>
      </c>
      <c r="D14" s="11">
        <f>SUM(D13,D10)</f>
        <v>6616152</v>
      </c>
      <c r="E14" s="11">
        <f>SUM(E10+E13)</f>
        <v>7237128</v>
      </c>
      <c r="F14" s="11">
        <f>SUM(F10+F13)</f>
        <v>7227749</v>
      </c>
      <c r="G14" s="11">
        <f>SUM(G10+G13)</f>
        <v>7227749</v>
      </c>
      <c r="H14" s="23">
        <v>0</v>
      </c>
    </row>
    <row r="15" spans="1:8" ht="28.5">
      <c r="A15" s="32" t="s">
        <v>48</v>
      </c>
      <c r="B15" s="31" t="s">
        <v>49</v>
      </c>
      <c r="C15" s="11">
        <v>1072910</v>
      </c>
      <c r="D15" s="11">
        <v>1107028</v>
      </c>
      <c r="E15" s="11">
        <v>1191771</v>
      </c>
      <c r="F15" s="11">
        <v>1241454</v>
      </c>
      <c r="G15" s="11">
        <v>1241454</v>
      </c>
      <c r="H15" s="23">
        <v>0</v>
      </c>
    </row>
    <row r="16" spans="1:8" s="34" customFormat="1" ht="15">
      <c r="A16" s="28" t="s">
        <v>50</v>
      </c>
      <c r="B16" s="25" t="s">
        <v>51</v>
      </c>
      <c r="C16" s="33">
        <v>180000</v>
      </c>
      <c r="D16" s="9">
        <v>180000</v>
      </c>
      <c r="E16" s="9">
        <v>180000</v>
      </c>
      <c r="F16" s="9">
        <v>190479</v>
      </c>
      <c r="G16" s="9">
        <v>190479</v>
      </c>
      <c r="H16" s="23">
        <v>0</v>
      </c>
    </row>
    <row r="17" spans="1:8" ht="15">
      <c r="A17" s="28" t="s">
        <v>52</v>
      </c>
      <c r="B17" s="25" t="s">
        <v>53</v>
      </c>
      <c r="C17" s="9">
        <v>1380000</v>
      </c>
      <c r="D17" s="9">
        <v>1380000</v>
      </c>
      <c r="E17" s="9">
        <v>2400000</v>
      </c>
      <c r="F17" s="9">
        <v>2400000</v>
      </c>
      <c r="G17" s="9">
        <v>2400000</v>
      </c>
      <c r="H17" s="23">
        <v>0</v>
      </c>
    </row>
    <row r="18" spans="1:8" ht="15">
      <c r="A18" s="29" t="s">
        <v>54</v>
      </c>
      <c r="B18" s="27" t="s">
        <v>55</v>
      </c>
      <c r="C18" s="11">
        <f>SUM(C16:C17)</f>
        <v>1560000</v>
      </c>
      <c r="D18" s="11">
        <f>SUM(D16:D17)</f>
        <v>1560000</v>
      </c>
      <c r="E18" s="11">
        <f>SUM(E16:E17)</f>
        <v>2580000</v>
      </c>
      <c r="F18" s="11">
        <f>SUM(F16:F17)</f>
        <v>2590479</v>
      </c>
      <c r="G18" s="11">
        <f>SUM(G16:G17)</f>
        <v>2590479</v>
      </c>
      <c r="H18" s="23">
        <v>0</v>
      </c>
    </row>
    <row r="19" spans="1:8" ht="15">
      <c r="A19" s="28" t="s">
        <v>56</v>
      </c>
      <c r="B19" s="25" t="s">
        <v>57</v>
      </c>
      <c r="C19" s="9">
        <v>60000</v>
      </c>
      <c r="D19" s="9">
        <v>60000</v>
      </c>
      <c r="E19" s="9">
        <v>60000</v>
      </c>
      <c r="F19" s="9">
        <v>60000</v>
      </c>
      <c r="G19" s="9">
        <v>60000</v>
      </c>
      <c r="H19" s="23">
        <v>0</v>
      </c>
    </row>
    <row r="20" spans="1:8" ht="15">
      <c r="A20" s="28" t="s">
        <v>58</v>
      </c>
      <c r="B20" s="25" t="s">
        <v>59</v>
      </c>
      <c r="C20" s="9">
        <v>200000</v>
      </c>
      <c r="D20" s="9">
        <v>200000</v>
      </c>
      <c r="E20" s="9">
        <v>227725</v>
      </c>
      <c r="F20" s="9">
        <v>234812</v>
      </c>
      <c r="G20" s="9">
        <v>234812</v>
      </c>
      <c r="H20" s="23">
        <v>0</v>
      </c>
    </row>
    <row r="21" spans="1:8" ht="15">
      <c r="A21" s="29" t="s">
        <v>60</v>
      </c>
      <c r="B21" s="27" t="s">
        <v>61</v>
      </c>
      <c r="C21" s="11">
        <f>SUM(C19:C20)</f>
        <v>260000</v>
      </c>
      <c r="D21" s="11">
        <f>SUM(D19:D20)</f>
        <v>260000</v>
      </c>
      <c r="E21" s="11">
        <f>SUM(E19:E20)</f>
        <v>287725</v>
      </c>
      <c r="F21" s="11">
        <f>SUM(F19:F20)</f>
        <v>294812</v>
      </c>
      <c r="G21" s="11">
        <f>SUM(G19:G20)</f>
        <v>294812</v>
      </c>
      <c r="H21" s="23">
        <v>0</v>
      </c>
    </row>
    <row r="22" spans="1:8" ht="15">
      <c r="A22" s="28" t="s">
        <v>62</v>
      </c>
      <c r="B22" s="25" t="s">
        <v>63</v>
      </c>
      <c r="C22" s="9">
        <v>3207682</v>
      </c>
      <c r="D22" s="9">
        <v>3207682</v>
      </c>
      <c r="E22" s="9">
        <v>3207682</v>
      </c>
      <c r="F22" s="9">
        <v>3207682</v>
      </c>
      <c r="G22" s="9">
        <v>3207682</v>
      </c>
      <c r="H22" s="23">
        <v>0</v>
      </c>
    </row>
    <row r="23" spans="1:8" ht="15">
      <c r="A23" s="28" t="s">
        <v>64</v>
      </c>
      <c r="B23" s="25" t="s">
        <v>65</v>
      </c>
      <c r="C23" s="9">
        <v>2147000</v>
      </c>
      <c r="D23" s="9">
        <v>2147000</v>
      </c>
      <c r="E23" s="9">
        <v>2147000</v>
      </c>
      <c r="F23" s="9">
        <v>2147000</v>
      </c>
      <c r="G23" s="9">
        <v>2147000</v>
      </c>
      <c r="H23" s="23">
        <v>0</v>
      </c>
    </row>
    <row r="24" spans="1:8" ht="15">
      <c r="A24" s="28" t="s">
        <v>66</v>
      </c>
      <c r="B24" s="25" t="s">
        <v>67</v>
      </c>
      <c r="C24" s="9">
        <v>3600000</v>
      </c>
      <c r="D24" s="9">
        <v>3600000</v>
      </c>
      <c r="E24" s="9">
        <v>3600000</v>
      </c>
      <c r="F24" s="9">
        <v>3589521</v>
      </c>
      <c r="G24" s="9">
        <v>3589521</v>
      </c>
      <c r="H24" s="23">
        <v>0</v>
      </c>
    </row>
    <row r="25" spans="1:8" ht="15">
      <c r="A25" s="28" t="s">
        <v>68</v>
      </c>
      <c r="B25" s="25" t="s">
        <v>69</v>
      </c>
      <c r="C25" s="9">
        <v>148000</v>
      </c>
      <c r="D25" s="9">
        <v>148000</v>
      </c>
      <c r="E25" s="9">
        <v>399082</v>
      </c>
      <c r="F25" s="9">
        <v>399082</v>
      </c>
      <c r="G25" s="9">
        <v>399082</v>
      </c>
      <c r="H25" s="23">
        <v>0</v>
      </c>
    </row>
    <row r="26" spans="1:8" ht="15">
      <c r="A26" s="28" t="s">
        <v>70</v>
      </c>
      <c r="B26" s="25" t="s">
        <v>71</v>
      </c>
      <c r="C26" s="9">
        <v>5335200</v>
      </c>
      <c r="D26" s="9">
        <v>5335200</v>
      </c>
      <c r="E26" s="9">
        <v>6435200</v>
      </c>
      <c r="F26" s="9">
        <v>6435200</v>
      </c>
      <c r="G26" s="9">
        <v>6435200</v>
      </c>
      <c r="H26" s="23">
        <v>0</v>
      </c>
    </row>
    <row r="27" spans="1:8" s="35" customFormat="1" ht="15">
      <c r="A27" s="29" t="s">
        <v>72</v>
      </c>
      <c r="B27" s="27" t="s">
        <v>73</v>
      </c>
      <c r="C27" s="11">
        <f>SUM(C22:C26)</f>
        <v>14437882</v>
      </c>
      <c r="D27" s="11">
        <f>SUM(D22:D26)</f>
        <v>14437882</v>
      </c>
      <c r="E27" s="11">
        <f>SUM(E22:E26)</f>
        <v>15788964</v>
      </c>
      <c r="F27" s="11">
        <f>SUM(F22:F26)</f>
        <v>15778485</v>
      </c>
      <c r="G27" s="11">
        <f>SUM(G22:G26)</f>
        <v>15778485</v>
      </c>
      <c r="H27" s="23">
        <v>0</v>
      </c>
    </row>
    <row r="28" spans="1:8" ht="15">
      <c r="A28" s="28" t="s">
        <v>74</v>
      </c>
      <c r="B28" s="25" t="s">
        <v>75</v>
      </c>
      <c r="C28" s="9">
        <v>3847401</v>
      </c>
      <c r="D28" s="9">
        <v>3847401</v>
      </c>
      <c r="E28" s="9">
        <v>4117401</v>
      </c>
      <c r="F28" s="9">
        <v>4117401</v>
      </c>
      <c r="G28" s="9">
        <v>4117401</v>
      </c>
      <c r="H28" s="23">
        <v>0</v>
      </c>
    </row>
    <row r="29" spans="1:8" ht="15">
      <c r="A29" s="28" t="s">
        <v>76</v>
      </c>
      <c r="B29" s="25" t="s">
        <v>77</v>
      </c>
      <c r="C29" s="9"/>
      <c r="D29" s="9">
        <v>140000</v>
      </c>
      <c r="E29" s="9">
        <v>140000</v>
      </c>
      <c r="F29" s="9">
        <v>338657</v>
      </c>
      <c r="G29" s="9">
        <v>338657</v>
      </c>
      <c r="H29" s="23">
        <v>0</v>
      </c>
    </row>
    <row r="30" spans="1:8" s="37" customFormat="1" ht="15">
      <c r="A30" s="29" t="s">
        <v>78</v>
      </c>
      <c r="B30" s="27" t="s">
        <v>79</v>
      </c>
      <c r="C30" s="36">
        <f>SUM(C28)</f>
        <v>3847401</v>
      </c>
      <c r="D30" s="11">
        <f>SUM(D28:D29)</f>
        <v>3987401</v>
      </c>
      <c r="E30" s="11">
        <f>SUM(E28:E29)</f>
        <v>4257401</v>
      </c>
      <c r="F30" s="11">
        <f>SUM(F28:F29)</f>
        <v>4456058</v>
      </c>
      <c r="G30" s="11">
        <f>SUM(G28:G29)</f>
        <v>4456058</v>
      </c>
      <c r="H30" s="23">
        <v>0</v>
      </c>
    </row>
    <row r="31" spans="1:8" ht="15">
      <c r="A31" s="32" t="s">
        <v>80</v>
      </c>
      <c r="B31" s="31" t="s">
        <v>81</v>
      </c>
      <c r="C31" s="11">
        <f>SUM(C18+C21+C27+C30)</f>
        <v>20105283</v>
      </c>
      <c r="D31" s="11">
        <f>SUM(D18+D21+D27+D30)</f>
        <v>20245283</v>
      </c>
      <c r="E31" s="11">
        <f>SUM(E18+E21+E27+E30)</f>
        <v>22914090</v>
      </c>
      <c r="F31" s="11">
        <f>SUM(F18+F21+F27+F30)</f>
        <v>23119834</v>
      </c>
      <c r="G31" s="11">
        <f>SUM(G18+G21+G27+G30)</f>
        <v>23119834</v>
      </c>
      <c r="H31" s="23">
        <v>0</v>
      </c>
    </row>
    <row r="32" spans="1:8" ht="15">
      <c r="A32" s="38" t="s">
        <v>82</v>
      </c>
      <c r="B32" s="25" t="s">
        <v>83</v>
      </c>
      <c r="C32" s="9">
        <v>500000</v>
      </c>
      <c r="D32" s="9">
        <v>500000</v>
      </c>
      <c r="E32" s="9">
        <v>920000</v>
      </c>
      <c r="F32" s="9">
        <v>930000</v>
      </c>
      <c r="G32" s="9">
        <v>930000</v>
      </c>
      <c r="H32" s="23">
        <v>0</v>
      </c>
    </row>
    <row r="33" spans="1:8" ht="15">
      <c r="A33" s="39" t="s">
        <v>84</v>
      </c>
      <c r="B33" s="31" t="s">
        <v>85</v>
      </c>
      <c r="C33" s="11">
        <f>SUM(C32)</f>
        <v>500000</v>
      </c>
      <c r="D33" s="11">
        <f>SUM(D32)</f>
        <v>500000</v>
      </c>
      <c r="E33" s="11">
        <f>SUM(E32)</f>
        <v>920000</v>
      </c>
      <c r="F33" s="11">
        <f>SUM(F32)</f>
        <v>930000</v>
      </c>
      <c r="G33" s="11">
        <f>SUM(G32)</f>
        <v>930000</v>
      </c>
      <c r="H33" s="23">
        <v>0</v>
      </c>
    </row>
    <row r="34" spans="1:8" s="34" customFormat="1" ht="15">
      <c r="A34" s="38" t="s">
        <v>86</v>
      </c>
      <c r="B34" s="25" t="s">
        <v>87</v>
      </c>
      <c r="C34" s="33">
        <v>360000</v>
      </c>
      <c r="D34" s="9">
        <v>360000</v>
      </c>
      <c r="E34" s="9">
        <v>360000</v>
      </c>
      <c r="F34" s="9">
        <v>360000</v>
      </c>
      <c r="G34" s="9">
        <v>360000</v>
      </c>
      <c r="H34" s="23">
        <v>0</v>
      </c>
    </row>
    <row r="35" spans="1:8" ht="15">
      <c r="A35" s="40" t="s">
        <v>88</v>
      </c>
      <c r="B35" s="25" t="s">
        <v>89</v>
      </c>
      <c r="C35" s="33">
        <v>468805</v>
      </c>
      <c r="D35" s="9">
        <v>468805</v>
      </c>
      <c r="E35" s="9">
        <v>468805</v>
      </c>
      <c r="F35" s="9">
        <v>477658</v>
      </c>
      <c r="G35" s="9">
        <v>477658</v>
      </c>
      <c r="H35" s="23">
        <v>0</v>
      </c>
    </row>
    <row r="36" spans="1:8" ht="15">
      <c r="A36" s="40" t="s">
        <v>90</v>
      </c>
      <c r="B36" s="25" t="s">
        <v>91</v>
      </c>
      <c r="C36" s="33">
        <v>1360000</v>
      </c>
      <c r="D36" s="9">
        <v>1360000</v>
      </c>
      <c r="E36" s="9">
        <v>1360000</v>
      </c>
      <c r="F36" s="9">
        <v>1374600</v>
      </c>
      <c r="G36" s="9">
        <v>1374600</v>
      </c>
      <c r="H36" s="23">
        <v>0</v>
      </c>
    </row>
    <row r="37" spans="1:8" ht="15">
      <c r="A37" s="41" t="s">
        <v>92</v>
      </c>
      <c r="B37" s="25" t="s">
        <v>93</v>
      </c>
      <c r="C37" s="33">
        <v>16989032</v>
      </c>
      <c r="D37" s="9">
        <v>17070472</v>
      </c>
      <c r="E37" s="9">
        <v>13301531</v>
      </c>
      <c r="F37" s="9">
        <v>12735534</v>
      </c>
      <c r="G37" s="9">
        <v>12735534</v>
      </c>
      <c r="H37" s="23">
        <v>0</v>
      </c>
    </row>
    <row r="38" spans="1:8" ht="15">
      <c r="A38" s="39" t="s">
        <v>94</v>
      </c>
      <c r="B38" s="31" t="s">
        <v>95</v>
      </c>
      <c r="C38" s="11">
        <f>SUM(C34:C37)</f>
        <v>19177837</v>
      </c>
      <c r="D38" s="11">
        <f>SUM(D34:D37)</f>
        <v>19259277</v>
      </c>
      <c r="E38" s="11">
        <f>SUM(E34:E37)</f>
        <v>15490336</v>
      </c>
      <c r="F38" s="11">
        <f>SUM(F34:F37)</f>
        <v>14947792</v>
      </c>
      <c r="G38" s="11">
        <f>SUM(G34:G37)</f>
        <v>14947792</v>
      </c>
      <c r="H38" s="23">
        <v>0</v>
      </c>
    </row>
    <row r="39" spans="1:8" ht="15.75">
      <c r="A39" s="42" t="s">
        <v>96</v>
      </c>
      <c r="B39" s="31"/>
      <c r="C39" s="43">
        <f>SUM(C14+C15+C31+C33+C38)</f>
        <v>47277230</v>
      </c>
      <c r="D39" s="43">
        <f>SUM(D14+D15+D31+D33+D38)</f>
        <v>47727740</v>
      </c>
      <c r="E39" s="43">
        <f>SUM(E14+E15+E31+E33+E38)</f>
        <v>47753325</v>
      </c>
      <c r="F39" s="43">
        <f>SUM(F14+F15+F31+F33+F38)</f>
        <v>47466829</v>
      </c>
      <c r="G39" s="43">
        <f>SUM(G14+G15+G31+G33+G38)</f>
        <v>47466829</v>
      </c>
      <c r="H39" s="23">
        <v>0</v>
      </c>
    </row>
    <row r="40" spans="1:8" s="34" customFormat="1" ht="15">
      <c r="A40" s="44" t="s">
        <v>97</v>
      </c>
      <c r="B40" s="25" t="s">
        <v>98</v>
      </c>
      <c r="C40" s="33"/>
      <c r="D40" s="33"/>
      <c r="E40" s="9">
        <v>1563250</v>
      </c>
      <c r="F40" s="9">
        <v>1563250</v>
      </c>
      <c r="G40" s="9">
        <v>1563250</v>
      </c>
      <c r="H40" s="45">
        <v>0</v>
      </c>
    </row>
    <row r="41" spans="1:8" ht="15">
      <c r="A41" s="46" t="s">
        <v>99</v>
      </c>
      <c r="B41" s="25" t="s">
        <v>100</v>
      </c>
      <c r="C41" s="9">
        <v>7543500</v>
      </c>
      <c r="D41" s="9">
        <v>7543500</v>
      </c>
      <c r="E41" s="9">
        <v>7543500</v>
      </c>
      <c r="F41" s="9">
        <v>7543500</v>
      </c>
      <c r="G41" s="9">
        <v>7543500</v>
      </c>
      <c r="H41" s="23">
        <v>0</v>
      </c>
    </row>
    <row r="42" spans="1:8" ht="15">
      <c r="A42" s="46" t="s">
        <v>101</v>
      </c>
      <c r="B42" s="25" t="s">
        <v>102</v>
      </c>
      <c r="C42" s="9">
        <v>9025197</v>
      </c>
      <c r="D42" s="9">
        <v>9025197</v>
      </c>
      <c r="E42" s="9">
        <v>9025197</v>
      </c>
      <c r="F42" s="9">
        <v>9025197</v>
      </c>
      <c r="G42" s="9">
        <v>9025197</v>
      </c>
      <c r="H42" s="23">
        <v>0</v>
      </c>
    </row>
    <row r="43" spans="1:8" ht="15">
      <c r="A43" s="47" t="s">
        <v>103</v>
      </c>
      <c r="B43" s="25" t="s">
        <v>104</v>
      </c>
      <c r="C43" s="9">
        <v>4473803</v>
      </c>
      <c r="D43" s="9">
        <v>4473803</v>
      </c>
      <c r="E43" s="9">
        <v>4895880</v>
      </c>
      <c r="F43" s="9">
        <v>4895880</v>
      </c>
      <c r="G43" s="9">
        <v>4895880</v>
      </c>
      <c r="H43" s="23">
        <v>0</v>
      </c>
    </row>
    <row r="44" spans="1:8" ht="15">
      <c r="A44" s="48" t="s">
        <v>105</v>
      </c>
      <c r="B44" s="31" t="s">
        <v>106</v>
      </c>
      <c r="C44" s="11">
        <f>SUM(C41:C43)</f>
        <v>21042500</v>
      </c>
      <c r="D44" s="11">
        <f>SUM(D41:D43)</f>
        <v>21042500</v>
      </c>
      <c r="E44" s="11">
        <f>SUM(E40:E43)</f>
        <v>23027827</v>
      </c>
      <c r="F44" s="11">
        <f>SUM(F40:F43)</f>
        <v>23027827</v>
      </c>
      <c r="G44" s="11">
        <f>SUM(G40:G43)</f>
        <v>23027827</v>
      </c>
      <c r="H44" s="23">
        <v>0</v>
      </c>
    </row>
    <row r="45" spans="1:8" ht="15">
      <c r="A45" s="38" t="s">
        <v>107</v>
      </c>
      <c r="B45" s="25" t="s">
        <v>108</v>
      </c>
      <c r="C45" s="9">
        <v>17088007</v>
      </c>
      <c r="D45" s="9">
        <v>17088007</v>
      </c>
      <c r="E45" s="9">
        <v>36280920</v>
      </c>
      <c r="F45" s="9">
        <v>37844170</v>
      </c>
      <c r="G45" s="9">
        <v>37844170</v>
      </c>
      <c r="H45" s="23">
        <v>0</v>
      </c>
    </row>
    <row r="46" spans="1:8" ht="15">
      <c r="A46" s="38" t="s">
        <v>109</v>
      </c>
      <c r="B46" s="25" t="s">
        <v>110</v>
      </c>
      <c r="C46" s="9">
        <v>4608242</v>
      </c>
      <c r="D46" s="9">
        <v>4608242</v>
      </c>
      <c r="E46" s="9">
        <v>9790329</v>
      </c>
      <c r="F46" s="9">
        <v>10212406</v>
      </c>
      <c r="G46" s="9">
        <v>10212406</v>
      </c>
      <c r="H46" s="23">
        <v>0</v>
      </c>
    </row>
    <row r="47" spans="1:8" ht="15">
      <c r="A47" s="39" t="s">
        <v>111</v>
      </c>
      <c r="B47" s="31" t="s">
        <v>112</v>
      </c>
      <c r="C47" s="11">
        <f>SUM(C45:C46)</f>
        <v>21696249</v>
      </c>
      <c r="D47" s="11">
        <f>SUM(D45:D46)</f>
        <v>21696249</v>
      </c>
      <c r="E47" s="11">
        <f>SUM(E45:E46)</f>
        <v>46071249</v>
      </c>
      <c r="F47" s="11">
        <f>SUM(F45:F46)</f>
        <v>48056576</v>
      </c>
      <c r="G47" s="11">
        <f>SUM(G45:G46)</f>
        <v>48056576</v>
      </c>
      <c r="H47" s="23">
        <v>0</v>
      </c>
    </row>
    <row r="48" spans="1:8" s="34" customFormat="1" ht="12.75">
      <c r="A48" s="38" t="s">
        <v>113</v>
      </c>
      <c r="B48" s="25" t="s">
        <v>114</v>
      </c>
      <c r="C48" s="33"/>
      <c r="D48" s="33"/>
      <c r="E48" s="33">
        <v>150000</v>
      </c>
      <c r="F48" s="33">
        <v>150000</v>
      </c>
      <c r="G48" s="33">
        <v>150000</v>
      </c>
      <c r="H48" s="45">
        <v>0</v>
      </c>
    </row>
    <row r="49" spans="1:8" s="34" customFormat="1" ht="15">
      <c r="A49" s="38" t="s">
        <v>115</v>
      </c>
      <c r="B49" s="25" t="s">
        <v>116</v>
      </c>
      <c r="C49" s="33">
        <v>450000</v>
      </c>
      <c r="D49" s="9">
        <v>450000</v>
      </c>
      <c r="E49" s="9">
        <v>450000</v>
      </c>
      <c r="F49" s="9">
        <v>450000</v>
      </c>
      <c r="G49" s="9">
        <v>450000</v>
      </c>
      <c r="H49" s="23">
        <v>0</v>
      </c>
    </row>
    <row r="50" spans="1:8" ht="15">
      <c r="A50" s="39" t="s">
        <v>117</v>
      </c>
      <c r="B50" s="31" t="s">
        <v>118</v>
      </c>
      <c r="C50" s="11">
        <f>SUM(C49)</f>
        <v>450000</v>
      </c>
      <c r="D50" s="11">
        <f>SUM(D49)</f>
        <v>450000</v>
      </c>
      <c r="E50" s="11">
        <f>SUM(E48:E49)</f>
        <v>600000</v>
      </c>
      <c r="F50" s="11">
        <f>SUM(F48:F49)</f>
        <v>600000</v>
      </c>
      <c r="G50" s="11">
        <f>SUM(G48:G49)</f>
        <v>600000</v>
      </c>
      <c r="H50" s="23">
        <v>0</v>
      </c>
    </row>
    <row r="51" spans="1:8" ht="15.75">
      <c r="A51" s="42" t="s">
        <v>119</v>
      </c>
      <c r="B51" s="49"/>
      <c r="C51" s="43">
        <f>SUM(C50,C47,C44)</f>
        <v>43188749</v>
      </c>
      <c r="D51" s="43">
        <f>SUM(D50,D47,D44)</f>
        <v>43188749</v>
      </c>
      <c r="E51" s="43">
        <f>SUM(E44+E47+E50)</f>
        <v>69699076</v>
      </c>
      <c r="F51" s="43">
        <f>SUM(F44+F47+F50)</f>
        <v>71684403</v>
      </c>
      <c r="G51" s="43">
        <f>SUM(G44+G47+G50)</f>
        <v>71684403</v>
      </c>
      <c r="H51" s="23">
        <v>0</v>
      </c>
    </row>
    <row r="52" spans="1:8" ht="15.75">
      <c r="A52" s="50" t="s">
        <v>120</v>
      </c>
      <c r="B52" s="51" t="s">
        <v>121</v>
      </c>
      <c r="C52" s="11">
        <f>SUM(C39+C51)</f>
        <v>90465979</v>
      </c>
      <c r="D52" s="11">
        <f>SUM(D39+D51)</f>
        <v>90916489</v>
      </c>
      <c r="E52" s="11">
        <f>SUM(E39+E51)</f>
        <v>117452401</v>
      </c>
      <c r="F52" s="11">
        <f>SUM(F39+F51)</f>
        <v>119151232</v>
      </c>
      <c r="G52" s="11">
        <f>SUM(G39+G51)</f>
        <v>119151232</v>
      </c>
      <c r="H52" s="23">
        <v>0</v>
      </c>
    </row>
    <row r="53" spans="1:8" ht="15">
      <c r="A53" s="52" t="s">
        <v>122</v>
      </c>
      <c r="B53" s="53" t="s">
        <v>123</v>
      </c>
      <c r="C53" s="54">
        <v>924994</v>
      </c>
      <c r="D53" s="9">
        <v>924994</v>
      </c>
      <c r="E53" s="9">
        <v>924994</v>
      </c>
      <c r="F53" s="9">
        <v>924994</v>
      </c>
      <c r="G53" s="9">
        <v>924994</v>
      </c>
      <c r="H53" s="23">
        <v>0</v>
      </c>
    </row>
    <row r="54" spans="1:8" ht="15">
      <c r="A54" s="55" t="s">
        <v>124</v>
      </c>
      <c r="B54" s="56" t="s">
        <v>125</v>
      </c>
      <c r="C54" s="57">
        <f>SUM(C53)</f>
        <v>924994</v>
      </c>
      <c r="D54" s="11">
        <f>SUM(D53)</f>
        <v>924994</v>
      </c>
      <c r="E54" s="11">
        <f>SUM(E53)</f>
        <v>924994</v>
      </c>
      <c r="F54" s="11">
        <f>SUM(F53)</f>
        <v>924994</v>
      </c>
      <c r="G54" s="11">
        <f>SUM(G53)</f>
        <v>924994</v>
      </c>
      <c r="H54" s="23">
        <v>0</v>
      </c>
    </row>
    <row r="55" spans="1:8" ht="15.75">
      <c r="A55" s="58" t="s">
        <v>126</v>
      </c>
      <c r="B55" s="59" t="s">
        <v>127</v>
      </c>
      <c r="C55" s="57">
        <f>SUM(C54)</f>
        <v>924994</v>
      </c>
      <c r="D55" s="11">
        <f>SUM(D54)</f>
        <v>924994</v>
      </c>
      <c r="E55" s="11">
        <v>924994</v>
      </c>
      <c r="F55" s="11">
        <v>924994</v>
      </c>
      <c r="G55" s="11">
        <v>924994</v>
      </c>
      <c r="H55" s="23">
        <v>0</v>
      </c>
    </row>
    <row r="56" spans="1:8" ht="15.75">
      <c r="A56" s="60" t="s">
        <v>17</v>
      </c>
      <c r="B56" s="61"/>
      <c r="C56" s="11">
        <f>SUM(C52+C55)</f>
        <v>91390973</v>
      </c>
      <c r="D56" s="11">
        <f>SUM(D52+D55)</f>
        <v>91841483</v>
      </c>
      <c r="E56" s="11">
        <f>SUM(E39+E51+E55)</f>
        <v>118377395</v>
      </c>
      <c r="F56" s="11">
        <f>SUM(F39+F51+F55)</f>
        <v>120076226</v>
      </c>
      <c r="G56" s="11">
        <f>SUM(G39+G51+G55)</f>
        <v>120076226</v>
      </c>
      <c r="H56" s="23">
        <v>0</v>
      </c>
    </row>
  </sheetData>
  <sheetProtection/>
  <mergeCells count="3">
    <mergeCell ref="A3:H3"/>
    <mergeCell ref="A2:H2"/>
    <mergeCell ref="A1:H1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K29" sqref="K29"/>
    </sheetView>
  </sheetViews>
  <sheetFormatPr defaultColWidth="9.140625" defaultRowHeight="15"/>
  <cols>
    <col min="1" max="1" width="59.140625" style="1" customWidth="1"/>
    <col min="2" max="2" width="9.140625" style="1" customWidth="1"/>
    <col min="3" max="3" width="14.00390625" style="3" customWidth="1"/>
    <col min="4" max="4" width="17.00390625" style="1" customWidth="1"/>
    <col min="5" max="5" width="17.00390625" style="99" customWidth="1"/>
    <col min="6" max="6" width="17.00390625" style="184" customWidth="1"/>
    <col min="7" max="7" width="16.140625" style="1" customWidth="1"/>
    <col min="8" max="8" width="13.140625" style="3" bestFit="1" customWidth="1"/>
    <col min="9" max="9" width="11.28125" style="1" hidden="1" customWidth="1"/>
    <col min="10" max="16384" width="9.140625" style="1" customWidth="1"/>
  </cols>
  <sheetData>
    <row r="1" spans="1:9" ht="15">
      <c r="A1" s="203"/>
      <c r="B1" s="203"/>
      <c r="C1" s="203"/>
      <c r="D1" s="203"/>
      <c r="E1" s="203"/>
      <c r="F1" s="203"/>
      <c r="G1" s="203"/>
      <c r="H1" s="203"/>
      <c r="I1" s="203"/>
    </row>
    <row r="2" spans="1:9" ht="15">
      <c r="A2" s="202" t="s">
        <v>256</v>
      </c>
      <c r="B2" s="202"/>
      <c r="C2" s="202"/>
      <c r="D2" s="202"/>
      <c r="E2" s="202"/>
      <c r="F2" s="202"/>
      <c r="G2" s="202"/>
      <c r="H2" s="202"/>
      <c r="I2" s="202"/>
    </row>
    <row r="3" spans="1:9" ht="15.75">
      <c r="A3" s="200" t="s">
        <v>25</v>
      </c>
      <c r="B3" s="204"/>
      <c r="C3" s="204"/>
      <c r="D3" s="204"/>
      <c r="E3" s="204"/>
      <c r="F3" s="204"/>
      <c r="G3" s="204"/>
      <c r="H3" s="204"/>
      <c r="I3" s="204"/>
    </row>
    <row r="4" spans="1:9" ht="15.75" customHeight="1">
      <c r="A4" s="200" t="s">
        <v>128</v>
      </c>
      <c r="B4" s="204"/>
      <c r="C4" s="204"/>
      <c r="D4" s="204"/>
      <c r="E4" s="204"/>
      <c r="F4" s="204"/>
      <c r="G4" s="204"/>
      <c r="H4" s="204"/>
      <c r="I4" s="204"/>
    </row>
    <row r="5" spans="1:9" ht="15.75" customHeight="1">
      <c r="A5" s="14"/>
      <c r="B5" s="62"/>
      <c r="C5" s="63"/>
      <c r="D5" s="62"/>
      <c r="E5" s="62"/>
      <c r="F5" s="185"/>
      <c r="G5" s="62"/>
      <c r="H5" s="63"/>
      <c r="I5" s="62"/>
    </row>
    <row r="6" spans="1:9" ht="15.75" customHeight="1">
      <c r="A6" s="14"/>
      <c r="B6" s="62"/>
      <c r="C6" s="63"/>
      <c r="D6" s="62"/>
      <c r="E6" s="62"/>
      <c r="F6" s="185"/>
      <c r="G6" s="62"/>
      <c r="H6" s="63"/>
      <c r="I6" s="62"/>
    </row>
    <row r="7" spans="1:9" ht="15.75" customHeight="1">
      <c r="A7" s="64"/>
      <c r="B7" s="62"/>
      <c r="C7" s="63"/>
      <c r="D7" s="62"/>
      <c r="E7" s="62"/>
      <c r="F7" s="185"/>
      <c r="G7" s="62"/>
      <c r="H7" s="63" t="s">
        <v>2</v>
      </c>
      <c r="I7" s="62"/>
    </row>
    <row r="8" spans="1:9" ht="32.25" customHeight="1">
      <c r="A8" s="17" t="s">
        <v>27</v>
      </c>
      <c r="B8" s="18" t="s">
        <v>129</v>
      </c>
      <c r="C8" s="65" t="s">
        <v>130</v>
      </c>
      <c r="D8" s="66" t="s">
        <v>5</v>
      </c>
      <c r="E8" s="66" t="s">
        <v>6</v>
      </c>
      <c r="F8" s="66" t="s">
        <v>251</v>
      </c>
      <c r="G8" s="66" t="s">
        <v>30</v>
      </c>
      <c r="H8" s="19" t="s">
        <v>131</v>
      </c>
      <c r="I8" s="67" t="s">
        <v>132</v>
      </c>
    </row>
    <row r="9" spans="1:9" ht="15">
      <c r="A9" s="47" t="s">
        <v>133</v>
      </c>
      <c r="B9" s="28" t="s">
        <v>134</v>
      </c>
      <c r="C9" s="68">
        <v>13858414</v>
      </c>
      <c r="D9" s="186">
        <v>13858414</v>
      </c>
      <c r="E9" s="112">
        <v>13858414</v>
      </c>
      <c r="F9" s="112">
        <v>13858414</v>
      </c>
      <c r="G9" s="112">
        <v>13858414</v>
      </c>
      <c r="H9" s="112">
        <v>0</v>
      </c>
      <c r="I9" s="67"/>
    </row>
    <row r="10" spans="1:17" ht="32.25" customHeight="1">
      <c r="A10" s="28" t="s">
        <v>135</v>
      </c>
      <c r="B10" s="28" t="s">
        <v>136</v>
      </c>
      <c r="C10" s="68">
        <v>7466420</v>
      </c>
      <c r="D10" s="186">
        <v>7695490</v>
      </c>
      <c r="E10" s="112">
        <v>8138709</v>
      </c>
      <c r="F10" s="112">
        <v>7852213</v>
      </c>
      <c r="G10" s="112">
        <v>7852213</v>
      </c>
      <c r="H10" s="112">
        <v>0</v>
      </c>
      <c r="I10" s="67"/>
      <c r="Q10" s="1" t="s">
        <v>137</v>
      </c>
    </row>
    <row r="11" spans="1:9" ht="15">
      <c r="A11" s="47" t="s">
        <v>138</v>
      </c>
      <c r="B11" s="28" t="s">
        <v>139</v>
      </c>
      <c r="C11" s="68">
        <v>1800000</v>
      </c>
      <c r="D11" s="186">
        <v>1800000</v>
      </c>
      <c r="E11" s="112">
        <v>2000000</v>
      </c>
      <c r="F11" s="112">
        <v>2000000</v>
      </c>
      <c r="G11" s="112">
        <v>2000000</v>
      </c>
      <c r="H11" s="112">
        <v>0</v>
      </c>
      <c r="I11" s="67"/>
    </row>
    <row r="12" spans="1:9" ht="15">
      <c r="A12" s="47" t="s">
        <v>140</v>
      </c>
      <c r="B12" s="28" t="s">
        <v>141</v>
      </c>
      <c r="C12" s="68"/>
      <c r="D12" s="186">
        <v>221440</v>
      </c>
      <c r="E12" s="112">
        <v>221440</v>
      </c>
      <c r="F12" s="112">
        <v>221440</v>
      </c>
      <c r="G12" s="112">
        <v>221440</v>
      </c>
      <c r="H12" s="112">
        <v>0</v>
      </c>
      <c r="I12" s="67"/>
    </row>
    <row r="13" spans="1:9" ht="15">
      <c r="A13" s="32" t="s">
        <v>142</v>
      </c>
      <c r="B13" s="48" t="s">
        <v>143</v>
      </c>
      <c r="C13" s="69">
        <f>SUM(C9:C12)</f>
        <v>23124834</v>
      </c>
      <c r="D13" s="70">
        <f>SUM(D9:D12)</f>
        <v>23575344</v>
      </c>
      <c r="E13" s="71">
        <f>SUM(E9:E12)</f>
        <v>24218563</v>
      </c>
      <c r="F13" s="71">
        <f>SUM(F9:F12)</f>
        <v>23932067</v>
      </c>
      <c r="G13" s="71">
        <f>SUM(G9:G12)</f>
        <v>23932067</v>
      </c>
      <c r="H13" s="72">
        <v>0</v>
      </c>
      <c r="I13" s="73"/>
    </row>
    <row r="14" spans="1:9" s="34" customFormat="1" ht="12.75">
      <c r="A14" s="28" t="s">
        <v>144</v>
      </c>
      <c r="B14" s="47" t="s">
        <v>145</v>
      </c>
      <c r="C14" s="74"/>
      <c r="D14" s="75"/>
      <c r="E14" s="76">
        <v>26360327</v>
      </c>
      <c r="F14" s="76">
        <v>28345654</v>
      </c>
      <c r="G14" s="76">
        <v>28345654</v>
      </c>
      <c r="H14" s="72">
        <v>0</v>
      </c>
      <c r="I14" s="72"/>
    </row>
    <row r="15" spans="1:9" s="35" customFormat="1" ht="14.25">
      <c r="A15" s="32" t="s">
        <v>146</v>
      </c>
      <c r="B15" s="48" t="s">
        <v>147</v>
      </c>
      <c r="C15" s="69"/>
      <c r="D15" s="70"/>
      <c r="E15" s="71">
        <f>SUM(E14)</f>
        <v>26360327</v>
      </c>
      <c r="F15" s="71">
        <f>SUM(F14)</f>
        <v>28345654</v>
      </c>
      <c r="G15" s="71">
        <f>SUM(G14)</f>
        <v>28345654</v>
      </c>
      <c r="H15" s="77">
        <v>0</v>
      </c>
      <c r="I15" s="77"/>
    </row>
    <row r="16" spans="1:9" ht="15">
      <c r="A16" s="28" t="s">
        <v>148</v>
      </c>
      <c r="B16" s="47" t="s">
        <v>149</v>
      </c>
      <c r="C16" s="74">
        <v>1250000</v>
      </c>
      <c r="D16" s="75">
        <v>1250000</v>
      </c>
      <c r="E16" s="76">
        <v>1250000</v>
      </c>
      <c r="F16" s="76">
        <v>1250000</v>
      </c>
      <c r="G16" s="76">
        <v>1250000</v>
      </c>
      <c r="H16" s="72">
        <v>0</v>
      </c>
      <c r="I16" s="73"/>
    </row>
    <row r="17" spans="1:9" ht="15">
      <c r="A17" s="28" t="s">
        <v>150</v>
      </c>
      <c r="B17" s="47" t="s">
        <v>151</v>
      </c>
      <c r="C17" s="74">
        <v>2500000</v>
      </c>
      <c r="D17" s="75">
        <v>2500000</v>
      </c>
      <c r="E17" s="76">
        <v>2500000</v>
      </c>
      <c r="F17" s="76">
        <v>2500000</v>
      </c>
      <c r="G17" s="76">
        <v>2500000</v>
      </c>
      <c r="H17" s="72">
        <v>0</v>
      </c>
      <c r="I17" s="73"/>
    </row>
    <row r="18" spans="1:9" ht="15">
      <c r="A18" s="28" t="s">
        <v>152</v>
      </c>
      <c r="B18" s="47" t="s">
        <v>153</v>
      </c>
      <c r="C18" s="74">
        <v>1171634</v>
      </c>
      <c r="D18" s="75">
        <v>1171634</v>
      </c>
      <c r="E18" s="76">
        <v>0</v>
      </c>
      <c r="F18" s="76">
        <v>0</v>
      </c>
      <c r="G18" s="76">
        <v>0</v>
      </c>
      <c r="H18" s="72">
        <v>0</v>
      </c>
      <c r="I18" s="73"/>
    </row>
    <row r="19" spans="1:9" ht="15">
      <c r="A19" s="28" t="s">
        <v>154</v>
      </c>
      <c r="B19" s="47"/>
      <c r="C19" s="74"/>
      <c r="D19" s="75"/>
      <c r="E19" s="76"/>
      <c r="F19" s="76"/>
      <c r="G19" s="76"/>
      <c r="H19" s="72">
        <v>0</v>
      </c>
      <c r="I19" s="73"/>
    </row>
    <row r="20" spans="1:9" ht="15">
      <c r="A20" s="32" t="s">
        <v>155</v>
      </c>
      <c r="B20" s="48" t="s">
        <v>156</v>
      </c>
      <c r="C20" s="69">
        <f>SUM(C16:C18)</f>
        <v>4921634</v>
      </c>
      <c r="D20" s="70">
        <f>SUM(D16:D18)</f>
        <v>4921634</v>
      </c>
      <c r="E20" s="71">
        <f>SUM(E16:E18)</f>
        <v>3750000</v>
      </c>
      <c r="F20" s="71">
        <f>SUM(F16:F18)</f>
        <v>3750000</v>
      </c>
      <c r="G20" s="71">
        <f>SUM(G16:G18)</f>
        <v>3750000</v>
      </c>
      <c r="H20" s="72">
        <v>0</v>
      </c>
      <c r="I20" s="77"/>
    </row>
    <row r="21" spans="1:9" ht="15">
      <c r="A21" s="38" t="s">
        <v>157</v>
      </c>
      <c r="B21" s="47" t="s">
        <v>158</v>
      </c>
      <c r="C21" s="74">
        <v>5508987</v>
      </c>
      <c r="D21" s="75">
        <v>5508987</v>
      </c>
      <c r="E21" s="76">
        <v>5508987</v>
      </c>
      <c r="F21" s="76">
        <v>5508987</v>
      </c>
      <c r="G21" s="76">
        <v>5508987</v>
      </c>
      <c r="H21" s="72">
        <v>0</v>
      </c>
      <c r="I21" s="73"/>
    </row>
    <row r="22" spans="1:9" ht="15">
      <c r="A22" s="38" t="s">
        <v>159</v>
      </c>
      <c r="B22" s="47" t="s">
        <v>160</v>
      </c>
      <c r="C22" s="74">
        <v>300000</v>
      </c>
      <c r="D22" s="75">
        <v>300000</v>
      </c>
      <c r="E22" s="76">
        <v>300000</v>
      </c>
      <c r="F22" s="76">
        <v>300000</v>
      </c>
      <c r="G22" s="76">
        <v>300000</v>
      </c>
      <c r="H22" s="72">
        <v>0</v>
      </c>
      <c r="I22" s="73"/>
    </row>
    <row r="23" spans="1:9" ht="15">
      <c r="A23" s="38" t="s">
        <v>161</v>
      </c>
      <c r="B23" s="47" t="s">
        <v>162</v>
      </c>
      <c r="C23" s="74"/>
      <c r="D23" s="75"/>
      <c r="E23" s="76">
        <v>704000</v>
      </c>
      <c r="F23" s="76">
        <v>704000</v>
      </c>
      <c r="G23" s="76">
        <v>704000</v>
      </c>
      <c r="H23" s="72">
        <v>0</v>
      </c>
      <c r="I23" s="73"/>
    </row>
    <row r="24" spans="1:9" ht="15">
      <c r="A24" s="38" t="s">
        <v>163</v>
      </c>
      <c r="B24" s="47" t="s">
        <v>164</v>
      </c>
      <c r="C24" s="74">
        <v>1357228</v>
      </c>
      <c r="D24" s="75">
        <v>1357228</v>
      </c>
      <c r="E24" s="76">
        <v>1357228</v>
      </c>
      <c r="F24" s="76">
        <v>1357228</v>
      </c>
      <c r="G24" s="76">
        <v>1357228</v>
      </c>
      <c r="H24" s="72">
        <v>0</v>
      </c>
      <c r="I24" s="73"/>
    </row>
    <row r="25" spans="1:9" ht="15">
      <c r="A25" s="38" t="s">
        <v>165</v>
      </c>
      <c r="B25" s="47" t="s">
        <v>166</v>
      </c>
      <c r="C25" s="74">
        <v>1934798</v>
      </c>
      <c r="D25" s="75">
        <v>1934798</v>
      </c>
      <c r="E25" s="76">
        <v>1934798</v>
      </c>
      <c r="F25" s="76">
        <v>1934798</v>
      </c>
      <c r="G25" s="76">
        <v>1934798</v>
      </c>
      <c r="H25" s="72">
        <v>0</v>
      </c>
      <c r="I25" s="73"/>
    </row>
    <row r="26" spans="1:9" ht="15">
      <c r="A26" s="38" t="s">
        <v>167</v>
      </c>
      <c r="B26" s="47" t="s">
        <v>168</v>
      </c>
      <c r="C26" s="74"/>
      <c r="D26" s="75"/>
      <c r="E26" s="76"/>
      <c r="F26" s="76"/>
      <c r="G26" s="76"/>
      <c r="H26" s="72">
        <v>0</v>
      </c>
      <c r="I26" s="73"/>
    </row>
    <row r="27" spans="1:9" ht="15">
      <c r="A27" s="38" t="s">
        <v>169</v>
      </c>
      <c r="B27" s="47" t="s">
        <v>170</v>
      </c>
      <c r="C27" s="74"/>
      <c r="D27" s="75"/>
      <c r="E27" s="76"/>
      <c r="F27" s="76"/>
      <c r="G27" s="76"/>
      <c r="H27" s="72">
        <v>0</v>
      </c>
      <c r="I27" s="73"/>
    </row>
    <row r="28" spans="1:9" ht="15">
      <c r="A28" s="39" t="s">
        <v>171</v>
      </c>
      <c r="B28" s="48" t="s">
        <v>172</v>
      </c>
      <c r="C28" s="69">
        <f>SUM(C21:C25)</f>
        <v>9101013</v>
      </c>
      <c r="D28" s="70">
        <f>SUM(D21:D26)</f>
        <v>9101013</v>
      </c>
      <c r="E28" s="71">
        <f>SUM(E21:E27)</f>
        <v>9805013</v>
      </c>
      <c r="F28" s="71">
        <f>SUM(F21:F27)</f>
        <v>9805013</v>
      </c>
      <c r="G28" s="71">
        <f>SUM(G21:G27)</f>
        <v>9805013</v>
      </c>
      <c r="H28" s="72">
        <v>0</v>
      </c>
      <c r="I28" s="77"/>
    </row>
    <row r="29" spans="1:9" ht="15.75">
      <c r="A29" s="78" t="s">
        <v>173</v>
      </c>
      <c r="B29" s="50" t="s">
        <v>174</v>
      </c>
      <c r="C29" s="79">
        <f>SUM(C28,C20,C13)</f>
        <v>37147481</v>
      </c>
      <c r="D29" s="80">
        <f>SUM(D28,D20,D13)</f>
        <v>37597991</v>
      </c>
      <c r="E29" s="81">
        <f>SUM(E13+E15+E20+E28)</f>
        <v>64133903</v>
      </c>
      <c r="F29" s="81">
        <f>SUM(F13+F15+F20+F28)</f>
        <v>65832734</v>
      </c>
      <c r="G29" s="81">
        <f>SUM(G13+G15+G20+G28)</f>
        <v>65832734</v>
      </c>
      <c r="H29" s="72">
        <v>0</v>
      </c>
      <c r="I29" s="77"/>
    </row>
    <row r="30" spans="1:9" ht="15.75">
      <c r="A30" s="60" t="s">
        <v>175</v>
      </c>
      <c r="B30" s="50"/>
      <c r="C30" s="82">
        <v>-10129749</v>
      </c>
      <c r="D30" s="83">
        <v>-10129749</v>
      </c>
      <c r="E30" s="84">
        <v>-37948312</v>
      </c>
      <c r="F30" s="71">
        <v>18365906</v>
      </c>
      <c r="G30" s="71">
        <v>18365905</v>
      </c>
      <c r="H30" s="72">
        <v>0</v>
      </c>
      <c r="I30" s="77"/>
    </row>
    <row r="31" spans="1:9" ht="15.75">
      <c r="A31" s="60" t="s">
        <v>176</v>
      </c>
      <c r="B31" s="50"/>
      <c r="C31" s="85">
        <v>-43188749</v>
      </c>
      <c r="D31" s="86">
        <v>-43188749</v>
      </c>
      <c r="E31" s="87">
        <v>-43338749</v>
      </c>
      <c r="F31" s="71">
        <v>-71684403</v>
      </c>
      <c r="G31" s="71">
        <v>-71684403</v>
      </c>
      <c r="H31" s="72">
        <v>0</v>
      </c>
      <c r="I31" s="77"/>
    </row>
    <row r="32" spans="1:9" ht="15">
      <c r="A32" s="28" t="s">
        <v>177</v>
      </c>
      <c r="B32" s="28" t="s">
        <v>178</v>
      </c>
      <c r="C32" s="68">
        <v>54243492</v>
      </c>
      <c r="D32" s="88">
        <v>54243492</v>
      </c>
      <c r="E32" s="89">
        <v>54243492</v>
      </c>
      <c r="F32" s="71">
        <v>54243492</v>
      </c>
      <c r="G32" s="71">
        <v>54243492</v>
      </c>
      <c r="H32" s="72">
        <v>0</v>
      </c>
      <c r="I32" s="73"/>
    </row>
    <row r="33" spans="1:9" ht="15">
      <c r="A33" s="29" t="s">
        <v>179</v>
      </c>
      <c r="B33" s="29" t="s">
        <v>180</v>
      </c>
      <c r="C33" s="90">
        <f aca="true" t="shared" si="0" ref="C33:F34">SUM(C32)</f>
        <v>54243492</v>
      </c>
      <c r="D33" s="91">
        <f t="shared" si="0"/>
        <v>54243492</v>
      </c>
      <c r="E33" s="92">
        <f t="shared" si="0"/>
        <v>54243492</v>
      </c>
      <c r="F33" s="92">
        <f t="shared" si="0"/>
        <v>54243492</v>
      </c>
      <c r="G33" s="92">
        <f>SUM(G32)</f>
        <v>54243492</v>
      </c>
      <c r="H33" s="72">
        <v>0</v>
      </c>
      <c r="I33" s="77"/>
    </row>
    <row r="34" spans="1:9" ht="15.75">
      <c r="A34" s="58" t="s">
        <v>181</v>
      </c>
      <c r="B34" s="59" t="s">
        <v>182</v>
      </c>
      <c r="C34" s="93">
        <f t="shared" si="0"/>
        <v>54243492</v>
      </c>
      <c r="D34" s="94">
        <f t="shared" si="0"/>
        <v>54243492</v>
      </c>
      <c r="E34" s="95">
        <f t="shared" si="0"/>
        <v>54243492</v>
      </c>
      <c r="F34" s="95">
        <f t="shared" si="0"/>
        <v>54243492</v>
      </c>
      <c r="G34" s="95">
        <f>SUM(G33)</f>
        <v>54243492</v>
      </c>
      <c r="H34" s="72">
        <v>0</v>
      </c>
      <c r="I34" s="77"/>
    </row>
    <row r="35" spans="1:9" ht="15.75">
      <c r="A35" s="60" t="s">
        <v>24</v>
      </c>
      <c r="B35" s="187"/>
      <c r="C35" s="96">
        <f>SUM(C29+C34)</f>
        <v>91390973</v>
      </c>
      <c r="D35" s="97">
        <f>SUM(D29+D34)</f>
        <v>91841483</v>
      </c>
      <c r="E35" s="98">
        <f>SUM(E13+E15+E20+E28+E34)</f>
        <v>118377395</v>
      </c>
      <c r="F35" s="98">
        <f>SUM(F13+F15+F20+F28+F34)</f>
        <v>120076226</v>
      </c>
      <c r="G35" s="98">
        <f>SUM(G13+G15+G20+G28+G34)</f>
        <v>120076226</v>
      </c>
      <c r="H35" s="72">
        <v>0</v>
      </c>
      <c r="I35" s="77"/>
    </row>
  </sheetData>
  <sheetProtection/>
  <mergeCells count="4">
    <mergeCell ref="A1:I1"/>
    <mergeCell ref="A2:I2"/>
    <mergeCell ref="A3:I3"/>
    <mergeCell ref="A4:I4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30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47.00390625" style="1" customWidth="1"/>
    <col min="2" max="2" width="12.8515625" style="99" customWidth="1"/>
    <col min="3" max="3" width="11.57421875" style="99" customWidth="1"/>
    <col min="4" max="4" width="15.00390625" style="3" customWidth="1"/>
    <col min="5" max="5" width="16.7109375" style="1" hidden="1" customWidth="1"/>
    <col min="6" max="6" width="17.00390625" style="1" hidden="1" customWidth="1"/>
    <col min="7" max="7" width="13.8515625" style="1" hidden="1" customWidth="1"/>
    <col min="8" max="8" width="10.7109375" style="1" hidden="1" customWidth="1"/>
    <col min="9" max="9" width="11.57421875" style="1" hidden="1" customWidth="1"/>
    <col min="10" max="10" width="12.140625" style="1" customWidth="1"/>
    <col min="11" max="11" width="10.140625" style="1" bestFit="1" customWidth="1"/>
    <col min="12" max="16384" width="9.140625" style="1" customWidth="1"/>
  </cols>
  <sheetData>
    <row r="2" spans="1:10" ht="15">
      <c r="A2" s="194" t="s">
        <v>257</v>
      </c>
      <c r="B2" s="194"/>
      <c r="C2" s="194"/>
      <c r="D2" s="194"/>
      <c r="E2" s="194"/>
      <c r="F2" s="196"/>
      <c r="G2" s="196"/>
      <c r="H2" s="196"/>
      <c r="I2" s="196"/>
      <c r="J2" s="196"/>
    </row>
    <row r="3" spans="1:10" ht="16.5" customHeight="1">
      <c r="A3" s="197" t="s">
        <v>25</v>
      </c>
      <c r="B3" s="195"/>
      <c r="C3" s="195"/>
      <c r="D3" s="195"/>
      <c r="E3" s="195"/>
      <c r="F3" s="196"/>
      <c r="G3" s="196"/>
      <c r="H3" s="196"/>
      <c r="I3" s="196"/>
      <c r="J3" s="196"/>
    </row>
    <row r="4" spans="1:10" ht="19.5">
      <c r="A4" s="205" t="s">
        <v>184</v>
      </c>
      <c r="B4" s="195"/>
      <c r="C4" s="195"/>
      <c r="D4" s="195"/>
      <c r="E4" s="196"/>
      <c r="F4" s="196"/>
      <c r="G4" s="196"/>
      <c r="H4" s="196"/>
      <c r="I4" s="196"/>
      <c r="J4" s="196"/>
    </row>
    <row r="5" spans="1:9" ht="19.5">
      <c r="A5" s="100"/>
      <c r="B5" s="102"/>
      <c r="C5" s="102"/>
      <c r="D5" s="103"/>
      <c r="E5" s="102"/>
      <c r="F5" s="102"/>
      <c r="G5" s="102"/>
      <c r="H5" s="102"/>
      <c r="I5" s="102"/>
    </row>
    <row r="6" spans="1:9" ht="19.5">
      <c r="A6" s="100"/>
      <c r="B6" s="102"/>
      <c r="C6" s="102"/>
      <c r="D6" s="103"/>
      <c r="E6" s="102"/>
      <c r="F6" s="102"/>
      <c r="G6" s="102"/>
      <c r="H6" s="102"/>
      <c r="I6" s="102"/>
    </row>
    <row r="7" ht="15">
      <c r="D7" s="4" t="s">
        <v>2</v>
      </c>
    </row>
    <row r="8" spans="1:10" ht="38.25">
      <c r="A8" s="17" t="s">
        <v>27</v>
      </c>
      <c r="B8" s="18" t="s">
        <v>28</v>
      </c>
      <c r="C8" s="19" t="s">
        <v>130</v>
      </c>
      <c r="D8" s="19" t="s">
        <v>6</v>
      </c>
      <c r="E8" s="104" t="s">
        <v>185</v>
      </c>
      <c r="F8" s="104" t="s">
        <v>185</v>
      </c>
      <c r="G8" s="104" t="s">
        <v>185</v>
      </c>
      <c r="H8" s="104" t="s">
        <v>185</v>
      </c>
      <c r="I8" s="66" t="s">
        <v>183</v>
      </c>
      <c r="J8" s="19" t="s">
        <v>251</v>
      </c>
    </row>
    <row r="9" spans="1:10" s="110" customFormat="1" ht="15">
      <c r="A9" s="105" t="s">
        <v>97</v>
      </c>
      <c r="B9" s="18" t="s">
        <v>98</v>
      </c>
      <c r="C9" s="106"/>
      <c r="D9" s="107">
        <f>SUM(D10)</f>
        <v>1563250</v>
      </c>
      <c r="E9" s="108"/>
      <c r="F9" s="108"/>
      <c r="G9" s="108"/>
      <c r="H9" s="108"/>
      <c r="I9" s="109"/>
      <c r="J9" s="107">
        <v>1563250</v>
      </c>
    </row>
    <row r="10" spans="1:10" s="110" customFormat="1" ht="15">
      <c r="A10" s="47" t="s">
        <v>186</v>
      </c>
      <c r="B10" s="188" t="s">
        <v>98</v>
      </c>
      <c r="C10" s="111"/>
      <c r="D10" s="112">
        <v>1563250</v>
      </c>
      <c r="E10" s="108"/>
      <c r="F10" s="108"/>
      <c r="G10" s="108"/>
      <c r="H10" s="108"/>
      <c r="I10" s="108"/>
      <c r="J10" s="112">
        <v>1563250</v>
      </c>
    </row>
    <row r="11" spans="1:256" ht="15">
      <c r="A11" s="113" t="s">
        <v>187</v>
      </c>
      <c r="B11" s="17" t="s">
        <v>100</v>
      </c>
      <c r="C11" s="77">
        <f>SUM(C12:C15)</f>
        <v>7543500</v>
      </c>
      <c r="D11" s="77">
        <f>SUM(D12:D15)</f>
        <v>7543500</v>
      </c>
      <c r="E11" s="114"/>
      <c r="F11" s="114"/>
      <c r="G11" s="114"/>
      <c r="H11" s="114"/>
      <c r="I11" s="114"/>
      <c r="J11" s="77">
        <f>SUM(J12:J15)</f>
        <v>7543500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</row>
    <row r="12" spans="1:10" ht="25.5">
      <c r="A12" s="38" t="s">
        <v>188</v>
      </c>
      <c r="B12" s="115" t="s">
        <v>100</v>
      </c>
      <c r="C12" s="73">
        <v>1000000</v>
      </c>
      <c r="D12" s="73">
        <v>1000000</v>
      </c>
      <c r="E12" s="23"/>
      <c r="F12" s="23"/>
      <c r="G12" s="23"/>
      <c r="H12" s="23"/>
      <c r="I12" s="23"/>
      <c r="J12" s="73">
        <v>1000000</v>
      </c>
    </row>
    <row r="13" spans="1:10" ht="15">
      <c r="A13" s="38" t="s">
        <v>189</v>
      </c>
      <c r="B13" s="115" t="s">
        <v>100</v>
      </c>
      <c r="C13" s="73">
        <v>1000000</v>
      </c>
      <c r="D13" s="73">
        <v>1000000</v>
      </c>
      <c r="E13" s="23"/>
      <c r="F13" s="23"/>
      <c r="G13" s="23"/>
      <c r="H13" s="23"/>
      <c r="I13" s="23"/>
      <c r="J13" s="73">
        <v>1000000</v>
      </c>
    </row>
    <row r="14" spans="1:10" ht="15">
      <c r="A14" s="38" t="s">
        <v>190</v>
      </c>
      <c r="B14" s="115" t="s">
        <v>100</v>
      </c>
      <c r="C14" s="73">
        <v>2000000</v>
      </c>
      <c r="D14" s="73">
        <v>2000000</v>
      </c>
      <c r="E14" s="23"/>
      <c r="F14" s="23"/>
      <c r="G14" s="23"/>
      <c r="H14" s="23"/>
      <c r="I14" s="23"/>
      <c r="J14" s="73">
        <v>2000000</v>
      </c>
    </row>
    <row r="15" spans="1:10" ht="15">
      <c r="A15" s="38" t="s">
        <v>191</v>
      </c>
      <c r="B15" s="115" t="s">
        <v>100</v>
      </c>
      <c r="C15" s="73">
        <v>3543500</v>
      </c>
      <c r="D15" s="73">
        <v>3543500</v>
      </c>
      <c r="E15" s="23"/>
      <c r="F15" s="23"/>
      <c r="G15" s="23"/>
      <c r="H15" s="23"/>
      <c r="I15" s="23"/>
      <c r="J15" s="73">
        <v>3543500</v>
      </c>
    </row>
    <row r="16" spans="1:256" ht="15">
      <c r="A16" s="113" t="s">
        <v>192</v>
      </c>
      <c r="B16" s="17" t="s">
        <v>102</v>
      </c>
      <c r="C16" s="77">
        <f>SUM(C17:C19)</f>
        <v>9025197</v>
      </c>
      <c r="D16" s="77">
        <f>SUM(D17:D19)</f>
        <v>9025197</v>
      </c>
      <c r="E16" s="114"/>
      <c r="F16" s="114"/>
      <c r="G16" s="114"/>
      <c r="H16" s="114"/>
      <c r="I16" s="114"/>
      <c r="J16" s="77">
        <f>SUM(J17:J19)</f>
        <v>9025197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</row>
    <row r="17" spans="1:10" ht="25.5">
      <c r="A17" s="38" t="s">
        <v>193</v>
      </c>
      <c r="B17" s="115" t="s">
        <v>102</v>
      </c>
      <c r="C17" s="73">
        <v>551181</v>
      </c>
      <c r="D17" s="73">
        <v>551181</v>
      </c>
      <c r="E17" s="23"/>
      <c r="F17" s="23"/>
      <c r="G17" s="23"/>
      <c r="H17" s="23"/>
      <c r="I17" s="23"/>
      <c r="J17" s="73">
        <v>551181</v>
      </c>
    </row>
    <row r="18" spans="1:10" ht="25.5" customHeight="1">
      <c r="A18" s="38" t="s">
        <v>194</v>
      </c>
      <c r="B18" s="115" t="s">
        <v>102</v>
      </c>
      <c r="C18" s="73">
        <v>7874016</v>
      </c>
      <c r="D18" s="73">
        <v>7874016</v>
      </c>
      <c r="E18" s="23"/>
      <c r="F18" s="23"/>
      <c r="G18" s="23"/>
      <c r="H18" s="23"/>
      <c r="I18" s="23"/>
      <c r="J18" s="73">
        <v>7874016</v>
      </c>
    </row>
    <row r="19" spans="1:10" ht="28.5" customHeight="1">
      <c r="A19" s="38" t="s">
        <v>195</v>
      </c>
      <c r="B19" s="115" t="s">
        <v>102</v>
      </c>
      <c r="C19" s="73">
        <v>600000</v>
      </c>
      <c r="D19" s="73">
        <v>600000</v>
      </c>
      <c r="E19" s="23"/>
      <c r="F19" s="23"/>
      <c r="G19" s="23"/>
      <c r="H19" s="23"/>
      <c r="I19" s="23"/>
      <c r="J19" s="73">
        <v>600000</v>
      </c>
    </row>
    <row r="20" spans="1:10" s="35" customFormat="1" ht="22.5" customHeight="1">
      <c r="A20" s="29" t="s">
        <v>103</v>
      </c>
      <c r="B20" s="17" t="s">
        <v>104</v>
      </c>
      <c r="C20" s="77">
        <v>4473803</v>
      </c>
      <c r="D20" s="77">
        <v>4895880</v>
      </c>
      <c r="E20" s="114"/>
      <c r="F20" s="114"/>
      <c r="G20" s="114"/>
      <c r="H20" s="114"/>
      <c r="I20" s="114"/>
      <c r="J20" s="77">
        <v>4895880</v>
      </c>
    </row>
    <row r="21" spans="1:256" ht="15.75">
      <c r="A21" s="78" t="s">
        <v>105</v>
      </c>
      <c r="B21" s="116" t="s">
        <v>106</v>
      </c>
      <c r="C21" s="117">
        <f>SUM(C11+C16+C20)</f>
        <v>21042500</v>
      </c>
      <c r="D21" s="117">
        <f>SUM(D9+D11+D16+D20)</f>
        <v>23027827</v>
      </c>
      <c r="E21" s="118"/>
      <c r="F21" s="118"/>
      <c r="G21" s="118"/>
      <c r="H21" s="118"/>
      <c r="I21" s="118"/>
      <c r="J21" s="117">
        <f>SUM(J9+J11+J16+J20)</f>
        <v>23027827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34" customFormat="1" ht="25.5">
      <c r="A22" s="119" t="s">
        <v>196</v>
      </c>
      <c r="B22" s="120" t="s">
        <v>108</v>
      </c>
      <c r="C22" s="121"/>
      <c r="D22" s="121">
        <v>1563250</v>
      </c>
      <c r="E22" s="122"/>
      <c r="F22" s="122"/>
      <c r="G22" s="122"/>
      <c r="H22" s="122"/>
      <c r="I22" s="122"/>
      <c r="J22" s="121">
        <v>1563250</v>
      </c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3"/>
      <c r="FH22" s="123"/>
      <c r="FI22" s="123"/>
      <c r="FJ22" s="123"/>
      <c r="FK22" s="123"/>
      <c r="FL22" s="123"/>
      <c r="FM22" s="123"/>
      <c r="FN22" s="123"/>
      <c r="FO22" s="123"/>
      <c r="FP22" s="123"/>
      <c r="FQ22" s="123"/>
      <c r="FR22" s="123"/>
      <c r="FS22" s="123"/>
      <c r="FT22" s="123"/>
      <c r="FU22" s="123"/>
      <c r="FV22" s="123"/>
      <c r="FW22" s="123"/>
      <c r="FX22" s="123"/>
      <c r="FY22" s="123"/>
      <c r="FZ22" s="123"/>
      <c r="GA22" s="123"/>
      <c r="GB22" s="123"/>
      <c r="GC22" s="123"/>
      <c r="GD22" s="123"/>
      <c r="GE22" s="123"/>
      <c r="GF22" s="123"/>
      <c r="GG22" s="123"/>
      <c r="GH22" s="123"/>
      <c r="GI22" s="123"/>
      <c r="GJ22" s="123"/>
      <c r="GK22" s="123"/>
      <c r="GL22" s="123"/>
      <c r="GM22" s="123"/>
      <c r="GN22" s="123"/>
      <c r="GO22" s="123"/>
      <c r="GP22" s="123"/>
      <c r="GQ22" s="123"/>
      <c r="GR22" s="123"/>
      <c r="GS22" s="123"/>
      <c r="GT22" s="123"/>
      <c r="GU22" s="123"/>
      <c r="GV22" s="123"/>
      <c r="GW22" s="123"/>
      <c r="GX22" s="123"/>
      <c r="GY22" s="123"/>
      <c r="GZ22" s="123"/>
      <c r="HA22" s="123"/>
      <c r="HB22" s="123"/>
      <c r="HC22" s="123"/>
      <c r="HD22" s="123"/>
      <c r="HE22" s="123"/>
      <c r="HF22" s="123"/>
      <c r="HG22" s="123"/>
      <c r="HH22" s="123"/>
      <c r="HI22" s="123"/>
      <c r="HJ22" s="123"/>
      <c r="HK22" s="123"/>
      <c r="HL22" s="123"/>
      <c r="HM22" s="123"/>
      <c r="HN22" s="123"/>
      <c r="HO22" s="123"/>
      <c r="HP22" s="123"/>
      <c r="HQ22" s="123"/>
      <c r="HR22" s="123"/>
      <c r="HS22" s="123"/>
      <c r="HT22" s="123"/>
      <c r="HU22" s="123"/>
      <c r="HV22" s="123"/>
      <c r="HW22" s="123"/>
      <c r="HX22" s="123"/>
      <c r="HY22" s="123"/>
      <c r="HZ22" s="123"/>
      <c r="IA22" s="123"/>
      <c r="IB22" s="123"/>
      <c r="IC22" s="123"/>
      <c r="ID22" s="123"/>
      <c r="IE22" s="123"/>
      <c r="IF22" s="123"/>
      <c r="IG22" s="123"/>
      <c r="IH22" s="123"/>
      <c r="II22" s="123"/>
      <c r="IJ22" s="123"/>
      <c r="IK22" s="123"/>
      <c r="IL22" s="123"/>
      <c r="IM22" s="123"/>
      <c r="IN22" s="123"/>
      <c r="IO22" s="123"/>
      <c r="IP22" s="123"/>
      <c r="IQ22" s="123"/>
      <c r="IR22" s="123"/>
      <c r="IS22" s="123"/>
      <c r="IT22" s="123"/>
      <c r="IU22" s="123"/>
      <c r="IV22" s="123"/>
    </row>
    <row r="23" spans="1:256" s="34" customFormat="1" ht="38.25">
      <c r="A23" s="119" t="s">
        <v>197</v>
      </c>
      <c r="B23" s="120" t="s">
        <v>108</v>
      </c>
      <c r="C23" s="121"/>
      <c r="D23" s="121">
        <v>19192913</v>
      </c>
      <c r="E23" s="122"/>
      <c r="F23" s="122"/>
      <c r="G23" s="122"/>
      <c r="H23" s="122"/>
      <c r="I23" s="122"/>
      <c r="J23" s="121">
        <v>19192913</v>
      </c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/>
      <c r="EG23" s="123"/>
      <c r="EH23" s="123"/>
      <c r="EI23" s="123"/>
      <c r="EJ23" s="123"/>
      <c r="EK23" s="123"/>
      <c r="EL23" s="123"/>
      <c r="EM23" s="123"/>
      <c r="EN23" s="123"/>
      <c r="EO23" s="123"/>
      <c r="EP23" s="123"/>
      <c r="EQ23" s="123"/>
      <c r="ER23" s="123"/>
      <c r="ES23" s="123"/>
      <c r="ET23" s="123"/>
      <c r="EU23" s="123"/>
      <c r="EV23" s="123"/>
      <c r="EW23" s="123"/>
      <c r="EX23" s="123"/>
      <c r="EY23" s="123"/>
      <c r="EZ23" s="123"/>
      <c r="FA23" s="123"/>
      <c r="FB23" s="123"/>
      <c r="FC23" s="123"/>
      <c r="FD23" s="123"/>
      <c r="FE23" s="123"/>
      <c r="FF23" s="123"/>
      <c r="FG23" s="123"/>
      <c r="FH23" s="123"/>
      <c r="FI23" s="123"/>
      <c r="FJ23" s="123"/>
      <c r="FK23" s="123"/>
      <c r="FL23" s="123"/>
      <c r="FM23" s="123"/>
      <c r="FN23" s="123"/>
      <c r="FO23" s="123"/>
      <c r="FP23" s="123"/>
      <c r="FQ23" s="123"/>
      <c r="FR23" s="123"/>
      <c r="FS23" s="123"/>
      <c r="FT23" s="123"/>
      <c r="FU23" s="123"/>
      <c r="FV23" s="123"/>
      <c r="FW23" s="123"/>
      <c r="FX23" s="123"/>
      <c r="FY23" s="123"/>
      <c r="FZ23" s="123"/>
      <c r="GA23" s="123"/>
      <c r="GB23" s="123"/>
      <c r="GC23" s="123"/>
      <c r="GD23" s="123"/>
      <c r="GE23" s="123"/>
      <c r="GF23" s="123"/>
      <c r="GG23" s="123"/>
      <c r="GH23" s="123"/>
      <c r="GI23" s="123"/>
      <c r="GJ23" s="123"/>
      <c r="GK23" s="123"/>
      <c r="GL23" s="123"/>
      <c r="GM23" s="123"/>
      <c r="GN23" s="123"/>
      <c r="GO23" s="123"/>
      <c r="GP23" s="123"/>
      <c r="GQ23" s="123"/>
      <c r="GR23" s="123"/>
      <c r="GS23" s="123"/>
      <c r="GT23" s="123"/>
      <c r="GU23" s="123"/>
      <c r="GV23" s="123"/>
      <c r="GW23" s="123"/>
      <c r="GX23" s="123"/>
      <c r="GY23" s="123"/>
      <c r="GZ23" s="123"/>
      <c r="HA23" s="123"/>
      <c r="HB23" s="123"/>
      <c r="HC23" s="123"/>
      <c r="HD23" s="123"/>
      <c r="HE23" s="123"/>
      <c r="HF23" s="123"/>
      <c r="HG23" s="123"/>
      <c r="HH23" s="123"/>
      <c r="HI23" s="123"/>
      <c r="HJ23" s="123"/>
      <c r="HK23" s="123"/>
      <c r="HL23" s="123"/>
      <c r="HM23" s="123"/>
      <c r="HN23" s="123"/>
      <c r="HO23" s="123"/>
      <c r="HP23" s="123"/>
      <c r="HQ23" s="123"/>
      <c r="HR23" s="123"/>
      <c r="HS23" s="123"/>
      <c r="HT23" s="123"/>
      <c r="HU23" s="123"/>
      <c r="HV23" s="123"/>
      <c r="HW23" s="123"/>
      <c r="HX23" s="123"/>
      <c r="HY23" s="123"/>
      <c r="HZ23" s="123"/>
      <c r="IA23" s="123"/>
      <c r="IB23" s="123"/>
      <c r="IC23" s="123"/>
      <c r="ID23" s="123"/>
      <c r="IE23" s="123"/>
      <c r="IF23" s="123"/>
      <c r="IG23" s="123"/>
      <c r="IH23" s="123"/>
      <c r="II23" s="123"/>
      <c r="IJ23" s="123"/>
      <c r="IK23" s="123"/>
      <c r="IL23" s="123"/>
      <c r="IM23" s="123"/>
      <c r="IN23" s="123"/>
      <c r="IO23" s="123"/>
      <c r="IP23" s="123"/>
      <c r="IQ23" s="123"/>
      <c r="IR23" s="123"/>
      <c r="IS23" s="123"/>
      <c r="IT23" s="123"/>
      <c r="IU23" s="123"/>
      <c r="IV23" s="123"/>
    </row>
    <row r="24" spans="1:10" ht="15">
      <c r="A24" s="38" t="s">
        <v>254</v>
      </c>
      <c r="B24" s="115" t="s">
        <v>108</v>
      </c>
      <c r="C24" s="73">
        <v>6229469</v>
      </c>
      <c r="D24" s="73">
        <v>4666219</v>
      </c>
      <c r="E24" s="23"/>
      <c r="F24" s="23"/>
      <c r="G24" s="23"/>
      <c r="H24" s="23"/>
      <c r="I24" s="23"/>
      <c r="J24" s="73">
        <v>6229469</v>
      </c>
    </row>
    <row r="25" spans="1:10" ht="15">
      <c r="A25" s="38" t="s">
        <v>198</v>
      </c>
      <c r="B25" s="115" t="s">
        <v>108</v>
      </c>
      <c r="C25" s="73">
        <v>3063282</v>
      </c>
      <c r="D25" s="73">
        <v>3063282</v>
      </c>
      <c r="E25" s="23"/>
      <c r="F25" s="23"/>
      <c r="G25" s="23"/>
      <c r="H25" s="23"/>
      <c r="I25" s="23"/>
      <c r="J25" s="73">
        <v>3063282</v>
      </c>
    </row>
    <row r="26" spans="1:10" ht="15">
      <c r="A26" s="38" t="s">
        <v>199</v>
      </c>
      <c r="B26" s="115" t="s">
        <v>108</v>
      </c>
      <c r="C26" s="73">
        <v>3235931</v>
      </c>
      <c r="D26" s="73">
        <v>3235931</v>
      </c>
      <c r="E26" s="23"/>
      <c r="F26" s="23"/>
      <c r="G26" s="23"/>
      <c r="H26" s="23"/>
      <c r="I26" s="23"/>
      <c r="J26" s="73">
        <v>3235931</v>
      </c>
    </row>
    <row r="27" spans="1:11" ht="15">
      <c r="A27" s="38" t="s">
        <v>200</v>
      </c>
      <c r="B27" s="115" t="s">
        <v>108</v>
      </c>
      <c r="C27" s="73">
        <v>2000000</v>
      </c>
      <c r="D27" s="73">
        <v>2000000</v>
      </c>
      <c r="E27" s="23"/>
      <c r="F27" s="23"/>
      <c r="G27" s="23"/>
      <c r="H27" s="23"/>
      <c r="I27" s="23"/>
      <c r="J27" s="73">
        <v>2000000</v>
      </c>
      <c r="K27" s="3"/>
    </row>
    <row r="28" spans="1:11" ht="15">
      <c r="A28" s="38" t="s">
        <v>201</v>
      </c>
      <c r="B28" s="115" t="s">
        <v>108</v>
      </c>
      <c r="C28" s="73">
        <v>2559325</v>
      </c>
      <c r="D28" s="73">
        <v>2559325</v>
      </c>
      <c r="E28" s="23"/>
      <c r="F28" s="23"/>
      <c r="G28" s="23"/>
      <c r="H28" s="23"/>
      <c r="I28" s="23"/>
      <c r="J28" s="73">
        <v>2559325</v>
      </c>
      <c r="K28" s="3"/>
    </row>
    <row r="29" spans="1:10" ht="25.5">
      <c r="A29" s="38" t="s">
        <v>109</v>
      </c>
      <c r="B29" s="115" t="s">
        <v>110</v>
      </c>
      <c r="C29" s="73">
        <v>4608242</v>
      </c>
      <c r="D29" s="73">
        <v>9790329</v>
      </c>
      <c r="E29" s="23"/>
      <c r="F29" s="23"/>
      <c r="G29" s="23"/>
      <c r="H29" s="23"/>
      <c r="I29" s="23"/>
      <c r="J29" s="73">
        <v>10212406</v>
      </c>
    </row>
    <row r="30" spans="1:256" ht="15.75">
      <c r="A30" s="78" t="s">
        <v>111</v>
      </c>
      <c r="B30" s="116" t="s">
        <v>112</v>
      </c>
      <c r="C30" s="189">
        <f>SUM(C22:C29)</f>
        <v>21696249</v>
      </c>
      <c r="D30" s="117">
        <f>SUM(D22:D29)</f>
        <v>46071249</v>
      </c>
      <c r="E30" s="118"/>
      <c r="F30" s="118"/>
      <c r="G30" s="118"/>
      <c r="H30" s="118"/>
      <c r="I30" s="118"/>
      <c r="J30" s="117">
        <f>SUM(J22:J29)</f>
        <v>48056576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</sheetData>
  <sheetProtection/>
  <mergeCells count="3">
    <mergeCell ref="A2:J2"/>
    <mergeCell ref="A3:J3"/>
    <mergeCell ref="A4:J4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A2" sqref="A2:F2"/>
    </sheetView>
  </sheetViews>
  <sheetFormatPr defaultColWidth="21.00390625" defaultRowHeight="15"/>
  <cols>
    <col min="1" max="1" width="21.00390625" style="1" customWidth="1"/>
    <col min="2" max="2" width="9.28125" style="1" customWidth="1"/>
    <col min="3" max="3" width="16.140625" style="3" customWidth="1"/>
    <col min="4" max="4" width="14.57421875" style="3" customWidth="1"/>
    <col min="5" max="5" width="15.00390625" style="1" customWidth="1"/>
    <col min="6" max="16384" width="21.00390625" style="1" customWidth="1"/>
  </cols>
  <sheetData>
    <row r="1" spans="1:4" ht="15">
      <c r="A1" s="194"/>
      <c r="B1" s="194"/>
      <c r="C1" s="194"/>
      <c r="D1" s="99"/>
    </row>
    <row r="2" spans="1:6" ht="15">
      <c r="A2" s="194" t="s">
        <v>258</v>
      </c>
      <c r="B2" s="194"/>
      <c r="C2" s="194"/>
      <c r="D2" s="194"/>
      <c r="E2" s="196"/>
      <c r="F2" s="196"/>
    </row>
    <row r="3" spans="1:6" ht="15.75">
      <c r="A3" s="197" t="s">
        <v>25</v>
      </c>
      <c r="B3" s="198"/>
      <c r="C3" s="198"/>
      <c r="D3" s="198"/>
      <c r="E3" s="196"/>
      <c r="F3" s="196"/>
    </row>
    <row r="4" spans="1:6" ht="19.5">
      <c r="A4" s="205" t="s">
        <v>202</v>
      </c>
      <c r="B4" s="194"/>
      <c r="C4" s="194"/>
      <c r="D4" s="194"/>
      <c r="E4" s="196"/>
      <c r="F4" s="196"/>
    </row>
    <row r="5" ht="19.5">
      <c r="A5" s="124"/>
    </row>
    <row r="7" spans="1:6" ht="28.5">
      <c r="A7" s="17" t="s">
        <v>27</v>
      </c>
      <c r="B7" s="18" t="s">
        <v>28</v>
      </c>
      <c r="C7" s="19" t="s">
        <v>203</v>
      </c>
      <c r="D7" s="125" t="s">
        <v>5</v>
      </c>
      <c r="E7" s="125" t="s">
        <v>6</v>
      </c>
      <c r="F7" s="125" t="s">
        <v>251</v>
      </c>
    </row>
    <row r="8" spans="1:6" ht="27.75" customHeight="1">
      <c r="A8" s="113" t="s">
        <v>204</v>
      </c>
      <c r="B8" s="17" t="s">
        <v>93</v>
      </c>
      <c r="C8" s="77">
        <v>16989032</v>
      </c>
      <c r="D8" s="126">
        <v>17070472</v>
      </c>
      <c r="E8" s="126">
        <v>13301531</v>
      </c>
      <c r="F8" s="126">
        <v>12735534</v>
      </c>
    </row>
    <row r="9" spans="1:6" ht="30" customHeight="1">
      <c r="A9" s="113" t="s">
        <v>205</v>
      </c>
      <c r="B9" s="17" t="s">
        <v>93</v>
      </c>
      <c r="C9" s="77">
        <v>0</v>
      </c>
      <c r="D9" s="23">
        <v>0</v>
      </c>
      <c r="E9" s="23">
        <v>0</v>
      </c>
      <c r="F9" s="23">
        <v>0</v>
      </c>
    </row>
    <row r="19" ht="15">
      <c r="R19" s="127"/>
    </row>
  </sheetData>
  <sheetProtection/>
  <mergeCells count="4">
    <mergeCell ref="A1:C1"/>
    <mergeCell ref="A2:F2"/>
    <mergeCell ref="A3:F3"/>
    <mergeCell ref="A4:F4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4.421875" style="1" customWidth="1"/>
    <col min="2" max="2" width="9.57421875" style="1" customWidth="1"/>
    <col min="3" max="3" width="10.57421875" style="1" bestFit="1" customWidth="1"/>
    <col min="4" max="4" width="13.00390625" style="3" customWidth="1"/>
    <col min="5" max="5" width="13.28125" style="1" customWidth="1"/>
    <col min="6" max="16384" width="9.140625" style="1" customWidth="1"/>
  </cols>
  <sheetData>
    <row r="1" spans="1:5" ht="15">
      <c r="A1" s="194" t="s">
        <v>259</v>
      </c>
      <c r="B1" s="194"/>
      <c r="C1" s="194"/>
      <c r="D1" s="194"/>
      <c r="E1" s="99"/>
    </row>
    <row r="2" spans="1:5" ht="18.75">
      <c r="A2" s="206" t="s">
        <v>206</v>
      </c>
      <c r="B2" s="206"/>
      <c r="C2" s="206"/>
      <c r="D2" s="206"/>
      <c r="E2" s="128"/>
    </row>
    <row r="3" spans="1:5" ht="15.75">
      <c r="A3" s="199" t="s">
        <v>207</v>
      </c>
      <c r="B3" s="199"/>
      <c r="C3" s="199"/>
      <c r="D3" s="199"/>
      <c r="E3" s="129"/>
    </row>
    <row r="4" spans="1:4" ht="19.5">
      <c r="A4" s="130"/>
      <c r="B4" s="131"/>
      <c r="C4" s="131"/>
      <c r="D4" s="132"/>
    </row>
    <row r="5" ht="15">
      <c r="A5" s="133"/>
    </row>
    <row r="6" ht="15">
      <c r="A6" s="133"/>
    </row>
    <row r="7" ht="15">
      <c r="A7" s="133"/>
    </row>
    <row r="8" ht="15">
      <c r="A8" s="133"/>
    </row>
    <row r="9" spans="1:5" ht="42.75">
      <c r="A9" s="10" t="s">
        <v>208</v>
      </c>
      <c r="B9" s="18" t="s">
        <v>28</v>
      </c>
      <c r="C9" s="6" t="s">
        <v>29</v>
      </c>
      <c r="D9" s="7" t="s">
        <v>6</v>
      </c>
      <c r="E9" s="7" t="s">
        <v>251</v>
      </c>
    </row>
    <row r="10" spans="1:5" ht="25.5">
      <c r="A10" s="38" t="s">
        <v>209</v>
      </c>
      <c r="B10" s="47" t="s">
        <v>210</v>
      </c>
      <c r="C10" s="73">
        <v>500000</v>
      </c>
      <c r="D10" s="73">
        <v>920000</v>
      </c>
      <c r="E10" s="73">
        <v>930000</v>
      </c>
    </row>
    <row r="11" spans="1:5" s="2" customFormat="1" ht="15.75">
      <c r="A11" s="134" t="s">
        <v>84</v>
      </c>
      <c r="B11" s="135" t="s">
        <v>85</v>
      </c>
      <c r="C11" s="117">
        <f>SUM(C10:C10)</f>
        <v>500000</v>
      </c>
      <c r="D11" s="117">
        <f>SUM(D10)</f>
        <v>920000</v>
      </c>
      <c r="E11" s="117">
        <f>SUM(E10)</f>
        <v>930000</v>
      </c>
    </row>
    <row r="12" spans="1:5" s="34" customFormat="1" ht="30" customHeight="1">
      <c r="A12" s="136" t="s">
        <v>211</v>
      </c>
      <c r="B12" s="45" t="s">
        <v>89</v>
      </c>
      <c r="C12" s="73">
        <v>100000</v>
      </c>
      <c r="D12" s="73">
        <v>100000</v>
      </c>
      <c r="E12" s="73">
        <v>100000</v>
      </c>
    </row>
    <row r="13" spans="1:5" ht="32.25" customHeight="1">
      <c r="A13" s="136" t="s">
        <v>212</v>
      </c>
      <c r="B13" s="23" t="s">
        <v>116</v>
      </c>
      <c r="C13" s="73">
        <v>450000</v>
      </c>
      <c r="D13" s="73">
        <v>450000</v>
      </c>
      <c r="E13" s="73">
        <v>450000</v>
      </c>
    </row>
    <row r="14" spans="1:4" s="138" customFormat="1" ht="21.75" customHeight="1">
      <c r="A14" s="137"/>
      <c r="D14" s="139"/>
    </row>
  </sheetData>
  <sheetProtection/>
  <mergeCells count="3">
    <mergeCell ref="A1:D1"/>
    <mergeCell ref="A2:D2"/>
    <mergeCell ref="A3:D3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98"/>
  <sheetViews>
    <sheetView tabSelected="1" zoomScalePageLayoutView="0" workbookViewId="0" topLeftCell="A1">
      <selection activeCell="P21" sqref="P21"/>
    </sheetView>
  </sheetViews>
  <sheetFormatPr defaultColWidth="9.140625" defaultRowHeight="15"/>
  <cols>
    <col min="1" max="1" width="64.140625" style="1" customWidth="1"/>
    <col min="2" max="2" width="8.57421875" style="1" customWidth="1"/>
    <col min="3" max="3" width="13.7109375" style="1" customWidth="1"/>
    <col min="4" max="4" width="12.28125" style="1" customWidth="1"/>
    <col min="5" max="5" width="12.7109375" style="1" customWidth="1"/>
    <col min="6" max="6" width="13.140625" style="1" customWidth="1"/>
    <col min="7" max="7" width="13.28125" style="1" customWidth="1"/>
    <col min="8" max="8" width="13.8515625" style="1" customWidth="1"/>
    <col min="9" max="10" width="12.7109375" style="1" customWidth="1"/>
    <col min="11" max="13" width="10.7109375" style="1" bestFit="1" customWidth="1"/>
    <col min="14" max="14" width="12.00390625" style="1" customWidth="1"/>
    <col min="15" max="15" width="14.140625" style="1" customWidth="1"/>
    <col min="16" max="16" width="18.421875" style="3" bestFit="1" customWidth="1"/>
    <col min="17" max="17" width="14.8515625" style="1" bestFit="1" customWidth="1"/>
    <col min="18" max="18" width="14.28125" style="1" customWidth="1"/>
    <col min="19" max="16384" width="9.140625" style="1" customWidth="1"/>
  </cols>
  <sheetData>
    <row r="1" spans="1:15" ht="15">
      <c r="A1" s="194" t="s">
        <v>260</v>
      </c>
      <c r="B1" s="194"/>
      <c r="C1" s="194"/>
      <c r="D1" s="194"/>
      <c r="E1" s="195"/>
      <c r="F1" s="194"/>
      <c r="G1" s="194"/>
      <c r="H1" s="194"/>
      <c r="I1" s="194"/>
      <c r="J1" s="194"/>
      <c r="K1" s="194"/>
      <c r="L1" s="194"/>
      <c r="M1" s="194"/>
      <c r="N1" s="194"/>
      <c r="O1" s="194"/>
    </row>
    <row r="2" spans="1:15" ht="15">
      <c r="A2" s="207" t="s">
        <v>213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</row>
    <row r="3" spans="1:15" ht="15">
      <c r="A3" s="209" t="s">
        <v>214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7" ht="28.5">
      <c r="A4" s="140" t="s">
        <v>27</v>
      </c>
      <c r="B4" s="101" t="s">
        <v>28</v>
      </c>
      <c r="C4" s="141" t="s">
        <v>215</v>
      </c>
      <c r="D4" s="141" t="s">
        <v>216</v>
      </c>
      <c r="E4" s="141" t="s">
        <v>217</v>
      </c>
      <c r="F4" s="141" t="s">
        <v>218</v>
      </c>
      <c r="G4" s="141" t="s">
        <v>219</v>
      </c>
      <c r="H4" s="141" t="s">
        <v>220</v>
      </c>
      <c r="I4" s="141" t="s">
        <v>221</v>
      </c>
      <c r="J4" s="141" t="s">
        <v>222</v>
      </c>
      <c r="K4" s="141" t="s">
        <v>223</v>
      </c>
      <c r="L4" s="141" t="s">
        <v>224</v>
      </c>
      <c r="M4" s="141" t="s">
        <v>225</v>
      </c>
      <c r="N4" s="141" t="s">
        <v>226</v>
      </c>
      <c r="O4" s="142" t="s">
        <v>227</v>
      </c>
      <c r="P4" s="143"/>
      <c r="Q4" s="133"/>
    </row>
    <row r="5" spans="1:18" ht="15">
      <c r="A5" s="144" t="s">
        <v>32</v>
      </c>
      <c r="B5" s="145" t="s">
        <v>33</v>
      </c>
      <c r="C5" s="73">
        <v>353145</v>
      </c>
      <c r="D5" s="73">
        <v>353145</v>
      </c>
      <c r="E5" s="73">
        <v>353145</v>
      </c>
      <c r="F5" s="73">
        <v>353145</v>
      </c>
      <c r="G5" s="73">
        <v>353145</v>
      </c>
      <c r="H5" s="73">
        <v>353145</v>
      </c>
      <c r="I5" s="73">
        <v>353145</v>
      </c>
      <c r="J5" s="73">
        <v>353145</v>
      </c>
      <c r="K5" s="73">
        <v>353145</v>
      </c>
      <c r="L5" s="73">
        <v>353145</v>
      </c>
      <c r="M5" s="73">
        <v>353145</v>
      </c>
      <c r="N5" s="73">
        <v>353141</v>
      </c>
      <c r="O5" s="9">
        <f>SUM(C5:N5)</f>
        <v>4237736</v>
      </c>
      <c r="P5" s="143"/>
      <c r="Q5" s="143"/>
      <c r="R5" s="3"/>
    </row>
    <row r="6" spans="1:18" ht="15">
      <c r="A6" s="144" t="s">
        <v>252</v>
      </c>
      <c r="B6" s="145" t="s">
        <v>253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>
        <v>150000</v>
      </c>
      <c r="N6" s="73"/>
      <c r="O6" s="9">
        <v>150000</v>
      </c>
      <c r="P6" s="143"/>
      <c r="Q6" s="143"/>
      <c r="R6" s="3"/>
    </row>
    <row r="7" spans="1:18" ht="15">
      <c r="A7" s="146" t="s">
        <v>34</v>
      </c>
      <c r="B7" s="147" t="s">
        <v>35</v>
      </c>
      <c r="C7" s="8"/>
      <c r="D7" s="8"/>
      <c r="E7" s="8">
        <v>56250</v>
      </c>
      <c r="F7" s="8"/>
      <c r="G7" s="8"/>
      <c r="H7" s="8">
        <v>56250</v>
      </c>
      <c r="I7" s="8"/>
      <c r="J7" s="8"/>
      <c r="K7" s="8">
        <v>74184</v>
      </c>
      <c r="L7" s="8"/>
      <c r="M7" s="8">
        <v>74185</v>
      </c>
      <c r="N7" s="8"/>
      <c r="O7" s="9">
        <v>260869</v>
      </c>
      <c r="P7" s="143"/>
      <c r="Q7" s="143"/>
      <c r="R7" s="3"/>
    </row>
    <row r="8" spans="1:18" ht="15">
      <c r="A8" s="146" t="s">
        <v>228</v>
      </c>
      <c r="B8" s="147" t="s">
        <v>37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>
        <v>120000</v>
      </c>
      <c r="O8" s="9">
        <f>SUM(C8:N8)</f>
        <v>120000</v>
      </c>
      <c r="P8" s="143"/>
      <c r="Q8" s="143"/>
      <c r="R8" s="3"/>
    </row>
    <row r="9" spans="1:256" s="152" customFormat="1" ht="15">
      <c r="A9" s="148" t="s">
        <v>38</v>
      </c>
      <c r="B9" s="149" t="s">
        <v>39</v>
      </c>
      <c r="C9" s="43">
        <f>SUM(C5:C8)</f>
        <v>353145</v>
      </c>
      <c r="D9" s="43">
        <f aca="true" t="shared" si="0" ref="D9:N9">SUM(D5:D8)</f>
        <v>353145</v>
      </c>
      <c r="E9" s="43">
        <f t="shared" si="0"/>
        <v>409395</v>
      </c>
      <c r="F9" s="43">
        <f t="shared" si="0"/>
        <v>353145</v>
      </c>
      <c r="G9" s="43">
        <f t="shared" si="0"/>
        <v>353145</v>
      </c>
      <c r="H9" s="43">
        <f t="shared" si="0"/>
        <v>409395</v>
      </c>
      <c r="I9" s="43">
        <f t="shared" si="0"/>
        <v>353145</v>
      </c>
      <c r="J9" s="43">
        <f t="shared" si="0"/>
        <v>353145</v>
      </c>
      <c r="K9" s="43">
        <f t="shared" si="0"/>
        <v>427329</v>
      </c>
      <c r="L9" s="43">
        <f t="shared" si="0"/>
        <v>353145</v>
      </c>
      <c r="M9" s="43">
        <f t="shared" si="0"/>
        <v>577330</v>
      </c>
      <c r="N9" s="43">
        <f t="shared" si="0"/>
        <v>473141</v>
      </c>
      <c r="O9" s="43">
        <f>SUM(O5:O8)</f>
        <v>4768605</v>
      </c>
      <c r="P9" s="150"/>
      <c r="Q9" s="143"/>
      <c r="R9" s="3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  <c r="DP9" s="151"/>
      <c r="DQ9" s="151"/>
      <c r="DR9" s="151"/>
      <c r="DS9" s="151"/>
      <c r="DT9" s="151"/>
      <c r="DU9" s="151"/>
      <c r="DV9" s="151"/>
      <c r="DW9" s="151"/>
      <c r="DX9" s="151"/>
      <c r="DY9" s="151"/>
      <c r="DZ9" s="151"/>
      <c r="EA9" s="151"/>
      <c r="EB9" s="151"/>
      <c r="EC9" s="151"/>
      <c r="ED9" s="151"/>
      <c r="EE9" s="151"/>
      <c r="EF9" s="151"/>
      <c r="EG9" s="151"/>
      <c r="EH9" s="151"/>
      <c r="EI9" s="151"/>
      <c r="EJ9" s="151"/>
      <c r="EK9" s="151"/>
      <c r="EL9" s="151"/>
      <c r="EM9" s="151"/>
      <c r="EN9" s="151"/>
      <c r="EO9" s="151"/>
      <c r="EP9" s="151"/>
      <c r="EQ9" s="151"/>
      <c r="ER9" s="151"/>
      <c r="ES9" s="151"/>
      <c r="ET9" s="151"/>
      <c r="EU9" s="151"/>
      <c r="EV9" s="151"/>
      <c r="EW9" s="151"/>
      <c r="EX9" s="151"/>
      <c r="EY9" s="151"/>
      <c r="EZ9" s="151"/>
      <c r="FA9" s="151"/>
      <c r="FB9" s="151"/>
      <c r="FC9" s="151"/>
      <c r="FD9" s="151"/>
      <c r="FE9" s="151"/>
      <c r="FF9" s="151"/>
      <c r="FG9" s="151"/>
      <c r="FH9" s="151"/>
      <c r="FI9" s="151"/>
      <c r="FJ9" s="151"/>
      <c r="FK9" s="151"/>
      <c r="FL9" s="151"/>
      <c r="FM9" s="151"/>
      <c r="FN9" s="151"/>
      <c r="FO9" s="151"/>
      <c r="FP9" s="151"/>
      <c r="FQ9" s="151"/>
      <c r="FR9" s="151"/>
      <c r="FS9" s="151"/>
      <c r="FT9" s="151"/>
      <c r="FU9" s="151"/>
      <c r="FV9" s="151"/>
      <c r="FW9" s="151"/>
      <c r="FX9" s="151"/>
      <c r="FY9" s="151"/>
      <c r="FZ9" s="151"/>
      <c r="GA9" s="151"/>
      <c r="GB9" s="151"/>
      <c r="GC9" s="151"/>
      <c r="GD9" s="151"/>
      <c r="GE9" s="151"/>
      <c r="GF9" s="151"/>
      <c r="GG9" s="151"/>
      <c r="GH9" s="151"/>
      <c r="GI9" s="151"/>
      <c r="GJ9" s="151"/>
      <c r="GK9" s="151"/>
      <c r="GL9" s="151"/>
      <c r="GM9" s="151"/>
      <c r="GN9" s="151"/>
      <c r="GO9" s="151"/>
      <c r="GP9" s="151"/>
      <c r="GQ9" s="151"/>
      <c r="GR9" s="151"/>
      <c r="GS9" s="151"/>
      <c r="GT9" s="151"/>
      <c r="GU9" s="151"/>
      <c r="GV9" s="151"/>
      <c r="GW9" s="151"/>
      <c r="GX9" s="151"/>
      <c r="GY9" s="151"/>
      <c r="GZ9" s="151"/>
      <c r="HA9" s="151"/>
      <c r="HB9" s="151"/>
      <c r="HC9" s="151"/>
      <c r="HD9" s="151"/>
      <c r="HE9" s="151"/>
      <c r="HF9" s="151"/>
      <c r="HG9" s="151"/>
      <c r="HH9" s="151"/>
      <c r="HI9" s="151"/>
      <c r="HJ9" s="151"/>
      <c r="HK9" s="151"/>
      <c r="HL9" s="151"/>
      <c r="HM9" s="151"/>
      <c r="HN9" s="151"/>
      <c r="HO9" s="151"/>
      <c r="HP9" s="151"/>
      <c r="HQ9" s="151"/>
      <c r="HR9" s="151"/>
      <c r="HS9" s="151"/>
      <c r="HT9" s="151"/>
      <c r="HU9" s="151"/>
      <c r="HV9" s="151"/>
      <c r="HW9" s="151"/>
      <c r="HX9" s="151"/>
      <c r="HY9" s="151"/>
      <c r="HZ9" s="151"/>
      <c r="IA9" s="151"/>
      <c r="IB9" s="151"/>
      <c r="IC9" s="151"/>
      <c r="ID9" s="151"/>
      <c r="IE9" s="151"/>
      <c r="IF9" s="151"/>
      <c r="IG9" s="151"/>
      <c r="IH9" s="151"/>
      <c r="II9" s="151"/>
      <c r="IJ9" s="151"/>
      <c r="IK9" s="151"/>
      <c r="IL9" s="151"/>
      <c r="IM9" s="151"/>
      <c r="IN9" s="151"/>
      <c r="IO9" s="151"/>
      <c r="IP9" s="151"/>
      <c r="IQ9" s="151"/>
      <c r="IR9" s="151"/>
      <c r="IS9" s="151"/>
      <c r="IT9" s="151"/>
      <c r="IU9" s="151"/>
      <c r="IV9" s="151"/>
    </row>
    <row r="10" spans="1:18" ht="15">
      <c r="A10" s="153" t="s">
        <v>40</v>
      </c>
      <c r="B10" s="147" t="s">
        <v>41</v>
      </c>
      <c r="C10" s="9">
        <v>172012</v>
      </c>
      <c r="D10" s="9">
        <v>172012</v>
      </c>
      <c r="E10" s="9">
        <v>172012</v>
      </c>
      <c r="F10" s="9">
        <v>172012</v>
      </c>
      <c r="G10" s="9">
        <v>172012</v>
      </c>
      <c r="H10" s="9">
        <v>172012</v>
      </c>
      <c r="I10" s="9">
        <v>172012</v>
      </c>
      <c r="J10" s="9">
        <v>172012</v>
      </c>
      <c r="K10" s="9">
        <v>172012</v>
      </c>
      <c r="L10" s="9">
        <v>172012</v>
      </c>
      <c r="M10" s="9">
        <v>172012</v>
      </c>
      <c r="N10" s="9">
        <v>172012</v>
      </c>
      <c r="O10" s="9">
        <v>2064144</v>
      </c>
      <c r="P10" s="143"/>
      <c r="Q10" s="143"/>
      <c r="R10" s="3"/>
    </row>
    <row r="11" spans="1:18" ht="30">
      <c r="A11" s="153" t="s">
        <v>42</v>
      </c>
      <c r="B11" s="147" t="s">
        <v>43</v>
      </c>
      <c r="C11" s="9">
        <v>30000</v>
      </c>
      <c r="D11" s="9">
        <v>30000</v>
      </c>
      <c r="E11" s="9">
        <v>30000</v>
      </c>
      <c r="F11" s="9">
        <v>30000</v>
      </c>
      <c r="G11" s="9">
        <v>30000</v>
      </c>
      <c r="H11" s="9">
        <v>30000</v>
      </c>
      <c r="I11" s="9">
        <v>30000</v>
      </c>
      <c r="J11" s="9">
        <v>30000</v>
      </c>
      <c r="K11" s="9">
        <v>65000</v>
      </c>
      <c r="L11" s="9">
        <v>30000</v>
      </c>
      <c r="M11" s="9">
        <v>30000</v>
      </c>
      <c r="N11" s="9">
        <v>30000</v>
      </c>
      <c r="O11" s="9">
        <f>SUM(C11:N11)</f>
        <v>395000</v>
      </c>
      <c r="P11" s="143"/>
      <c r="Q11" s="143"/>
      <c r="R11" s="3"/>
    </row>
    <row r="12" spans="1:256" s="152" customFormat="1" ht="15">
      <c r="A12" s="154" t="s">
        <v>44</v>
      </c>
      <c r="B12" s="149" t="s">
        <v>45</v>
      </c>
      <c r="C12" s="43">
        <f>SUM(C10:C11)</f>
        <v>202012</v>
      </c>
      <c r="D12" s="43">
        <f aca="true" t="shared" si="1" ref="D12:O12">SUM(D10:D11)</f>
        <v>202012</v>
      </c>
      <c r="E12" s="43">
        <f t="shared" si="1"/>
        <v>202012</v>
      </c>
      <c r="F12" s="43">
        <f t="shared" si="1"/>
        <v>202012</v>
      </c>
      <c r="G12" s="43">
        <f t="shared" si="1"/>
        <v>202012</v>
      </c>
      <c r="H12" s="43">
        <f t="shared" si="1"/>
        <v>202012</v>
      </c>
      <c r="I12" s="43">
        <f t="shared" si="1"/>
        <v>202012</v>
      </c>
      <c r="J12" s="43">
        <f t="shared" si="1"/>
        <v>202012</v>
      </c>
      <c r="K12" s="43">
        <f t="shared" si="1"/>
        <v>237012</v>
      </c>
      <c r="L12" s="43">
        <f t="shared" si="1"/>
        <v>202012</v>
      </c>
      <c r="M12" s="43">
        <f t="shared" si="1"/>
        <v>202012</v>
      </c>
      <c r="N12" s="43">
        <f t="shared" si="1"/>
        <v>202012</v>
      </c>
      <c r="O12" s="43">
        <f t="shared" si="1"/>
        <v>2459144</v>
      </c>
      <c r="P12" s="155"/>
      <c r="Q12" s="143"/>
      <c r="R12" s="3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1"/>
      <c r="DG12" s="151"/>
      <c r="DH12" s="151"/>
      <c r="DI12" s="151"/>
      <c r="DJ12" s="151"/>
      <c r="DK12" s="151"/>
      <c r="DL12" s="151"/>
      <c r="DM12" s="151"/>
      <c r="DN12" s="151"/>
      <c r="DO12" s="151"/>
      <c r="DP12" s="151"/>
      <c r="DQ12" s="151"/>
      <c r="DR12" s="151"/>
      <c r="DS12" s="151"/>
      <c r="DT12" s="151"/>
      <c r="DU12" s="151"/>
      <c r="DV12" s="151"/>
      <c r="DW12" s="151"/>
      <c r="DX12" s="151"/>
      <c r="DY12" s="151"/>
      <c r="DZ12" s="151"/>
      <c r="EA12" s="151"/>
      <c r="EB12" s="151"/>
      <c r="EC12" s="151"/>
      <c r="ED12" s="151"/>
      <c r="EE12" s="151"/>
      <c r="EF12" s="151"/>
      <c r="EG12" s="151"/>
      <c r="EH12" s="151"/>
      <c r="EI12" s="151"/>
      <c r="EJ12" s="151"/>
      <c r="EK12" s="151"/>
      <c r="EL12" s="151"/>
      <c r="EM12" s="151"/>
      <c r="EN12" s="151"/>
      <c r="EO12" s="151"/>
      <c r="EP12" s="151"/>
      <c r="EQ12" s="151"/>
      <c r="ER12" s="151"/>
      <c r="ES12" s="151"/>
      <c r="ET12" s="151"/>
      <c r="EU12" s="151"/>
      <c r="EV12" s="151"/>
      <c r="EW12" s="151"/>
      <c r="EX12" s="151"/>
      <c r="EY12" s="151"/>
      <c r="EZ12" s="151"/>
      <c r="FA12" s="151"/>
      <c r="FB12" s="151"/>
      <c r="FC12" s="151"/>
      <c r="FD12" s="151"/>
      <c r="FE12" s="151"/>
      <c r="FF12" s="151"/>
      <c r="FG12" s="151"/>
      <c r="FH12" s="151"/>
      <c r="FI12" s="151"/>
      <c r="FJ12" s="151"/>
      <c r="FK12" s="151"/>
      <c r="FL12" s="151"/>
      <c r="FM12" s="151"/>
      <c r="FN12" s="151"/>
      <c r="FO12" s="151"/>
      <c r="FP12" s="151"/>
      <c r="FQ12" s="151"/>
      <c r="FR12" s="151"/>
      <c r="FS12" s="151"/>
      <c r="FT12" s="151"/>
      <c r="FU12" s="151"/>
      <c r="FV12" s="151"/>
      <c r="FW12" s="151"/>
      <c r="FX12" s="151"/>
      <c r="FY12" s="151"/>
      <c r="FZ12" s="151"/>
      <c r="GA12" s="151"/>
      <c r="GB12" s="151"/>
      <c r="GC12" s="151"/>
      <c r="GD12" s="151"/>
      <c r="GE12" s="151"/>
      <c r="GF12" s="151"/>
      <c r="GG12" s="151"/>
      <c r="GH12" s="151"/>
      <c r="GI12" s="151"/>
      <c r="GJ12" s="151"/>
      <c r="GK12" s="151"/>
      <c r="GL12" s="151"/>
      <c r="GM12" s="151"/>
      <c r="GN12" s="151"/>
      <c r="GO12" s="151"/>
      <c r="GP12" s="151"/>
      <c r="GQ12" s="151"/>
      <c r="GR12" s="151"/>
      <c r="GS12" s="151"/>
      <c r="GT12" s="151"/>
      <c r="GU12" s="151"/>
      <c r="GV12" s="151"/>
      <c r="GW12" s="151"/>
      <c r="GX12" s="151"/>
      <c r="GY12" s="151"/>
      <c r="GZ12" s="151"/>
      <c r="HA12" s="151"/>
      <c r="HB12" s="151"/>
      <c r="HC12" s="151"/>
      <c r="HD12" s="151"/>
      <c r="HE12" s="151"/>
      <c r="HF12" s="151"/>
      <c r="HG12" s="151"/>
      <c r="HH12" s="151"/>
      <c r="HI12" s="151"/>
      <c r="HJ12" s="151"/>
      <c r="HK12" s="151"/>
      <c r="HL12" s="151"/>
      <c r="HM12" s="151"/>
      <c r="HN12" s="151"/>
      <c r="HO12" s="151"/>
      <c r="HP12" s="151"/>
      <c r="HQ12" s="151"/>
      <c r="HR12" s="151"/>
      <c r="HS12" s="151"/>
      <c r="HT12" s="151"/>
      <c r="HU12" s="151"/>
      <c r="HV12" s="151"/>
      <c r="HW12" s="151"/>
      <c r="HX12" s="151"/>
      <c r="HY12" s="151"/>
      <c r="HZ12" s="151"/>
      <c r="IA12" s="151"/>
      <c r="IB12" s="151"/>
      <c r="IC12" s="151"/>
      <c r="ID12" s="151"/>
      <c r="IE12" s="151"/>
      <c r="IF12" s="151"/>
      <c r="IG12" s="151"/>
      <c r="IH12" s="151"/>
      <c r="II12" s="151"/>
      <c r="IJ12" s="151"/>
      <c r="IK12" s="151"/>
      <c r="IL12" s="151"/>
      <c r="IM12" s="151"/>
      <c r="IN12" s="151"/>
      <c r="IO12" s="151"/>
      <c r="IP12" s="151"/>
      <c r="IQ12" s="151"/>
      <c r="IR12" s="151"/>
      <c r="IS12" s="151"/>
      <c r="IT12" s="151"/>
      <c r="IU12" s="151"/>
      <c r="IV12" s="151"/>
    </row>
    <row r="13" spans="1:256" ht="15">
      <c r="A13" s="30" t="s">
        <v>46</v>
      </c>
      <c r="B13" s="31" t="s">
        <v>47</v>
      </c>
      <c r="C13" s="11">
        <f>SUM(C12,C9)</f>
        <v>555157</v>
      </c>
      <c r="D13" s="11">
        <f aca="true" t="shared" si="2" ref="D13:N13">SUM(D12,D9)</f>
        <v>555157</v>
      </c>
      <c r="E13" s="11">
        <f t="shared" si="2"/>
        <v>611407</v>
      </c>
      <c r="F13" s="11">
        <f t="shared" si="2"/>
        <v>555157</v>
      </c>
      <c r="G13" s="11">
        <f t="shared" si="2"/>
        <v>555157</v>
      </c>
      <c r="H13" s="11">
        <f t="shared" si="2"/>
        <v>611407</v>
      </c>
      <c r="I13" s="11">
        <f t="shared" si="2"/>
        <v>555157</v>
      </c>
      <c r="J13" s="11">
        <f t="shared" si="2"/>
        <v>555157</v>
      </c>
      <c r="K13" s="11">
        <f t="shared" si="2"/>
        <v>664341</v>
      </c>
      <c r="L13" s="11">
        <f t="shared" si="2"/>
        <v>555157</v>
      </c>
      <c r="M13" s="11">
        <f t="shared" si="2"/>
        <v>779342</v>
      </c>
      <c r="N13" s="11">
        <f t="shared" si="2"/>
        <v>675153</v>
      </c>
      <c r="O13" s="11">
        <f>SUM(C13:N13)</f>
        <v>7227749</v>
      </c>
      <c r="P13" s="150"/>
      <c r="Q13" s="143"/>
      <c r="R13" s="3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</row>
    <row r="14" spans="1:256" ht="15">
      <c r="A14" s="32" t="s">
        <v>48</v>
      </c>
      <c r="B14" s="31" t="s">
        <v>49</v>
      </c>
      <c r="C14" s="11">
        <v>103454</v>
      </c>
      <c r="D14" s="11">
        <v>103454</v>
      </c>
      <c r="E14" s="11">
        <v>103454</v>
      </c>
      <c r="F14" s="11">
        <v>103454</v>
      </c>
      <c r="G14" s="11">
        <v>103454</v>
      </c>
      <c r="H14" s="11">
        <v>103454</v>
      </c>
      <c r="I14" s="11">
        <v>103454</v>
      </c>
      <c r="J14" s="11">
        <v>103454</v>
      </c>
      <c r="K14" s="11">
        <v>103454</v>
      </c>
      <c r="L14" s="11">
        <v>103454</v>
      </c>
      <c r="M14" s="11">
        <v>103454</v>
      </c>
      <c r="N14" s="11">
        <v>103460</v>
      </c>
      <c r="O14" s="11">
        <f>SUM(C14:N14)</f>
        <v>1241454</v>
      </c>
      <c r="P14" s="150"/>
      <c r="Q14" s="143"/>
      <c r="R14" s="3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</row>
    <row r="15" spans="1:18" ht="15">
      <c r="A15" s="153" t="s">
        <v>229</v>
      </c>
      <c r="B15" s="147" t="s">
        <v>51</v>
      </c>
      <c r="C15" s="9"/>
      <c r="D15" s="9"/>
      <c r="E15" s="9">
        <v>45000</v>
      </c>
      <c r="F15" s="9"/>
      <c r="G15" s="9">
        <v>45000</v>
      </c>
      <c r="H15" s="9"/>
      <c r="I15" s="9">
        <v>45000</v>
      </c>
      <c r="J15" s="9"/>
      <c r="K15" s="9">
        <v>55479</v>
      </c>
      <c r="L15" s="9"/>
      <c r="M15" s="9"/>
      <c r="N15" s="9"/>
      <c r="O15" s="9">
        <f>SUM(C15:N15)</f>
        <v>190479</v>
      </c>
      <c r="P15" s="143"/>
      <c r="Q15" s="143"/>
      <c r="R15" s="3"/>
    </row>
    <row r="16" spans="1:18" ht="15">
      <c r="A16" s="153" t="s">
        <v>230</v>
      </c>
      <c r="B16" s="147" t="s">
        <v>53</v>
      </c>
      <c r="C16" s="9">
        <v>200000</v>
      </c>
      <c r="D16" s="9">
        <v>200000</v>
      </c>
      <c r="E16" s="9">
        <v>200000</v>
      </c>
      <c r="F16" s="9">
        <v>200000</v>
      </c>
      <c r="G16" s="9">
        <v>200000</v>
      </c>
      <c r="H16" s="9">
        <v>200000</v>
      </c>
      <c r="I16" s="9">
        <v>200000</v>
      </c>
      <c r="J16" s="9">
        <v>200000</v>
      </c>
      <c r="K16" s="9">
        <v>200000</v>
      </c>
      <c r="L16" s="9">
        <v>200000</v>
      </c>
      <c r="M16" s="9">
        <v>200000</v>
      </c>
      <c r="N16" s="9">
        <v>200000</v>
      </c>
      <c r="O16" s="9">
        <f>SUM(C16:N16)</f>
        <v>2400000</v>
      </c>
      <c r="P16" s="143"/>
      <c r="Q16" s="143"/>
      <c r="R16" s="3"/>
    </row>
    <row r="17" spans="1:256" s="152" customFormat="1" ht="15">
      <c r="A17" s="154" t="s">
        <v>54</v>
      </c>
      <c r="B17" s="149" t="s">
        <v>55</v>
      </c>
      <c r="C17" s="43">
        <f>SUM(C15:C16)</f>
        <v>200000</v>
      </c>
      <c r="D17" s="43">
        <f aca="true" t="shared" si="3" ref="D17:N17">SUM(D15:D16)</f>
        <v>200000</v>
      </c>
      <c r="E17" s="43">
        <f t="shared" si="3"/>
        <v>245000</v>
      </c>
      <c r="F17" s="43">
        <f t="shared" si="3"/>
        <v>200000</v>
      </c>
      <c r="G17" s="43">
        <f t="shared" si="3"/>
        <v>245000</v>
      </c>
      <c r="H17" s="43">
        <f t="shared" si="3"/>
        <v>200000</v>
      </c>
      <c r="I17" s="43">
        <f t="shared" si="3"/>
        <v>245000</v>
      </c>
      <c r="J17" s="43">
        <f t="shared" si="3"/>
        <v>200000</v>
      </c>
      <c r="K17" s="43">
        <f t="shared" si="3"/>
        <v>255479</v>
      </c>
      <c r="L17" s="43">
        <f t="shared" si="3"/>
        <v>200000</v>
      </c>
      <c r="M17" s="43">
        <f t="shared" si="3"/>
        <v>200000</v>
      </c>
      <c r="N17" s="43">
        <f t="shared" si="3"/>
        <v>200000</v>
      </c>
      <c r="O17" s="43">
        <f>SUM(O15:O16)</f>
        <v>2590479</v>
      </c>
      <c r="P17" s="155"/>
      <c r="Q17" s="143"/>
      <c r="R17" s="3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1"/>
      <c r="DS17" s="151"/>
      <c r="DT17" s="151"/>
      <c r="DU17" s="151"/>
      <c r="DV17" s="151"/>
      <c r="DW17" s="151"/>
      <c r="DX17" s="151"/>
      <c r="DY17" s="151"/>
      <c r="DZ17" s="151"/>
      <c r="EA17" s="151"/>
      <c r="EB17" s="151"/>
      <c r="EC17" s="151"/>
      <c r="ED17" s="151"/>
      <c r="EE17" s="151"/>
      <c r="EF17" s="151"/>
      <c r="EG17" s="151"/>
      <c r="EH17" s="151"/>
      <c r="EI17" s="151"/>
      <c r="EJ17" s="151"/>
      <c r="EK17" s="151"/>
      <c r="EL17" s="151"/>
      <c r="EM17" s="151"/>
      <c r="EN17" s="151"/>
      <c r="EO17" s="151"/>
      <c r="EP17" s="151"/>
      <c r="EQ17" s="151"/>
      <c r="ER17" s="151"/>
      <c r="ES17" s="151"/>
      <c r="ET17" s="151"/>
      <c r="EU17" s="151"/>
      <c r="EV17" s="151"/>
      <c r="EW17" s="151"/>
      <c r="EX17" s="151"/>
      <c r="EY17" s="151"/>
      <c r="EZ17" s="151"/>
      <c r="FA17" s="151"/>
      <c r="FB17" s="151"/>
      <c r="FC17" s="151"/>
      <c r="FD17" s="151"/>
      <c r="FE17" s="151"/>
      <c r="FF17" s="151"/>
      <c r="FG17" s="151"/>
      <c r="FH17" s="151"/>
      <c r="FI17" s="151"/>
      <c r="FJ17" s="151"/>
      <c r="FK17" s="151"/>
      <c r="FL17" s="151"/>
      <c r="FM17" s="151"/>
      <c r="FN17" s="151"/>
      <c r="FO17" s="151"/>
      <c r="FP17" s="151"/>
      <c r="FQ17" s="151"/>
      <c r="FR17" s="151"/>
      <c r="FS17" s="151"/>
      <c r="FT17" s="151"/>
      <c r="FU17" s="151"/>
      <c r="FV17" s="151"/>
      <c r="FW17" s="151"/>
      <c r="FX17" s="151"/>
      <c r="FY17" s="151"/>
      <c r="FZ17" s="151"/>
      <c r="GA17" s="151"/>
      <c r="GB17" s="151"/>
      <c r="GC17" s="151"/>
      <c r="GD17" s="151"/>
      <c r="GE17" s="151"/>
      <c r="GF17" s="151"/>
      <c r="GG17" s="151"/>
      <c r="GH17" s="151"/>
      <c r="GI17" s="151"/>
      <c r="GJ17" s="151"/>
      <c r="GK17" s="151"/>
      <c r="GL17" s="151"/>
      <c r="GM17" s="151"/>
      <c r="GN17" s="151"/>
      <c r="GO17" s="151"/>
      <c r="GP17" s="151"/>
      <c r="GQ17" s="151"/>
      <c r="GR17" s="151"/>
      <c r="GS17" s="151"/>
      <c r="GT17" s="151"/>
      <c r="GU17" s="151"/>
      <c r="GV17" s="151"/>
      <c r="GW17" s="151"/>
      <c r="GX17" s="151"/>
      <c r="GY17" s="151"/>
      <c r="GZ17" s="151"/>
      <c r="HA17" s="151"/>
      <c r="HB17" s="151"/>
      <c r="HC17" s="151"/>
      <c r="HD17" s="151"/>
      <c r="HE17" s="151"/>
      <c r="HF17" s="151"/>
      <c r="HG17" s="151"/>
      <c r="HH17" s="151"/>
      <c r="HI17" s="151"/>
      <c r="HJ17" s="151"/>
      <c r="HK17" s="151"/>
      <c r="HL17" s="151"/>
      <c r="HM17" s="151"/>
      <c r="HN17" s="151"/>
      <c r="HO17" s="151"/>
      <c r="HP17" s="151"/>
      <c r="HQ17" s="151"/>
      <c r="HR17" s="151"/>
      <c r="HS17" s="151"/>
      <c r="HT17" s="151"/>
      <c r="HU17" s="151"/>
      <c r="HV17" s="151"/>
      <c r="HW17" s="151"/>
      <c r="HX17" s="151"/>
      <c r="HY17" s="151"/>
      <c r="HZ17" s="151"/>
      <c r="IA17" s="151"/>
      <c r="IB17" s="151"/>
      <c r="IC17" s="151"/>
      <c r="ID17" s="151"/>
      <c r="IE17" s="151"/>
      <c r="IF17" s="151"/>
      <c r="IG17" s="151"/>
      <c r="IH17" s="151"/>
      <c r="II17" s="151"/>
      <c r="IJ17" s="151"/>
      <c r="IK17" s="151"/>
      <c r="IL17" s="151"/>
      <c r="IM17" s="151"/>
      <c r="IN17" s="151"/>
      <c r="IO17" s="151"/>
      <c r="IP17" s="151"/>
      <c r="IQ17" s="151"/>
      <c r="IR17" s="151"/>
      <c r="IS17" s="151"/>
      <c r="IT17" s="151"/>
      <c r="IU17" s="151"/>
      <c r="IV17" s="151"/>
    </row>
    <row r="18" spans="1:18" ht="15">
      <c r="A18" s="153" t="s">
        <v>56</v>
      </c>
      <c r="B18" s="147" t="s">
        <v>57</v>
      </c>
      <c r="C18" s="9">
        <v>5000</v>
      </c>
      <c r="D18" s="9">
        <v>5000</v>
      </c>
      <c r="E18" s="9">
        <v>5000</v>
      </c>
      <c r="F18" s="9">
        <v>5000</v>
      </c>
      <c r="G18" s="9">
        <v>5000</v>
      </c>
      <c r="H18" s="9">
        <v>5000</v>
      </c>
      <c r="I18" s="9">
        <v>5000</v>
      </c>
      <c r="J18" s="9">
        <v>5000</v>
      </c>
      <c r="K18" s="9">
        <v>5000</v>
      </c>
      <c r="L18" s="9">
        <v>5000</v>
      </c>
      <c r="M18" s="9">
        <v>5000</v>
      </c>
      <c r="N18" s="9">
        <v>5000</v>
      </c>
      <c r="O18" s="9">
        <v>60000</v>
      </c>
      <c r="P18" s="143"/>
      <c r="Q18" s="143"/>
      <c r="R18" s="3"/>
    </row>
    <row r="19" spans="1:18" ht="15">
      <c r="A19" s="153" t="s">
        <v>58</v>
      </c>
      <c r="B19" s="147" t="s">
        <v>59</v>
      </c>
      <c r="C19" s="9">
        <v>18977</v>
      </c>
      <c r="D19" s="9">
        <v>18977</v>
      </c>
      <c r="E19" s="9">
        <v>18977</v>
      </c>
      <c r="F19" s="9">
        <v>18977</v>
      </c>
      <c r="G19" s="9">
        <v>18977</v>
      </c>
      <c r="H19" s="9">
        <v>18977</v>
      </c>
      <c r="I19" s="9">
        <v>18977</v>
      </c>
      <c r="J19" s="9">
        <v>18977</v>
      </c>
      <c r="K19" s="9">
        <v>18977</v>
      </c>
      <c r="L19" s="9">
        <v>18977</v>
      </c>
      <c r="M19" s="9">
        <v>18978</v>
      </c>
      <c r="N19" s="9">
        <v>26064</v>
      </c>
      <c r="O19" s="9">
        <f>SUM(C19:N19)</f>
        <v>234812</v>
      </c>
      <c r="P19" s="143"/>
      <c r="Q19" s="143"/>
      <c r="R19" s="3"/>
    </row>
    <row r="20" spans="1:256" s="152" customFormat="1" ht="15">
      <c r="A20" s="154" t="s">
        <v>60</v>
      </c>
      <c r="B20" s="149" t="s">
        <v>61</v>
      </c>
      <c r="C20" s="43">
        <f>SUM(C18:C19)</f>
        <v>23977</v>
      </c>
      <c r="D20" s="43">
        <f aca="true" t="shared" si="4" ref="D20:O20">SUM(D18:D19)</f>
        <v>23977</v>
      </c>
      <c r="E20" s="43">
        <f t="shared" si="4"/>
        <v>23977</v>
      </c>
      <c r="F20" s="43">
        <f t="shared" si="4"/>
        <v>23977</v>
      </c>
      <c r="G20" s="43">
        <f t="shared" si="4"/>
        <v>23977</v>
      </c>
      <c r="H20" s="43">
        <f t="shared" si="4"/>
        <v>23977</v>
      </c>
      <c r="I20" s="43">
        <f t="shared" si="4"/>
        <v>23977</v>
      </c>
      <c r="J20" s="43">
        <f t="shared" si="4"/>
        <v>23977</v>
      </c>
      <c r="K20" s="43">
        <f t="shared" si="4"/>
        <v>23977</v>
      </c>
      <c r="L20" s="43">
        <f t="shared" si="4"/>
        <v>23977</v>
      </c>
      <c r="M20" s="43">
        <f t="shared" si="4"/>
        <v>23978</v>
      </c>
      <c r="N20" s="43">
        <f t="shared" si="4"/>
        <v>31064</v>
      </c>
      <c r="O20" s="43">
        <f t="shared" si="4"/>
        <v>294812</v>
      </c>
      <c r="P20" s="155"/>
      <c r="Q20" s="143"/>
      <c r="R20" s="3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1"/>
      <c r="CY20" s="151"/>
      <c r="CZ20" s="151"/>
      <c r="DA20" s="151"/>
      <c r="DB20" s="151"/>
      <c r="DC20" s="151"/>
      <c r="DD20" s="151"/>
      <c r="DE20" s="151"/>
      <c r="DF20" s="151"/>
      <c r="DG20" s="151"/>
      <c r="DH20" s="151"/>
      <c r="DI20" s="151"/>
      <c r="DJ20" s="151"/>
      <c r="DK20" s="151"/>
      <c r="DL20" s="151"/>
      <c r="DM20" s="151"/>
      <c r="DN20" s="151"/>
      <c r="DO20" s="151"/>
      <c r="DP20" s="151"/>
      <c r="DQ20" s="151"/>
      <c r="DR20" s="151"/>
      <c r="DS20" s="151"/>
      <c r="DT20" s="151"/>
      <c r="DU20" s="151"/>
      <c r="DV20" s="151"/>
      <c r="DW20" s="151"/>
      <c r="DX20" s="151"/>
      <c r="DY20" s="151"/>
      <c r="DZ20" s="151"/>
      <c r="EA20" s="151"/>
      <c r="EB20" s="151"/>
      <c r="EC20" s="151"/>
      <c r="ED20" s="151"/>
      <c r="EE20" s="151"/>
      <c r="EF20" s="151"/>
      <c r="EG20" s="151"/>
      <c r="EH20" s="151"/>
      <c r="EI20" s="151"/>
      <c r="EJ20" s="151"/>
      <c r="EK20" s="151"/>
      <c r="EL20" s="151"/>
      <c r="EM20" s="151"/>
      <c r="EN20" s="151"/>
      <c r="EO20" s="151"/>
      <c r="EP20" s="151"/>
      <c r="EQ20" s="151"/>
      <c r="ER20" s="151"/>
      <c r="ES20" s="151"/>
      <c r="ET20" s="151"/>
      <c r="EU20" s="151"/>
      <c r="EV20" s="151"/>
      <c r="EW20" s="151"/>
      <c r="EX20" s="151"/>
      <c r="EY20" s="151"/>
      <c r="EZ20" s="151"/>
      <c r="FA20" s="151"/>
      <c r="FB20" s="151"/>
      <c r="FC20" s="151"/>
      <c r="FD20" s="151"/>
      <c r="FE20" s="151"/>
      <c r="FF20" s="151"/>
      <c r="FG20" s="151"/>
      <c r="FH20" s="151"/>
      <c r="FI20" s="151"/>
      <c r="FJ20" s="151"/>
      <c r="FK20" s="151"/>
      <c r="FL20" s="151"/>
      <c r="FM20" s="151"/>
      <c r="FN20" s="151"/>
      <c r="FO20" s="151"/>
      <c r="FP20" s="151"/>
      <c r="FQ20" s="151"/>
      <c r="FR20" s="151"/>
      <c r="FS20" s="151"/>
      <c r="FT20" s="151"/>
      <c r="FU20" s="151"/>
      <c r="FV20" s="151"/>
      <c r="FW20" s="151"/>
      <c r="FX20" s="151"/>
      <c r="FY20" s="151"/>
      <c r="FZ20" s="151"/>
      <c r="GA20" s="151"/>
      <c r="GB20" s="151"/>
      <c r="GC20" s="151"/>
      <c r="GD20" s="151"/>
      <c r="GE20" s="151"/>
      <c r="GF20" s="151"/>
      <c r="GG20" s="151"/>
      <c r="GH20" s="151"/>
      <c r="GI20" s="151"/>
      <c r="GJ20" s="151"/>
      <c r="GK20" s="151"/>
      <c r="GL20" s="151"/>
      <c r="GM20" s="151"/>
      <c r="GN20" s="151"/>
      <c r="GO20" s="151"/>
      <c r="GP20" s="151"/>
      <c r="GQ20" s="151"/>
      <c r="GR20" s="151"/>
      <c r="GS20" s="151"/>
      <c r="GT20" s="151"/>
      <c r="GU20" s="151"/>
      <c r="GV20" s="151"/>
      <c r="GW20" s="151"/>
      <c r="GX20" s="151"/>
      <c r="GY20" s="151"/>
      <c r="GZ20" s="151"/>
      <c r="HA20" s="151"/>
      <c r="HB20" s="151"/>
      <c r="HC20" s="151"/>
      <c r="HD20" s="151"/>
      <c r="HE20" s="151"/>
      <c r="HF20" s="151"/>
      <c r="HG20" s="151"/>
      <c r="HH20" s="151"/>
      <c r="HI20" s="151"/>
      <c r="HJ20" s="151"/>
      <c r="HK20" s="151"/>
      <c r="HL20" s="151"/>
      <c r="HM20" s="151"/>
      <c r="HN20" s="151"/>
      <c r="HO20" s="151"/>
      <c r="HP20" s="151"/>
      <c r="HQ20" s="151"/>
      <c r="HR20" s="151"/>
      <c r="HS20" s="151"/>
      <c r="HT20" s="151"/>
      <c r="HU20" s="151"/>
      <c r="HV20" s="151"/>
      <c r="HW20" s="151"/>
      <c r="HX20" s="151"/>
      <c r="HY20" s="151"/>
      <c r="HZ20" s="151"/>
      <c r="IA20" s="151"/>
      <c r="IB20" s="151"/>
      <c r="IC20" s="151"/>
      <c r="ID20" s="151"/>
      <c r="IE20" s="151"/>
      <c r="IF20" s="151"/>
      <c r="IG20" s="151"/>
      <c r="IH20" s="151"/>
      <c r="II20" s="151"/>
      <c r="IJ20" s="151"/>
      <c r="IK20" s="151"/>
      <c r="IL20" s="151"/>
      <c r="IM20" s="151"/>
      <c r="IN20" s="151"/>
      <c r="IO20" s="151"/>
      <c r="IP20" s="151"/>
      <c r="IQ20" s="151"/>
      <c r="IR20" s="151"/>
      <c r="IS20" s="151"/>
      <c r="IT20" s="151"/>
      <c r="IU20" s="151"/>
      <c r="IV20" s="151"/>
    </row>
    <row r="21" spans="1:18" ht="15">
      <c r="A21" s="153" t="s">
        <v>62</v>
      </c>
      <c r="B21" s="147" t="s">
        <v>63</v>
      </c>
      <c r="C21" s="73">
        <v>267307</v>
      </c>
      <c r="D21" s="73">
        <v>267307</v>
      </c>
      <c r="E21" s="73">
        <v>267307</v>
      </c>
      <c r="F21" s="73">
        <v>267307</v>
      </c>
      <c r="G21" s="73">
        <v>267307</v>
      </c>
      <c r="H21" s="73">
        <v>267307</v>
      </c>
      <c r="I21" s="73">
        <v>267307</v>
      </c>
      <c r="J21" s="73">
        <v>267307</v>
      </c>
      <c r="K21" s="73">
        <v>267307</v>
      </c>
      <c r="L21" s="73">
        <v>267307</v>
      </c>
      <c r="M21" s="73">
        <v>267307</v>
      </c>
      <c r="N21" s="73">
        <v>267305</v>
      </c>
      <c r="O21" s="9">
        <v>3207682</v>
      </c>
      <c r="P21" s="143"/>
      <c r="Q21" s="143"/>
      <c r="R21" s="3"/>
    </row>
    <row r="22" spans="1:18" ht="15">
      <c r="A22" s="153" t="s">
        <v>64</v>
      </c>
      <c r="B22" s="147" t="s">
        <v>65</v>
      </c>
      <c r="C22" s="9">
        <v>178917</v>
      </c>
      <c r="D22" s="9">
        <v>178917</v>
      </c>
      <c r="E22" s="9">
        <v>178917</v>
      </c>
      <c r="F22" s="9">
        <v>178917</v>
      </c>
      <c r="G22" s="9">
        <v>178917</v>
      </c>
      <c r="H22" s="9">
        <v>178917</v>
      </c>
      <c r="I22" s="9">
        <v>178917</v>
      </c>
      <c r="J22" s="9">
        <v>178917</v>
      </c>
      <c r="K22" s="9">
        <v>178917</v>
      </c>
      <c r="L22" s="9">
        <v>178913</v>
      </c>
      <c r="M22" s="9">
        <v>178917</v>
      </c>
      <c r="N22" s="9">
        <v>178917</v>
      </c>
      <c r="O22" s="9">
        <v>2147000</v>
      </c>
      <c r="P22" s="143"/>
      <c r="Q22" s="143"/>
      <c r="R22" s="3"/>
    </row>
    <row r="23" spans="1:18" ht="15">
      <c r="A23" s="153" t="s">
        <v>66</v>
      </c>
      <c r="B23" s="147" t="s">
        <v>67</v>
      </c>
      <c r="C23" s="9"/>
      <c r="D23" s="9"/>
      <c r="E23" s="9">
        <v>300000</v>
      </c>
      <c r="F23" s="9"/>
      <c r="G23" s="9">
        <v>2280000</v>
      </c>
      <c r="H23" s="9"/>
      <c r="I23" s="9">
        <v>500000</v>
      </c>
      <c r="J23" s="9"/>
      <c r="K23" s="9">
        <v>509521</v>
      </c>
      <c r="L23" s="9"/>
      <c r="M23" s="9"/>
      <c r="N23" s="9"/>
      <c r="O23" s="9">
        <f aca="true" t="shared" si="5" ref="O23:O29">SUM(C23:N23)</f>
        <v>3589521</v>
      </c>
      <c r="P23" s="143"/>
      <c r="Q23" s="143"/>
      <c r="R23" s="3"/>
    </row>
    <row r="24" spans="1:18" ht="15">
      <c r="A24" s="153" t="s">
        <v>68</v>
      </c>
      <c r="B24" s="147" t="s">
        <v>69</v>
      </c>
      <c r="C24" s="9">
        <v>33257</v>
      </c>
      <c r="D24" s="9">
        <v>33257</v>
      </c>
      <c r="E24" s="9">
        <v>33257</v>
      </c>
      <c r="F24" s="9">
        <v>33257</v>
      </c>
      <c r="G24" s="9">
        <v>33257</v>
      </c>
      <c r="H24" s="9">
        <v>33257</v>
      </c>
      <c r="I24" s="9">
        <v>33257</v>
      </c>
      <c r="J24" s="9">
        <v>33257</v>
      </c>
      <c r="K24" s="9">
        <v>33257</v>
      </c>
      <c r="L24" s="9">
        <v>33257</v>
      </c>
      <c r="M24" s="9">
        <v>33257</v>
      </c>
      <c r="N24" s="9">
        <v>33255</v>
      </c>
      <c r="O24" s="9">
        <f t="shared" si="5"/>
        <v>399082</v>
      </c>
      <c r="P24" s="143"/>
      <c r="Q24" s="143"/>
      <c r="R24" s="3"/>
    </row>
    <row r="25" spans="1:18" ht="15">
      <c r="A25" s="153" t="s">
        <v>70</v>
      </c>
      <c r="B25" s="147" t="s">
        <v>71</v>
      </c>
      <c r="C25" s="9">
        <v>536267</v>
      </c>
      <c r="D25" s="9">
        <v>536267</v>
      </c>
      <c r="E25" s="9">
        <v>536267</v>
      </c>
      <c r="F25" s="9">
        <v>536267</v>
      </c>
      <c r="G25" s="9">
        <v>536267</v>
      </c>
      <c r="H25" s="9">
        <v>536267</v>
      </c>
      <c r="I25" s="9">
        <v>536267</v>
      </c>
      <c r="J25" s="9">
        <v>536267</v>
      </c>
      <c r="K25" s="9">
        <v>536267</v>
      </c>
      <c r="L25" s="9">
        <v>536267</v>
      </c>
      <c r="M25" s="9">
        <v>536267</v>
      </c>
      <c r="N25" s="9">
        <v>536263</v>
      </c>
      <c r="O25" s="9">
        <f t="shared" si="5"/>
        <v>6435200</v>
      </c>
      <c r="P25" s="143"/>
      <c r="Q25" s="143"/>
      <c r="R25" s="3"/>
    </row>
    <row r="26" spans="1:256" s="152" customFormat="1" ht="15">
      <c r="A26" s="154" t="s">
        <v>231</v>
      </c>
      <c r="B26" s="149" t="s">
        <v>73</v>
      </c>
      <c r="C26" s="43">
        <f>SUM(C21:C25)</f>
        <v>1015748</v>
      </c>
      <c r="D26" s="43">
        <f aca="true" t="shared" si="6" ref="D26:N26">SUM(D21:D25)</f>
        <v>1015748</v>
      </c>
      <c r="E26" s="43">
        <f t="shared" si="6"/>
        <v>1315748</v>
      </c>
      <c r="F26" s="43">
        <f t="shared" si="6"/>
        <v>1015748</v>
      </c>
      <c r="G26" s="43">
        <f t="shared" si="6"/>
        <v>3295748</v>
      </c>
      <c r="H26" s="43">
        <f t="shared" si="6"/>
        <v>1015748</v>
      </c>
      <c r="I26" s="43">
        <f t="shared" si="6"/>
        <v>1515748</v>
      </c>
      <c r="J26" s="43">
        <f t="shared" si="6"/>
        <v>1015748</v>
      </c>
      <c r="K26" s="43">
        <f t="shared" si="6"/>
        <v>1525269</v>
      </c>
      <c r="L26" s="43">
        <f t="shared" si="6"/>
        <v>1015744</v>
      </c>
      <c r="M26" s="43">
        <f t="shared" si="6"/>
        <v>1015748</v>
      </c>
      <c r="N26" s="43">
        <f t="shared" si="6"/>
        <v>1015740</v>
      </c>
      <c r="O26" s="43">
        <f t="shared" si="5"/>
        <v>15778485</v>
      </c>
      <c r="P26" s="155"/>
      <c r="Q26" s="143"/>
      <c r="R26" s="3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151"/>
      <c r="CT26" s="151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1"/>
      <c r="DG26" s="151"/>
      <c r="DH26" s="151"/>
      <c r="DI26" s="151"/>
      <c r="DJ26" s="151"/>
      <c r="DK26" s="151"/>
      <c r="DL26" s="151"/>
      <c r="DM26" s="151"/>
      <c r="DN26" s="151"/>
      <c r="DO26" s="151"/>
      <c r="DP26" s="151"/>
      <c r="DQ26" s="151"/>
      <c r="DR26" s="151"/>
      <c r="DS26" s="151"/>
      <c r="DT26" s="151"/>
      <c r="DU26" s="151"/>
      <c r="DV26" s="151"/>
      <c r="DW26" s="151"/>
      <c r="DX26" s="151"/>
      <c r="DY26" s="151"/>
      <c r="DZ26" s="151"/>
      <c r="EA26" s="151"/>
      <c r="EB26" s="151"/>
      <c r="EC26" s="151"/>
      <c r="ED26" s="151"/>
      <c r="EE26" s="151"/>
      <c r="EF26" s="151"/>
      <c r="EG26" s="151"/>
      <c r="EH26" s="151"/>
      <c r="EI26" s="151"/>
      <c r="EJ26" s="151"/>
      <c r="EK26" s="151"/>
      <c r="EL26" s="151"/>
      <c r="EM26" s="151"/>
      <c r="EN26" s="151"/>
      <c r="EO26" s="151"/>
      <c r="EP26" s="151"/>
      <c r="EQ26" s="151"/>
      <c r="ER26" s="151"/>
      <c r="ES26" s="151"/>
      <c r="ET26" s="151"/>
      <c r="EU26" s="151"/>
      <c r="EV26" s="151"/>
      <c r="EW26" s="151"/>
      <c r="EX26" s="151"/>
      <c r="EY26" s="151"/>
      <c r="EZ26" s="151"/>
      <c r="FA26" s="151"/>
      <c r="FB26" s="151"/>
      <c r="FC26" s="151"/>
      <c r="FD26" s="151"/>
      <c r="FE26" s="151"/>
      <c r="FF26" s="151"/>
      <c r="FG26" s="151"/>
      <c r="FH26" s="151"/>
      <c r="FI26" s="151"/>
      <c r="FJ26" s="151"/>
      <c r="FK26" s="151"/>
      <c r="FL26" s="151"/>
      <c r="FM26" s="151"/>
      <c r="FN26" s="151"/>
      <c r="FO26" s="151"/>
      <c r="FP26" s="151"/>
      <c r="FQ26" s="151"/>
      <c r="FR26" s="151"/>
      <c r="FS26" s="151"/>
      <c r="FT26" s="151"/>
      <c r="FU26" s="151"/>
      <c r="FV26" s="151"/>
      <c r="FW26" s="151"/>
      <c r="FX26" s="151"/>
      <c r="FY26" s="151"/>
      <c r="FZ26" s="151"/>
      <c r="GA26" s="151"/>
      <c r="GB26" s="151"/>
      <c r="GC26" s="151"/>
      <c r="GD26" s="151"/>
      <c r="GE26" s="151"/>
      <c r="GF26" s="151"/>
      <c r="GG26" s="151"/>
      <c r="GH26" s="151"/>
      <c r="GI26" s="151"/>
      <c r="GJ26" s="151"/>
      <c r="GK26" s="151"/>
      <c r="GL26" s="151"/>
      <c r="GM26" s="151"/>
      <c r="GN26" s="151"/>
      <c r="GO26" s="151"/>
      <c r="GP26" s="151"/>
      <c r="GQ26" s="151"/>
      <c r="GR26" s="151"/>
      <c r="GS26" s="151"/>
      <c r="GT26" s="151"/>
      <c r="GU26" s="151"/>
      <c r="GV26" s="151"/>
      <c r="GW26" s="151"/>
      <c r="GX26" s="151"/>
      <c r="GY26" s="151"/>
      <c r="GZ26" s="151"/>
      <c r="HA26" s="151"/>
      <c r="HB26" s="151"/>
      <c r="HC26" s="151"/>
      <c r="HD26" s="151"/>
      <c r="HE26" s="151"/>
      <c r="HF26" s="151"/>
      <c r="HG26" s="151"/>
      <c r="HH26" s="151"/>
      <c r="HI26" s="151"/>
      <c r="HJ26" s="151"/>
      <c r="HK26" s="151"/>
      <c r="HL26" s="151"/>
      <c r="HM26" s="151"/>
      <c r="HN26" s="151"/>
      <c r="HO26" s="151"/>
      <c r="HP26" s="151"/>
      <c r="HQ26" s="151"/>
      <c r="HR26" s="151"/>
      <c r="HS26" s="151"/>
      <c r="HT26" s="151"/>
      <c r="HU26" s="151"/>
      <c r="HV26" s="151"/>
      <c r="HW26" s="151"/>
      <c r="HX26" s="151"/>
      <c r="HY26" s="151"/>
      <c r="HZ26" s="151"/>
      <c r="IA26" s="151"/>
      <c r="IB26" s="151"/>
      <c r="IC26" s="151"/>
      <c r="ID26" s="151"/>
      <c r="IE26" s="151"/>
      <c r="IF26" s="151"/>
      <c r="IG26" s="151"/>
      <c r="IH26" s="151"/>
      <c r="II26" s="151"/>
      <c r="IJ26" s="151"/>
      <c r="IK26" s="151"/>
      <c r="IL26" s="151"/>
      <c r="IM26" s="151"/>
      <c r="IN26" s="151"/>
      <c r="IO26" s="151"/>
      <c r="IP26" s="151"/>
      <c r="IQ26" s="151"/>
      <c r="IR26" s="151"/>
      <c r="IS26" s="151"/>
      <c r="IT26" s="151"/>
      <c r="IU26" s="151"/>
      <c r="IV26" s="151"/>
    </row>
    <row r="27" spans="1:18" ht="15">
      <c r="A27" s="153" t="s">
        <v>232</v>
      </c>
      <c r="B27" s="147" t="s">
        <v>75</v>
      </c>
      <c r="C27" s="9">
        <v>343117</v>
      </c>
      <c r="D27" s="9">
        <v>343117</v>
      </c>
      <c r="E27" s="9">
        <v>343117</v>
      </c>
      <c r="F27" s="9">
        <v>343117</v>
      </c>
      <c r="G27" s="9">
        <v>343117</v>
      </c>
      <c r="H27" s="9">
        <v>343117</v>
      </c>
      <c r="I27" s="9">
        <v>343117</v>
      </c>
      <c r="J27" s="9">
        <v>343117</v>
      </c>
      <c r="K27" s="9">
        <v>343117</v>
      </c>
      <c r="L27" s="9">
        <v>343117</v>
      </c>
      <c r="M27" s="9">
        <v>343114</v>
      </c>
      <c r="N27" s="9">
        <v>343117</v>
      </c>
      <c r="O27" s="9">
        <f t="shared" si="5"/>
        <v>4117401</v>
      </c>
      <c r="P27" s="143"/>
      <c r="Q27" s="143"/>
      <c r="R27" s="3"/>
    </row>
    <row r="28" spans="1:18" ht="15">
      <c r="A28" s="153" t="s">
        <v>233</v>
      </c>
      <c r="B28" s="147" t="s">
        <v>77</v>
      </c>
      <c r="C28" s="9"/>
      <c r="D28" s="9"/>
      <c r="E28" s="9"/>
      <c r="F28" s="9"/>
      <c r="G28" s="9"/>
      <c r="H28" s="9"/>
      <c r="I28" s="9"/>
      <c r="J28" s="9"/>
      <c r="K28" s="9">
        <v>140000</v>
      </c>
      <c r="L28" s="9"/>
      <c r="M28" s="9"/>
      <c r="N28" s="9">
        <v>198657</v>
      </c>
      <c r="O28" s="9">
        <f t="shared" si="5"/>
        <v>338657</v>
      </c>
      <c r="P28" s="143"/>
      <c r="Q28" s="143"/>
      <c r="R28" s="3"/>
    </row>
    <row r="29" spans="1:256" s="152" customFormat="1" ht="15">
      <c r="A29" s="154" t="s">
        <v>78</v>
      </c>
      <c r="B29" s="149" t="s">
        <v>79</v>
      </c>
      <c r="C29" s="43">
        <f>SUM(C27:C28)</f>
        <v>343117</v>
      </c>
      <c r="D29" s="43">
        <f aca="true" t="shared" si="7" ref="D29:N29">SUM(D27:D28)</f>
        <v>343117</v>
      </c>
      <c r="E29" s="43">
        <f t="shared" si="7"/>
        <v>343117</v>
      </c>
      <c r="F29" s="43">
        <f t="shared" si="7"/>
        <v>343117</v>
      </c>
      <c r="G29" s="43">
        <f t="shared" si="7"/>
        <v>343117</v>
      </c>
      <c r="H29" s="43">
        <f t="shared" si="7"/>
        <v>343117</v>
      </c>
      <c r="I29" s="43">
        <f t="shared" si="7"/>
        <v>343117</v>
      </c>
      <c r="J29" s="43">
        <f t="shared" si="7"/>
        <v>343117</v>
      </c>
      <c r="K29" s="43">
        <f t="shared" si="7"/>
        <v>483117</v>
      </c>
      <c r="L29" s="43">
        <f t="shared" si="7"/>
        <v>343117</v>
      </c>
      <c r="M29" s="43">
        <f t="shared" si="7"/>
        <v>343114</v>
      </c>
      <c r="N29" s="43">
        <f t="shared" si="7"/>
        <v>541774</v>
      </c>
      <c r="O29" s="43">
        <f t="shared" si="5"/>
        <v>4456058</v>
      </c>
      <c r="P29" s="155"/>
      <c r="Q29" s="143"/>
      <c r="R29" s="3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1"/>
      <c r="DD29" s="151"/>
      <c r="DE29" s="151"/>
      <c r="DF29" s="151"/>
      <c r="DG29" s="151"/>
      <c r="DH29" s="151"/>
      <c r="DI29" s="151"/>
      <c r="DJ29" s="151"/>
      <c r="DK29" s="151"/>
      <c r="DL29" s="151"/>
      <c r="DM29" s="151"/>
      <c r="DN29" s="151"/>
      <c r="DO29" s="151"/>
      <c r="DP29" s="151"/>
      <c r="DQ29" s="151"/>
      <c r="DR29" s="151"/>
      <c r="DS29" s="151"/>
      <c r="DT29" s="151"/>
      <c r="DU29" s="151"/>
      <c r="DV29" s="151"/>
      <c r="DW29" s="151"/>
      <c r="DX29" s="151"/>
      <c r="DY29" s="151"/>
      <c r="DZ29" s="151"/>
      <c r="EA29" s="151"/>
      <c r="EB29" s="151"/>
      <c r="EC29" s="151"/>
      <c r="ED29" s="151"/>
      <c r="EE29" s="151"/>
      <c r="EF29" s="151"/>
      <c r="EG29" s="151"/>
      <c r="EH29" s="151"/>
      <c r="EI29" s="151"/>
      <c r="EJ29" s="151"/>
      <c r="EK29" s="151"/>
      <c r="EL29" s="151"/>
      <c r="EM29" s="151"/>
      <c r="EN29" s="151"/>
      <c r="EO29" s="151"/>
      <c r="EP29" s="151"/>
      <c r="EQ29" s="151"/>
      <c r="ER29" s="151"/>
      <c r="ES29" s="151"/>
      <c r="ET29" s="151"/>
      <c r="EU29" s="151"/>
      <c r="EV29" s="151"/>
      <c r="EW29" s="151"/>
      <c r="EX29" s="151"/>
      <c r="EY29" s="151"/>
      <c r="EZ29" s="151"/>
      <c r="FA29" s="151"/>
      <c r="FB29" s="151"/>
      <c r="FC29" s="151"/>
      <c r="FD29" s="151"/>
      <c r="FE29" s="151"/>
      <c r="FF29" s="151"/>
      <c r="FG29" s="151"/>
      <c r="FH29" s="151"/>
      <c r="FI29" s="151"/>
      <c r="FJ29" s="151"/>
      <c r="FK29" s="151"/>
      <c r="FL29" s="151"/>
      <c r="FM29" s="151"/>
      <c r="FN29" s="151"/>
      <c r="FO29" s="151"/>
      <c r="FP29" s="151"/>
      <c r="FQ29" s="151"/>
      <c r="FR29" s="151"/>
      <c r="FS29" s="151"/>
      <c r="FT29" s="151"/>
      <c r="FU29" s="151"/>
      <c r="FV29" s="151"/>
      <c r="FW29" s="151"/>
      <c r="FX29" s="151"/>
      <c r="FY29" s="151"/>
      <c r="FZ29" s="151"/>
      <c r="GA29" s="151"/>
      <c r="GB29" s="151"/>
      <c r="GC29" s="151"/>
      <c r="GD29" s="151"/>
      <c r="GE29" s="151"/>
      <c r="GF29" s="151"/>
      <c r="GG29" s="151"/>
      <c r="GH29" s="151"/>
      <c r="GI29" s="151"/>
      <c r="GJ29" s="151"/>
      <c r="GK29" s="151"/>
      <c r="GL29" s="151"/>
      <c r="GM29" s="151"/>
      <c r="GN29" s="151"/>
      <c r="GO29" s="151"/>
      <c r="GP29" s="151"/>
      <c r="GQ29" s="151"/>
      <c r="GR29" s="151"/>
      <c r="GS29" s="151"/>
      <c r="GT29" s="151"/>
      <c r="GU29" s="151"/>
      <c r="GV29" s="151"/>
      <c r="GW29" s="151"/>
      <c r="GX29" s="151"/>
      <c r="GY29" s="151"/>
      <c r="GZ29" s="151"/>
      <c r="HA29" s="151"/>
      <c r="HB29" s="151"/>
      <c r="HC29" s="151"/>
      <c r="HD29" s="151"/>
      <c r="HE29" s="151"/>
      <c r="HF29" s="151"/>
      <c r="HG29" s="151"/>
      <c r="HH29" s="151"/>
      <c r="HI29" s="151"/>
      <c r="HJ29" s="151"/>
      <c r="HK29" s="151"/>
      <c r="HL29" s="151"/>
      <c r="HM29" s="151"/>
      <c r="HN29" s="151"/>
      <c r="HO29" s="151"/>
      <c r="HP29" s="151"/>
      <c r="HQ29" s="151"/>
      <c r="HR29" s="151"/>
      <c r="HS29" s="151"/>
      <c r="HT29" s="151"/>
      <c r="HU29" s="151"/>
      <c r="HV29" s="151"/>
      <c r="HW29" s="151"/>
      <c r="HX29" s="151"/>
      <c r="HY29" s="151"/>
      <c r="HZ29" s="151"/>
      <c r="IA29" s="151"/>
      <c r="IB29" s="151"/>
      <c r="IC29" s="151"/>
      <c r="ID29" s="151"/>
      <c r="IE29" s="151"/>
      <c r="IF29" s="151"/>
      <c r="IG29" s="151"/>
      <c r="IH29" s="151"/>
      <c r="II29" s="151"/>
      <c r="IJ29" s="151"/>
      <c r="IK29" s="151"/>
      <c r="IL29" s="151"/>
      <c r="IM29" s="151"/>
      <c r="IN29" s="151"/>
      <c r="IO29" s="151"/>
      <c r="IP29" s="151"/>
      <c r="IQ29" s="151"/>
      <c r="IR29" s="151"/>
      <c r="IS29" s="151"/>
      <c r="IT29" s="151"/>
      <c r="IU29" s="151"/>
      <c r="IV29" s="151"/>
    </row>
    <row r="30" spans="1:256" ht="15">
      <c r="A30" s="32" t="s">
        <v>80</v>
      </c>
      <c r="B30" s="31" t="s">
        <v>81</v>
      </c>
      <c r="C30" s="11">
        <f>SUM(C17+C20+C26+C29)</f>
        <v>1582842</v>
      </c>
      <c r="D30" s="11">
        <f aca="true" t="shared" si="8" ref="D30:O30">SUM(D17+D20+D26+D29)</f>
        <v>1582842</v>
      </c>
      <c r="E30" s="11">
        <f t="shared" si="8"/>
        <v>1927842</v>
      </c>
      <c r="F30" s="11">
        <f t="shared" si="8"/>
        <v>1582842</v>
      </c>
      <c r="G30" s="11">
        <f t="shared" si="8"/>
        <v>3907842</v>
      </c>
      <c r="H30" s="11">
        <f t="shared" si="8"/>
        <v>1582842</v>
      </c>
      <c r="I30" s="11">
        <f t="shared" si="8"/>
        <v>2127842</v>
      </c>
      <c r="J30" s="11">
        <f t="shared" si="8"/>
        <v>1582842</v>
      </c>
      <c r="K30" s="11">
        <f t="shared" si="8"/>
        <v>2287842</v>
      </c>
      <c r="L30" s="11">
        <f t="shared" si="8"/>
        <v>1582838</v>
      </c>
      <c r="M30" s="11">
        <f t="shared" si="8"/>
        <v>1582840</v>
      </c>
      <c r="N30" s="11">
        <f t="shared" si="8"/>
        <v>1788578</v>
      </c>
      <c r="O30" s="11">
        <f t="shared" si="8"/>
        <v>23119834</v>
      </c>
      <c r="P30" s="150"/>
      <c r="Q30" s="143"/>
      <c r="R30" s="3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</row>
    <row r="31" spans="1:18" ht="15">
      <c r="A31" s="156" t="s">
        <v>82</v>
      </c>
      <c r="B31" s="147" t="s">
        <v>83</v>
      </c>
      <c r="C31" s="9"/>
      <c r="D31" s="9"/>
      <c r="E31" s="9">
        <v>50000</v>
      </c>
      <c r="F31" s="9"/>
      <c r="G31" s="9"/>
      <c r="H31" s="9">
        <v>150000</v>
      </c>
      <c r="I31" s="9">
        <v>100000</v>
      </c>
      <c r="J31" s="9"/>
      <c r="K31" s="9">
        <v>620000</v>
      </c>
      <c r="L31" s="9"/>
      <c r="M31" s="9"/>
      <c r="N31" s="9">
        <v>10000</v>
      </c>
      <c r="O31" s="9">
        <f>SUM(C31:N31)</f>
        <v>930000</v>
      </c>
      <c r="P31" s="143"/>
      <c r="Q31" s="143"/>
      <c r="R31" s="3"/>
    </row>
    <row r="32" spans="1:256" ht="15">
      <c r="A32" s="39" t="s">
        <v>84</v>
      </c>
      <c r="B32" s="31" t="s">
        <v>85</v>
      </c>
      <c r="C32" s="11">
        <f>SUM(C31)</f>
        <v>0</v>
      </c>
      <c r="D32" s="11">
        <f aca="true" t="shared" si="9" ref="D32:O32">SUM(D31)</f>
        <v>0</v>
      </c>
      <c r="E32" s="11">
        <f t="shared" si="9"/>
        <v>50000</v>
      </c>
      <c r="F32" s="11">
        <f t="shared" si="9"/>
        <v>0</v>
      </c>
      <c r="G32" s="11">
        <f t="shared" si="9"/>
        <v>0</v>
      </c>
      <c r="H32" s="11">
        <f t="shared" si="9"/>
        <v>150000</v>
      </c>
      <c r="I32" s="11">
        <f t="shared" si="9"/>
        <v>100000</v>
      </c>
      <c r="J32" s="11">
        <f t="shared" si="9"/>
        <v>0</v>
      </c>
      <c r="K32" s="11">
        <f t="shared" si="9"/>
        <v>620000</v>
      </c>
      <c r="L32" s="11">
        <f t="shared" si="9"/>
        <v>0</v>
      </c>
      <c r="M32" s="11">
        <f t="shared" si="9"/>
        <v>0</v>
      </c>
      <c r="N32" s="11">
        <f t="shared" si="9"/>
        <v>10000</v>
      </c>
      <c r="O32" s="11">
        <f t="shared" si="9"/>
        <v>930000</v>
      </c>
      <c r="P32" s="155"/>
      <c r="Q32" s="143"/>
      <c r="R32" s="3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</row>
    <row r="33" spans="1:18" ht="15">
      <c r="A33" s="156" t="s">
        <v>234</v>
      </c>
      <c r="B33" s="147" t="s">
        <v>87</v>
      </c>
      <c r="C33" s="9"/>
      <c r="D33" s="9"/>
      <c r="E33" s="9">
        <v>360000</v>
      </c>
      <c r="F33" s="9"/>
      <c r="G33" s="9"/>
      <c r="H33" s="9"/>
      <c r="I33" s="9"/>
      <c r="J33" s="9"/>
      <c r="K33" s="9"/>
      <c r="L33" s="9"/>
      <c r="M33" s="9"/>
      <c r="N33" s="9"/>
      <c r="O33" s="9">
        <f>SUM(C33:N33)</f>
        <v>360000</v>
      </c>
      <c r="P33" s="143"/>
      <c r="Q33" s="143"/>
      <c r="R33" s="3"/>
    </row>
    <row r="34" spans="1:18" ht="15">
      <c r="A34" s="157" t="s">
        <v>88</v>
      </c>
      <c r="B34" s="147" t="s">
        <v>89</v>
      </c>
      <c r="C34" s="9"/>
      <c r="D34" s="9"/>
      <c r="E34" s="9">
        <v>117201</v>
      </c>
      <c r="F34" s="9"/>
      <c r="G34" s="9"/>
      <c r="H34" s="9">
        <v>117202</v>
      </c>
      <c r="I34" s="9"/>
      <c r="J34" s="9"/>
      <c r="K34" s="9">
        <v>117202</v>
      </c>
      <c r="L34" s="9"/>
      <c r="M34" s="9"/>
      <c r="N34" s="9">
        <v>126053</v>
      </c>
      <c r="O34" s="9">
        <f>SUM(E34:N34)</f>
        <v>477658</v>
      </c>
      <c r="P34" s="143"/>
      <c r="Q34" s="143"/>
      <c r="R34" s="3"/>
    </row>
    <row r="35" spans="1:18" ht="15">
      <c r="A35" s="157" t="s">
        <v>90</v>
      </c>
      <c r="B35" s="147" t="s">
        <v>91</v>
      </c>
      <c r="C35" s="9"/>
      <c r="D35" s="9"/>
      <c r="E35" s="9">
        <v>340000</v>
      </c>
      <c r="F35" s="9"/>
      <c r="G35" s="9"/>
      <c r="H35" s="9">
        <v>340000</v>
      </c>
      <c r="I35" s="9"/>
      <c r="J35" s="9"/>
      <c r="K35" s="9">
        <v>340000</v>
      </c>
      <c r="L35" s="9"/>
      <c r="M35" s="9"/>
      <c r="N35" s="9">
        <v>354600</v>
      </c>
      <c r="O35" s="9">
        <f>SUM(C35:N35)</f>
        <v>1374600</v>
      </c>
      <c r="P35" s="143"/>
      <c r="Q35" s="143"/>
      <c r="R35" s="3"/>
    </row>
    <row r="36" spans="1:18" ht="15">
      <c r="A36" s="158" t="s">
        <v>92</v>
      </c>
      <c r="B36" s="147" t="s">
        <v>93</v>
      </c>
      <c r="C36" s="9"/>
      <c r="D36" s="9"/>
      <c r="E36" s="9"/>
      <c r="F36" s="9"/>
      <c r="G36" s="9">
        <v>12735534</v>
      </c>
      <c r="H36" s="9"/>
      <c r="I36" s="9"/>
      <c r="J36" s="9"/>
      <c r="K36" s="9"/>
      <c r="L36" s="9"/>
      <c r="M36" s="9"/>
      <c r="N36" s="9"/>
      <c r="O36" s="9">
        <f>SUM(C36:N36)</f>
        <v>12735534</v>
      </c>
      <c r="P36" s="143"/>
      <c r="Q36" s="143"/>
      <c r="R36" s="3"/>
    </row>
    <row r="37" spans="1:256" ht="15">
      <c r="A37" s="39" t="s">
        <v>94</v>
      </c>
      <c r="B37" s="31" t="s">
        <v>95</v>
      </c>
      <c r="C37" s="11">
        <f>SUM(C33:C36)</f>
        <v>0</v>
      </c>
      <c r="D37" s="11">
        <f aca="true" t="shared" si="10" ref="D37:N37">SUM(D33:D36)</f>
        <v>0</v>
      </c>
      <c r="E37" s="11">
        <f t="shared" si="10"/>
        <v>817201</v>
      </c>
      <c r="F37" s="11">
        <f t="shared" si="10"/>
        <v>0</v>
      </c>
      <c r="G37" s="11">
        <f t="shared" si="10"/>
        <v>12735534</v>
      </c>
      <c r="H37" s="11">
        <f t="shared" si="10"/>
        <v>457202</v>
      </c>
      <c r="I37" s="11">
        <f t="shared" si="10"/>
        <v>0</v>
      </c>
      <c r="J37" s="11">
        <f t="shared" si="10"/>
        <v>0</v>
      </c>
      <c r="K37" s="11">
        <f t="shared" si="10"/>
        <v>457202</v>
      </c>
      <c r="L37" s="11">
        <f t="shared" si="10"/>
        <v>0</v>
      </c>
      <c r="M37" s="11">
        <f t="shared" si="10"/>
        <v>0</v>
      </c>
      <c r="N37" s="11">
        <f t="shared" si="10"/>
        <v>480653</v>
      </c>
      <c r="O37" s="11">
        <f>SUM(C37:N37)</f>
        <v>14947792</v>
      </c>
      <c r="P37" s="150"/>
      <c r="Q37" s="143"/>
      <c r="R37" s="3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</row>
    <row r="38" spans="1:256" ht="15">
      <c r="A38" s="159" t="s">
        <v>96</v>
      </c>
      <c r="B38" s="160"/>
      <c r="C38" s="161">
        <f>SUM(C13++C14+C30+C32+C37)</f>
        <v>2241453</v>
      </c>
      <c r="D38" s="161">
        <f aca="true" t="shared" si="11" ref="D38:N38">SUM(D13++D14+D30+D32+D37)</f>
        <v>2241453</v>
      </c>
      <c r="E38" s="161">
        <f t="shared" si="11"/>
        <v>3509904</v>
      </c>
      <c r="F38" s="161">
        <f t="shared" si="11"/>
        <v>2241453</v>
      </c>
      <c r="G38" s="161">
        <f t="shared" si="11"/>
        <v>17301987</v>
      </c>
      <c r="H38" s="161">
        <f t="shared" si="11"/>
        <v>2904905</v>
      </c>
      <c r="I38" s="161">
        <f t="shared" si="11"/>
        <v>2886453</v>
      </c>
      <c r="J38" s="161">
        <f t="shared" si="11"/>
        <v>2241453</v>
      </c>
      <c r="K38" s="161">
        <f t="shared" si="11"/>
        <v>4132839</v>
      </c>
      <c r="L38" s="161">
        <f t="shared" si="11"/>
        <v>2241449</v>
      </c>
      <c r="M38" s="161">
        <f t="shared" si="11"/>
        <v>2465636</v>
      </c>
      <c r="N38" s="161">
        <f t="shared" si="11"/>
        <v>3057844</v>
      </c>
      <c r="O38" s="161">
        <f>SUM(C38:N38)</f>
        <v>47466829</v>
      </c>
      <c r="P38" s="162"/>
      <c r="Q38" s="143"/>
      <c r="R38" s="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  <c r="BC38" s="163"/>
      <c r="BD38" s="163"/>
      <c r="BE38" s="163"/>
      <c r="BF38" s="163"/>
      <c r="BG38" s="163"/>
      <c r="BH38" s="163"/>
      <c r="BI38" s="163"/>
      <c r="BJ38" s="163"/>
      <c r="BK38" s="163"/>
      <c r="BL38" s="163"/>
      <c r="BM38" s="163"/>
      <c r="BN38" s="163"/>
      <c r="BO38" s="163"/>
      <c r="BP38" s="163"/>
      <c r="BQ38" s="163"/>
      <c r="BR38" s="163"/>
      <c r="BS38" s="163"/>
      <c r="BT38" s="163"/>
      <c r="BU38" s="163"/>
      <c r="BV38" s="163"/>
      <c r="BW38" s="163"/>
      <c r="BX38" s="163"/>
      <c r="BY38" s="163"/>
      <c r="BZ38" s="163"/>
      <c r="CA38" s="163"/>
      <c r="CB38" s="163"/>
      <c r="CC38" s="163"/>
      <c r="CD38" s="163"/>
      <c r="CE38" s="163"/>
      <c r="CF38" s="163"/>
      <c r="CG38" s="163"/>
      <c r="CH38" s="163"/>
      <c r="CI38" s="163"/>
      <c r="CJ38" s="163"/>
      <c r="CK38" s="163"/>
      <c r="CL38" s="163"/>
      <c r="CM38" s="163"/>
      <c r="CN38" s="163"/>
      <c r="CO38" s="163"/>
      <c r="CP38" s="163"/>
      <c r="CQ38" s="163"/>
      <c r="CR38" s="163"/>
      <c r="CS38" s="163"/>
      <c r="CT38" s="163"/>
      <c r="CU38" s="163"/>
      <c r="CV38" s="163"/>
      <c r="CW38" s="163"/>
      <c r="CX38" s="163"/>
      <c r="CY38" s="163"/>
      <c r="CZ38" s="163"/>
      <c r="DA38" s="163"/>
      <c r="DB38" s="163"/>
      <c r="DC38" s="163"/>
      <c r="DD38" s="163"/>
      <c r="DE38" s="163"/>
      <c r="DF38" s="163"/>
      <c r="DG38" s="163"/>
      <c r="DH38" s="163"/>
      <c r="DI38" s="163"/>
      <c r="DJ38" s="163"/>
      <c r="DK38" s="163"/>
      <c r="DL38" s="163"/>
      <c r="DM38" s="163"/>
      <c r="DN38" s="163"/>
      <c r="DO38" s="163"/>
      <c r="DP38" s="163"/>
      <c r="DQ38" s="163"/>
      <c r="DR38" s="163"/>
      <c r="DS38" s="163"/>
      <c r="DT38" s="163"/>
      <c r="DU38" s="163"/>
      <c r="DV38" s="163"/>
      <c r="DW38" s="163"/>
      <c r="DX38" s="163"/>
      <c r="DY38" s="163"/>
      <c r="DZ38" s="163"/>
      <c r="EA38" s="163"/>
      <c r="EB38" s="163"/>
      <c r="EC38" s="163"/>
      <c r="ED38" s="163"/>
      <c r="EE38" s="163"/>
      <c r="EF38" s="163"/>
      <c r="EG38" s="163"/>
      <c r="EH38" s="163"/>
      <c r="EI38" s="163"/>
      <c r="EJ38" s="163"/>
      <c r="EK38" s="163"/>
      <c r="EL38" s="163"/>
      <c r="EM38" s="163"/>
      <c r="EN38" s="163"/>
      <c r="EO38" s="163"/>
      <c r="EP38" s="163"/>
      <c r="EQ38" s="163"/>
      <c r="ER38" s="163"/>
      <c r="ES38" s="163"/>
      <c r="ET38" s="163"/>
      <c r="EU38" s="163"/>
      <c r="EV38" s="163"/>
      <c r="EW38" s="163"/>
      <c r="EX38" s="163"/>
      <c r="EY38" s="163"/>
      <c r="EZ38" s="163"/>
      <c r="FA38" s="163"/>
      <c r="FB38" s="163"/>
      <c r="FC38" s="163"/>
      <c r="FD38" s="163"/>
      <c r="FE38" s="163"/>
      <c r="FF38" s="163"/>
      <c r="FG38" s="163"/>
      <c r="FH38" s="163"/>
      <c r="FI38" s="163"/>
      <c r="FJ38" s="163"/>
      <c r="FK38" s="163"/>
      <c r="FL38" s="163"/>
      <c r="FM38" s="163"/>
      <c r="FN38" s="163"/>
      <c r="FO38" s="163"/>
      <c r="FP38" s="163"/>
      <c r="FQ38" s="163"/>
      <c r="FR38" s="163"/>
      <c r="FS38" s="163"/>
      <c r="FT38" s="163"/>
      <c r="FU38" s="163"/>
      <c r="FV38" s="163"/>
      <c r="FW38" s="163"/>
      <c r="FX38" s="163"/>
      <c r="FY38" s="163"/>
      <c r="FZ38" s="163"/>
      <c r="GA38" s="163"/>
      <c r="GB38" s="163"/>
      <c r="GC38" s="163"/>
      <c r="GD38" s="163"/>
      <c r="GE38" s="163"/>
      <c r="GF38" s="163"/>
      <c r="GG38" s="163"/>
      <c r="GH38" s="163"/>
      <c r="GI38" s="163"/>
      <c r="GJ38" s="163"/>
      <c r="GK38" s="163"/>
      <c r="GL38" s="163"/>
      <c r="GM38" s="163"/>
      <c r="GN38" s="163"/>
      <c r="GO38" s="163"/>
      <c r="GP38" s="163"/>
      <c r="GQ38" s="163"/>
      <c r="GR38" s="163"/>
      <c r="GS38" s="163"/>
      <c r="GT38" s="163"/>
      <c r="GU38" s="163"/>
      <c r="GV38" s="163"/>
      <c r="GW38" s="163"/>
      <c r="GX38" s="163"/>
      <c r="GY38" s="163"/>
      <c r="GZ38" s="163"/>
      <c r="HA38" s="163"/>
      <c r="HB38" s="163"/>
      <c r="HC38" s="163"/>
      <c r="HD38" s="163"/>
      <c r="HE38" s="163"/>
      <c r="HF38" s="163"/>
      <c r="HG38" s="163"/>
      <c r="HH38" s="163"/>
      <c r="HI38" s="163"/>
      <c r="HJ38" s="163"/>
      <c r="HK38" s="163"/>
      <c r="HL38" s="163"/>
      <c r="HM38" s="163"/>
      <c r="HN38" s="163"/>
      <c r="HO38" s="163"/>
      <c r="HP38" s="163"/>
      <c r="HQ38" s="163"/>
      <c r="HR38" s="163"/>
      <c r="HS38" s="163"/>
      <c r="HT38" s="163"/>
      <c r="HU38" s="163"/>
      <c r="HV38" s="163"/>
      <c r="HW38" s="163"/>
      <c r="HX38" s="163"/>
      <c r="HY38" s="163"/>
      <c r="HZ38" s="163"/>
      <c r="IA38" s="163"/>
      <c r="IB38" s="163"/>
      <c r="IC38" s="163"/>
      <c r="ID38" s="163"/>
      <c r="IE38" s="163"/>
      <c r="IF38" s="163"/>
      <c r="IG38" s="163"/>
      <c r="IH38" s="163"/>
      <c r="II38" s="163"/>
      <c r="IJ38" s="163"/>
      <c r="IK38" s="163"/>
      <c r="IL38" s="163"/>
      <c r="IM38" s="163"/>
      <c r="IN38" s="163"/>
      <c r="IO38" s="163"/>
      <c r="IP38" s="163"/>
      <c r="IQ38" s="163"/>
      <c r="IR38" s="163"/>
      <c r="IS38" s="163"/>
      <c r="IT38" s="163"/>
      <c r="IU38" s="163"/>
      <c r="IV38" s="163"/>
    </row>
    <row r="39" spans="1:256" ht="15">
      <c r="A39" s="164" t="s">
        <v>97</v>
      </c>
      <c r="B39" s="165" t="s">
        <v>98</v>
      </c>
      <c r="C39" s="166"/>
      <c r="D39" s="166"/>
      <c r="E39" s="166"/>
      <c r="F39" s="166"/>
      <c r="G39" s="166"/>
      <c r="H39" s="166"/>
      <c r="I39" s="166"/>
      <c r="J39" s="166">
        <v>1563250</v>
      </c>
      <c r="K39" s="166"/>
      <c r="L39" s="166"/>
      <c r="M39" s="166"/>
      <c r="N39" s="166"/>
      <c r="O39" s="166">
        <f>SUM(C39:N39)</f>
        <v>1563250</v>
      </c>
      <c r="P39" s="143"/>
      <c r="Q39" s="143"/>
      <c r="R39" s="3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18" ht="15">
      <c r="A40" s="167" t="s">
        <v>99</v>
      </c>
      <c r="B40" s="147" t="s">
        <v>100</v>
      </c>
      <c r="C40" s="9"/>
      <c r="D40" s="9"/>
      <c r="E40" s="9">
        <v>2800000</v>
      </c>
      <c r="F40" s="9"/>
      <c r="G40" s="9">
        <v>3650000</v>
      </c>
      <c r="H40" s="9">
        <v>1093500</v>
      </c>
      <c r="I40" s="9"/>
      <c r="J40" s="9"/>
      <c r="K40" s="9"/>
      <c r="L40" s="9"/>
      <c r="M40" s="9"/>
      <c r="N40" s="9"/>
      <c r="O40" s="9">
        <v>7543500</v>
      </c>
      <c r="P40" s="143"/>
      <c r="Q40" s="143"/>
      <c r="R40" s="3"/>
    </row>
    <row r="41" spans="1:18" ht="15">
      <c r="A41" s="167" t="s">
        <v>192</v>
      </c>
      <c r="B41" s="147" t="s">
        <v>102</v>
      </c>
      <c r="C41" s="9"/>
      <c r="D41" s="9"/>
      <c r="E41" s="9"/>
      <c r="F41" s="9">
        <v>8465197</v>
      </c>
      <c r="G41" s="9">
        <v>560000</v>
      </c>
      <c r="H41" s="9"/>
      <c r="I41" s="9"/>
      <c r="J41" s="9"/>
      <c r="K41" s="9"/>
      <c r="L41" s="9"/>
      <c r="M41" s="9"/>
      <c r="N41" s="9"/>
      <c r="O41" s="9">
        <v>9025197</v>
      </c>
      <c r="P41" s="143"/>
      <c r="Q41" s="143"/>
      <c r="R41" s="3"/>
    </row>
    <row r="42" spans="1:18" ht="15">
      <c r="A42" s="168" t="s">
        <v>103</v>
      </c>
      <c r="B42" s="147" t="s">
        <v>104</v>
      </c>
      <c r="C42" s="9"/>
      <c r="D42" s="9"/>
      <c r="E42" s="9"/>
      <c r="F42" s="9">
        <v>3041858</v>
      </c>
      <c r="G42" s="9">
        <v>1136700</v>
      </c>
      <c r="H42" s="9">
        <v>295245</v>
      </c>
      <c r="I42" s="9"/>
      <c r="J42" s="9">
        <v>422077</v>
      </c>
      <c r="K42" s="9"/>
      <c r="L42" s="9"/>
      <c r="M42" s="9"/>
      <c r="N42" s="9"/>
      <c r="O42" s="9">
        <f>SUM(C42:N42)</f>
        <v>4895880</v>
      </c>
      <c r="P42" s="143"/>
      <c r="Q42" s="143"/>
      <c r="R42" s="3"/>
    </row>
    <row r="43" spans="1:256" ht="15">
      <c r="A43" s="48" t="s">
        <v>105</v>
      </c>
      <c r="B43" s="31" t="s">
        <v>106</v>
      </c>
      <c r="C43" s="11">
        <f>SUM(C39:C42)</f>
        <v>0</v>
      </c>
      <c r="D43" s="11">
        <f aca="true" t="shared" si="12" ref="D43:N43">SUM(D39:D42)</f>
        <v>0</v>
      </c>
      <c r="E43" s="11">
        <f t="shared" si="12"/>
        <v>2800000</v>
      </c>
      <c r="F43" s="11">
        <f t="shared" si="12"/>
        <v>11507055</v>
      </c>
      <c r="G43" s="11">
        <f t="shared" si="12"/>
        <v>5346700</v>
      </c>
      <c r="H43" s="11">
        <f t="shared" si="12"/>
        <v>1388745</v>
      </c>
      <c r="I43" s="11">
        <f t="shared" si="12"/>
        <v>0</v>
      </c>
      <c r="J43" s="11">
        <f t="shared" si="12"/>
        <v>1985327</v>
      </c>
      <c r="K43" s="11">
        <f t="shared" si="12"/>
        <v>0</v>
      </c>
      <c r="L43" s="11">
        <f t="shared" si="12"/>
        <v>0</v>
      </c>
      <c r="M43" s="11">
        <f t="shared" si="12"/>
        <v>0</v>
      </c>
      <c r="N43" s="11">
        <f t="shared" si="12"/>
        <v>0</v>
      </c>
      <c r="O43" s="11">
        <f>SUM(C43:N43)</f>
        <v>23027827</v>
      </c>
      <c r="P43" s="150"/>
      <c r="Q43" s="143"/>
      <c r="R43" s="3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</row>
    <row r="44" spans="1:18" ht="15">
      <c r="A44" s="156" t="s">
        <v>107</v>
      </c>
      <c r="B44" s="147" t="s">
        <v>108</v>
      </c>
      <c r="C44" s="9"/>
      <c r="D44" s="9"/>
      <c r="E44" s="9">
        <v>2000000</v>
      </c>
      <c r="F44" s="9">
        <v>10965432</v>
      </c>
      <c r="G44" s="9"/>
      <c r="H44" s="9">
        <v>2559325</v>
      </c>
      <c r="I44" s="9"/>
      <c r="J44" s="9">
        <v>20756163</v>
      </c>
      <c r="K44" s="9"/>
      <c r="L44" s="9"/>
      <c r="M44" s="9"/>
      <c r="N44" s="9">
        <v>1563250</v>
      </c>
      <c r="O44" s="9">
        <f>SUM(C44:N44)</f>
        <v>37844170</v>
      </c>
      <c r="P44" s="143"/>
      <c r="Q44" s="143"/>
      <c r="R44" s="3"/>
    </row>
    <row r="45" spans="1:18" ht="15">
      <c r="A45" s="156" t="s">
        <v>109</v>
      </c>
      <c r="B45" s="147" t="s">
        <v>110</v>
      </c>
      <c r="C45" s="9">
        <f>SUM(C42)</f>
        <v>0</v>
      </c>
      <c r="D45" s="9"/>
      <c r="E45" s="9">
        <v>54000</v>
      </c>
      <c r="F45" s="9">
        <v>2955147</v>
      </c>
      <c r="G45" s="9"/>
      <c r="H45" s="9">
        <v>691017</v>
      </c>
      <c r="I45" s="9"/>
      <c r="J45" s="9">
        <v>6090165</v>
      </c>
      <c r="K45" s="9"/>
      <c r="L45" s="9"/>
      <c r="M45" s="9"/>
      <c r="N45" s="9">
        <v>422077</v>
      </c>
      <c r="O45" s="9">
        <f>SUM(C45:N45)</f>
        <v>10212406</v>
      </c>
      <c r="P45" s="143"/>
      <c r="Q45" s="143"/>
      <c r="R45" s="3"/>
    </row>
    <row r="46" spans="1:256" ht="15">
      <c r="A46" s="39" t="s">
        <v>111</v>
      </c>
      <c r="B46" s="31" t="s">
        <v>112</v>
      </c>
      <c r="C46" s="11">
        <f>SUM(C44:C45)</f>
        <v>0</v>
      </c>
      <c r="D46" s="11">
        <f aca="true" t="shared" si="13" ref="D46:O46">SUM(D44:D45)</f>
        <v>0</v>
      </c>
      <c r="E46" s="11">
        <f t="shared" si="13"/>
        <v>2054000</v>
      </c>
      <c r="F46" s="11">
        <f t="shared" si="13"/>
        <v>13920579</v>
      </c>
      <c r="G46" s="11">
        <f t="shared" si="13"/>
        <v>0</v>
      </c>
      <c r="H46" s="11">
        <f t="shared" si="13"/>
        <v>3250342</v>
      </c>
      <c r="I46" s="11">
        <f t="shared" si="13"/>
        <v>0</v>
      </c>
      <c r="J46" s="11">
        <f t="shared" si="13"/>
        <v>26846328</v>
      </c>
      <c r="K46" s="11">
        <f t="shared" si="13"/>
        <v>0</v>
      </c>
      <c r="L46" s="11">
        <f t="shared" si="13"/>
        <v>0</v>
      </c>
      <c r="M46" s="11">
        <f t="shared" si="13"/>
        <v>0</v>
      </c>
      <c r="N46" s="11">
        <f t="shared" si="13"/>
        <v>1985327</v>
      </c>
      <c r="O46" s="11">
        <f t="shared" si="13"/>
        <v>48056576</v>
      </c>
      <c r="P46" s="150"/>
      <c r="Q46" s="143"/>
      <c r="R46" s="3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</row>
    <row r="47" spans="1:18" ht="15">
      <c r="A47" s="156" t="s">
        <v>235</v>
      </c>
      <c r="B47" s="147" t="s">
        <v>114</v>
      </c>
      <c r="C47" s="9"/>
      <c r="D47" s="9"/>
      <c r="E47" s="9"/>
      <c r="F47" s="9"/>
      <c r="G47" s="9"/>
      <c r="H47" s="9">
        <v>150000</v>
      </c>
      <c r="I47" s="9"/>
      <c r="J47" s="9"/>
      <c r="K47" s="9"/>
      <c r="L47" s="9"/>
      <c r="M47" s="9"/>
      <c r="N47" s="9"/>
      <c r="O47" s="9">
        <f>SUM(C47:N47)</f>
        <v>150000</v>
      </c>
      <c r="P47" s="143"/>
      <c r="Q47" s="143"/>
      <c r="R47" s="3"/>
    </row>
    <row r="48" spans="1:18" ht="15">
      <c r="A48" s="156" t="s">
        <v>236</v>
      </c>
      <c r="B48" s="147" t="s">
        <v>116</v>
      </c>
      <c r="C48" s="9"/>
      <c r="D48" s="9"/>
      <c r="E48" s="9"/>
      <c r="F48" s="9"/>
      <c r="G48" s="9"/>
      <c r="H48" s="9">
        <v>450000</v>
      </c>
      <c r="I48" s="9"/>
      <c r="J48" s="9"/>
      <c r="K48" s="9"/>
      <c r="L48" s="9"/>
      <c r="M48" s="9"/>
      <c r="N48" s="9"/>
      <c r="O48" s="9">
        <v>450000</v>
      </c>
      <c r="P48" s="143"/>
      <c r="Q48" s="143"/>
      <c r="R48" s="3"/>
    </row>
    <row r="49" spans="1:18" s="35" customFormat="1" ht="15">
      <c r="A49" s="39" t="s">
        <v>237</v>
      </c>
      <c r="B49" s="31" t="s">
        <v>238</v>
      </c>
      <c r="C49" s="11">
        <f>SUM(C47:C48)</f>
        <v>0</v>
      </c>
      <c r="D49" s="11">
        <f aca="true" t="shared" si="14" ref="D49:N49">SUM(D47:D48)</f>
        <v>0</v>
      </c>
      <c r="E49" s="11">
        <f t="shared" si="14"/>
        <v>0</v>
      </c>
      <c r="F49" s="11">
        <f t="shared" si="14"/>
        <v>0</v>
      </c>
      <c r="G49" s="11">
        <f t="shared" si="14"/>
        <v>0</v>
      </c>
      <c r="H49" s="11">
        <f t="shared" si="14"/>
        <v>600000</v>
      </c>
      <c r="I49" s="11">
        <f t="shared" si="14"/>
        <v>0</v>
      </c>
      <c r="J49" s="11">
        <f t="shared" si="14"/>
        <v>0</v>
      </c>
      <c r="K49" s="11">
        <f t="shared" si="14"/>
        <v>0</v>
      </c>
      <c r="L49" s="11">
        <f t="shared" si="14"/>
        <v>0</v>
      </c>
      <c r="M49" s="11">
        <f t="shared" si="14"/>
        <v>0</v>
      </c>
      <c r="N49" s="11">
        <f t="shared" si="14"/>
        <v>0</v>
      </c>
      <c r="O49" s="11">
        <f>SUM(C49:N49)</f>
        <v>600000</v>
      </c>
      <c r="P49" s="150"/>
      <c r="Q49" s="143"/>
      <c r="R49" s="3"/>
    </row>
    <row r="50" spans="1:256" ht="15">
      <c r="A50" s="159" t="s">
        <v>119</v>
      </c>
      <c r="B50" s="160"/>
      <c r="C50" s="161">
        <f>SUM(C49,C46,C43)</f>
        <v>0</v>
      </c>
      <c r="D50" s="161">
        <f aca="true" t="shared" si="15" ref="D50:O50">SUM(D49,D46,D43)</f>
        <v>0</v>
      </c>
      <c r="E50" s="161">
        <f t="shared" si="15"/>
        <v>4854000</v>
      </c>
      <c r="F50" s="161">
        <f t="shared" si="15"/>
        <v>25427634</v>
      </c>
      <c r="G50" s="161">
        <f t="shared" si="15"/>
        <v>5346700</v>
      </c>
      <c r="H50" s="161">
        <f t="shared" si="15"/>
        <v>5239087</v>
      </c>
      <c r="I50" s="161">
        <f t="shared" si="15"/>
        <v>0</v>
      </c>
      <c r="J50" s="161">
        <f t="shared" si="15"/>
        <v>28831655</v>
      </c>
      <c r="K50" s="161">
        <f t="shared" si="15"/>
        <v>0</v>
      </c>
      <c r="L50" s="161">
        <f t="shared" si="15"/>
        <v>0</v>
      </c>
      <c r="M50" s="161">
        <f t="shared" si="15"/>
        <v>0</v>
      </c>
      <c r="N50" s="161">
        <f t="shared" si="15"/>
        <v>1985327</v>
      </c>
      <c r="O50" s="161">
        <f t="shared" si="15"/>
        <v>71684403</v>
      </c>
      <c r="P50" s="162"/>
      <c r="Q50" s="143"/>
      <c r="R50" s="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3"/>
      <c r="AR50" s="163"/>
      <c r="AS50" s="163"/>
      <c r="AT50" s="163"/>
      <c r="AU50" s="163"/>
      <c r="AV50" s="163"/>
      <c r="AW50" s="163"/>
      <c r="AX50" s="163"/>
      <c r="AY50" s="163"/>
      <c r="AZ50" s="163"/>
      <c r="BA50" s="163"/>
      <c r="BB50" s="163"/>
      <c r="BC50" s="163"/>
      <c r="BD50" s="163"/>
      <c r="BE50" s="163"/>
      <c r="BF50" s="163"/>
      <c r="BG50" s="163"/>
      <c r="BH50" s="163"/>
      <c r="BI50" s="163"/>
      <c r="BJ50" s="163"/>
      <c r="BK50" s="163"/>
      <c r="BL50" s="163"/>
      <c r="BM50" s="163"/>
      <c r="BN50" s="163"/>
      <c r="BO50" s="163"/>
      <c r="BP50" s="163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3"/>
      <c r="CU50" s="163"/>
      <c r="CV50" s="163"/>
      <c r="CW50" s="163"/>
      <c r="CX50" s="163"/>
      <c r="CY50" s="163"/>
      <c r="CZ50" s="163"/>
      <c r="DA50" s="163"/>
      <c r="DB50" s="163"/>
      <c r="DC50" s="163"/>
      <c r="DD50" s="163"/>
      <c r="DE50" s="163"/>
      <c r="DF50" s="163"/>
      <c r="DG50" s="163"/>
      <c r="DH50" s="163"/>
      <c r="DI50" s="163"/>
      <c r="DJ50" s="163"/>
      <c r="DK50" s="163"/>
      <c r="DL50" s="163"/>
      <c r="DM50" s="163"/>
      <c r="DN50" s="163"/>
      <c r="DO50" s="163"/>
      <c r="DP50" s="163"/>
      <c r="DQ50" s="163"/>
      <c r="DR50" s="163"/>
      <c r="DS50" s="163"/>
      <c r="DT50" s="163"/>
      <c r="DU50" s="163"/>
      <c r="DV50" s="163"/>
      <c r="DW50" s="163"/>
      <c r="DX50" s="163"/>
      <c r="DY50" s="163"/>
      <c r="DZ50" s="163"/>
      <c r="EA50" s="163"/>
      <c r="EB50" s="163"/>
      <c r="EC50" s="163"/>
      <c r="ED50" s="163"/>
      <c r="EE50" s="163"/>
      <c r="EF50" s="163"/>
      <c r="EG50" s="163"/>
      <c r="EH50" s="163"/>
      <c r="EI50" s="163"/>
      <c r="EJ50" s="163"/>
      <c r="EK50" s="163"/>
      <c r="EL50" s="163"/>
      <c r="EM50" s="163"/>
      <c r="EN50" s="163"/>
      <c r="EO50" s="163"/>
      <c r="EP50" s="163"/>
      <c r="EQ50" s="163"/>
      <c r="ER50" s="163"/>
      <c r="ES50" s="163"/>
      <c r="ET50" s="163"/>
      <c r="EU50" s="163"/>
      <c r="EV50" s="163"/>
      <c r="EW50" s="163"/>
      <c r="EX50" s="163"/>
      <c r="EY50" s="163"/>
      <c r="EZ50" s="163"/>
      <c r="FA50" s="163"/>
      <c r="FB50" s="163"/>
      <c r="FC50" s="163"/>
      <c r="FD50" s="163"/>
      <c r="FE50" s="163"/>
      <c r="FF50" s="163"/>
      <c r="FG50" s="163"/>
      <c r="FH50" s="163"/>
      <c r="FI50" s="163"/>
      <c r="FJ50" s="163"/>
      <c r="FK50" s="163"/>
      <c r="FL50" s="163"/>
      <c r="FM50" s="163"/>
      <c r="FN50" s="163"/>
      <c r="FO50" s="163"/>
      <c r="FP50" s="163"/>
      <c r="FQ50" s="163"/>
      <c r="FR50" s="163"/>
      <c r="FS50" s="163"/>
      <c r="FT50" s="163"/>
      <c r="FU50" s="163"/>
      <c r="FV50" s="163"/>
      <c r="FW50" s="163"/>
      <c r="FX50" s="163"/>
      <c r="FY50" s="163"/>
      <c r="FZ50" s="163"/>
      <c r="GA50" s="163"/>
      <c r="GB50" s="163"/>
      <c r="GC50" s="163"/>
      <c r="GD50" s="163"/>
      <c r="GE50" s="163"/>
      <c r="GF50" s="163"/>
      <c r="GG50" s="163"/>
      <c r="GH50" s="163"/>
      <c r="GI50" s="163"/>
      <c r="GJ50" s="163"/>
      <c r="GK50" s="163"/>
      <c r="GL50" s="163"/>
      <c r="GM50" s="163"/>
      <c r="GN50" s="163"/>
      <c r="GO50" s="163"/>
      <c r="GP50" s="163"/>
      <c r="GQ50" s="163"/>
      <c r="GR50" s="163"/>
      <c r="GS50" s="163"/>
      <c r="GT50" s="163"/>
      <c r="GU50" s="163"/>
      <c r="GV50" s="163"/>
      <c r="GW50" s="163"/>
      <c r="GX50" s="163"/>
      <c r="GY50" s="163"/>
      <c r="GZ50" s="163"/>
      <c r="HA50" s="163"/>
      <c r="HB50" s="163"/>
      <c r="HC50" s="163"/>
      <c r="HD50" s="163"/>
      <c r="HE50" s="163"/>
      <c r="HF50" s="163"/>
      <c r="HG50" s="163"/>
      <c r="HH50" s="163"/>
      <c r="HI50" s="163"/>
      <c r="HJ50" s="163"/>
      <c r="HK50" s="163"/>
      <c r="HL50" s="163"/>
      <c r="HM50" s="163"/>
      <c r="HN50" s="163"/>
      <c r="HO50" s="163"/>
      <c r="HP50" s="163"/>
      <c r="HQ50" s="163"/>
      <c r="HR50" s="163"/>
      <c r="HS50" s="163"/>
      <c r="HT50" s="163"/>
      <c r="HU50" s="163"/>
      <c r="HV50" s="163"/>
      <c r="HW50" s="163"/>
      <c r="HX50" s="163"/>
      <c r="HY50" s="163"/>
      <c r="HZ50" s="163"/>
      <c r="IA50" s="163"/>
      <c r="IB50" s="163"/>
      <c r="IC50" s="163"/>
      <c r="ID50" s="163"/>
      <c r="IE50" s="163"/>
      <c r="IF50" s="163"/>
      <c r="IG50" s="163"/>
      <c r="IH50" s="163"/>
      <c r="II50" s="163"/>
      <c r="IJ50" s="163"/>
      <c r="IK50" s="163"/>
      <c r="IL50" s="163"/>
      <c r="IM50" s="163"/>
      <c r="IN50" s="163"/>
      <c r="IO50" s="163"/>
      <c r="IP50" s="163"/>
      <c r="IQ50" s="163"/>
      <c r="IR50" s="163"/>
      <c r="IS50" s="163"/>
      <c r="IT50" s="163"/>
      <c r="IU50" s="163"/>
      <c r="IV50" s="163"/>
    </row>
    <row r="51" spans="1:256" ht="15">
      <c r="A51" s="169" t="s">
        <v>120</v>
      </c>
      <c r="B51" s="49" t="s">
        <v>121</v>
      </c>
      <c r="C51" s="13">
        <f>SUM(C38+C50)</f>
        <v>2241453</v>
      </c>
      <c r="D51" s="13">
        <f aca="true" t="shared" si="16" ref="D51:N51">SUM(D38+D50)</f>
        <v>2241453</v>
      </c>
      <c r="E51" s="13">
        <f t="shared" si="16"/>
        <v>8363904</v>
      </c>
      <c r="F51" s="13">
        <f t="shared" si="16"/>
        <v>27669087</v>
      </c>
      <c r="G51" s="13">
        <f t="shared" si="16"/>
        <v>22648687</v>
      </c>
      <c r="H51" s="13">
        <f t="shared" si="16"/>
        <v>8143992</v>
      </c>
      <c r="I51" s="13">
        <f t="shared" si="16"/>
        <v>2886453</v>
      </c>
      <c r="J51" s="13">
        <f t="shared" si="16"/>
        <v>31073108</v>
      </c>
      <c r="K51" s="13">
        <f t="shared" si="16"/>
        <v>4132839</v>
      </c>
      <c r="L51" s="13">
        <f t="shared" si="16"/>
        <v>2241449</v>
      </c>
      <c r="M51" s="13">
        <f t="shared" si="16"/>
        <v>2465636</v>
      </c>
      <c r="N51" s="13">
        <f t="shared" si="16"/>
        <v>5043171</v>
      </c>
      <c r="O51" s="13">
        <f>SUM(C51:N51)</f>
        <v>119151232</v>
      </c>
      <c r="P51" s="150"/>
      <c r="Q51" s="143"/>
      <c r="R51" s="3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  <c r="BT51" s="170"/>
      <c r="BU51" s="170"/>
      <c r="BV51" s="170"/>
      <c r="BW51" s="170"/>
      <c r="BX51" s="170"/>
      <c r="BY51" s="170"/>
      <c r="BZ51" s="170"/>
      <c r="CA51" s="170"/>
      <c r="CB51" s="170"/>
      <c r="CC51" s="170"/>
      <c r="CD51" s="170"/>
      <c r="CE51" s="170"/>
      <c r="CF51" s="170"/>
      <c r="CG51" s="170"/>
      <c r="CH51" s="170"/>
      <c r="CI51" s="170"/>
      <c r="CJ51" s="170"/>
      <c r="CK51" s="170"/>
      <c r="CL51" s="170"/>
      <c r="CM51" s="170"/>
      <c r="CN51" s="170"/>
      <c r="CO51" s="170"/>
      <c r="CP51" s="170"/>
      <c r="CQ51" s="170"/>
      <c r="CR51" s="170"/>
      <c r="CS51" s="170"/>
      <c r="CT51" s="170"/>
      <c r="CU51" s="170"/>
      <c r="CV51" s="170"/>
      <c r="CW51" s="170"/>
      <c r="CX51" s="170"/>
      <c r="CY51" s="170"/>
      <c r="CZ51" s="170"/>
      <c r="DA51" s="170"/>
      <c r="DB51" s="170"/>
      <c r="DC51" s="170"/>
      <c r="DD51" s="170"/>
      <c r="DE51" s="170"/>
      <c r="DF51" s="170"/>
      <c r="DG51" s="170"/>
      <c r="DH51" s="170"/>
      <c r="DI51" s="170"/>
      <c r="DJ51" s="170"/>
      <c r="DK51" s="170"/>
      <c r="DL51" s="170"/>
      <c r="DM51" s="170"/>
      <c r="DN51" s="170"/>
      <c r="DO51" s="170"/>
      <c r="DP51" s="170"/>
      <c r="DQ51" s="170"/>
      <c r="DR51" s="170"/>
      <c r="DS51" s="170"/>
      <c r="DT51" s="170"/>
      <c r="DU51" s="170"/>
      <c r="DV51" s="170"/>
      <c r="DW51" s="170"/>
      <c r="DX51" s="170"/>
      <c r="DY51" s="170"/>
      <c r="DZ51" s="170"/>
      <c r="EA51" s="170"/>
      <c r="EB51" s="170"/>
      <c r="EC51" s="170"/>
      <c r="ED51" s="170"/>
      <c r="EE51" s="170"/>
      <c r="EF51" s="170"/>
      <c r="EG51" s="170"/>
      <c r="EH51" s="170"/>
      <c r="EI51" s="170"/>
      <c r="EJ51" s="170"/>
      <c r="EK51" s="170"/>
      <c r="EL51" s="170"/>
      <c r="EM51" s="170"/>
      <c r="EN51" s="170"/>
      <c r="EO51" s="170"/>
      <c r="EP51" s="170"/>
      <c r="EQ51" s="170"/>
      <c r="ER51" s="170"/>
      <c r="ES51" s="170"/>
      <c r="ET51" s="170"/>
      <c r="EU51" s="170"/>
      <c r="EV51" s="170"/>
      <c r="EW51" s="170"/>
      <c r="EX51" s="170"/>
      <c r="EY51" s="170"/>
      <c r="EZ51" s="170"/>
      <c r="FA51" s="170"/>
      <c r="FB51" s="170"/>
      <c r="FC51" s="170"/>
      <c r="FD51" s="170"/>
      <c r="FE51" s="170"/>
      <c r="FF51" s="170"/>
      <c r="FG51" s="170"/>
      <c r="FH51" s="170"/>
      <c r="FI51" s="170"/>
      <c r="FJ51" s="170"/>
      <c r="FK51" s="170"/>
      <c r="FL51" s="170"/>
      <c r="FM51" s="170"/>
      <c r="FN51" s="170"/>
      <c r="FO51" s="170"/>
      <c r="FP51" s="170"/>
      <c r="FQ51" s="170"/>
      <c r="FR51" s="170"/>
      <c r="FS51" s="170"/>
      <c r="FT51" s="170"/>
      <c r="FU51" s="170"/>
      <c r="FV51" s="170"/>
      <c r="FW51" s="170"/>
      <c r="FX51" s="170"/>
      <c r="FY51" s="170"/>
      <c r="FZ51" s="170"/>
      <c r="GA51" s="170"/>
      <c r="GB51" s="170"/>
      <c r="GC51" s="170"/>
      <c r="GD51" s="170"/>
      <c r="GE51" s="170"/>
      <c r="GF51" s="170"/>
      <c r="GG51" s="170"/>
      <c r="GH51" s="170"/>
      <c r="GI51" s="170"/>
      <c r="GJ51" s="170"/>
      <c r="GK51" s="170"/>
      <c r="GL51" s="170"/>
      <c r="GM51" s="170"/>
      <c r="GN51" s="170"/>
      <c r="GO51" s="170"/>
      <c r="GP51" s="170"/>
      <c r="GQ51" s="170"/>
      <c r="GR51" s="170"/>
      <c r="GS51" s="170"/>
      <c r="GT51" s="170"/>
      <c r="GU51" s="170"/>
      <c r="GV51" s="170"/>
      <c r="GW51" s="170"/>
      <c r="GX51" s="170"/>
      <c r="GY51" s="170"/>
      <c r="GZ51" s="170"/>
      <c r="HA51" s="170"/>
      <c r="HB51" s="170"/>
      <c r="HC51" s="170"/>
      <c r="HD51" s="170"/>
      <c r="HE51" s="170"/>
      <c r="HF51" s="170"/>
      <c r="HG51" s="170"/>
      <c r="HH51" s="170"/>
      <c r="HI51" s="170"/>
      <c r="HJ51" s="170"/>
      <c r="HK51" s="170"/>
      <c r="HL51" s="170"/>
      <c r="HM51" s="170"/>
      <c r="HN51" s="170"/>
      <c r="HO51" s="170"/>
      <c r="HP51" s="170"/>
      <c r="HQ51" s="170"/>
      <c r="HR51" s="170"/>
      <c r="HS51" s="170"/>
      <c r="HT51" s="170"/>
      <c r="HU51" s="170"/>
      <c r="HV51" s="170"/>
      <c r="HW51" s="170"/>
      <c r="HX51" s="170"/>
      <c r="HY51" s="170"/>
      <c r="HZ51" s="170"/>
      <c r="IA51" s="170"/>
      <c r="IB51" s="170"/>
      <c r="IC51" s="170"/>
      <c r="ID51" s="170"/>
      <c r="IE51" s="170"/>
      <c r="IF51" s="170"/>
      <c r="IG51" s="170"/>
      <c r="IH51" s="170"/>
      <c r="II51" s="170"/>
      <c r="IJ51" s="170"/>
      <c r="IK51" s="170"/>
      <c r="IL51" s="170"/>
      <c r="IM51" s="170"/>
      <c r="IN51" s="170"/>
      <c r="IO51" s="170"/>
      <c r="IP51" s="170"/>
      <c r="IQ51" s="170"/>
      <c r="IR51" s="170"/>
      <c r="IS51" s="170"/>
      <c r="IT51" s="170"/>
      <c r="IU51" s="170"/>
      <c r="IV51" s="170"/>
    </row>
    <row r="52" spans="1:256" ht="15">
      <c r="A52" s="171" t="s">
        <v>122</v>
      </c>
      <c r="B52" s="172" t="s">
        <v>123</v>
      </c>
      <c r="C52" s="166">
        <v>924994</v>
      </c>
      <c r="D52" s="166">
        <v>0</v>
      </c>
      <c r="E52" s="166">
        <v>0</v>
      </c>
      <c r="F52" s="166">
        <v>0</v>
      </c>
      <c r="G52" s="166">
        <v>0</v>
      </c>
      <c r="H52" s="166">
        <v>0</v>
      </c>
      <c r="I52" s="166">
        <v>0</v>
      </c>
      <c r="J52" s="166">
        <v>0</v>
      </c>
      <c r="K52" s="166">
        <v>0</v>
      </c>
      <c r="L52" s="166">
        <v>0</v>
      </c>
      <c r="M52" s="166">
        <v>0</v>
      </c>
      <c r="N52" s="166">
        <v>0</v>
      </c>
      <c r="O52" s="9">
        <v>924994</v>
      </c>
      <c r="P52" s="143"/>
      <c r="Q52" s="143"/>
      <c r="R52" s="3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ht="15">
      <c r="A53" s="55" t="s">
        <v>126</v>
      </c>
      <c r="B53" s="56" t="s">
        <v>127</v>
      </c>
      <c r="C53" s="13">
        <f>SUM(C52)</f>
        <v>924994</v>
      </c>
      <c r="D53" s="13">
        <f>SUM(D52)</f>
        <v>0</v>
      </c>
      <c r="E53" s="13">
        <f aca="true" t="shared" si="17" ref="E53:N53">SUM(E52)</f>
        <v>0</v>
      </c>
      <c r="F53" s="13">
        <f t="shared" si="17"/>
        <v>0</v>
      </c>
      <c r="G53" s="13">
        <f t="shared" si="17"/>
        <v>0</v>
      </c>
      <c r="H53" s="13">
        <f t="shared" si="17"/>
        <v>0</v>
      </c>
      <c r="I53" s="13">
        <f t="shared" si="17"/>
        <v>0</v>
      </c>
      <c r="J53" s="13">
        <f t="shared" si="17"/>
        <v>0</v>
      </c>
      <c r="K53" s="13">
        <f t="shared" si="17"/>
        <v>0</v>
      </c>
      <c r="L53" s="13">
        <f t="shared" si="17"/>
        <v>0</v>
      </c>
      <c r="M53" s="13">
        <f t="shared" si="17"/>
        <v>0</v>
      </c>
      <c r="N53" s="13">
        <f t="shared" si="17"/>
        <v>0</v>
      </c>
      <c r="O53" s="11">
        <f>SUM(O52)</f>
        <v>924994</v>
      </c>
      <c r="P53" s="150"/>
      <c r="Q53" s="143"/>
      <c r="R53" s="3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0"/>
      <c r="BQ53" s="170"/>
      <c r="BR53" s="170"/>
      <c r="BS53" s="170"/>
      <c r="BT53" s="170"/>
      <c r="BU53" s="170"/>
      <c r="BV53" s="170"/>
      <c r="BW53" s="170"/>
      <c r="BX53" s="170"/>
      <c r="BY53" s="170"/>
      <c r="BZ53" s="170"/>
      <c r="CA53" s="170"/>
      <c r="CB53" s="170"/>
      <c r="CC53" s="170"/>
      <c r="CD53" s="170"/>
      <c r="CE53" s="170"/>
      <c r="CF53" s="170"/>
      <c r="CG53" s="170"/>
      <c r="CH53" s="170"/>
      <c r="CI53" s="170"/>
      <c r="CJ53" s="170"/>
      <c r="CK53" s="170"/>
      <c r="CL53" s="170"/>
      <c r="CM53" s="170"/>
      <c r="CN53" s="170"/>
      <c r="CO53" s="170"/>
      <c r="CP53" s="170"/>
      <c r="CQ53" s="170"/>
      <c r="CR53" s="170"/>
      <c r="CS53" s="170"/>
      <c r="CT53" s="170"/>
      <c r="CU53" s="170"/>
      <c r="CV53" s="170"/>
      <c r="CW53" s="170"/>
      <c r="CX53" s="170"/>
      <c r="CY53" s="170"/>
      <c r="CZ53" s="170"/>
      <c r="DA53" s="170"/>
      <c r="DB53" s="170"/>
      <c r="DC53" s="170"/>
      <c r="DD53" s="170"/>
      <c r="DE53" s="170"/>
      <c r="DF53" s="170"/>
      <c r="DG53" s="170"/>
      <c r="DH53" s="170"/>
      <c r="DI53" s="170"/>
      <c r="DJ53" s="170"/>
      <c r="DK53" s="170"/>
      <c r="DL53" s="170"/>
      <c r="DM53" s="170"/>
      <c r="DN53" s="170"/>
      <c r="DO53" s="170"/>
      <c r="DP53" s="170"/>
      <c r="DQ53" s="170"/>
      <c r="DR53" s="170"/>
      <c r="DS53" s="170"/>
      <c r="DT53" s="170"/>
      <c r="DU53" s="170"/>
      <c r="DV53" s="170"/>
      <c r="DW53" s="170"/>
      <c r="DX53" s="170"/>
      <c r="DY53" s="170"/>
      <c r="DZ53" s="170"/>
      <c r="EA53" s="170"/>
      <c r="EB53" s="170"/>
      <c r="EC53" s="170"/>
      <c r="ED53" s="170"/>
      <c r="EE53" s="170"/>
      <c r="EF53" s="170"/>
      <c r="EG53" s="170"/>
      <c r="EH53" s="170"/>
      <c r="EI53" s="170"/>
      <c r="EJ53" s="170"/>
      <c r="EK53" s="170"/>
      <c r="EL53" s="170"/>
      <c r="EM53" s="170"/>
      <c r="EN53" s="170"/>
      <c r="EO53" s="170"/>
      <c r="EP53" s="170"/>
      <c r="EQ53" s="170"/>
      <c r="ER53" s="170"/>
      <c r="ES53" s="170"/>
      <c r="ET53" s="170"/>
      <c r="EU53" s="170"/>
      <c r="EV53" s="170"/>
      <c r="EW53" s="170"/>
      <c r="EX53" s="170"/>
      <c r="EY53" s="170"/>
      <c r="EZ53" s="170"/>
      <c r="FA53" s="170"/>
      <c r="FB53" s="170"/>
      <c r="FC53" s="170"/>
      <c r="FD53" s="170"/>
      <c r="FE53" s="170"/>
      <c r="FF53" s="170"/>
      <c r="FG53" s="170"/>
      <c r="FH53" s="170"/>
      <c r="FI53" s="170"/>
      <c r="FJ53" s="170"/>
      <c r="FK53" s="170"/>
      <c r="FL53" s="170"/>
      <c r="FM53" s="170"/>
      <c r="FN53" s="170"/>
      <c r="FO53" s="170"/>
      <c r="FP53" s="170"/>
      <c r="FQ53" s="170"/>
      <c r="FR53" s="170"/>
      <c r="FS53" s="170"/>
      <c r="FT53" s="170"/>
      <c r="FU53" s="170"/>
      <c r="FV53" s="170"/>
      <c r="FW53" s="170"/>
      <c r="FX53" s="170"/>
      <c r="FY53" s="170"/>
      <c r="FZ53" s="170"/>
      <c r="GA53" s="170"/>
      <c r="GB53" s="170"/>
      <c r="GC53" s="170"/>
      <c r="GD53" s="170"/>
      <c r="GE53" s="170"/>
      <c r="GF53" s="170"/>
      <c r="GG53" s="170"/>
      <c r="GH53" s="170"/>
      <c r="GI53" s="170"/>
      <c r="GJ53" s="170"/>
      <c r="GK53" s="170"/>
      <c r="GL53" s="170"/>
      <c r="GM53" s="170"/>
      <c r="GN53" s="170"/>
      <c r="GO53" s="170"/>
      <c r="GP53" s="170"/>
      <c r="GQ53" s="170"/>
      <c r="GR53" s="170"/>
      <c r="GS53" s="170"/>
      <c r="GT53" s="170"/>
      <c r="GU53" s="170"/>
      <c r="GV53" s="170"/>
      <c r="GW53" s="170"/>
      <c r="GX53" s="170"/>
      <c r="GY53" s="170"/>
      <c r="GZ53" s="170"/>
      <c r="HA53" s="170"/>
      <c r="HB53" s="170"/>
      <c r="HC53" s="170"/>
      <c r="HD53" s="170"/>
      <c r="HE53" s="170"/>
      <c r="HF53" s="170"/>
      <c r="HG53" s="170"/>
      <c r="HH53" s="170"/>
      <c r="HI53" s="170"/>
      <c r="HJ53" s="170"/>
      <c r="HK53" s="170"/>
      <c r="HL53" s="170"/>
      <c r="HM53" s="170"/>
      <c r="HN53" s="170"/>
      <c r="HO53" s="170"/>
      <c r="HP53" s="170"/>
      <c r="HQ53" s="170"/>
      <c r="HR53" s="170"/>
      <c r="HS53" s="170"/>
      <c r="HT53" s="170"/>
      <c r="HU53" s="170"/>
      <c r="HV53" s="170"/>
      <c r="HW53" s="170"/>
      <c r="HX53" s="170"/>
      <c r="HY53" s="170"/>
      <c r="HZ53" s="170"/>
      <c r="IA53" s="170"/>
      <c r="IB53" s="170"/>
      <c r="IC53" s="170"/>
      <c r="ID53" s="170"/>
      <c r="IE53" s="170"/>
      <c r="IF53" s="170"/>
      <c r="IG53" s="170"/>
      <c r="IH53" s="170"/>
      <c r="II53" s="170"/>
      <c r="IJ53" s="170"/>
      <c r="IK53" s="170"/>
      <c r="IL53" s="170"/>
      <c r="IM53" s="170"/>
      <c r="IN53" s="170"/>
      <c r="IO53" s="170"/>
      <c r="IP53" s="170"/>
      <c r="IQ53" s="170"/>
      <c r="IR53" s="170"/>
      <c r="IS53" s="170"/>
      <c r="IT53" s="170"/>
      <c r="IU53" s="170"/>
      <c r="IV53" s="170"/>
    </row>
    <row r="54" spans="1:256" ht="15">
      <c r="A54" s="12" t="s">
        <v>17</v>
      </c>
      <c r="B54" s="12"/>
      <c r="C54" s="13">
        <f>SUM(C51+C53)</f>
        <v>3166447</v>
      </c>
      <c r="D54" s="13">
        <f aca="true" t="shared" si="18" ref="D54:N54">SUM(D51+D53)</f>
        <v>2241453</v>
      </c>
      <c r="E54" s="13">
        <f t="shared" si="18"/>
        <v>8363904</v>
      </c>
      <c r="F54" s="13">
        <f t="shared" si="18"/>
        <v>27669087</v>
      </c>
      <c r="G54" s="13">
        <f t="shared" si="18"/>
        <v>22648687</v>
      </c>
      <c r="H54" s="13">
        <f t="shared" si="18"/>
        <v>8143992</v>
      </c>
      <c r="I54" s="13">
        <f t="shared" si="18"/>
        <v>2886453</v>
      </c>
      <c r="J54" s="13">
        <f t="shared" si="18"/>
        <v>31073108</v>
      </c>
      <c r="K54" s="13">
        <f t="shared" si="18"/>
        <v>4132839</v>
      </c>
      <c r="L54" s="13">
        <f t="shared" si="18"/>
        <v>2241449</v>
      </c>
      <c r="M54" s="13">
        <f t="shared" si="18"/>
        <v>2465636</v>
      </c>
      <c r="N54" s="13">
        <f t="shared" si="18"/>
        <v>5043171</v>
      </c>
      <c r="O54" s="11">
        <f>SUM(O51+O53)</f>
        <v>120076226</v>
      </c>
      <c r="P54" s="150"/>
      <c r="Q54" s="143"/>
      <c r="R54" s="3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  <c r="BB54" s="170"/>
      <c r="BC54" s="170"/>
      <c r="BD54" s="170"/>
      <c r="BE54" s="170"/>
      <c r="BF54" s="170"/>
      <c r="BG54" s="170"/>
      <c r="BH54" s="170"/>
      <c r="BI54" s="170"/>
      <c r="BJ54" s="170"/>
      <c r="BK54" s="170"/>
      <c r="BL54" s="170"/>
      <c r="BM54" s="170"/>
      <c r="BN54" s="170"/>
      <c r="BO54" s="170"/>
      <c r="BP54" s="170"/>
      <c r="BQ54" s="170"/>
      <c r="BR54" s="170"/>
      <c r="BS54" s="170"/>
      <c r="BT54" s="170"/>
      <c r="BU54" s="170"/>
      <c r="BV54" s="170"/>
      <c r="BW54" s="170"/>
      <c r="BX54" s="170"/>
      <c r="BY54" s="170"/>
      <c r="BZ54" s="170"/>
      <c r="CA54" s="170"/>
      <c r="CB54" s="170"/>
      <c r="CC54" s="170"/>
      <c r="CD54" s="170"/>
      <c r="CE54" s="170"/>
      <c r="CF54" s="170"/>
      <c r="CG54" s="170"/>
      <c r="CH54" s="170"/>
      <c r="CI54" s="170"/>
      <c r="CJ54" s="170"/>
      <c r="CK54" s="170"/>
      <c r="CL54" s="170"/>
      <c r="CM54" s="170"/>
      <c r="CN54" s="170"/>
      <c r="CO54" s="170"/>
      <c r="CP54" s="170"/>
      <c r="CQ54" s="170"/>
      <c r="CR54" s="170"/>
      <c r="CS54" s="170"/>
      <c r="CT54" s="170"/>
      <c r="CU54" s="170"/>
      <c r="CV54" s="170"/>
      <c r="CW54" s="170"/>
      <c r="CX54" s="170"/>
      <c r="CY54" s="170"/>
      <c r="CZ54" s="170"/>
      <c r="DA54" s="170"/>
      <c r="DB54" s="170"/>
      <c r="DC54" s="170"/>
      <c r="DD54" s="170"/>
      <c r="DE54" s="170"/>
      <c r="DF54" s="170"/>
      <c r="DG54" s="170"/>
      <c r="DH54" s="170"/>
      <c r="DI54" s="170"/>
      <c r="DJ54" s="170"/>
      <c r="DK54" s="170"/>
      <c r="DL54" s="170"/>
      <c r="DM54" s="170"/>
      <c r="DN54" s="170"/>
      <c r="DO54" s="170"/>
      <c r="DP54" s="170"/>
      <c r="DQ54" s="170"/>
      <c r="DR54" s="170"/>
      <c r="DS54" s="170"/>
      <c r="DT54" s="170"/>
      <c r="DU54" s="170"/>
      <c r="DV54" s="170"/>
      <c r="DW54" s="170"/>
      <c r="DX54" s="170"/>
      <c r="DY54" s="170"/>
      <c r="DZ54" s="170"/>
      <c r="EA54" s="170"/>
      <c r="EB54" s="170"/>
      <c r="EC54" s="170"/>
      <c r="ED54" s="170"/>
      <c r="EE54" s="170"/>
      <c r="EF54" s="170"/>
      <c r="EG54" s="170"/>
      <c r="EH54" s="170"/>
      <c r="EI54" s="170"/>
      <c r="EJ54" s="170"/>
      <c r="EK54" s="170"/>
      <c r="EL54" s="170"/>
      <c r="EM54" s="170"/>
      <c r="EN54" s="170"/>
      <c r="EO54" s="170"/>
      <c r="EP54" s="170"/>
      <c r="EQ54" s="170"/>
      <c r="ER54" s="170"/>
      <c r="ES54" s="170"/>
      <c r="ET54" s="170"/>
      <c r="EU54" s="170"/>
      <c r="EV54" s="170"/>
      <c r="EW54" s="170"/>
      <c r="EX54" s="170"/>
      <c r="EY54" s="170"/>
      <c r="EZ54" s="170"/>
      <c r="FA54" s="170"/>
      <c r="FB54" s="170"/>
      <c r="FC54" s="170"/>
      <c r="FD54" s="170"/>
      <c r="FE54" s="170"/>
      <c r="FF54" s="170"/>
      <c r="FG54" s="170"/>
      <c r="FH54" s="170"/>
      <c r="FI54" s="170"/>
      <c r="FJ54" s="170"/>
      <c r="FK54" s="170"/>
      <c r="FL54" s="170"/>
      <c r="FM54" s="170"/>
      <c r="FN54" s="170"/>
      <c r="FO54" s="170"/>
      <c r="FP54" s="170"/>
      <c r="FQ54" s="170"/>
      <c r="FR54" s="170"/>
      <c r="FS54" s="170"/>
      <c r="FT54" s="170"/>
      <c r="FU54" s="170"/>
      <c r="FV54" s="170"/>
      <c r="FW54" s="170"/>
      <c r="FX54" s="170"/>
      <c r="FY54" s="170"/>
      <c r="FZ54" s="170"/>
      <c r="GA54" s="170"/>
      <c r="GB54" s="170"/>
      <c r="GC54" s="170"/>
      <c r="GD54" s="170"/>
      <c r="GE54" s="170"/>
      <c r="GF54" s="170"/>
      <c r="GG54" s="170"/>
      <c r="GH54" s="170"/>
      <c r="GI54" s="170"/>
      <c r="GJ54" s="170"/>
      <c r="GK54" s="170"/>
      <c r="GL54" s="170"/>
      <c r="GM54" s="170"/>
      <c r="GN54" s="170"/>
      <c r="GO54" s="170"/>
      <c r="GP54" s="170"/>
      <c r="GQ54" s="170"/>
      <c r="GR54" s="170"/>
      <c r="GS54" s="170"/>
      <c r="GT54" s="170"/>
      <c r="GU54" s="170"/>
      <c r="GV54" s="170"/>
      <c r="GW54" s="170"/>
      <c r="GX54" s="170"/>
      <c r="GY54" s="170"/>
      <c r="GZ54" s="170"/>
      <c r="HA54" s="170"/>
      <c r="HB54" s="170"/>
      <c r="HC54" s="170"/>
      <c r="HD54" s="170"/>
      <c r="HE54" s="170"/>
      <c r="HF54" s="170"/>
      <c r="HG54" s="170"/>
      <c r="HH54" s="170"/>
      <c r="HI54" s="170"/>
      <c r="HJ54" s="170"/>
      <c r="HK54" s="170"/>
      <c r="HL54" s="170"/>
      <c r="HM54" s="170"/>
      <c r="HN54" s="170"/>
      <c r="HO54" s="170"/>
      <c r="HP54" s="170"/>
      <c r="HQ54" s="170"/>
      <c r="HR54" s="170"/>
      <c r="HS54" s="170"/>
      <c r="HT54" s="170"/>
      <c r="HU54" s="170"/>
      <c r="HV54" s="170"/>
      <c r="HW54" s="170"/>
      <c r="HX54" s="170"/>
      <c r="HY54" s="170"/>
      <c r="HZ54" s="170"/>
      <c r="IA54" s="170"/>
      <c r="IB54" s="170"/>
      <c r="IC54" s="170"/>
      <c r="ID54" s="170"/>
      <c r="IE54" s="170"/>
      <c r="IF54" s="170"/>
      <c r="IG54" s="170"/>
      <c r="IH54" s="170"/>
      <c r="II54" s="170"/>
      <c r="IJ54" s="170"/>
      <c r="IK54" s="170"/>
      <c r="IL54" s="170"/>
      <c r="IM54" s="170"/>
      <c r="IN54" s="170"/>
      <c r="IO54" s="170"/>
      <c r="IP54" s="170"/>
      <c r="IQ54" s="170"/>
      <c r="IR54" s="170"/>
      <c r="IS54" s="170"/>
      <c r="IT54" s="170"/>
      <c r="IU54" s="170"/>
      <c r="IV54" s="170"/>
    </row>
    <row r="55" spans="1:256" ht="10.5" customHeight="1">
      <c r="A55" s="173"/>
      <c r="B55" s="173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5"/>
      <c r="P55" s="150"/>
      <c r="Q55" s="143"/>
      <c r="R55" s="3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  <c r="BR55" s="170"/>
      <c r="BS55" s="170"/>
      <c r="BT55" s="170"/>
      <c r="BU55" s="170"/>
      <c r="BV55" s="170"/>
      <c r="BW55" s="170"/>
      <c r="BX55" s="170"/>
      <c r="BY55" s="170"/>
      <c r="BZ55" s="170"/>
      <c r="CA55" s="170"/>
      <c r="CB55" s="170"/>
      <c r="CC55" s="170"/>
      <c r="CD55" s="170"/>
      <c r="CE55" s="170"/>
      <c r="CF55" s="170"/>
      <c r="CG55" s="170"/>
      <c r="CH55" s="170"/>
      <c r="CI55" s="170"/>
      <c r="CJ55" s="170"/>
      <c r="CK55" s="170"/>
      <c r="CL55" s="170"/>
      <c r="CM55" s="170"/>
      <c r="CN55" s="170"/>
      <c r="CO55" s="170"/>
      <c r="CP55" s="170"/>
      <c r="CQ55" s="170"/>
      <c r="CR55" s="170"/>
      <c r="CS55" s="170"/>
      <c r="CT55" s="170"/>
      <c r="CU55" s="170"/>
      <c r="CV55" s="170"/>
      <c r="CW55" s="170"/>
      <c r="CX55" s="170"/>
      <c r="CY55" s="170"/>
      <c r="CZ55" s="170"/>
      <c r="DA55" s="170"/>
      <c r="DB55" s="170"/>
      <c r="DC55" s="170"/>
      <c r="DD55" s="170"/>
      <c r="DE55" s="170"/>
      <c r="DF55" s="170"/>
      <c r="DG55" s="170"/>
      <c r="DH55" s="170"/>
      <c r="DI55" s="170"/>
      <c r="DJ55" s="170"/>
      <c r="DK55" s="170"/>
      <c r="DL55" s="170"/>
      <c r="DM55" s="170"/>
      <c r="DN55" s="170"/>
      <c r="DO55" s="170"/>
      <c r="DP55" s="170"/>
      <c r="DQ55" s="170"/>
      <c r="DR55" s="170"/>
      <c r="DS55" s="170"/>
      <c r="DT55" s="170"/>
      <c r="DU55" s="170"/>
      <c r="DV55" s="170"/>
      <c r="DW55" s="170"/>
      <c r="DX55" s="170"/>
      <c r="DY55" s="170"/>
      <c r="DZ55" s="170"/>
      <c r="EA55" s="170"/>
      <c r="EB55" s="170"/>
      <c r="EC55" s="170"/>
      <c r="ED55" s="170"/>
      <c r="EE55" s="170"/>
      <c r="EF55" s="170"/>
      <c r="EG55" s="170"/>
      <c r="EH55" s="170"/>
      <c r="EI55" s="170"/>
      <c r="EJ55" s="170"/>
      <c r="EK55" s="170"/>
      <c r="EL55" s="170"/>
      <c r="EM55" s="170"/>
      <c r="EN55" s="170"/>
      <c r="EO55" s="170"/>
      <c r="EP55" s="170"/>
      <c r="EQ55" s="170"/>
      <c r="ER55" s="170"/>
      <c r="ES55" s="170"/>
      <c r="ET55" s="170"/>
      <c r="EU55" s="170"/>
      <c r="EV55" s="170"/>
      <c r="EW55" s="170"/>
      <c r="EX55" s="170"/>
      <c r="EY55" s="170"/>
      <c r="EZ55" s="170"/>
      <c r="FA55" s="170"/>
      <c r="FB55" s="170"/>
      <c r="FC55" s="170"/>
      <c r="FD55" s="170"/>
      <c r="FE55" s="170"/>
      <c r="FF55" s="170"/>
      <c r="FG55" s="170"/>
      <c r="FH55" s="170"/>
      <c r="FI55" s="170"/>
      <c r="FJ55" s="170"/>
      <c r="FK55" s="170"/>
      <c r="FL55" s="170"/>
      <c r="FM55" s="170"/>
      <c r="FN55" s="170"/>
      <c r="FO55" s="170"/>
      <c r="FP55" s="170"/>
      <c r="FQ55" s="170"/>
      <c r="FR55" s="170"/>
      <c r="FS55" s="170"/>
      <c r="FT55" s="170"/>
      <c r="FU55" s="170"/>
      <c r="FV55" s="170"/>
      <c r="FW55" s="170"/>
      <c r="FX55" s="170"/>
      <c r="FY55" s="170"/>
      <c r="FZ55" s="170"/>
      <c r="GA55" s="170"/>
      <c r="GB55" s="170"/>
      <c r="GC55" s="170"/>
      <c r="GD55" s="170"/>
      <c r="GE55" s="170"/>
      <c r="GF55" s="170"/>
      <c r="GG55" s="170"/>
      <c r="GH55" s="170"/>
      <c r="GI55" s="170"/>
      <c r="GJ55" s="170"/>
      <c r="GK55" s="170"/>
      <c r="GL55" s="170"/>
      <c r="GM55" s="170"/>
      <c r="GN55" s="170"/>
      <c r="GO55" s="170"/>
      <c r="GP55" s="170"/>
      <c r="GQ55" s="170"/>
      <c r="GR55" s="170"/>
      <c r="GS55" s="170"/>
      <c r="GT55" s="170"/>
      <c r="GU55" s="170"/>
      <c r="GV55" s="170"/>
      <c r="GW55" s="170"/>
      <c r="GX55" s="170"/>
      <c r="GY55" s="170"/>
      <c r="GZ55" s="170"/>
      <c r="HA55" s="170"/>
      <c r="HB55" s="170"/>
      <c r="HC55" s="170"/>
      <c r="HD55" s="170"/>
      <c r="HE55" s="170"/>
      <c r="HF55" s="170"/>
      <c r="HG55" s="170"/>
      <c r="HH55" s="170"/>
      <c r="HI55" s="170"/>
      <c r="HJ55" s="170"/>
      <c r="HK55" s="170"/>
      <c r="HL55" s="170"/>
      <c r="HM55" s="170"/>
      <c r="HN55" s="170"/>
      <c r="HO55" s="170"/>
      <c r="HP55" s="170"/>
      <c r="HQ55" s="170"/>
      <c r="HR55" s="170"/>
      <c r="HS55" s="170"/>
      <c r="HT55" s="170"/>
      <c r="HU55" s="170"/>
      <c r="HV55" s="170"/>
      <c r="HW55" s="170"/>
      <c r="HX55" s="170"/>
      <c r="HY55" s="170"/>
      <c r="HZ55" s="170"/>
      <c r="IA55" s="170"/>
      <c r="IB55" s="170"/>
      <c r="IC55" s="170"/>
      <c r="ID55" s="170"/>
      <c r="IE55" s="170"/>
      <c r="IF55" s="170"/>
      <c r="IG55" s="170"/>
      <c r="IH55" s="170"/>
      <c r="II55" s="170"/>
      <c r="IJ55" s="170"/>
      <c r="IK55" s="170"/>
      <c r="IL55" s="170"/>
      <c r="IM55" s="170"/>
      <c r="IN55" s="170"/>
      <c r="IO55" s="170"/>
      <c r="IP55" s="170"/>
      <c r="IQ55" s="170"/>
      <c r="IR55" s="170"/>
      <c r="IS55" s="170"/>
      <c r="IT55" s="170"/>
      <c r="IU55" s="170"/>
      <c r="IV55" s="170"/>
    </row>
    <row r="56" spans="1:256" ht="15" hidden="1">
      <c r="A56" s="173"/>
      <c r="B56" s="173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5"/>
      <c r="P56" s="150"/>
      <c r="Q56" s="143"/>
      <c r="R56" s="3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0"/>
      <c r="AS56" s="170"/>
      <c r="AT56" s="170"/>
      <c r="AU56" s="170"/>
      <c r="AV56" s="170"/>
      <c r="AW56" s="170"/>
      <c r="AX56" s="170"/>
      <c r="AY56" s="170"/>
      <c r="AZ56" s="170"/>
      <c r="BA56" s="170"/>
      <c r="BB56" s="170"/>
      <c r="BC56" s="170"/>
      <c r="BD56" s="170"/>
      <c r="BE56" s="170"/>
      <c r="BF56" s="170"/>
      <c r="BG56" s="170"/>
      <c r="BH56" s="170"/>
      <c r="BI56" s="170"/>
      <c r="BJ56" s="170"/>
      <c r="BK56" s="170"/>
      <c r="BL56" s="170"/>
      <c r="BM56" s="170"/>
      <c r="BN56" s="170"/>
      <c r="BO56" s="170"/>
      <c r="BP56" s="170"/>
      <c r="BQ56" s="170"/>
      <c r="BR56" s="170"/>
      <c r="BS56" s="170"/>
      <c r="BT56" s="170"/>
      <c r="BU56" s="170"/>
      <c r="BV56" s="170"/>
      <c r="BW56" s="170"/>
      <c r="BX56" s="170"/>
      <c r="BY56" s="170"/>
      <c r="BZ56" s="170"/>
      <c r="CA56" s="170"/>
      <c r="CB56" s="170"/>
      <c r="CC56" s="170"/>
      <c r="CD56" s="170"/>
      <c r="CE56" s="170"/>
      <c r="CF56" s="170"/>
      <c r="CG56" s="170"/>
      <c r="CH56" s="170"/>
      <c r="CI56" s="170"/>
      <c r="CJ56" s="170"/>
      <c r="CK56" s="170"/>
      <c r="CL56" s="170"/>
      <c r="CM56" s="170"/>
      <c r="CN56" s="170"/>
      <c r="CO56" s="170"/>
      <c r="CP56" s="170"/>
      <c r="CQ56" s="170"/>
      <c r="CR56" s="170"/>
      <c r="CS56" s="170"/>
      <c r="CT56" s="170"/>
      <c r="CU56" s="170"/>
      <c r="CV56" s="170"/>
      <c r="CW56" s="170"/>
      <c r="CX56" s="170"/>
      <c r="CY56" s="170"/>
      <c r="CZ56" s="170"/>
      <c r="DA56" s="170"/>
      <c r="DB56" s="170"/>
      <c r="DC56" s="170"/>
      <c r="DD56" s="170"/>
      <c r="DE56" s="170"/>
      <c r="DF56" s="170"/>
      <c r="DG56" s="170"/>
      <c r="DH56" s="170"/>
      <c r="DI56" s="170"/>
      <c r="DJ56" s="170"/>
      <c r="DK56" s="170"/>
      <c r="DL56" s="170"/>
      <c r="DM56" s="170"/>
      <c r="DN56" s="170"/>
      <c r="DO56" s="170"/>
      <c r="DP56" s="170"/>
      <c r="DQ56" s="170"/>
      <c r="DR56" s="170"/>
      <c r="DS56" s="170"/>
      <c r="DT56" s="170"/>
      <c r="DU56" s="170"/>
      <c r="DV56" s="170"/>
      <c r="DW56" s="170"/>
      <c r="DX56" s="170"/>
      <c r="DY56" s="170"/>
      <c r="DZ56" s="170"/>
      <c r="EA56" s="170"/>
      <c r="EB56" s="170"/>
      <c r="EC56" s="170"/>
      <c r="ED56" s="170"/>
      <c r="EE56" s="170"/>
      <c r="EF56" s="170"/>
      <c r="EG56" s="170"/>
      <c r="EH56" s="170"/>
      <c r="EI56" s="170"/>
      <c r="EJ56" s="170"/>
      <c r="EK56" s="170"/>
      <c r="EL56" s="170"/>
      <c r="EM56" s="170"/>
      <c r="EN56" s="170"/>
      <c r="EO56" s="170"/>
      <c r="EP56" s="170"/>
      <c r="EQ56" s="170"/>
      <c r="ER56" s="170"/>
      <c r="ES56" s="170"/>
      <c r="ET56" s="170"/>
      <c r="EU56" s="170"/>
      <c r="EV56" s="170"/>
      <c r="EW56" s="170"/>
      <c r="EX56" s="170"/>
      <c r="EY56" s="170"/>
      <c r="EZ56" s="170"/>
      <c r="FA56" s="170"/>
      <c r="FB56" s="170"/>
      <c r="FC56" s="170"/>
      <c r="FD56" s="170"/>
      <c r="FE56" s="170"/>
      <c r="FF56" s="170"/>
      <c r="FG56" s="170"/>
      <c r="FH56" s="170"/>
      <c r="FI56" s="170"/>
      <c r="FJ56" s="170"/>
      <c r="FK56" s="170"/>
      <c r="FL56" s="170"/>
      <c r="FM56" s="170"/>
      <c r="FN56" s="170"/>
      <c r="FO56" s="170"/>
      <c r="FP56" s="170"/>
      <c r="FQ56" s="170"/>
      <c r="FR56" s="170"/>
      <c r="FS56" s="170"/>
      <c r="FT56" s="170"/>
      <c r="FU56" s="170"/>
      <c r="FV56" s="170"/>
      <c r="FW56" s="170"/>
      <c r="FX56" s="170"/>
      <c r="FY56" s="170"/>
      <c r="FZ56" s="170"/>
      <c r="GA56" s="170"/>
      <c r="GB56" s="170"/>
      <c r="GC56" s="170"/>
      <c r="GD56" s="170"/>
      <c r="GE56" s="170"/>
      <c r="GF56" s="170"/>
      <c r="GG56" s="170"/>
      <c r="GH56" s="170"/>
      <c r="GI56" s="170"/>
      <c r="GJ56" s="170"/>
      <c r="GK56" s="170"/>
      <c r="GL56" s="170"/>
      <c r="GM56" s="170"/>
      <c r="GN56" s="170"/>
      <c r="GO56" s="170"/>
      <c r="GP56" s="170"/>
      <c r="GQ56" s="170"/>
      <c r="GR56" s="170"/>
      <c r="GS56" s="170"/>
      <c r="GT56" s="170"/>
      <c r="GU56" s="170"/>
      <c r="GV56" s="170"/>
      <c r="GW56" s="170"/>
      <c r="GX56" s="170"/>
      <c r="GY56" s="170"/>
      <c r="GZ56" s="170"/>
      <c r="HA56" s="170"/>
      <c r="HB56" s="170"/>
      <c r="HC56" s="170"/>
      <c r="HD56" s="170"/>
      <c r="HE56" s="170"/>
      <c r="HF56" s="170"/>
      <c r="HG56" s="170"/>
      <c r="HH56" s="170"/>
      <c r="HI56" s="170"/>
      <c r="HJ56" s="170"/>
      <c r="HK56" s="170"/>
      <c r="HL56" s="170"/>
      <c r="HM56" s="170"/>
      <c r="HN56" s="170"/>
      <c r="HO56" s="170"/>
      <c r="HP56" s="170"/>
      <c r="HQ56" s="170"/>
      <c r="HR56" s="170"/>
      <c r="HS56" s="170"/>
      <c r="HT56" s="170"/>
      <c r="HU56" s="170"/>
      <c r="HV56" s="170"/>
      <c r="HW56" s="170"/>
      <c r="HX56" s="170"/>
      <c r="HY56" s="170"/>
      <c r="HZ56" s="170"/>
      <c r="IA56" s="170"/>
      <c r="IB56" s="170"/>
      <c r="IC56" s="170"/>
      <c r="ID56" s="170"/>
      <c r="IE56" s="170"/>
      <c r="IF56" s="170"/>
      <c r="IG56" s="170"/>
      <c r="IH56" s="170"/>
      <c r="II56" s="170"/>
      <c r="IJ56" s="170"/>
      <c r="IK56" s="170"/>
      <c r="IL56" s="170"/>
      <c r="IM56" s="170"/>
      <c r="IN56" s="170"/>
      <c r="IO56" s="170"/>
      <c r="IP56" s="170"/>
      <c r="IQ56" s="170"/>
      <c r="IR56" s="170"/>
      <c r="IS56" s="170"/>
      <c r="IT56" s="170"/>
      <c r="IU56" s="170"/>
      <c r="IV56" s="170"/>
    </row>
    <row r="57" spans="1:256" ht="15" hidden="1">
      <c r="A57" s="173"/>
      <c r="B57" s="173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5"/>
      <c r="P57" s="150"/>
      <c r="Q57" s="143"/>
      <c r="R57" s="3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  <c r="BB57" s="170"/>
      <c r="BC57" s="170"/>
      <c r="BD57" s="170"/>
      <c r="BE57" s="170"/>
      <c r="BF57" s="170"/>
      <c r="BG57" s="170"/>
      <c r="BH57" s="170"/>
      <c r="BI57" s="170"/>
      <c r="BJ57" s="170"/>
      <c r="BK57" s="170"/>
      <c r="BL57" s="170"/>
      <c r="BM57" s="170"/>
      <c r="BN57" s="170"/>
      <c r="BO57" s="170"/>
      <c r="BP57" s="170"/>
      <c r="BQ57" s="170"/>
      <c r="BR57" s="170"/>
      <c r="BS57" s="170"/>
      <c r="BT57" s="170"/>
      <c r="BU57" s="170"/>
      <c r="BV57" s="170"/>
      <c r="BW57" s="170"/>
      <c r="BX57" s="170"/>
      <c r="BY57" s="170"/>
      <c r="BZ57" s="170"/>
      <c r="CA57" s="170"/>
      <c r="CB57" s="170"/>
      <c r="CC57" s="170"/>
      <c r="CD57" s="170"/>
      <c r="CE57" s="170"/>
      <c r="CF57" s="170"/>
      <c r="CG57" s="170"/>
      <c r="CH57" s="170"/>
      <c r="CI57" s="170"/>
      <c r="CJ57" s="170"/>
      <c r="CK57" s="170"/>
      <c r="CL57" s="170"/>
      <c r="CM57" s="170"/>
      <c r="CN57" s="170"/>
      <c r="CO57" s="170"/>
      <c r="CP57" s="170"/>
      <c r="CQ57" s="170"/>
      <c r="CR57" s="170"/>
      <c r="CS57" s="170"/>
      <c r="CT57" s="170"/>
      <c r="CU57" s="170"/>
      <c r="CV57" s="170"/>
      <c r="CW57" s="170"/>
      <c r="CX57" s="170"/>
      <c r="CY57" s="170"/>
      <c r="CZ57" s="170"/>
      <c r="DA57" s="170"/>
      <c r="DB57" s="170"/>
      <c r="DC57" s="170"/>
      <c r="DD57" s="170"/>
      <c r="DE57" s="170"/>
      <c r="DF57" s="170"/>
      <c r="DG57" s="170"/>
      <c r="DH57" s="170"/>
      <c r="DI57" s="170"/>
      <c r="DJ57" s="170"/>
      <c r="DK57" s="170"/>
      <c r="DL57" s="170"/>
      <c r="DM57" s="170"/>
      <c r="DN57" s="170"/>
      <c r="DO57" s="170"/>
      <c r="DP57" s="170"/>
      <c r="DQ57" s="170"/>
      <c r="DR57" s="170"/>
      <c r="DS57" s="170"/>
      <c r="DT57" s="170"/>
      <c r="DU57" s="170"/>
      <c r="DV57" s="170"/>
      <c r="DW57" s="170"/>
      <c r="DX57" s="170"/>
      <c r="DY57" s="170"/>
      <c r="DZ57" s="170"/>
      <c r="EA57" s="170"/>
      <c r="EB57" s="170"/>
      <c r="EC57" s="170"/>
      <c r="ED57" s="170"/>
      <c r="EE57" s="170"/>
      <c r="EF57" s="170"/>
      <c r="EG57" s="170"/>
      <c r="EH57" s="170"/>
      <c r="EI57" s="170"/>
      <c r="EJ57" s="170"/>
      <c r="EK57" s="170"/>
      <c r="EL57" s="170"/>
      <c r="EM57" s="170"/>
      <c r="EN57" s="170"/>
      <c r="EO57" s="170"/>
      <c r="EP57" s="170"/>
      <c r="EQ57" s="170"/>
      <c r="ER57" s="170"/>
      <c r="ES57" s="170"/>
      <c r="ET57" s="170"/>
      <c r="EU57" s="170"/>
      <c r="EV57" s="170"/>
      <c r="EW57" s="170"/>
      <c r="EX57" s="170"/>
      <c r="EY57" s="170"/>
      <c r="EZ57" s="170"/>
      <c r="FA57" s="170"/>
      <c r="FB57" s="170"/>
      <c r="FC57" s="170"/>
      <c r="FD57" s="170"/>
      <c r="FE57" s="170"/>
      <c r="FF57" s="170"/>
      <c r="FG57" s="170"/>
      <c r="FH57" s="170"/>
      <c r="FI57" s="170"/>
      <c r="FJ57" s="170"/>
      <c r="FK57" s="170"/>
      <c r="FL57" s="170"/>
      <c r="FM57" s="170"/>
      <c r="FN57" s="170"/>
      <c r="FO57" s="170"/>
      <c r="FP57" s="170"/>
      <c r="FQ57" s="170"/>
      <c r="FR57" s="170"/>
      <c r="FS57" s="170"/>
      <c r="FT57" s="170"/>
      <c r="FU57" s="170"/>
      <c r="FV57" s="170"/>
      <c r="FW57" s="170"/>
      <c r="FX57" s="170"/>
      <c r="FY57" s="170"/>
      <c r="FZ57" s="170"/>
      <c r="GA57" s="170"/>
      <c r="GB57" s="170"/>
      <c r="GC57" s="170"/>
      <c r="GD57" s="170"/>
      <c r="GE57" s="170"/>
      <c r="GF57" s="170"/>
      <c r="GG57" s="170"/>
      <c r="GH57" s="170"/>
      <c r="GI57" s="170"/>
      <c r="GJ57" s="170"/>
      <c r="GK57" s="170"/>
      <c r="GL57" s="170"/>
      <c r="GM57" s="170"/>
      <c r="GN57" s="170"/>
      <c r="GO57" s="170"/>
      <c r="GP57" s="170"/>
      <c r="GQ57" s="170"/>
      <c r="GR57" s="170"/>
      <c r="GS57" s="170"/>
      <c r="GT57" s="170"/>
      <c r="GU57" s="170"/>
      <c r="GV57" s="170"/>
      <c r="GW57" s="170"/>
      <c r="GX57" s="170"/>
      <c r="GY57" s="170"/>
      <c r="GZ57" s="170"/>
      <c r="HA57" s="170"/>
      <c r="HB57" s="170"/>
      <c r="HC57" s="170"/>
      <c r="HD57" s="170"/>
      <c r="HE57" s="170"/>
      <c r="HF57" s="170"/>
      <c r="HG57" s="170"/>
      <c r="HH57" s="170"/>
      <c r="HI57" s="170"/>
      <c r="HJ57" s="170"/>
      <c r="HK57" s="170"/>
      <c r="HL57" s="170"/>
      <c r="HM57" s="170"/>
      <c r="HN57" s="170"/>
      <c r="HO57" s="170"/>
      <c r="HP57" s="170"/>
      <c r="HQ57" s="170"/>
      <c r="HR57" s="170"/>
      <c r="HS57" s="170"/>
      <c r="HT57" s="170"/>
      <c r="HU57" s="170"/>
      <c r="HV57" s="170"/>
      <c r="HW57" s="170"/>
      <c r="HX57" s="170"/>
      <c r="HY57" s="170"/>
      <c r="HZ57" s="170"/>
      <c r="IA57" s="170"/>
      <c r="IB57" s="170"/>
      <c r="IC57" s="170"/>
      <c r="ID57" s="170"/>
      <c r="IE57" s="170"/>
      <c r="IF57" s="170"/>
      <c r="IG57" s="170"/>
      <c r="IH57" s="170"/>
      <c r="II57" s="170"/>
      <c r="IJ57" s="170"/>
      <c r="IK57" s="170"/>
      <c r="IL57" s="170"/>
      <c r="IM57" s="170"/>
      <c r="IN57" s="170"/>
      <c r="IO57" s="170"/>
      <c r="IP57" s="170"/>
      <c r="IQ57" s="170"/>
      <c r="IR57" s="170"/>
      <c r="IS57" s="170"/>
      <c r="IT57" s="170"/>
      <c r="IU57" s="170"/>
      <c r="IV57" s="170"/>
    </row>
    <row r="58" spans="1:256" ht="15" hidden="1">
      <c r="A58" s="173"/>
      <c r="B58" s="173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5"/>
      <c r="P58" s="150"/>
      <c r="Q58" s="143"/>
      <c r="R58" s="3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0"/>
      <c r="AT58" s="170"/>
      <c r="AU58" s="170"/>
      <c r="AV58" s="170"/>
      <c r="AW58" s="170"/>
      <c r="AX58" s="170"/>
      <c r="AY58" s="170"/>
      <c r="AZ58" s="170"/>
      <c r="BA58" s="170"/>
      <c r="BB58" s="170"/>
      <c r="BC58" s="170"/>
      <c r="BD58" s="170"/>
      <c r="BE58" s="170"/>
      <c r="BF58" s="170"/>
      <c r="BG58" s="170"/>
      <c r="BH58" s="170"/>
      <c r="BI58" s="170"/>
      <c r="BJ58" s="170"/>
      <c r="BK58" s="170"/>
      <c r="BL58" s="170"/>
      <c r="BM58" s="170"/>
      <c r="BN58" s="170"/>
      <c r="BO58" s="170"/>
      <c r="BP58" s="170"/>
      <c r="BQ58" s="170"/>
      <c r="BR58" s="170"/>
      <c r="BS58" s="170"/>
      <c r="BT58" s="170"/>
      <c r="BU58" s="170"/>
      <c r="BV58" s="170"/>
      <c r="BW58" s="170"/>
      <c r="BX58" s="170"/>
      <c r="BY58" s="170"/>
      <c r="BZ58" s="170"/>
      <c r="CA58" s="170"/>
      <c r="CB58" s="170"/>
      <c r="CC58" s="170"/>
      <c r="CD58" s="170"/>
      <c r="CE58" s="170"/>
      <c r="CF58" s="170"/>
      <c r="CG58" s="170"/>
      <c r="CH58" s="170"/>
      <c r="CI58" s="170"/>
      <c r="CJ58" s="170"/>
      <c r="CK58" s="170"/>
      <c r="CL58" s="170"/>
      <c r="CM58" s="170"/>
      <c r="CN58" s="170"/>
      <c r="CO58" s="170"/>
      <c r="CP58" s="170"/>
      <c r="CQ58" s="170"/>
      <c r="CR58" s="170"/>
      <c r="CS58" s="170"/>
      <c r="CT58" s="170"/>
      <c r="CU58" s="170"/>
      <c r="CV58" s="170"/>
      <c r="CW58" s="170"/>
      <c r="CX58" s="170"/>
      <c r="CY58" s="170"/>
      <c r="CZ58" s="170"/>
      <c r="DA58" s="170"/>
      <c r="DB58" s="170"/>
      <c r="DC58" s="170"/>
      <c r="DD58" s="170"/>
      <c r="DE58" s="170"/>
      <c r="DF58" s="170"/>
      <c r="DG58" s="170"/>
      <c r="DH58" s="170"/>
      <c r="DI58" s="170"/>
      <c r="DJ58" s="170"/>
      <c r="DK58" s="170"/>
      <c r="DL58" s="170"/>
      <c r="DM58" s="170"/>
      <c r="DN58" s="170"/>
      <c r="DO58" s="170"/>
      <c r="DP58" s="170"/>
      <c r="DQ58" s="170"/>
      <c r="DR58" s="170"/>
      <c r="DS58" s="170"/>
      <c r="DT58" s="170"/>
      <c r="DU58" s="170"/>
      <c r="DV58" s="170"/>
      <c r="DW58" s="170"/>
      <c r="DX58" s="170"/>
      <c r="DY58" s="170"/>
      <c r="DZ58" s="170"/>
      <c r="EA58" s="170"/>
      <c r="EB58" s="170"/>
      <c r="EC58" s="170"/>
      <c r="ED58" s="170"/>
      <c r="EE58" s="170"/>
      <c r="EF58" s="170"/>
      <c r="EG58" s="170"/>
      <c r="EH58" s="170"/>
      <c r="EI58" s="170"/>
      <c r="EJ58" s="170"/>
      <c r="EK58" s="170"/>
      <c r="EL58" s="170"/>
      <c r="EM58" s="170"/>
      <c r="EN58" s="170"/>
      <c r="EO58" s="170"/>
      <c r="EP58" s="170"/>
      <c r="EQ58" s="170"/>
      <c r="ER58" s="170"/>
      <c r="ES58" s="170"/>
      <c r="ET58" s="170"/>
      <c r="EU58" s="170"/>
      <c r="EV58" s="170"/>
      <c r="EW58" s="170"/>
      <c r="EX58" s="170"/>
      <c r="EY58" s="170"/>
      <c r="EZ58" s="170"/>
      <c r="FA58" s="170"/>
      <c r="FB58" s="170"/>
      <c r="FC58" s="170"/>
      <c r="FD58" s="170"/>
      <c r="FE58" s="170"/>
      <c r="FF58" s="170"/>
      <c r="FG58" s="170"/>
      <c r="FH58" s="170"/>
      <c r="FI58" s="170"/>
      <c r="FJ58" s="170"/>
      <c r="FK58" s="170"/>
      <c r="FL58" s="170"/>
      <c r="FM58" s="170"/>
      <c r="FN58" s="170"/>
      <c r="FO58" s="170"/>
      <c r="FP58" s="170"/>
      <c r="FQ58" s="170"/>
      <c r="FR58" s="170"/>
      <c r="FS58" s="170"/>
      <c r="FT58" s="170"/>
      <c r="FU58" s="170"/>
      <c r="FV58" s="170"/>
      <c r="FW58" s="170"/>
      <c r="FX58" s="170"/>
      <c r="FY58" s="170"/>
      <c r="FZ58" s="170"/>
      <c r="GA58" s="170"/>
      <c r="GB58" s="170"/>
      <c r="GC58" s="170"/>
      <c r="GD58" s="170"/>
      <c r="GE58" s="170"/>
      <c r="GF58" s="170"/>
      <c r="GG58" s="170"/>
      <c r="GH58" s="170"/>
      <c r="GI58" s="170"/>
      <c r="GJ58" s="170"/>
      <c r="GK58" s="170"/>
      <c r="GL58" s="170"/>
      <c r="GM58" s="170"/>
      <c r="GN58" s="170"/>
      <c r="GO58" s="170"/>
      <c r="GP58" s="170"/>
      <c r="GQ58" s="170"/>
      <c r="GR58" s="170"/>
      <c r="GS58" s="170"/>
      <c r="GT58" s="170"/>
      <c r="GU58" s="170"/>
      <c r="GV58" s="170"/>
      <c r="GW58" s="170"/>
      <c r="GX58" s="170"/>
      <c r="GY58" s="170"/>
      <c r="GZ58" s="170"/>
      <c r="HA58" s="170"/>
      <c r="HB58" s="170"/>
      <c r="HC58" s="170"/>
      <c r="HD58" s="170"/>
      <c r="HE58" s="170"/>
      <c r="HF58" s="170"/>
      <c r="HG58" s="170"/>
      <c r="HH58" s="170"/>
      <c r="HI58" s="170"/>
      <c r="HJ58" s="170"/>
      <c r="HK58" s="170"/>
      <c r="HL58" s="170"/>
      <c r="HM58" s="170"/>
      <c r="HN58" s="170"/>
      <c r="HO58" s="170"/>
      <c r="HP58" s="170"/>
      <c r="HQ58" s="170"/>
      <c r="HR58" s="170"/>
      <c r="HS58" s="170"/>
      <c r="HT58" s="170"/>
      <c r="HU58" s="170"/>
      <c r="HV58" s="170"/>
      <c r="HW58" s="170"/>
      <c r="HX58" s="170"/>
      <c r="HY58" s="170"/>
      <c r="HZ58" s="170"/>
      <c r="IA58" s="170"/>
      <c r="IB58" s="170"/>
      <c r="IC58" s="170"/>
      <c r="ID58" s="170"/>
      <c r="IE58" s="170"/>
      <c r="IF58" s="170"/>
      <c r="IG58" s="170"/>
      <c r="IH58" s="170"/>
      <c r="II58" s="170"/>
      <c r="IJ58" s="170"/>
      <c r="IK58" s="170"/>
      <c r="IL58" s="170"/>
      <c r="IM58" s="170"/>
      <c r="IN58" s="170"/>
      <c r="IO58" s="170"/>
      <c r="IP58" s="170"/>
      <c r="IQ58" s="170"/>
      <c r="IR58" s="170"/>
      <c r="IS58" s="170"/>
      <c r="IT58" s="170"/>
      <c r="IU58" s="170"/>
      <c r="IV58" s="170"/>
    </row>
    <row r="59" spans="1:256" ht="15" hidden="1">
      <c r="A59" s="173"/>
      <c r="B59" s="173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5"/>
      <c r="P59" s="150"/>
      <c r="Q59" s="143"/>
      <c r="R59" s="3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  <c r="BK59" s="170"/>
      <c r="BL59" s="170"/>
      <c r="BM59" s="170"/>
      <c r="BN59" s="170"/>
      <c r="BO59" s="170"/>
      <c r="BP59" s="170"/>
      <c r="BQ59" s="170"/>
      <c r="BR59" s="170"/>
      <c r="BS59" s="170"/>
      <c r="BT59" s="170"/>
      <c r="BU59" s="170"/>
      <c r="BV59" s="170"/>
      <c r="BW59" s="170"/>
      <c r="BX59" s="170"/>
      <c r="BY59" s="170"/>
      <c r="BZ59" s="170"/>
      <c r="CA59" s="170"/>
      <c r="CB59" s="170"/>
      <c r="CC59" s="170"/>
      <c r="CD59" s="170"/>
      <c r="CE59" s="170"/>
      <c r="CF59" s="170"/>
      <c r="CG59" s="170"/>
      <c r="CH59" s="170"/>
      <c r="CI59" s="170"/>
      <c r="CJ59" s="170"/>
      <c r="CK59" s="170"/>
      <c r="CL59" s="170"/>
      <c r="CM59" s="170"/>
      <c r="CN59" s="170"/>
      <c r="CO59" s="170"/>
      <c r="CP59" s="170"/>
      <c r="CQ59" s="170"/>
      <c r="CR59" s="170"/>
      <c r="CS59" s="170"/>
      <c r="CT59" s="170"/>
      <c r="CU59" s="170"/>
      <c r="CV59" s="170"/>
      <c r="CW59" s="170"/>
      <c r="CX59" s="170"/>
      <c r="CY59" s="170"/>
      <c r="CZ59" s="170"/>
      <c r="DA59" s="170"/>
      <c r="DB59" s="170"/>
      <c r="DC59" s="170"/>
      <c r="DD59" s="170"/>
      <c r="DE59" s="170"/>
      <c r="DF59" s="170"/>
      <c r="DG59" s="170"/>
      <c r="DH59" s="170"/>
      <c r="DI59" s="170"/>
      <c r="DJ59" s="170"/>
      <c r="DK59" s="170"/>
      <c r="DL59" s="170"/>
      <c r="DM59" s="170"/>
      <c r="DN59" s="170"/>
      <c r="DO59" s="170"/>
      <c r="DP59" s="170"/>
      <c r="DQ59" s="170"/>
      <c r="DR59" s="170"/>
      <c r="DS59" s="170"/>
      <c r="DT59" s="170"/>
      <c r="DU59" s="170"/>
      <c r="DV59" s="170"/>
      <c r="DW59" s="170"/>
      <c r="DX59" s="170"/>
      <c r="DY59" s="170"/>
      <c r="DZ59" s="170"/>
      <c r="EA59" s="170"/>
      <c r="EB59" s="170"/>
      <c r="EC59" s="170"/>
      <c r="ED59" s="170"/>
      <c r="EE59" s="170"/>
      <c r="EF59" s="170"/>
      <c r="EG59" s="170"/>
      <c r="EH59" s="170"/>
      <c r="EI59" s="170"/>
      <c r="EJ59" s="170"/>
      <c r="EK59" s="170"/>
      <c r="EL59" s="170"/>
      <c r="EM59" s="170"/>
      <c r="EN59" s="170"/>
      <c r="EO59" s="170"/>
      <c r="EP59" s="170"/>
      <c r="EQ59" s="170"/>
      <c r="ER59" s="170"/>
      <c r="ES59" s="170"/>
      <c r="ET59" s="170"/>
      <c r="EU59" s="170"/>
      <c r="EV59" s="170"/>
      <c r="EW59" s="170"/>
      <c r="EX59" s="170"/>
      <c r="EY59" s="170"/>
      <c r="EZ59" s="170"/>
      <c r="FA59" s="170"/>
      <c r="FB59" s="170"/>
      <c r="FC59" s="170"/>
      <c r="FD59" s="170"/>
      <c r="FE59" s="170"/>
      <c r="FF59" s="170"/>
      <c r="FG59" s="170"/>
      <c r="FH59" s="170"/>
      <c r="FI59" s="170"/>
      <c r="FJ59" s="170"/>
      <c r="FK59" s="170"/>
      <c r="FL59" s="170"/>
      <c r="FM59" s="170"/>
      <c r="FN59" s="170"/>
      <c r="FO59" s="170"/>
      <c r="FP59" s="170"/>
      <c r="FQ59" s="170"/>
      <c r="FR59" s="170"/>
      <c r="FS59" s="170"/>
      <c r="FT59" s="170"/>
      <c r="FU59" s="170"/>
      <c r="FV59" s="170"/>
      <c r="FW59" s="170"/>
      <c r="FX59" s="170"/>
      <c r="FY59" s="170"/>
      <c r="FZ59" s="170"/>
      <c r="GA59" s="170"/>
      <c r="GB59" s="170"/>
      <c r="GC59" s="170"/>
      <c r="GD59" s="170"/>
      <c r="GE59" s="170"/>
      <c r="GF59" s="170"/>
      <c r="GG59" s="170"/>
      <c r="GH59" s="170"/>
      <c r="GI59" s="170"/>
      <c r="GJ59" s="170"/>
      <c r="GK59" s="170"/>
      <c r="GL59" s="170"/>
      <c r="GM59" s="170"/>
      <c r="GN59" s="170"/>
      <c r="GO59" s="170"/>
      <c r="GP59" s="170"/>
      <c r="GQ59" s="170"/>
      <c r="GR59" s="170"/>
      <c r="GS59" s="170"/>
      <c r="GT59" s="170"/>
      <c r="GU59" s="170"/>
      <c r="GV59" s="170"/>
      <c r="GW59" s="170"/>
      <c r="GX59" s="170"/>
      <c r="GY59" s="170"/>
      <c r="GZ59" s="170"/>
      <c r="HA59" s="170"/>
      <c r="HB59" s="170"/>
      <c r="HC59" s="170"/>
      <c r="HD59" s="170"/>
      <c r="HE59" s="170"/>
      <c r="HF59" s="170"/>
      <c r="HG59" s="170"/>
      <c r="HH59" s="170"/>
      <c r="HI59" s="170"/>
      <c r="HJ59" s="170"/>
      <c r="HK59" s="170"/>
      <c r="HL59" s="170"/>
      <c r="HM59" s="170"/>
      <c r="HN59" s="170"/>
      <c r="HO59" s="170"/>
      <c r="HP59" s="170"/>
      <c r="HQ59" s="170"/>
      <c r="HR59" s="170"/>
      <c r="HS59" s="170"/>
      <c r="HT59" s="170"/>
      <c r="HU59" s="170"/>
      <c r="HV59" s="170"/>
      <c r="HW59" s="170"/>
      <c r="HX59" s="170"/>
      <c r="HY59" s="170"/>
      <c r="HZ59" s="170"/>
      <c r="IA59" s="170"/>
      <c r="IB59" s="170"/>
      <c r="IC59" s="170"/>
      <c r="ID59" s="170"/>
      <c r="IE59" s="170"/>
      <c r="IF59" s="170"/>
      <c r="IG59" s="170"/>
      <c r="IH59" s="170"/>
      <c r="II59" s="170"/>
      <c r="IJ59" s="170"/>
      <c r="IK59" s="170"/>
      <c r="IL59" s="170"/>
      <c r="IM59" s="170"/>
      <c r="IN59" s="170"/>
      <c r="IO59" s="170"/>
      <c r="IP59" s="170"/>
      <c r="IQ59" s="170"/>
      <c r="IR59" s="170"/>
      <c r="IS59" s="170"/>
      <c r="IT59" s="170"/>
      <c r="IU59" s="170"/>
      <c r="IV59" s="170"/>
    </row>
    <row r="60" spans="1:256" ht="15" hidden="1">
      <c r="A60" s="173"/>
      <c r="B60" s="173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5"/>
      <c r="P60" s="150"/>
      <c r="Q60" s="143"/>
      <c r="R60" s="3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0"/>
      <c r="AT60" s="170"/>
      <c r="AU60" s="170"/>
      <c r="AV60" s="170"/>
      <c r="AW60" s="170"/>
      <c r="AX60" s="170"/>
      <c r="AY60" s="170"/>
      <c r="AZ60" s="170"/>
      <c r="BA60" s="170"/>
      <c r="BB60" s="170"/>
      <c r="BC60" s="170"/>
      <c r="BD60" s="170"/>
      <c r="BE60" s="170"/>
      <c r="BF60" s="170"/>
      <c r="BG60" s="170"/>
      <c r="BH60" s="170"/>
      <c r="BI60" s="170"/>
      <c r="BJ60" s="170"/>
      <c r="BK60" s="170"/>
      <c r="BL60" s="170"/>
      <c r="BM60" s="170"/>
      <c r="BN60" s="170"/>
      <c r="BO60" s="170"/>
      <c r="BP60" s="170"/>
      <c r="BQ60" s="170"/>
      <c r="BR60" s="170"/>
      <c r="BS60" s="170"/>
      <c r="BT60" s="170"/>
      <c r="BU60" s="170"/>
      <c r="BV60" s="170"/>
      <c r="BW60" s="170"/>
      <c r="BX60" s="170"/>
      <c r="BY60" s="170"/>
      <c r="BZ60" s="170"/>
      <c r="CA60" s="170"/>
      <c r="CB60" s="170"/>
      <c r="CC60" s="170"/>
      <c r="CD60" s="170"/>
      <c r="CE60" s="170"/>
      <c r="CF60" s="170"/>
      <c r="CG60" s="170"/>
      <c r="CH60" s="170"/>
      <c r="CI60" s="170"/>
      <c r="CJ60" s="170"/>
      <c r="CK60" s="170"/>
      <c r="CL60" s="170"/>
      <c r="CM60" s="170"/>
      <c r="CN60" s="170"/>
      <c r="CO60" s="170"/>
      <c r="CP60" s="170"/>
      <c r="CQ60" s="170"/>
      <c r="CR60" s="170"/>
      <c r="CS60" s="170"/>
      <c r="CT60" s="170"/>
      <c r="CU60" s="170"/>
      <c r="CV60" s="170"/>
      <c r="CW60" s="170"/>
      <c r="CX60" s="170"/>
      <c r="CY60" s="170"/>
      <c r="CZ60" s="170"/>
      <c r="DA60" s="170"/>
      <c r="DB60" s="170"/>
      <c r="DC60" s="170"/>
      <c r="DD60" s="170"/>
      <c r="DE60" s="170"/>
      <c r="DF60" s="170"/>
      <c r="DG60" s="170"/>
      <c r="DH60" s="170"/>
      <c r="DI60" s="170"/>
      <c r="DJ60" s="170"/>
      <c r="DK60" s="170"/>
      <c r="DL60" s="170"/>
      <c r="DM60" s="170"/>
      <c r="DN60" s="170"/>
      <c r="DO60" s="170"/>
      <c r="DP60" s="170"/>
      <c r="DQ60" s="170"/>
      <c r="DR60" s="170"/>
      <c r="DS60" s="170"/>
      <c r="DT60" s="170"/>
      <c r="DU60" s="170"/>
      <c r="DV60" s="170"/>
      <c r="DW60" s="170"/>
      <c r="DX60" s="170"/>
      <c r="DY60" s="170"/>
      <c r="DZ60" s="170"/>
      <c r="EA60" s="170"/>
      <c r="EB60" s="170"/>
      <c r="EC60" s="170"/>
      <c r="ED60" s="170"/>
      <c r="EE60" s="170"/>
      <c r="EF60" s="170"/>
      <c r="EG60" s="170"/>
      <c r="EH60" s="170"/>
      <c r="EI60" s="170"/>
      <c r="EJ60" s="170"/>
      <c r="EK60" s="170"/>
      <c r="EL60" s="170"/>
      <c r="EM60" s="170"/>
      <c r="EN60" s="170"/>
      <c r="EO60" s="170"/>
      <c r="EP60" s="170"/>
      <c r="EQ60" s="170"/>
      <c r="ER60" s="170"/>
      <c r="ES60" s="170"/>
      <c r="ET60" s="170"/>
      <c r="EU60" s="170"/>
      <c r="EV60" s="170"/>
      <c r="EW60" s="170"/>
      <c r="EX60" s="170"/>
      <c r="EY60" s="170"/>
      <c r="EZ60" s="170"/>
      <c r="FA60" s="170"/>
      <c r="FB60" s="170"/>
      <c r="FC60" s="170"/>
      <c r="FD60" s="170"/>
      <c r="FE60" s="170"/>
      <c r="FF60" s="170"/>
      <c r="FG60" s="170"/>
      <c r="FH60" s="170"/>
      <c r="FI60" s="170"/>
      <c r="FJ60" s="170"/>
      <c r="FK60" s="170"/>
      <c r="FL60" s="170"/>
      <c r="FM60" s="170"/>
      <c r="FN60" s="170"/>
      <c r="FO60" s="170"/>
      <c r="FP60" s="170"/>
      <c r="FQ60" s="170"/>
      <c r="FR60" s="170"/>
      <c r="FS60" s="170"/>
      <c r="FT60" s="170"/>
      <c r="FU60" s="170"/>
      <c r="FV60" s="170"/>
      <c r="FW60" s="170"/>
      <c r="FX60" s="170"/>
      <c r="FY60" s="170"/>
      <c r="FZ60" s="170"/>
      <c r="GA60" s="170"/>
      <c r="GB60" s="170"/>
      <c r="GC60" s="170"/>
      <c r="GD60" s="170"/>
      <c r="GE60" s="170"/>
      <c r="GF60" s="170"/>
      <c r="GG60" s="170"/>
      <c r="GH60" s="170"/>
      <c r="GI60" s="170"/>
      <c r="GJ60" s="170"/>
      <c r="GK60" s="170"/>
      <c r="GL60" s="170"/>
      <c r="GM60" s="170"/>
      <c r="GN60" s="170"/>
      <c r="GO60" s="170"/>
      <c r="GP60" s="170"/>
      <c r="GQ60" s="170"/>
      <c r="GR60" s="170"/>
      <c r="GS60" s="170"/>
      <c r="GT60" s="170"/>
      <c r="GU60" s="170"/>
      <c r="GV60" s="170"/>
      <c r="GW60" s="170"/>
      <c r="GX60" s="170"/>
      <c r="GY60" s="170"/>
      <c r="GZ60" s="170"/>
      <c r="HA60" s="170"/>
      <c r="HB60" s="170"/>
      <c r="HC60" s="170"/>
      <c r="HD60" s="170"/>
      <c r="HE60" s="170"/>
      <c r="HF60" s="170"/>
      <c r="HG60" s="170"/>
      <c r="HH60" s="170"/>
      <c r="HI60" s="170"/>
      <c r="HJ60" s="170"/>
      <c r="HK60" s="170"/>
      <c r="HL60" s="170"/>
      <c r="HM60" s="170"/>
      <c r="HN60" s="170"/>
      <c r="HO60" s="170"/>
      <c r="HP60" s="170"/>
      <c r="HQ60" s="170"/>
      <c r="HR60" s="170"/>
      <c r="HS60" s="170"/>
      <c r="HT60" s="170"/>
      <c r="HU60" s="170"/>
      <c r="HV60" s="170"/>
      <c r="HW60" s="170"/>
      <c r="HX60" s="170"/>
      <c r="HY60" s="170"/>
      <c r="HZ60" s="170"/>
      <c r="IA60" s="170"/>
      <c r="IB60" s="170"/>
      <c r="IC60" s="170"/>
      <c r="ID60" s="170"/>
      <c r="IE60" s="170"/>
      <c r="IF60" s="170"/>
      <c r="IG60" s="170"/>
      <c r="IH60" s="170"/>
      <c r="II60" s="170"/>
      <c r="IJ60" s="170"/>
      <c r="IK60" s="170"/>
      <c r="IL60" s="170"/>
      <c r="IM60" s="170"/>
      <c r="IN60" s="170"/>
      <c r="IO60" s="170"/>
      <c r="IP60" s="170"/>
      <c r="IQ60" s="170"/>
      <c r="IR60" s="170"/>
      <c r="IS60" s="170"/>
      <c r="IT60" s="170"/>
      <c r="IU60" s="170"/>
      <c r="IV60" s="170"/>
    </row>
    <row r="61" spans="1:256" ht="15" hidden="1">
      <c r="A61" s="173"/>
      <c r="B61" s="173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5"/>
      <c r="P61" s="150"/>
      <c r="Q61" s="143"/>
      <c r="R61" s="3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170"/>
      <c r="AS61" s="170"/>
      <c r="AT61" s="170"/>
      <c r="AU61" s="170"/>
      <c r="AV61" s="170"/>
      <c r="AW61" s="170"/>
      <c r="AX61" s="170"/>
      <c r="AY61" s="170"/>
      <c r="AZ61" s="170"/>
      <c r="BA61" s="170"/>
      <c r="BB61" s="170"/>
      <c r="BC61" s="170"/>
      <c r="BD61" s="170"/>
      <c r="BE61" s="170"/>
      <c r="BF61" s="170"/>
      <c r="BG61" s="170"/>
      <c r="BH61" s="170"/>
      <c r="BI61" s="170"/>
      <c r="BJ61" s="170"/>
      <c r="BK61" s="170"/>
      <c r="BL61" s="170"/>
      <c r="BM61" s="170"/>
      <c r="BN61" s="170"/>
      <c r="BO61" s="170"/>
      <c r="BP61" s="170"/>
      <c r="BQ61" s="170"/>
      <c r="BR61" s="170"/>
      <c r="BS61" s="170"/>
      <c r="BT61" s="170"/>
      <c r="BU61" s="170"/>
      <c r="BV61" s="170"/>
      <c r="BW61" s="170"/>
      <c r="BX61" s="170"/>
      <c r="BY61" s="170"/>
      <c r="BZ61" s="170"/>
      <c r="CA61" s="170"/>
      <c r="CB61" s="170"/>
      <c r="CC61" s="170"/>
      <c r="CD61" s="170"/>
      <c r="CE61" s="170"/>
      <c r="CF61" s="170"/>
      <c r="CG61" s="170"/>
      <c r="CH61" s="170"/>
      <c r="CI61" s="170"/>
      <c r="CJ61" s="170"/>
      <c r="CK61" s="170"/>
      <c r="CL61" s="170"/>
      <c r="CM61" s="170"/>
      <c r="CN61" s="170"/>
      <c r="CO61" s="170"/>
      <c r="CP61" s="170"/>
      <c r="CQ61" s="170"/>
      <c r="CR61" s="170"/>
      <c r="CS61" s="170"/>
      <c r="CT61" s="170"/>
      <c r="CU61" s="170"/>
      <c r="CV61" s="170"/>
      <c r="CW61" s="170"/>
      <c r="CX61" s="170"/>
      <c r="CY61" s="170"/>
      <c r="CZ61" s="170"/>
      <c r="DA61" s="170"/>
      <c r="DB61" s="170"/>
      <c r="DC61" s="170"/>
      <c r="DD61" s="170"/>
      <c r="DE61" s="170"/>
      <c r="DF61" s="170"/>
      <c r="DG61" s="170"/>
      <c r="DH61" s="170"/>
      <c r="DI61" s="170"/>
      <c r="DJ61" s="170"/>
      <c r="DK61" s="170"/>
      <c r="DL61" s="170"/>
      <c r="DM61" s="170"/>
      <c r="DN61" s="170"/>
      <c r="DO61" s="170"/>
      <c r="DP61" s="170"/>
      <c r="DQ61" s="170"/>
      <c r="DR61" s="170"/>
      <c r="DS61" s="170"/>
      <c r="DT61" s="170"/>
      <c r="DU61" s="170"/>
      <c r="DV61" s="170"/>
      <c r="DW61" s="170"/>
      <c r="DX61" s="170"/>
      <c r="DY61" s="170"/>
      <c r="DZ61" s="170"/>
      <c r="EA61" s="170"/>
      <c r="EB61" s="170"/>
      <c r="EC61" s="170"/>
      <c r="ED61" s="170"/>
      <c r="EE61" s="170"/>
      <c r="EF61" s="170"/>
      <c r="EG61" s="170"/>
      <c r="EH61" s="170"/>
      <c r="EI61" s="170"/>
      <c r="EJ61" s="170"/>
      <c r="EK61" s="170"/>
      <c r="EL61" s="170"/>
      <c r="EM61" s="170"/>
      <c r="EN61" s="170"/>
      <c r="EO61" s="170"/>
      <c r="EP61" s="170"/>
      <c r="EQ61" s="170"/>
      <c r="ER61" s="170"/>
      <c r="ES61" s="170"/>
      <c r="ET61" s="170"/>
      <c r="EU61" s="170"/>
      <c r="EV61" s="170"/>
      <c r="EW61" s="170"/>
      <c r="EX61" s="170"/>
      <c r="EY61" s="170"/>
      <c r="EZ61" s="170"/>
      <c r="FA61" s="170"/>
      <c r="FB61" s="170"/>
      <c r="FC61" s="170"/>
      <c r="FD61" s="170"/>
      <c r="FE61" s="170"/>
      <c r="FF61" s="170"/>
      <c r="FG61" s="170"/>
      <c r="FH61" s="170"/>
      <c r="FI61" s="170"/>
      <c r="FJ61" s="170"/>
      <c r="FK61" s="170"/>
      <c r="FL61" s="170"/>
      <c r="FM61" s="170"/>
      <c r="FN61" s="170"/>
      <c r="FO61" s="170"/>
      <c r="FP61" s="170"/>
      <c r="FQ61" s="170"/>
      <c r="FR61" s="170"/>
      <c r="FS61" s="170"/>
      <c r="FT61" s="170"/>
      <c r="FU61" s="170"/>
      <c r="FV61" s="170"/>
      <c r="FW61" s="170"/>
      <c r="FX61" s="170"/>
      <c r="FY61" s="170"/>
      <c r="FZ61" s="170"/>
      <c r="GA61" s="170"/>
      <c r="GB61" s="170"/>
      <c r="GC61" s="170"/>
      <c r="GD61" s="170"/>
      <c r="GE61" s="170"/>
      <c r="GF61" s="170"/>
      <c r="GG61" s="170"/>
      <c r="GH61" s="170"/>
      <c r="GI61" s="170"/>
      <c r="GJ61" s="170"/>
      <c r="GK61" s="170"/>
      <c r="GL61" s="170"/>
      <c r="GM61" s="170"/>
      <c r="GN61" s="170"/>
      <c r="GO61" s="170"/>
      <c r="GP61" s="170"/>
      <c r="GQ61" s="170"/>
      <c r="GR61" s="170"/>
      <c r="GS61" s="170"/>
      <c r="GT61" s="170"/>
      <c r="GU61" s="170"/>
      <c r="GV61" s="170"/>
      <c r="GW61" s="170"/>
      <c r="GX61" s="170"/>
      <c r="GY61" s="170"/>
      <c r="GZ61" s="170"/>
      <c r="HA61" s="170"/>
      <c r="HB61" s="170"/>
      <c r="HC61" s="170"/>
      <c r="HD61" s="170"/>
      <c r="HE61" s="170"/>
      <c r="HF61" s="170"/>
      <c r="HG61" s="170"/>
      <c r="HH61" s="170"/>
      <c r="HI61" s="170"/>
      <c r="HJ61" s="170"/>
      <c r="HK61" s="170"/>
      <c r="HL61" s="170"/>
      <c r="HM61" s="170"/>
      <c r="HN61" s="170"/>
      <c r="HO61" s="170"/>
      <c r="HP61" s="170"/>
      <c r="HQ61" s="170"/>
      <c r="HR61" s="170"/>
      <c r="HS61" s="170"/>
      <c r="HT61" s="170"/>
      <c r="HU61" s="170"/>
      <c r="HV61" s="170"/>
      <c r="HW61" s="170"/>
      <c r="HX61" s="170"/>
      <c r="HY61" s="170"/>
      <c r="HZ61" s="170"/>
      <c r="IA61" s="170"/>
      <c r="IB61" s="170"/>
      <c r="IC61" s="170"/>
      <c r="ID61" s="170"/>
      <c r="IE61" s="170"/>
      <c r="IF61" s="170"/>
      <c r="IG61" s="170"/>
      <c r="IH61" s="170"/>
      <c r="II61" s="170"/>
      <c r="IJ61" s="170"/>
      <c r="IK61" s="170"/>
      <c r="IL61" s="170"/>
      <c r="IM61" s="170"/>
      <c r="IN61" s="170"/>
      <c r="IO61" s="170"/>
      <c r="IP61" s="170"/>
      <c r="IQ61" s="170"/>
      <c r="IR61" s="170"/>
      <c r="IS61" s="170"/>
      <c r="IT61" s="170"/>
      <c r="IU61" s="170"/>
      <c r="IV61" s="170"/>
    </row>
    <row r="62" spans="1:256" ht="15">
      <c r="A62" s="173"/>
      <c r="B62" s="173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5"/>
      <c r="P62" s="150"/>
      <c r="Q62" s="143"/>
      <c r="R62" s="3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0"/>
      <c r="AT62" s="170"/>
      <c r="AU62" s="170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170"/>
      <c r="BG62" s="170"/>
      <c r="BH62" s="170"/>
      <c r="BI62" s="170"/>
      <c r="BJ62" s="170"/>
      <c r="BK62" s="170"/>
      <c r="BL62" s="170"/>
      <c r="BM62" s="170"/>
      <c r="BN62" s="170"/>
      <c r="BO62" s="170"/>
      <c r="BP62" s="170"/>
      <c r="BQ62" s="170"/>
      <c r="BR62" s="170"/>
      <c r="BS62" s="170"/>
      <c r="BT62" s="170"/>
      <c r="BU62" s="170"/>
      <c r="BV62" s="170"/>
      <c r="BW62" s="170"/>
      <c r="BX62" s="170"/>
      <c r="BY62" s="170"/>
      <c r="BZ62" s="170"/>
      <c r="CA62" s="170"/>
      <c r="CB62" s="170"/>
      <c r="CC62" s="170"/>
      <c r="CD62" s="170"/>
      <c r="CE62" s="170"/>
      <c r="CF62" s="170"/>
      <c r="CG62" s="170"/>
      <c r="CH62" s="170"/>
      <c r="CI62" s="170"/>
      <c r="CJ62" s="170"/>
      <c r="CK62" s="170"/>
      <c r="CL62" s="170"/>
      <c r="CM62" s="170"/>
      <c r="CN62" s="170"/>
      <c r="CO62" s="170"/>
      <c r="CP62" s="170"/>
      <c r="CQ62" s="170"/>
      <c r="CR62" s="170"/>
      <c r="CS62" s="170"/>
      <c r="CT62" s="170"/>
      <c r="CU62" s="170"/>
      <c r="CV62" s="170"/>
      <c r="CW62" s="170"/>
      <c r="CX62" s="170"/>
      <c r="CY62" s="170"/>
      <c r="CZ62" s="170"/>
      <c r="DA62" s="170"/>
      <c r="DB62" s="170"/>
      <c r="DC62" s="170"/>
      <c r="DD62" s="170"/>
      <c r="DE62" s="170"/>
      <c r="DF62" s="170"/>
      <c r="DG62" s="170"/>
      <c r="DH62" s="170"/>
      <c r="DI62" s="170"/>
      <c r="DJ62" s="170"/>
      <c r="DK62" s="170"/>
      <c r="DL62" s="170"/>
      <c r="DM62" s="170"/>
      <c r="DN62" s="170"/>
      <c r="DO62" s="170"/>
      <c r="DP62" s="170"/>
      <c r="DQ62" s="170"/>
      <c r="DR62" s="170"/>
      <c r="DS62" s="170"/>
      <c r="DT62" s="170"/>
      <c r="DU62" s="170"/>
      <c r="DV62" s="170"/>
      <c r="DW62" s="170"/>
      <c r="DX62" s="170"/>
      <c r="DY62" s="170"/>
      <c r="DZ62" s="170"/>
      <c r="EA62" s="170"/>
      <c r="EB62" s="170"/>
      <c r="EC62" s="170"/>
      <c r="ED62" s="170"/>
      <c r="EE62" s="170"/>
      <c r="EF62" s="170"/>
      <c r="EG62" s="170"/>
      <c r="EH62" s="170"/>
      <c r="EI62" s="170"/>
      <c r="EJ62" s="170"/>
      <c r="EK62" s="170"/>
      <c r="EL62" s="170"/>
      <c r="EM62" s="170"/>
      <c r="EN62" s="170"/>
      <c r="EO62" s="170"/>
      <c r="EP62" s="170"/>
      <c r="EQ62" s="170"/>
      <c r="ER62" s="170"/>
      <c r="ES62" s="170"/>
      <c r="ET62" s="170"/>
      <c r="EU62" s="170"/>
      <c r="EV62" s="170"/>
      <c r="EW62" s="170"/>
      <c r="EX62" s="170"/>
      <c r="EY62" s="170"/>
      <c r="EZ62" s="170"/>
      <c r="FA62" s="170"/>
      <c r="FB62" s="170"/>
      <c r="FC62" s="170"/>
      <c r="FD62" s="170"/>
      <c r="FE62" s="170"/>
      <c r="FF62" s="170"/>
      <c r="FG62" s="170"/>
      <c r="FH62" s="170"/>
      <c r="FI62" s="170"/>
      <c r="FJ62" s="170"/>
      <c r="FK62" s="170"/>
      <c r="FL62" s="170"/>
      <c r="FM62" s="170"/>
      <c r="FN62" s="170"/>
      <c r="FO62" s="170"/>
      <c r="FP62" s="170"/>
      <c r="FQ62" s="170"/>
      <c r="FR62" s="170"/>
      <c r="FS62" s="170"/>
      <c r="FT62" s="170"/>
      <c r="FU62" s="170"/>
      <c r="FV62" s="170"/>
      <c r="FW62" s="170"/>
      <c r="FX62" s="170"/>
      <c r="FY62" s="170"/>
      <c r="FZ62" s="170"/>
      <c r="GA62" s="170"/>
      <c r="GB62" s="170"/>
      <c r="GC62" s="170"/>
      <c r="GD62" s="170"/>
      <c r="GE62" s="170"/>
      <c r="GF62" s="170"/>
      <c r="GG62" s="170"/>
      <c r="GH62" s="170"/>
      <c r="GI62" s="170"/>
      <c r="GJ62" s="170"/>
      <c r="GK62" s="170"/>
      <c r="GL62" s="170"/>
      <c r="GM62" s="170"/>
      <c r="GN62" s="170"/>
      <c r="GO62" s="170"/>
      <c r="GP62" s="170"/>
      <c r="GQ62" s="170"/>
      <c r="GR62" s="170"/>
      <c r="GS62" s="170"/>
      <c r="GT62" s="170"/>
      <c r="GU62" s="170"/>
      <c r="GV62" s="170"/>
      <c r="GW62" s="170"/>
      <c r="GX62" s="170"/>
      <c r="GY62" s="170"/>
      <c r="GZ62" s="170"/>
      <c r="HA62" s="170"/>
      <c r="HB62" s="170"/>
      <c r="HC62" s="170"/>
      <c r="HD62" s="170"/>
      <c r="HE62" s="170"/>
      <c r="HF62" s="170"/>
      <c r="HG62" s="170"/>
      <c r="HH62" s="170"/>
      <c r="HI62" s="170"/>
      <c r="HJ62" s="170"/>
      <c r="HK62" s="170"/>
      <c r="HL62" s="170"/>
      <c r="HM62" s="170"/>
      <c r="HN62" s="170"/>
      <c r="HO62" s="170"/>
      <c r="HP62" s="170"/>
      <c r="HQ62" s="170"/>
      <c r="HR62" s="170"/>
      <c r="HS62" s="170"/>
      <c r="HT62" s="170"/>
      <c r="HU62" s="170"/>
      <c r="HV62" s="170"/>
      <c r="HW62" s="170"/>
      <c r="HX62" s="170"/>
      <c r="HY62" s="170"/>
      <c r="HZ62" s="170"/>
      <c r="IA62" s="170"/>
      <c r="IB62" s="170"/>
      <c r="IC62" s="170"/>
      <c r="ID62" s="170"/>
      <c r="IE62" s="170"/>
      <c r="IF62" s="170"/>
      <c r="IG62" s="170"/>
      <c r="IH62" s="170"/>
      <c r="II62" s="170"/>
      <c r="IJ62" s="170"/>
      <c r="IK62" s="170"/>
      <c r="IL62" s="170"/>
      <c r="IM62" s="170"/>
      <c r="IN62" s="170"/>
      <c r="IO62" s="170"/>
      <c r="IP62" s="170"/>
      <c r="IQ62" s="170"/>
      <c r="IR62" s="170"/>
      <c r="IS62" s="170"/>
      <c r="IT62" s="170"/>
      <c r="IU62" s="170"/>
      <c r="IV62" s="170"/>
    </row>
    <row r="63" spans="1:256" ht="15">
      <c r="A63" s="173"/>
      <c r="B63" s="173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5"/>
      <c r="P63" s="150"/>
      <c r="Q63" s="143"/>
      <c r="R63" s="3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0"/>
      <c r="AT63" s="170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170"/>
      <c r="BF63" s="170"/>
      <c r="BG63" s="170"/>
      <c r="BH63" s="170"/>
      <c r="BI63" s="170"/>
      <c r="BJ63" s="170"/>
      <c r="BK63" s="170"/>
      <c r="BL63" s="170"/>
      <c r="BM63" s="170"/>
      <c r="BN63" s="170"/>
      <c r="BO63" s="170"/>
      <c r="BP63" s="170"/>
      <c r="BQ63" s="170"/>
      <c r="BR63" s="170"/>
      <c r="BS63" s="170"/>
      <c r="BT63" s="170"/>
      <c r="BU63" s="170"/>
      <c r="BV63" s="170"/>
      <c r="BW63" s="170"/>
      <c r="BX63" s="170"/>
      <c r="BY63" s="170"/>
      <c r="BZ63" s="170"/>
      <c r="CA63" s="170"/>
      <c r="CB63" s="170"/>
      <c r="CC63" s="170"/>
      <c r="CD63" s="170"/>
      <c r="CE63" s="170"/>
      <c r="CF63" s="170"/>
      <c r="CG63" s="170"/>
      <c r="CH63" s="170"/>
      <c r="CI63" s="170"/>
      <c r="CJ63" s="170"/>
      <c r="CK63" s="170"/>
      <c r="CL63" s="170"/>
      <c r="CM63" s="170"/>
      <c r="CN63" s="170"/>
      <c r="CO63" s="170"/>
      <c r="CP63" s="170"/>
      <c r="CQ63" s="170"/>
      <c r="CR63" s="170"/>
      <c r="CS63" s="170"/>
      <c r="CT63" s="170"/>
      <c r="CU63" s="170"/>
      <c r="CV63" s="170"/>
      <c r="CW63" s="170"/>
      <c r="CX63" s="170"/>
      <c r="CY63" s="170"/>
      <c r="CZ63" s="170"/>
      <c r="DA63" s="170"/>
      <c r="DB63" s="170"/>
      <c r="DC63" s="170"/>
      <c r="DD63" s="170"/>
      <c r="DE63" s="170"/>
      <c r="DF63" s="170"/>
      <c r="DG63" s="170"/>
      <c r="DH63" s="170"/>
      <c r="DI63" s="170"/>
      <c r="DJ63" s="170"/>
      <c r="DK63" s="170"/>
      <c r="DL63" s="170"/>
      <c r="DM63" s="170"/>
      <c r="DN63" s="170"/>
      <c r="DO63" s="170"/>
      <c r="DP63" s="170"/>
      <c r="DQ63" s="170"/>
      <c r="DR63" s="170"/>
      <c r="DS63" s="170"/>
      <c r="DT63" s="170"/>
      <c r="DU63" s="170"/>
      <c r="DV63" s="170"/>
      <c r="DW63" s="170"/>
      <c r="DX63" s="170"/>
      <c r="DY63" s="170"/>
      <c r="DZ63" s="170"/>
      <c r="EA63" s="170"/>
      <c r="EB63" s="170"/>
      <c r="EC63" s="170"/>
      <c r="ED63" s="170"/>
      <c r="EE63" s="170"/>
      <c r="EF63" s="170"/>
      <c r="EG63" s="170"/>
      <c r="EH63" s="170"/>
      <c r="EI63" s="170"/>
      <c r="EJ63" s="170"/>
      <c r="EK63" s="170"/>
      <c r="EL63" s="170"/>
      <c r="EM63" s="170"/>
      <c r="EN63" s="170"/>
      <c r="EO63" s="170"/>
      <c r="EP63" s="170"/>
      <c r="EQ63" s="170"/>
      <c r="ER63" s="170"/>
      <c r="ES63" s="170"/>
      <c r="ET63" s="170"/>
      <c r="EU63" s="170"/>
      <c r="EV63" s="170"/>
      <c r="EW63" s="170"/>
      <c r="EX63" s="170"/>
      <c r="EY63" s="170"/>
      <c r="EZ63" s="170"/>
      <c r="FA63" s="170"/>
      <c r="FB63" s="170"/>
      <c r="FC63" s="170"/>
      <c r="FD63" s="170"/>
      <c r="FE63" s="170"/>
      <c r="FF63" s="170"/>
      <c r="FG63" s="170"/>
      <c r="FH63" s="170"/>
      <c r="FI63" s="170"/>
      <c r="FJ63" s="170"/>
      <c r="FK63" s="170"/>
      <c r="FL63" s="170"/>
      <c r="FM63" s="170"/>
      <c r="FN63" s="170"/>
      <c r="FO63" s="170"/>
      <c r="FP63" s="170"/>
      <c r="FQ63" s="170"/>
      <c r="FR63" s="170"/>
      <c r="FS63" s="170"/>
      <c r="FT63" s="170"/>
      <c r="FU63" s="170"/>
      <c r="FV63" s="170"/>
      <c r="FW63" s="170"/>
      <c r="FX63" s="170"/>
      <c r="FY63" s="170"/>
      <c r="FZ63" s="170"/>
      <c r="GA63" s="170"/>
      <c r="GB63" s="170"/>
      <c r="GC63" s="170"/>
      <c r="GD63" s="170"/>
      <c r="GE63" s="170"/>
      <c r="GF63" s="170"/>
      <c r="GG63" s="170"/>
      <c r="GH63" s="170"/>
      <c r="GI63" s="170"/>
      <c r="GJ63" s="170"/>
      <c r="GK63" s="170"/>
      <c r="GL63" s="170"/>
      <c r="GM63" s="170"/>
      <c r="GN63" s="170"/>
      <c r="GO63" s="170"/>
      <c r="GP63" s="170"/>
      <c r="GQ63" s="170"/>
      <c r="GR63" s="170"/>
      <c r="GS63" s="170"/>
      <c r="GT63" s="170"/>
      <c r="GU63" s="170"/>
      <c r="GV63" s="170"/>
      <c r="GW63" s="170"/>
      <c r="GX63" s="170"/>
      <c r="GY63" s="170"/>
      <c r="GZ63" s="170"/>
      <c r="HA63" s="170"/>
      <c r="HB63" s="170"/>
      <c r="HC63" s="170"/>
      <c r="HD63" s="170"/>
      <c r="HE63" s="170"/>
      <c r="HF63" s="170"/>
      <c r="HG63" s="170"/>
      <c r="HH63" s="170"/>
      <c r="HI63" s="170"/>
      <c r="HJ63" s="170"/>
      <c r="HK63" s="170"/>
      <c r="HL63" s="170"/>
      <c r="HM63" s="170"/>
      <c r="HN63" s="170"/>
      <c r="HO63" s="170"/>
      <c r="HP63" s="170"/>
      <c r="HQ63" s="170"/>
      <c r="HR63" s="170"/>
      <c r="HS63" s="170"/>
      <c r="HT63" s="170"/>
      <c r="HU63" s="170"/>
      <c r="HV63" s="170"/>
      <c r="HW63" s="170"/>
      <c r="HX63" s="170"/>
      <c r="HY63" s="170"/>
      <c r="HZ63" s="170"/>
      <c r="IA63" s="170"/>
      <c r="IB63" s="170"/>
      <c r="IC63" s="170"/>
      <c r="ID63" s="170"/>
      <c r="IE63" s="170"/>
      <c r="IF63" s="170"/>
      <c r="IG63" s="170"/>
      <c r="IH63" s="170"/>
      <c r="II63" s="170"/>
      <c r="IJ63" s="170"/>
      <c r="IK63" s="170"/>
      <c r="IL63" s="170"/>
      <c r="IM63" s="170"/>
      <c r="IN63" s="170"/>
      <c r="IO63" s="170"/>
      <c r="IP63" s="170"/>
      <c r="IQ63" s="170"/>
      <c r="IR63" s="170"/>
      <c r="IS63" s="170"/>
      <c r="IT63" s="170"/>
      <c r="IU63" s="170"/>
      <c r="IV63" s="170"/>
    </row>
    <row r="64" spans="1:18" ht="28.5">
      <c r="A64" s="140" t="s">
        <v>27</v>
      </c>
      <c r="B64" s="101" t="s">
        <v>239</v>
      </c>
      <c r="C64" s="141" t="s">
        <v>215</v>
      </c>
      <c r="D64" s="141" t="s">
        <v>216</v>
      </c>
      <c r="E64" s="141" t="s">
        <v>217</v>
      </c>
      <c r="F64" s="141" t="s">
        <v>218</v>
      </c>
      <c r="G64" s="141" t="s">
        <v>219</v>
      </c>
      <c r="H64" s="141" t="s">
        <v>220</v>
      </c>
      <c r="I64" s="141" t="s">
        <v>221</v>
      </c>
      <c r="J64" s="141" t="s">
        <v>222</v>
      </c>
      <c r="K64" s="141" t="s">
        <v>223</v>
      </c>
      <c r="L64" s="141" t="s">
        <v>224</v>
      </c>
      <c r="M64" s="141" t="s">
        <v>225</v>
      </c>
      <c r="N64" s="141" t="s">
        <v>226</v>
      </c>
      <c r="O64" s="142" t="s">
        <v>227</v>
      </c>
      <c r="P64" s="150"/>
      <c r="Q64" s="143"/>
      <c r="R64" s="3"/>
    </row>
    <row r="65" spans="1:18" ht="15">
      <c r="A65" s="146" t="s">
        <v>240</v>
      </c>
      <c r="B65" s="168" t="s">
        <v>134</v>
      </c>
      <c r="C65" s="9">
        <v>1154868</v>
      </c>
      <c r="D65" s="9">
        <v>1154868</v>
      </c>
      <c r="E65" s="9">
        <v>1154868</v>
      </c>
      <c r="F65" s="9">
        <v>1154868</v>
      </c>
      <c r="G65" s="9">
        <v>1154868</v>
      </c>
      <c r="H65" s="9">
        <v>1154868</v>
      </c>
      <c r="I65" s="9">
        <v>1154868</v>
      </c>
      <c r="J65" s="9">
        <v>1154868</v>
      </c>
      <c r="K65" s="9">
        <v>1154868</v>
      </c>
      <c r="L65" s="9">
        <v>1154868</v>
      </c>
      <c r="M65" s="9">
        <v>1154868</v>
      </c>
      <c r="N65" s="9">
        <v>1154866</v>
      </c>
      <c r="O65" s="9">
        <f>SUM(C65:N65)</f>
        <v>13858414</v>
      </c>
      <c r="P65" s="150"/>
      <c r="Q65" s="143"/>
      <c r="R65" s="3"/>
    </row>
    <row r="66" spans="1:18" ht="30">
      <c r="A66" s="153" t="s">
        <v>241</v>
      </c>
      <c r="B66" s="168" t="s">
        <v>242</v>
      </c>
      <c r="C66" s="9">
        <v>654351</v>
      </c>
      <c r="D66" s="9">
        <v>654351</v>
      </c>
      <c r="E66" s="9">
        <v>654351</v>
      </c>
      <c r="F66" s="9">
        <v>654351</v>
      </c>
      <c r="G66" s="9">
        <v>654351</v>
      </c>
      <c r="H66" s="9">
        <v>654351</v>
      </c>
      <c r="I66" s="9">
        <v>654351</v>
      </c>
      <c r="J66" s="9">
        <v>654351</v>
      </c>
      <c r="K66" s="9">
        <v>654351</v>
      </c>
      <c r="L66" s="9">
        <v>654351</v>
      </c>
      <c r="M66" s="9">
        <v>654351</v>
      </c>
      <c r="N66" s="9">
        <v>654352</v>
      </c>
      <c r="O66" s="9">
        <f aca="true" t="shared" si="19" ref="O66:O84">SUM(C66:N66)</f>
        <v>7852213</v>
      </c>
      <c r="P66" s="150"/>
      <c r="Q66" s="143"/>
      <c r="R66" s="3"/>
    </row>
    <row r="67" spans="1:18" ht="15">
      <c r="A67" s="153" t="s">
        <v>138</v>
      </c>
      <c r="B67" s="168" t="s">
        <v>139</v>
      </c>
      <c r="C67" s="9">
        <v>166667</v>
      </c>
      <c r="D67" s="9">
        <v>166667</v>
      </c>
      <c r="E67" s="9">
        <v>166667</v>
      </c>
      <c r="F67" s="9">
        <v>166667</v>
      </c>
      <c r="G67" s="9">
        <v>166667</v>
      </c>
      <c r="H67" s="9">
        <v>166667</v>
      </c>
      <c r="I67" s="9">
        <v>166667</v>
      </c>
      <c r="J67" s="9">
        <v>166667</v>
      </c>
      <c r="K67" s="9">
        <v>166667</v>
      </c>
      <c r="L67" s="9">
        <v>166667</v>
      </c>
      <c r="M67" s="9">
        <v>166663</v>
      </c>
      <c r="N67" s="9">
        <v>166667</v>
      </c>
      <c r="O67" s="9">
        <f t="shared" si="19"/>
        <v>2000000</v>
      </c>
      <c r="P67" s="150"/>
      <c r="Q67" s="143"/>
      <c r="R67" s="3"/>
    </row>
    <row r="68" spans="1:18" ht="15">
      <c r="A68" s="153" t="s">
        <v>243</v>
      </c>
      <c r="B68" s="168" t="s">
        <v>141</v>
      </c>
      <c r="C68" s="9"/>
      <c r="D68" s="9"/>
      <c r="E68" s="9"/>
      <c r="F68" s="9"/>
      <c r="G68" s="9">
        <v>221440</v>
      </c>
      <c r="H68" s="9"/>
      <c r="I68" s="9"/>
      <c r="J68" s="9"/>
      <c r="K68" s="9"/>
      <c r="L68" s="9"/>
      <c r="M68" s="9"/>
      <c r="N68" s="9"/>
      <c r="O68" s="9">
        <f t="shared" si="19"/>
        <v>221440</v>
      </c>
      <c r="P68" s="150"/>
      <c r="Q68" s="143"/>
      <c r="R68" s="3"/>
    </row>
    <row r="69" spans="1:256" ht="15">
      <c r="A69" s="32" t="s">
        <v>244</v>
      </c>
      <c r="B69" s="48" t="s">
        <v>143</v>
      </c>
      <c r="C69" s="11">
        <f>SUM(C65:C68)</f>
        <v>1975886</v>
      </c>
      <c r="D69" s="11">
        <f aca="true" t="shared" si="20" ref="D69:N69">SUM(D65:D68)</f>
        <v>1975886</v>
      </c>
      <c r="E69" s="11">
        <f t="shared" si="20"/>
        <v>1975886</v>
      </c>
      <c r="F69" s="11">
        <f t="shared" si="20"/>
        <v>1975886</v>
      </c>
      <c r="G69" s="11">
        <f t="shared" si="20"/>
        <v>2197326</v>
      </c>
      <c r="H69" s="11">
        <f t="shared" si="20"/>
        <v>1975886</v>
      </c>
      <c r="I69" s="11">
        <f t="shared" si="20"/>
        <v>1975886</v>
      </c>
      <c r="J69" s="11">
        <f t="shared" si="20"/>
        <v>1975886</v>
      </c>
      <c r="K69" s="11">
        <f t="shared" si="20"/>
        <v>1975886</v>
      </c>
      <c r="L69" s="11">
        <f t="shared" si="20"/>
        <v>1975886</v>
      </c>
      <c r="M69" s="11">
        <f t="shared" si="20"/>
        <v>1975882</v>
      </c>
      <c r="N69" s="11">
        <f t="shared" si="20"/>
        <v>1975885</v>
      </c>
      <c r="O69" s="11">
        <f t="shared" si="19"/>
        <v>23932067</v>
      </c>
      <c r="P69" s="150"/>
      <c r="Q69" s="143"/>
      <c r="R69" s="3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  <c r="IV69" s="35"/>
    </row>
    <row r="70" spans="1:18" ht="15">
      <c r="A70" s="153" t="s">
        <v>245</v>
      </c>
      <c r="B70" s="168" t="s">
        <v>145</v>
      </c>
      <c r="C70" s="9"/>
      <c r="D70" s="9"/>
      <c r="E70" s="9"/>
      <c r="F70" s="9"/>
      <c r="G70" s="9"/>
      <c r="H70" s="9"/>
      <c r="I70" s="9"/>
      <c r="J70" s="9">
        <v>28345654</v>
      </c>
      <c r="K70" s="9"/>
      <c r="L70" s="9"/>
      <c r="M70" s="9"/>
      <c r="N70" s="9"/>
      <c r="O70" s="9">
        <f t="shared" si="19"/>
        <v>28345654</v>
      </c>
      <c r="P70" s="143"/>
      <c r="Q70" s="143"/>
      <c r="R70" s="3"/>
    </row>
    <row r="71" spans="1:256" ht="15">
      <c r="A71" s="32" t="s">
        <v>246</v>
      </c>
      <c r="B71" s="48" t="s">
        <v>147</v>
      </c>
      <c r="C71" s="11">
        <f>SUM(C70)</f>
        <v>0</v>
      </c>
      <c r="D71" s="11">
        <f aca="true" t="shared" si="21" ref="D71:N71">SUM(D70)</f>
        <v>0</v>
      </c>
      <c r="E71" s="11">
        <f t="shared" si="21"/>
        <v>0</v>
      </c>
      <c r="F71" s="11">
        <f t="shared" si="21"/>
        <v>0</v>
      </c>
      <c r="G71" s="11">
        <f t="shared" si="21"/>
        <v>0</v>
      </c>
      <c r="H71" s="11">
        <f t="shared" si="21"/>
        <v>0</v>
      </c>
      <c r="I71" s="11">
        <f t="shared" si="21"/>
        <v>0</v>
      </c>
      <c r="J71" s="11">
        <f t="shared" si="21"/>
        <v>28345654</v>
      </c>
      <c r="K71" s="11">
        <f t="shared" si="21"/>
        <v>0</v>
      </c>
      <c r="L71" s="11">
        <f t="shared" si="21"/>
        <v>0</v>
      </c>
      <c r="M71" s="11">
        <f t="shared" si="21"/>
        <v>0</v>
      </c>
      <c r="N71" s="11">
        <f t="shared" si="21"/>
        <v>0</v>
      </c>
      <c r="O71" s="11">
        <f t="shared" si="19"/>
        <v>28345654</v>
      </c>
      <c r="P71" s="150"/>
      <c r="Q71" s="143"/>
      <c r="R71" s="3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  <c r="IM71" s="35"/>
      <c r="IN71" s="35"/>
      <c r="IO71" s="35"/>
      <c r="IP71" s="35"/>
      <c r="IQ71" s="35"/>
      <c r="IR71" s="35"/>
      <c r="IS71" s="35"/>
      <c r="IT71" s="35"/>
      <c r="IU71" s="35"/>
      <c r="IV71" s="35"/>
    </row>
    <row r="72" spans="1:18" ht="15">
      <c r="A72" s="153" t="s">
        <v>148</v>
      </c>
      <c r="B72" s="168" t="s">
        <v>149</v>
      </c>
      <c r="C72" s="9"/>
      <c r="D72" s="9"/>
      <c r="E72" s="9">
        <v>625000</v>
      </c>
      <c r="F72" s="9"/>
      <c r="G72" s="9"/>
      <c r="H72" s="9"/>
      <c r="I72" s="9"/>
      <c r="J72" s="9"/>
      <c r="K72" s="9">
        <v>625000</v>
      </c>
      <c r="L72" s="9"/>
      <c r="M72" s="9"/>
      <c r="N72" s="9"/>
      <c r="O72" s="9">
        <f t="shared" si="19"/>
        <v>1250000</v>
      </c>
      <c r="P72" s="150"/>
      <c r="Q72" s="143"/>
      <c r="R72" s="3"/>
    </row>
    <row r="73" spans="1:18" ht="15">
      <c r="A73" s="153" t="s">
        <v>150</v>
      </c>
      <c r="B73" s="168" t="s">
        <v>151</v>
      </c>
      <c r="C73" s="9"/>
      <c r="D73" s="9"/>
      <c r="E73" s="9">
        <v>1250000</v>
      </c>
      <c r="F73" s="9"/>
      <c r="G73" s="9"/>
      <c r="H73" s="9"/>
      <c r="I73" s="9"/>
      <c r="J73" s="9"/>
      <c r="K73" s="9">
        <v>1250000</v>
      </c>
      <c r="L73" s="9"/>
      <c r="M73" s="9"/>
      <c r="N73" s="9"/>
      <c r="O73" s="9">
        <f t="shared" si="19"/>
        <v>2500000</v>
      </c>
      <c r="P73" s="150"/>
      <c r="Q73" s="143"/>
      <c r="R73" s="3"/>
    </row>
    <row r="74" spans="1:18" ht="15">
      <c r="A74" s="153" t="s">
        <v>152</v>
      </c>
      <c r="B74" s="168" t="s">
        <v>153</v>
      </c>
      <c r="C74" s="9"/>
      <c r="D74" s="9"/>
      <c r="E74" s="9">
        <v>0</v>
      </c>
      <c r="F74" s="9"/>
      <c r="G74" s="9"/>
      <c r="H74" s="9"/>
      <c r="I74" s="9"/>
      <c r="J74" s="9"/>
      <c r="K74" s="9">
        <v>0</v>
      </c>
      <c r="L74" s="9"/>
      <c r="M74" s="9"/>
      <c r="N74" s="9"/>
      <c r="O74" s="9">
        <f t="shared" si="19"/>
        <v>0</v>
      </c>
      <c r="P74" s="150"/>
      <c r="Q74" s="143"/>
      <c r="R74" s="3"/>
    </row>
    <row r="75" spans="1:18" s="35" customFormat="1" ht="14.25">
      <c r="A75" s="32" t="s">
        <v>155</v>
      </c>
      <c r="B75" s="48" t="s">
        <v>156</v>
      </c>
      <c r="C75" s="77">
        <f>SUM(C72:C74)</f>
        <v>0</v>
      </c>
      <c r="D75" s="77">
        <f aca="true" t="shared" si="22" ref="D75:N75">SUM(D72:D74)</f>
        <v>0</v>
      </c>
      <c r="E75" s="77">
        <f t="shared" si="22"/>
        <v>1875000</v>
      </c>
      <c r="F75" s="77">
        <f t="shared" si="22"/>
        <v>0</v>
      </c>
      <c r="G75" s="77">
        <f t="shared" si="22"/>
        <v>0</v>
      </c>
      <c r="H75" s="77">
        <f t="shared" si="22"/>
        <v>0</v>
      </c>
      <c r="I75" s="77">
        <f t="shared" si="22"/>
        <v>0</v>
      </c>
      <c r="J75" s="77">
        <f t="shared" si="22"/>
        <v>0</v>
      </c>
      <c r="K75" s="77">
        <f t="shared" si="22"/>
        <v>1875000</v>
      </c>
      <c r="L75" s="77">
        <f t="shared" si="22"/>
        <v>0</v>
      </c>
      <c r="M75" s="77">
        <f t="shared" si="22"/>
        <v>0</v>
      </c>
      <c r="N75" s="77">
        <f t="shared" si="22"/>
        <v>0</v>
      </c>
      <c r="O75" s="11">
        <f>SUM(C75:N75)</f>
        <v>3750000</v>
      </c>
      <c r="P75" s="150"/>
      <c r="Q75" s="150"/>
      <c r="R75" s="176"/>
    </row>
    <row r="76" spans="1:18" ht="15">
      <c r="A76" s="156" t="s">
        <v>157</v>
      </c>
      <c r="B76" s="168" t="s">
        <v>158</v>
      </c>
      <c r="C76" s="9">
        <v>459082</v>
      </c>
      <c r="D76" s="9">
        <v>459082</v>
      </c>
      <c r="E76" s="9">
        <v>459082</v>
      </c>
      <c r="F76" s="9">
        <v>459082</v>
      </c>
      <c r="G76" s="9">
        <v>459082</v>
      </c>
      <c r="H76" s="9">
        <v>459082</v>
      </c>
      <c r="I76" s="9">
        <v>459082</v>
      </c>
      <c r="J76" s="9">
        <v>459082</v>
      </c>
      <c r="K76" s="9">
        <v>459082</v>
      </c>
      <c r="L76" s="9">
        <v>459082</v>
      </c>
      <c r="M76" s="9">
        <v>459082</v>
      </c>
      <c r="N76" s="9">
        <v>459085</v>
      </c>
      <c r="O76" s="9">
        <f t="shared" si="19"/>
        <v>5508987</v>
      </c>
      <c r="P76" s="150"/>
      <c r="Q76" s="143"/>
      <c r="R76" s="3"/>
    </row>
    <row r="77" spans="1:18" ht="15">
      <c r="A77" s="156" t="s">
        <v>247</v>
      </c>
      <c r="B77" s="168" t="s">
        <v>160</v>
      </c>
      <c r="C77" s="9">
        <v>25000</v>
      </c>
      <c r="D77" s="9">
        <v>25000</v>
      </c>
      <c r="E77" s="9">
        <v>25000</v>
      </c>
      <c r="F77" s="9">
        <v>25000</v>
      </c>
      <c r="G77" s="9">
        <v>25000</v>
      </c>
      <c r="H77" s="9">
        <v>25000</v>
      </c>
      <c r="I77" s="9">
        <v>25000</v>
      </c>
      <c r="J77" s="9">
        <v>25000</v>
      </c>
      <c r="K77" s="9">
        <v>25000</v>
      </c>
      <c r="L77" s="9">
        <v>25000</v>
      </c>
      <c r="M77" s="9">
        <v>25000</v>
      </c>
      <c r="N77" s="9">
        <v>25000</v>
      </c>
      <c r="O77" s="9">
        <f t="shared" si="19"/>
        <v>300000</v>
      </c>
      <c r="P77" s="150"/>
      <c r="Q77" s="143"/>
      <c r="R77" s="3"/>
    </row>
    <row r="78" spans="1:18" ht="15">
      <c r="A78" s="156" t="s">
        <v>248</v>
      </c>
      <c r="B78" s="168" t="s">
        <v>162</v>
      </c>
      <c r="C78" s="9"/>
      <c r="D78" s="9"/>
      <c r="E78" s="9"/>
      <c r="F78" s="9"/>
      <c r="G78" s="9"/>
      <c r="H78" s="9">
        <v>704000</v>
      </c>
      <c r="I78" s="9"/>
      <c r="J78" s="9"/>
      <c r="K78" s="9"/>
      <c r="L78" s="9"/>
      <c r="M78" s="9"/>
      <c r="N78" s="9"/>
      <c r="O78" s="9">
        <f t="shared" si="19"/>
        <v>704000</v>
      </c>
      <c r="P78" s="150"/>
      <c r="Q78" s="143"/>
      <c r="R78" s="3"/>
    </row>
    <row r="79" spans="1:18" ht="15">
      <c r="A79" s="156" t="s">
        <v>163</v>
      </c>
      <c r="B79" s="168" t="s">
        <v>164</v>
      </c>
      <c r="C79" s="9">
        <v>113102</v>
      </c>
      <c r="D79" s="9">
        <v>113102</v>
      </c>
      <c r="E79" s="9">
        <v>113102</v>
      </c>
      <c r="F79" s="9">
        <v>113102</v>
      </c>
      <c r="G79" s="9">
        <v>113102</v>
      </c>
      <c r="H79" s="9">
        <v>113102</v>
      </c>
      <c r="I79" s="9">
        <v>113102</v>
      </c>
      <c r="J79" s="9">
        <v>113104</v>
      </c>
      <c r="K79" s="9">
        <v>113102</v>
      </c>
      <c r="L79" s="9">
        <v>113104</v>
      </c>
      <c r="M79" s="9">
        <v>113102</v>
      </c>
      <c r="N79" s="9">
        <v>113102</v>
      </c>
      <c r="O79" s="9">
        <f t="shared" si="19"/>
        <v>1357228</v>
      </c>
      <c r="P79" s="150"/>
      <c r="Q79" s="143"/>
      <c r="R79" s="3"/>
    </row>
    <row r="80" spans="1:18" ht="15">
      <c r="A80" s="156" t="s">
        <v>165</v>
      </c>
      <c r="B80" s="168" t="s">
        <v>166</v>
      </c>
      <c r="C80" s="9">
        <v>161233</v>
      </c>
      <c r="D80" s="9">
        <v>161233</v>
      </c>
      <c r="E80" s="9">
        <v>161233</v>
      </c>
      <c r="F80" s="9">
        <v>161233</v>
      </c>
      <c r="G80" s="9">
        <v>161233</v>
      </c>
      <c r="H80" s="9">
        <v>161233</v>
      </c>
      <c r="I80" s="9">
        <v>161233</v>
      </c>
      <c r="J80" s="9">
        <v>161233</v>
      </c>
      <c r="K80" s="9">
        <v>161233</v>
      </c>
      <c r="L80" s="9">
        <v>161233</v>
      </c>
      <c r="M80" s="9">
        <v>161235</v>
      </c>
      <c r="N80" s="9">
        <v>161233</v>
      </c>
      <c r="O80" s="9">
        <f t="shared" si="19"/>
        <v>1934798</v>
      </c>
      <c r="P80" s="150"/>
      <c r="Q80" s="143"/>
      <c r="R80" s="3"/>
    </row>
    <row r="81" spans="1:18" s="181" customFormat="1" ht="15">
      <c r="A81" s="177" t="s">
        <v>171</v>
      </c>
      <c r="B81" s="178" t="s">
        <v>172</v>
      </c>
      <c r="C81" s="179">
        <f>SUM(C76:C80)</f>
        <v>758417</v>
      </c>
      <c r="D81" s="179">
        <f aca="true" t="shared" si="23" ref="D81:N81">SUM(D76:D80)</f>
        <v>758417</v>
      </c>
      <c r="E81" s="179">
        <f t="shared" si="23"/>
        <v>758417</v>
      </c>
      <c r="F81" s="179">
        <f t="shared" si="23"/>
        <v>758417</v>
      </c>
      <c r="G81" s="179">
        <f t="shared" si="23"/>
        <v>758417</v>
      </c>
      <c r="H81" s="179">
        <f>SUM(H76:H80)</f>
        <v>1462417</v>
      </c>
      <c r="I81" s="179">
        <f t="shared" si="23"/>
        <v>758417</v>
      </c>
      <c r="J81" s="179">
        <f t="shared" si="23"/>
        <v>758419</v>
      </c>
      <c r="K81" s="179">
        <f t="shared" si="23"/>
        <v>758417</v>
      </c>
      <c r="L81" s="179">
        <f t="shared" si="23"/>
        <v>758419</v>
      </c>
      <c r="M81" s="179">
        <f t="shared" si="23"/>
        <v>758419</v>
      </c>
      <c r="N81" s="179">
        <f t="shared" si="23"/>
        <v>758420</v>
      </c>
      <c r="O81" s="179">
        <f t="shared" si="19"/>
        <v>9805013</v>
      </c>
      <c r="P81" s="162"/>
      <c r="Q81" s="162"/>
      <c r="R81" s="180"/>
    </row>
    <row r="82" spans="1:256" ht="15">
      <c r="A82" s="182" t="s">
        <v>173</v>
      </c>
      <c r="B82" s="169" t="s">
        <v>174</v>
      </c>
      <c r="C82" s="13">
        <f>SUM(C81,C75,C71,C69)</f>
        <v>2734303</v>
      </c>
      <c r="D82" s="13">
        <f aca="true" t="shared" si="24" ref="D82:N82">SUM(D81,D75,D71,D69)</f>
        <v>2734303</v>
      </c>
      <c r="E82" s="13">
        <f t="shared" si="24"/>
        <v>4609303</v>
      </c>
      <c r="F82" s="13">
        <f t="shared" si="24"/>
        <v>2734303</v>
      </c>
      <c r="G82" s="13">
        <f t="shared" si="24"/>
        <v>2955743</v>
      </c>
      <c r="H82" s="13">
        <f t="shared" si="24"/>
        <v>3438303</v>
      </c>
      <c r="I82" s="13">
        <f t="shared" si="24"/>
        <v>2734303</v>
      </c>
      <c r="J82" s="13">
        <f t="shared" si="24"/>
        <v>31079959</v>
      </c>
      <c r="K82" s="13">
        <f t="shared" si="24"/>
        <v>4609303</v>
      </c>
      <c r="L82" s="13">
        <f t="shared" si="24"/>
        <v>2734305</v>
      </c>
      <c r="M82" s="13">
        <f t="shared" si="24"/>
        <v>2734301</v>
      </c>
      <c r="N82" s="13">
        <f t="shared" si="24"/>
        <v>2734305</v>
      </c>
      <c r="O82" s="11">
        <f>SUM(C82:N82)</f>
        <v>65832734</v>
      </c>
      <c r="P82" s="150"/>
      <c r="Q82" s="143"/>
      <c r="R82" s="3"/>
      <c r="S82" s="170"/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  <c r="AF82" s="170"/>
      <c r="AG82" s="170"/>
      <c r="AH82" s="170"/>
      <c r="AI82" s="170"/>
      <c r="AJ82" s="170"/>
      <c r="AK82" s="170"/>
      <c r="AL82" s="170"/>
      <c r="AM82" s="170"/>
      <c r="AN82" s="170"/>
      <c r="AO82" s="170"/>
      <c r="AP82" s="170"/>
      <c r="AQ82" s="170"/>
      <c r="AR82" s="170"/>
      <c r="AS82" s="170"/>
      <c r="AT82" s="170"/>
      <c r="AU82" s="170"/>
      <c r="AV82" s="170"/>
      <c r="AW82" s="170"/>
      <c r="AX82" s="170"/>
      <c r="AY82" s="170"/>
      <c r="AZ82" s="170"/>
      <c r="BA82" s="170"/>
      <c r="BB82" s="170"/>
      <c r="BC82" s="170"/>
      <c r="BD82" s="170"/>
      <c r="BE82" s="170"/>
      <c r="BF82" s="170"/>
      <c r="BG82" s="170"/>
      <c r="BH82" s="170"/>
      <c r="BI82" s="170"/>
      <c r="BJ82" s="170"/>
      <c r="BK82" s="170"/>
      <c r="BL82" s="170"/>
      <c r="BM82" s="170"/>
      <c r="BN82" s="170"/>
      <c r="BO82" s="170"/>
      <c r="BP82" s="170"/>
      <c r="BQ82" s="170"/>
      <c r="BR82" s="170"/>
      <c r="BS82" s="170"/>
      <c r="BT82" s="170"/>
      <c r="BU82" s="170"/>
      <c r="BV82" s="170"/>
      <c r="BW82" s="170"/>
      <c r="BX82" s="170"/>
      <c r="BY82" s="170"/>
      <c r="BZ82" s="170"/>
      <c r="CA82" s="170"/>
      <c r="CB82" s="170"/>
      <c r="CC82" s="170"/>
      <c r="CD82" s="170"/>
      <c r="CE82" s="170"/>
      <c r="CF82" s="170"/>
      <c r="CG82" s="170"/>
      <c r="CH82" s="170"/>
      <c r="CI82" s="170"/>
      <c r="CJ82" s="170"/>
      <c r="CK82" s="170"/>
      <c r="CL82" s="170"/>
      <c r="CM82" s="170"/>
      <c r="CN82" s="170"/>
      <c r="CO82" s="170"/>
      <c r="CP82" s="170"/>
      <c r="CQ82" s="170"/>
      <c r="CR82" s="170"/>
      <c r="CS82" s="170"/>
      <c r="CT82" s="170"/>
      <c r="CU82" s="170"/>
      <c r="CV82" s="170"/>
      <c r="CW82" s="170"/>
      <c r="CX82" s="170"/>
      <c r="CY82" s="170"/>
      <c r="CZ82" s="170"/>
      <c r="DA82" s="170"/>
      <c r="DB82" s="170"/>
      <c r="DC82" s="170"/>
      <c r="DD82" s="170"/>
      <c r="DE82" s="170"/>
      <c r="DF82" s="170"/>
      <c r="DG82" s="170"/>
      <c r="DH82" s="170"/>
      <c r="DI82" s="170"/>
      <c r="DJ82" s="170"/>
      <c r="DK82" s="170"/>
      <c r="DL82" s="170"/>
      <c r="DM82" s="170"/>
      <c r="DN82" s="170"/>
      <c r="DO82" s="170"/>
      <c r="DP82" s="170"/>
      <c r="DQ82" s="170"/>
      <c r="DR82" s="170"/>
      <c r="DS82" s="170"/>
      <c r="DT82" s="170"/>
      <c r="DU82" s="170"/>
      <c r="DV82" s="170"/>
      <c r="DW82" s="170"/>
      <c r="DX82" s="170"/>
      <c r="DY82" s="170"/>
      <c r="DZ82" s="170"/>
      <c r="EA82" s="170"/>
      <c r="EB82" s="170"/>
      <c r="EC82" s="170"/>
      <c r="ED82" s="170"/>
      <c r="EE82" s="170"/>
      <c r="EF82" s="170"/>
      <c r="EG82" s="170"/>
      <c r="EH82" s="170"/>
      <c r="EI82" s="170"/>
      <c r="EJ82" s="170"/>
      <c r="EK82" s="170"/>
      <c r="EL82" s="170"/>
      <c r="EM82" s="170"/>
      <c r="EN82" s="170"/>
      <c r="EO82" s="170"/>
      <c r="EP82" s="170"/>
      <c r="EQ82" s="170"/>
      <c r="ER82" s="170"/>
      <c r="ES82" s="170"/>
      <c r="ET82" s="170"/>
      <c r="EU82" s="170"/>
      <c r="EV82" s="170"/>
      <c r="EW82" s="170"/>
      <c r="EX82" s="170"/>
      <c r="EY82" s="170"/>
      <c r="EZ82" s="170"/>
      <c r="FA82" s="170"/>
      <c r="FB82" s="170"/>
      <c r="FC82" s="170"/>
      <c r="FD82" s="170"/>
      <c r="FE82" s="170"/>
      <c r="FF82" s="170"/>
      <c r="FG82" s="170"/>
      <c r="FH82" s="170"/>
      <c r="FI82" s="170"/>
      <c r="FJ82" s="170"/>
      <c r="FK82" s="170"/>
      <c r="FL82" s="170"/>
      <c r="FM82" s="170"/>
      <c r="FN82" s="170"/>
      <c r="FO82" s="170"/>
      <c r="FP82" s="170"/>
      <c r="FQ82" s="170"/>
      <c r="FR82" s="170"/>
      <c r="FS82" s="170"/>
      <c r="FT82" s="170"/>
      <c r="FU82" s="170"/>
      <c r="FV82" s="170"/>
      <c r="FW82" s="170"/>
      <c r="FX82" s="170"/>
      <c r="FY82" s="170"/>
      <c r="FZ82" s="170"/>
      <c r="GA82" s="170"/>
      <c r="GB82" s="170"/>
      <c r="GC82" s="170"/>
      <c r="GD82" s="170"/>
      <c r="GE82" s="170"/>
      <c r="GF82" s="170"/>
      <c r="GG82" s="170"/>
      <c r="GH82" s="170"/>
      <c r="GI82" s="170"/>
      <c r="GJ82" s="170"/>
      <c r="GK82" s="170"/>
      <c r="GL82" s="170"/>
      <c r="GM82" s="170"/>
      <c r="GN82" s="170"/>
      <c r="GO82" s="170"/>
      <c r="GP82" s="170"/>
      <c r="GQ82" s="170"/>
      <c r="GR82" s="170"/>
      <c r="GS82" s="170"/>
      <c r="GT82" s="170"/>
      <c r="GU82" s="170"/>
      <c r="GV82" s="170"/>
      <c r="GW82" s="170"/>
      <c r="GX82" s="170"/>
      <c r="GY82" s="170"/>
      <c r="GZ82" s="170"/>
      <c r="HA82" s="170"/>
      <c r="HB82" s="170"/>
      <c r="HC82" s="170"/>
      <c r="HD82" s="170"/>
      <c r="HE82" s="170"/>
      <c r="HF82" s="170"/>
      <c r="HG82" s="170"/>
      <c r="HH82" s="170"/>
      <c r="HI82" s="170"/>
      <c r="HJ82" s="170"/>
      <c r="HK82" s="170"/>
      <c r="HL82" s="170"/>
      <c r="HM82" s="170"/>
      <c r="HN82" s="170"/>
      <c r="HO82" s="170"/>
      <c r="HP82" s="170"/>
      <c r="HQ82" s="170"/>
      <c r="HR82" s="170"/>
      <c r="HS82" s="170"/>
      <c r="HT82" s="170"/>
      <c r="HU82" s="170"/>
      <c r="HV82" s="170"/>
      <c r="HW82" s="170"/>
      <c r="HX82" s="170"/>
      <c r="HY82" s="170"/>
      <c r="HZ82" s="170"/>
      <c r="IA82" s="170"/>
      <c r="IB82" s="170"/>
      <c r="IC82" s="170"/>
      <c r="ID82" s="170"/>
      <c r="IE82" s="170"/>
      <c r="IF82" s="170"/>
      <c r="IG82" s="170"/>
      <c r="IH82" s="170"/>
      <c r="II82" s="170"/>
      <c r="IJ82" s="170"/>
      <c r="IK82" s="170"/>
      <c r="IL82" s="170"/>
      <c r="IM82" s="170"/>
      <c r="IN82" s="170"/>
      <c r="IO82" s="170"/>
      <c r="IP82" s="170"/>
      <c r="IQ82" s="170"/>
      <c r="IR82" s="170"/>
      <c r="IS82" s="170"/>
      <c r="IT82" s="170"/>
      <c r="IU82" s="170"/>
      <c r="IV82" s="170"/>
    </row>
    <row r="83" spans="1:256" ht="15">
      <c r="A83" s="183" t="s">
        <v>249</v>
      </c>
      <c r="B83" s="172" t="s">
        <v>178</v>
      </c>
      <c r="C83" s="166"/>
      <c r="D83" s="166"/>
      <c r="E83" s="166"/>
      <c r="F83" s="166"/>
      <c r="G83" s="166">
        <v>54243492</v>
      </c>
      <c r="H83" s="166"/>
      <c r="I83" s="166"/>
      <c r="J83" s="166"/>
      <c r="K83" s="166"/>
      <c r="L83" s="166"/>
      <c r="M83" s="166"/>
      <c r="N83" s="166"/>
      <c r="O83" s="9">
        <f t="shared" si="19"/>
        <v>54243492</v>
      </c>
      <c r="P83" s="150"/>
      <c r="Q83" s="143"/>
      <c r="R83" s="3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ht="15">
      <c r="A84" s="182" t="s">
        <v>250</v>
      </c>
      <c r="B84" s="56" t="s">
        <v>182</v>
      </c>
      <c r="C84" s="13">
        <f>SUM(C83)</f>
        <v>0</v>
      </c>
      <c r="D84" s="13">
        <f aca="true" t="shared" si="25" ref="D84:N84">SUM(D83)</f>
        <v>0</v>
      </c>
      <c r="E84" s="13">
        <f t="shared" si="25"/>
        <v>0</v>
      </c>
      <c r="F84" s="13">
        <f t="shared" si="25"/>
        <v>0</v>
      </c>
      <c r="G84" s="13">
        <f t="shared" si="25"/>
        <v>54243492</v>
      </c>
      <c r="H84" s="13">
        <f t="shared" si="25"/>
        <v>0</v>
      </c>
      <c r="I84" s="13">
        <f t="shared" si="25"/>
        <v>0</v>
      </c>
      <c r="J84" s="13">
        <f t="shared" si="25"/>
        <v>0</v>
      </c>
      <c r="K84" s="13">
        <f t="shared" si="25"/>
        <v>0</v>
      </c>
      <c r="L84" s="13">
        <f t="shared" si="25"/>
        <v>0</v>
      </c>
      <c r="M84" s="13">
        <f t="shared" si="25"/>
        <v>0</v>
      </c>
      <c r="N84" s="13">
        <f t="shared" si="25"/>
        <v>0</v>
      </c>
      <c r="O84" s="11">
        <f t="shared" si="19"/>
        <v>54243492</v>
      </c>
      <c r="P84" s="150"/>
      <c r="Q84" s="143"/>
      <c r="R84" s="3"/>
      <c r="S84" s="170"/>
      <c r="T84" s="170"/>
      <c r="U84" s="170"/>
      <c r="V84" s="170"/>
      <c r="W84" s="170"/>
      <c r="X84" s="170"/>
      <c r="Y84" s="170"/>
      <c r="Z84" s="170"/>
      <c r="AA84" s="170"/>
      <c r="AB84" s="170"/>
      <c r="AC84" s="170"/>
      <c r="AD84" s="170"/>
      <c r="AE84" s="170"/>
      <c r="AF84" s="170"/>
      <c r="AG84" s="170"/>
      <c r="AH84" s="170"/>
      <c r="AI84" s="170"/>
      <c r="AJ84" s="170"/>
      <c r="AK84" s="170"/>
      <c r="AL84" s="170"/>
      <c r="AM84" s="170"/>
      <c r="AN84" s="170"/>
      <c r="AO84" s="170"/>
      <c r="AP84" s="170"/>
      <c r="AQ84" s="170"/>
      <c r="AR84" s="170"/>
      <c r="AS84" s="170"/>
      <c r="AT84" s="170"/>
      <c r="AU84" s="170"/>
      <c r="AV84" s="170"/>
      <c r="AW84" s="170"/>
      <c r="AX84" s="170"/>
      <c r="AY84" s="170"/>
      <c r="AZ84" s="170"/>
      <c r="BA84" s="170"/>
      <c r="BB84" s="170"/>
      <c r="BC84" s="170"/>
      <c r="BD84" s="170"/>
      <c r="BE84" s="170"/>
      <c r="BF84" s="170"/>
      <c r="BG84" s="170"/>
      <c r="BH84" s="170"/>
      <c r="BI84" s="170"/>
      <c r="BJ84" s="170"/>
      <c r="BK84" s="170"/>
      <c r="BL84" s="170"/>
      <c r="BM84" s="170"/>
      <c r="BN84" s="170"/>
      <c r="BO84" s="170"/>
      <c r="BP84" s="170"/>
      <c r="BQ84" s="170"/>
      <c r="BR84" s="170"/>
      <c r="BS84" s="170"/>
      <c r="BT84" s="170"/>
      <c r="BU84" s="170"/>
      <c r="BV84" s="170"/>
      <c r="BW84" s="170"/>
      <c r="BX84" s="170"/>
      <c r="BY84" s="170"/>
      <c r="BZ84" s="170"/>
      <c r="CA84" s="170"/>
      <c r="CB84" s="170"/>
      <c r="CC84" s="170"/>
      <c r="CD84" s="170"/>
      <c r="CE84" s="170"/>
      <c r="CF84" s="170"/>
      <c r="CG84" s="170"/>
      <c r="CH84" s="170"/>
      <c r="CI84" s="170"/>
      <c r="CJ84" s="170"/>
      <c r="CK84" s="170"/>
      <c r="CL84" s="170"/>
      <c r="CM84" s="170"/>
      <c r="CN84" s="170"/>
      <c r="CO84" s="170"/>
      <c r="CP84" s="170"/>
      <c r="CQ84" s="170"/>
      <c r="CR84" s="170"/>
      <c r="CS84" s="170"/>
      <c r="CT84" s="170"/>
      <c r="CU84" s="170"/>
      <c r="CV84" s="170"/>
      <c r="CW84" s="170"/>
      <c r="CX84" s="170"/>
      <c r="CY84" s="170"/>
      <c r="CZ84" s="170"/>
      <c r="DA84" s="170"/>
      <c r="DB84" s="170"/>
      <c r="DC84" s="170"/>
      <c r="DD84" s="170"/>
      <c r="DE84" s="170"/>
      <c r="DF84" s="170"/>
      <c r="DG84" s="170"/>
      <c r="DH84" s="170"/>
      <c r="DI84" s="170"/>
      <c r="DJ84" s="170"/>
      <c r="DK84" s="170"/>
      <c r="DL84" s="170"/>
      <c r="DM84" s="170"/>
      <c r="DN84" s="170"/>
      <c r="DO84" s="170"/>
      <c r="DP84" s="170"/>
      <c r="DQ84" s="170"/>
      <c r="DR84" s="170"/>
      <c r="DS84" s="170"/>
      <c r="DT84" s="170"/>
      <c r="DU84" s="170"/>
      <c r="DV84" s="170"/>
      <c r="DW84" s="170"/>
      <c r="DX84" s="170"/>
      <c r="DY84" s="170"/>
      <c r="DZ84" s="170"/>
      <c r="EA84" s="170"/>
      <c r="EB84" s="170"/>
      <c r="EC84" s="170"/>
      <c r="ED84" s="170"/>
      <c r="EE84" s="170"/>
      <c r="EF84" s="170"/>
      <c r="EG84" s="170"/>
      <c r="EH84" s="170"/>
      <c r="EI84" s="170"/>
      <c r="EJ84" s="170"/>
      <c r="EK84" s="170"/>
      <c r="EL84" s="170"/>
      <c r="EM84" s="170"/>
      <c r="EN84" s="170"/>
      <c r="EO84" s="170"/>
      <c r="EP84" s="170"/>
      <c r="EQ84" s="170"/>
      <c r="ER84" s="170"/>
      <c r="ES84" s="170"/>
      <c r="ET84" s="170"/>
      <c r="EU84" s="170"/>
      <c r="EV84" s="170"/>
      <c r="EW84" s="170"/>
      <c r="EX84" s="170"/>
      <c r="EY84" s="170"/>
      <c r="EZ84" s="170"/>
      <c r="FA84" s="170"/>
      <c r="FB84" s="170"/>
      <c r="FC84" s="170"/>
      <c r="FD84" s="170"/>
      <c r="FE84" s="170"/>
      <c r="FF84" s="170"/>
      <c r="FG84" s="170"/>
      <c r="FH84" s="170"/>
      <c r="FI84" s="170"/>
      <c r="FJ84" s="170"/>
      <c r="FK84" s="170"/>
      <c r="FL84" s="170"/>
      <c r="FM84" s="170"/>
      <c r="FN84" s="170"/>
      <c r="FO84" s="170"/>
      <c r="FP84" s="170"/>
      <c r="FQ84" s="170"/>
      <c r="FR84" s="170"/>
      <c r="FS84" s="170"/>
      <c r="FT84" s="170"/>
      <c r="FU84" s="170"/>
      <c r="FV84" s="170"/>
      <c r="FW84" s="170"/>
      <c r="FX84" s="170"/>
      <c r="FY84" s="170"/>
      <c r="FZ84" s="170"/>
      <c r="GA84" s="170"/>
      <c r="GB84" s="170"/>
      <c r="GC84" s="170"/>
      <c r="GD84" s="170"/>
      <c r="GE84" s="170"/>
      <c r="GF84" s="170"/>
      <c r="GG84" s="170"/>
      <c r="GH84" s="170"/>
      <c r="GI84" s="170"/>
      <c r="GJ84" s="170"/>
      <c r="GK84" s="170"/>
      <c r="GL84" s="170"/>
      <c r="GM84" s="170"/>
      <c r="GN84" s="170"/>
      <c r="GO84" s="170"/>
      <c r="GP84" s="170"/>
      <c r="GQ84" s="170"/>
      <c r="GR84" s="170"/>
      <c r="GS84" s="170"/>
      <c r="GT84" s="170"/>
      <c r="GU84" s="170"/>
      <c r="GV84" s="170"/>
      <c r="GW84" s="170"/>
      <c r="GX84" s="170"/>
      <c r="GY84" s="170"/>
      <c r="GZ84" s="170"/>
      <c r="HA84" s="170"/>
      <c r="HB84" s="170"/>
      <c r="HC84" s="170"/>
      <c r="HD84" s="170"/>
      <c r="HE84" s="170"/>
      <c r="HF84" s="170"/>
      <c r="HG84" s="170"/>
      <c r="HH84" s="170"/>
      <c r="HI84" s="170"/>
      <c r="HJ84" s="170"/>
      <c r="HK84" s="170"/>
      <c r="HL84" s="170"/>
      <c r="HM84" s="170"/>
      <c r="HN84" s="170"/>
      <c r="HO84" s="170"/>
      <c r="HP84" s="170"/>
      <c r="HQ84" s="170"/>
      <c r="HR84" s="170"/>
      <c r="HS84" s="170"/>
      <c r="HT84" s="170"/>
      <c r="HU84" s="170"/>
      <c r="HV84" s="170"/>
      <c r="HW84" s="170"/>
      <c r="HX84" s="170"/>
      <c r="HY84" s="170"/>
      <c r="HZ84" s="170"/>
      <c r="IA84" s="170"/>
      <c r="IB84" s="170"/>
      <c r="IC84" s="170"/>
      <c r="ID84" s="170"/>
      <c r="IE84" s="170"/>
      <c r="IF84" s="170"/>
      <c r="IG84" s="170"/>
      <c r="IH84" s="170"/>
      <c r="II84" s="170"/>
      <c r="IJ84" s="170"/>
      <c r="IK84" s="170"/>
      <c r="IL84" s="170"/>
      <c r="IM84" s="170"/>
      <c r="IN84" s="170"/>
      <c r="IO84" s="170"/>
      <c r="IP84" s="170"/>
      <c r="IQ84" s="170"/>
      <c r="IR84" s="170"/>
      <c r="IS84" s="170"/>
      <c r="IT84" s="170"/>
      <c r="IU84" s="170"/>
      <c r="IV84" s="170"/>
    </row>
    <row r="85" spans="1:256" ht="15">
      <c r="A85" s="12" t="s">
        <v>24</v>
      </c>
      <c r="B85" s="12"/>
      <c r="C85" s="13">
        <f>SUM(C82+C84)</f>
        <v>2734303</v>
      </c>
      <c r="D85" s="13">
        <f aca="true" t="shared" si="26" ref="D85:N85">SUM(D82+D84)</f>
        <v>2734303</v>
      </c>
      <c r="E85" s="13">
        <f t="shared" si="26"/>
        <v>4609303</v>
      </c>
      <c r="F85" s="13">
        <f t="shared" si="26"/>
        <v>2734303</v>
      </c>
      <c r="G85" s="13">
        <f t="shared" si="26"/>
        <v>57199235</v>
      </c>
      <c r="H85" s="13">
        <f>SUM(H69+H71+H75+H81)</f>
        <v>3438303</v>
      </c>
      <c r="I85" s="13">
        <f t="shared" si="26"/>
        <v>2734303</v>
      </c>
      <c r="J85" s="13">
        <f t="shared" si="26"/>
        <v>31079959</v>
      </c>
      <c r="K85" s="13">
        <f t="shared" si="26"/>
        <v>4609303</v>
      </c>
      <c r="L85" s="13">
        <f t="shared" si="26"/>
        <v>2734305</v>
      </c>
      <c r="M85" s="13">
        <f t="shared" si="26"/>
        <v>2734301</v>
      </c>
      <c r="N85" s="13">
        <f t="shared" si="26"/>
        <v>2734305</v>
      </c>
      <c r="O85" s="11">
        <f>SUM(C85:N85)</f>
        <v>120076226</v>
      </c>
      <c r="P85" s="150"/>
      <c r="Q85" s="143"/>
      <c r="R85" s="3"/>
      <c r="S85" s="170"/>
      <c r="T85" s="170"/>
      <c r="U85" s="170"/>
      <c r="V85" s="170"/>
      <c r="W85" s="170"/>
      <c r="X85" s="170"/>
      <c r="Y85" s="170"/>
      <c r="Z85" s="170"/>
      <c r="AA85" s="170"/>
      <c r="AB85" s="170"/>
      <c r="AC85" s="170"/>
      <c r="AD85" s="170"/>
      <c r="AE85" s="170"/>
      <c r="AF85" s="170"/>
      <c r="AG85" s="170"/>
      <c r="AH85" s="170"/>
      <c r="AI85" s="170"/>
      <c r="AJ85" s="170"/>
      <c r="AK85" s="170"/>
      <c r="AL85" s="170"/>
      <c r="AM85" s="170"/>
      <c r="AN85" s="170"/>
      <c r="AO85" s="170"/>
      <c r="AP85" s="170"/>
      <c r="AQ85" s="170"/>
      <c r="AR85" s="170"/>
      <c r="AS85" s="170"/>
      <c r="AT85" s="170"/>
      <c r="AU85" s="170"/>
      <c r="AV85" s="170"/>
      <c r="AW85" s="170"/>
      <c r="AX85" s="170"/>
      <c r="AY85" s="170"/>
      <c r="AZ85" s="170"/>
      <c r="BA85" s="170"/>
      <c r="BB85" s="170"/>
      <c r="BC85" s="170"/>
      <c r="BD85" s="170"/>
      <c r="BE85" s="170"/>
      <c r="BF85" s="170"/>
      <c r="BG85" s="170"/>
      <c r="BH85" s="170"/>
      <c r="BI85" s="170"/>
      <c r="BJ85" s="170"/>
      <c r="BK85" s="170"/>
      <c r="BL85" s="170"/>
      <c r="BM85" s="170"/>
      <c r="BN85" s="170"/>
      <c r="BO85" s="170"/>
      <c r="BP85" s="170"/>
      <c r="BQ85" s="170"/>
      <c r="BR85" s="170"/>
      <c r="BS85" s="170"/>
      <c r="BT85" s="170"/>
      <c r="BU85" s="170"/>
      <c r="BV85" s="170"/>
      <c r="BW85" s="170"/>
      <c r="BX85" s="170"/>
      <c r="BY85" s="170"/>
      <c r="BZ85" s="170"/>
      <c r="CA85" s="170"/>
      <c r="CB85" s="170"/>
      <c r="CC85" s="170"/>
      <c r="CD85" s="170"/>
      <c r="CE85" s="170"/>
      <c r="CF85" s="170"/>
      <c r="CG85" s="170"/>
      <c r="CH85" s="170"/>
      <c r="CI85" s="170"/>
      <c r="CJ85" s="170"/>
      <c r="CK85" s="170"/>
      <c r="CL85" s="170"/>
      <c r="CM85" s="170"/>
      <c r="CN85" s="170"/>
      <c r="CO85" s="170"/>
      <c r="CP85" s="170"/>
      <c r="CQ85" s="170"/>
      <c r="CR85" s="170"/>
      <c r="CS85" s="170"/>
      <c r="CT85" s="170"/>
      <c r="CU85" s="170"/>
      <c r="CV85" s="170"/>
      <c r="CW85" s="170"/>
      <c r="CX85" s="170"/>
      <c r="CY85" s="170"/>
      <c r="CZ85" s="170"/>
      <c r="DA85" s="170"/>
      <c r="DB85" s="170"/>
      <c r="DC85" s="170"/>
      <c r="DD85" s="170"/>
      <c r="DE85" s="170"/>
      <c r="DF85" s="170"/>
      <c r="DG85" s="170"/>
      <c r="DH85" s="170"/>
      <c r="DI85" s="170"/>
      <c r="DJ85" s="170"/>
      <c r="DK85" s="170"/>
      <c r="DL85" s="170"/>
      <c r="DM85" s="170"/>
      <c r="DN85" s="170"/>
      <c r="DO85" s="170"/>
      <c r="DP85" s="170"/>
      <c r="DQ85" s="170"/>
      <c r="DR85" s="170"/>
      <c r="DS85" s="170"/>
      <c r="DT85" s="170"/>
      <c r="DU85" s="170"/>
      <c r="DV85" s="170"/>
      <c r="DW85" s="170"/>
      <c r="DX85" s="170"/>
      <c r="DY85" s="170"/>
      <c r="DZ85" s="170"/>
      <c r="EA85" s="170"/>
      <c r="EB85" s="170"/>
      <c r="EC85" s="170"/>
      <c r="ED85" s="170"/>
      <c r="EE85" s="170"/>
      <c r="EF85" s="170"/>
      <c r="EG85" s="170"/>
      <c r="EH85" s="170"/>
      <c r="EI85" s="170"/>
      <c r="EJ85" s="170"/>
      <c r="EK85" s="170"/>
      <c r="EL85" s="170"/>
      <c r="EM85" s="170"/>
      <c r="EN85" s="170"/>
      <c r="EO85" s="170"/>
      <c r="EP85" s="170"/>
      <c r="EQ85" s="170"/>
      <c r="ER85" s="170"/>
      <c r="ES85" s="170"/>
      <c r="ET85" s="170"/>
      <c r="EU85" s="170"/>
      <c r="EV85" s="170"/>
      <c r="EW85" s="170"/>
      <c r="EX85" s="170"/>
      <c r="EY85" s="170"/>
      <c r="EZ85" s="170"/>
      <c r="FA85" s="170"/>
      <c r="FB85" s="170"/>
      <c r="FC85" s="170"/>
      <c r="FD85" s="170"/>
      <c r="FE85" s="170"/>
      <c r="FF85" s="170"/>
      <c r="FG85" s="170"/>
      <c r="FH85" s="170"/>
      <c r="FI85" s="170"/>
      <c r="FJ85" s="170"/>
      <c r="FK85" s="170"/>
      <c r="FL85" s="170"/>
      <c r="FM85" s="170"/>
      <c r="FN85" s="170"/>
      <c r="FO85" s="170"/>
      <c r="FP85" s="170"/>
      <c r="FQ85" s="170"/>
      <c r="FR85" s="170"/>
      <c r="FS85" s="170"/>
      <c r="FT85" s="170"/>
      <c r="FU85" s="170"/>
      <c r="FV85" s="170"/>
      <c r="FW85" s="170"/>
      <c r="FX85" s="170"/>
      <c r="FY85" s="170"/>
      <c r="FZ85" s="170"/>
      <c r="GA85" s="170"/>
      <c r="GB85" s="170"/>
      <c r="GC85" s="170"/>
      <c r="GD85" s="170"/>
      <c r="GE85" s="170"/>
      <c r="GF85" s="170"/>
      <c r="GG85" s="170"/>
      <c r="GH85" s="170"/>
      <c r="GI85" s="170"/>
      <c r="GJ85" s="170"/>
      <c r="GK85" s="170"/>
      <c r="GL85" s="170"/>
      <c r="GM85" s="170"/>
      <c r="GN85" s="170"/>
      <c r="GO85" s="170"/>
      <c r="GP85" s="170"/>
      <c r="GQ85" s="170"/>
      <c r="GR85" s="170"/>
      <c r="GS85" s="170"/>
      <c r="GT85" s="170"/>
      <c r="GU85" s="170"/>
      <c r="GV85" s="170"/>
      <c r="GW85" s="170"/>
      <c r="GX85" s="170"/>
      <c r="GY85" s="170"/>
      <c r="GZ85" s="170"/>
      <c r="HA85" s="170"/>
      <c r="HB85" s="170"/>
      <c r="HC85" s="170"/>
      <c r="HD85" s="170"/>
      <c r="HE85" s="170"/>
      <c r="HF85" s="170"/>
      <c r="HG85" s="170"/>
      <c r="HH85" s="170"/>
      <c r="HI85" s="170"/>
      <c r="HJ85" s="170"/>
      <c r="HK85" s="170"/>
      <c r="HL85" s="170"/>
      <c r="HM85" s="170"/>
      <c r="HN85" s="170"/>
      <c r="HO85" s="170"/>
      <c r="HP85" s="170"/>
      <c r="HQ85" s="170"/>
      <c r="HR85" s="170"/>
      <c r="HS85" s="170"/>
      <c r="HT85" s="170"/>
      <c r="HU85" s="170"/>
      <c r="HV85" s="170"/>
      <c r="HW85" s="170"/>
      <c r="HX85" s="170"/>
      <c r="HY85" s="170"/>
      <c r="HZ85" s="170"/>
      <c r="IA85" s="170"/>
      <c r="IB85" s="170"/>
      <c r="IC85" s="170"/>
      <c r="ID85" s="170"/>
      <c r="IE85" s="170"/>
      <c r="IF85" s="170"/>
      <c r="IG85" s="170"/>
      <c r="IH85" s="170"/>
      <c r="II85" s="170"/>
      <c r="IJ85" s="170"/>
      <c r="IK85" s="170"/>
      <c r="IL85" s="170"/>
      <c r="IM85" s="170"/>
      <c r="IN85" s="170"/>
      <c r="IO85" s="170"/>
      <c r="IP85" s="170"/>
      <c r="IQ85" s="170"/>
      <c r="IR85" s="170"/>
      <c r="IS85" s="170"/>
      <c r="IT85" s="170"/>
      <c r="IU85" s="170"/>
      <c r="IV85" s="170"/>
    </row>
    <row r="86" spans="2:17" ht="15"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43"/>
      <c r="Q86" s="133"/>
    </row>
    <row r="87" spans="1:17" ht="15">
      <c r="A87" s="210"/>
      <c r="B87" s="211"/>
      <c r="C87" s="211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143"/>
      <c r="Q87" s="133"/>
    </row>
    <row r="88" spans="2:17" ht="15"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43"/>
      <c r="Q88" s="133"/>
    </row>
    <row r="89" spans="2:17" ht="15"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43"/>
      <c r="Q89" s="133"/>
    </row>
    <row r="90" spans="2:17" ht="15">
      <c r="B90" s="133"/>
      <c r="C90" s="133"/>
      <c r="D90" s="133"/>
      <c r="E90" s="133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43"/>
      <c r="Q90" s="133"/>
    </row>
    <row r="91" spans="2:17" ht="15">
      <c r="B91" s="133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43"/>
      <c r="Q91" s="133"/>
    </row>
    <row r="92" spans="2:17" ht="15">
      <c r="B92" s="133"/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43"/>
      <c r="Q92" s="133"/>
    </row>
    <row r="93" spans="2:17" ht="15">
      <c r="B93" s="133"/>
      <c r="C93" s="133"/>
      <c r="D93" s="133"/>
      <c r="E93" s="133"/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43"/>
      <c r="Q93" s="133"/>
    </row>
    <row r="94" spans="2:17" ht="15">
      <c r="B94" s="133"/>
      <c r="C94" s="133"/>
      <c r="D94" s="133"/>
      <c r="E94" s="133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43"/>
      <c r="Q94" s="133"/>
    </row>
    <row r="95" spans="2:17" ht="15"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43"/>
      <c r="Q95" s="133"/>
    </row>
    <row r="96" spans="2:17" ht="15">
      <c r="B96" s="133"/>
      <c r="C96" s="133"/>
      <c r="D96" s="133"/>
      <c r="E96" s="133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43"/>
      <c r="Q96" s="133"/>
    </row>
    <row r="97" spans="2:17" ht="15">
      <c r="B97" s="133"/>
      <c r="C97" s="133"/>
      <c r="D97" s="133"/>
      <c r="E97" s="133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43"/>
      <c r="Q97" s="133"/>
    </row>
    <row r="98" spans="2:17" ht="15">
      <c r="B98" s="133"/>
      <c r="C98" s="133"/>
      <c r="D98" s="133"/>
      <c r="E98" s="133"/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43"/>
      <c r="Q98" s="133"/>
    </row>
  </sheetData>
  <sheetProtection/>
  <mergeCells count="4">
    <mergeCell ref="A1:O1"/>
    <mergeCell ref="A2:O2"/>
    <mergeCell ref="A3:O3"/>
    <mergeCell ref="A87:O87"/>
  </mergeCells>
  <printOptions/>
  <pageMargins left="0" right="0" top="0.7480314960629921" bottom="0.7480314960629921" header="0.31496062992125984" footer="0.31496062992125984"/>
  <pageSetup horizontalDpi="600" verticalDpi="600" orientation="landscape" paperSize="8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Penzugy2</dc:creator>
  <cp:keywords/>
  <dc:description/>
  <cp:lastModifiedBy>Admin</cp:lastModifiedBy>
  <cp:lastPrinted>2021-05-26T11:25:11Z</cp:lastPrinted>
  <dcterms:created xsi:type="dcterms:W3CDTF">2020-12-21T10:18:37Z</dcterms:created>
  <dcterms:modified xsi:type="dcterms:W3CDTF">2021-05-28T09:43:44Z</dcterms:modified>
  <cp:category/>
  <cp:version/>
  <cp:contentType/>
  <cp:contentStatus/>
</cp:coreProperties>
</file>