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Kiemelt ei. rovatonként" sheetId="1" r:id="rId1"/>
    <sheet name="Kiadások (működési, felhalm.)" sheetId="2" r:id="rId2"/>
    <sheet name="Bevételek (működési, felhalm.)" sheetId="3" r:id="rId3"/>
    <sheet name="Létszám" sheetId="4" r:id="rId4"/>
    <sheet name="Beruházások,felújítások" sheetId="5" r:id="rId5"/>
    <sheet name="Tartalék" sheetId="6" r:id="rId6"/>
    <sheet name="Szociális" sheetId="7" r:id="rId7"/>
    <sheet name="Adott támogatások" sheetId="8" r:id="rId8"/>
    <sheet name="Helyi adók" sheetId="9" r:id="rId9"/>
    <sheet name="Felhasználási ütemterv" sheetId="10" r:id="rId10"/>
  </sheets>
  <definedNames/>
  <calcPr fullCalcOnLoad="1"/>
</workbook>
</file>

<file path=xl/sharedStrings.xml><?xml version="1.0" encoding="utf-8"?>
<sst xmlns="http://schemas.openxmlformats.org/spreadsheetml/2006/main" count="462" uniqueCount="265">
  <si>
    <t>Az egységes rovatrend szerint a kiemelt kiadási és bevételi jogcímek</t>
  </si>
  <si>
    <t>forint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</si>
  <si>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</si>
  <si>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</si>
  <si>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</si>
  <si>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</si>
  <si>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</si>
  <si>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</si>
  <si>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</si>
  <si>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</si>
  <si>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</si>
  <si>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</si>
  <si>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</si>
  <si>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</si>
  <si>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</si>
  <si>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</si>
  <si>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</si>
  <si>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</si>
  <si>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</si>
  <si>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 xml:space="preserve">Kiadások </t>
  </si>
  <si>
    <t>Rovat megnevezése</t>
  </si>
  <si>
    <t>Rovat-szám</t>
  </si>
  <si>
    <t>Eredeti ei.</t>
  </si>
  <si>
    <t>önként vállalt feladatok</t>
  </si>
  <si>
    <t xml:space="preserve">állami (államigazgatási) feladatok </t>
  </si>
  <si>
    <t>Kötelező feladat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</si>
  <si>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</si>
  <si>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</si>
  <si>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</si>
  <si>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</si>
  <si>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</si>
  <si>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</si>
  <si>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</si>
  <si>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</si>
  <si>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</si>
  <si>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</si>
  <si>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</si>
  <si>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</si>
  <si>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</si>
  <si>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</si>
  <si>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</si>
  <si>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</si>
  <si>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</si>
  <si>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</si>
  <si>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</si>
  <si>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</si>
  <si>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</si>
  <si>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</si>
  <si>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</si>
  <si>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</si>
  <si>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</si>
  <si>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</si>
  <si>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</si>
  <si>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</si>
  <si>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</si>
  <si>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</si>
  <si>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</si>
  <si>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</si>
  <si>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</si>
  <si>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</si>
  <si>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</si>
  <si>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</si>
  <si>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</si>
  <si>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</si>
  <si>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</si>
  <si>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</si>
  <si>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</si>
  <si>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</si>
  <si>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</si>
  <si>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</si>
  <si>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</si>
  <si>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</si>
  <si>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</si>
  <si>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</si>
  <si>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</si>
  <si>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</si>
  <si>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</si>
  <si>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</si>
  <si>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</si>
  <si>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</si>
  <si>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</si>
  <si>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</si>
  <si>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</si>
  <si>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</si>
  <si>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</si>
  <si>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</si>
  <si>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</si>
  <si>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</si>
  <si>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</si>
  <si>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</si>
  <si>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</si>
  <si>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</si>
  <si>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</si>
  <si>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</si>
  <si>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</si>
  <si>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</si>
  <si>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</si>
  <si>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</si>
  <si>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</si>
  <si>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</si>
  <si>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</si>
  <si>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</si>
  <si>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</si>
  <si>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</si>
  <si>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</si>
  <si>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</si>
  <si>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</si>
  <si>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</si>
  <si>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</si>
  <si>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</si>
  <si>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</si>
  <si>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</si>
  <si>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;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</si>
  <si>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</si>
  <si>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</si>
  <si>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</si>
  <si>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</si>
  <si>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</si>
  <si>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</si>
  <si>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</si>
  <si>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</si>
  <si>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</si>
  <si>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</si>
  <si>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</si>
  <si>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</si>
  <si>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</si>
  <si>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</si>
  <si>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</si>
  <si>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</si>
  <si>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</si>
  <si>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</si>
  <si>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</si>
  <si>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KÖLTSÉGVETÉSI SZERV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</si>
  <si>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</si>
  <si>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</si>
  <si>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</si>
  <si>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utca 50. Redndezvény szín építése</t>
  </si>
  <si>
    <t>Ravatalozó széfogó építés</t>
  </si>
  <si>
    <t>Egyéb tárgyi eszköz beszerzés, létesítés</t>
  </si>
  <si>
    <t>Temetőkerítés északi oldal felújítása</t>
  </si>
  <si>
    <t>Általános- és céltartalékok (forint)</t>
  </si>
  <si>
    <t>Általános tartalékok</t>
  </si>
  <si>
    <t>Céltartalékok-</t>
  </si>
  <si>
    <t>Lakosságnak juttatott támogatások, szociális, rászorultsági jellegű ellátások (forint)</t>
  </si>
  <si>
    <t>Megnevezés</t>
  </si>
  <si>
    <t>eredeti ei.</t>
  </si>
  <si>
    <t>önkormányzat által saját hatáskörben (nem szociális és gyermekvédelmi előírások alapján) adott pénzügyi ellátás</t>
  </si>
  <si>
    <t>K488</t>
  </si>
  <si>
    <t>Támogatások, kölcsönök nyújtása és törlesztése (forint)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</si>
  <si>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</si>
  <si>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</si>
  <si>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</si>
  <si>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</si>
  <si>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Helyi adó és egyéb közhatalmi bevételek (forint)</t>
  </si>
  <si>
    <t xml:space="preserve">építményadó </t>
  </si>
  <si>
    <t>B34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</si>
  <si>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</si>
  <si>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</si>
  <si>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</si>
  <si>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</si>
  <si>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</si>
  <si>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</si>
  <si>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Gépjárműadók</t>
  </si>
  <si>
    <t>B354</t>
  </si>
  <si>
    <t xml:space="preserve">Termékek és szolgáltatások adói </t>
  </si>
  <si>
    <t>B35</t>
  </si>
  <si>
    <t xml:space="preserve"> Völcsej Község Önkormányzat 2019. évi költségvetése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</si>
  <si>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</si>
  <si>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</si>
  <si>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</si>
  <si>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</si>
  <si>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</si>
  <si>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</si>
  <si>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</si>
  <si>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</si>
  <si>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</si>
  <si>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</si>
  <si>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</si>
  <si>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</si>
  <si>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</si>
  <si>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</si>
  <si>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</si>
  <si>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</si>
  <si>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</si>
  <si>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</si>
  <si>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Egyéb felhalmozás c. támogatások áh. Kívülre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</si>
  <si>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</si>
  <si>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</si>
  <si>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</si>
  <si>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</si>
  <si>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</si>
  <si>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</si>
  <si>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</si>
  <si>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 xml:space="preserve">Önkormányzatok működési támogatásai </t>
  </si>
  <si>
    <t>B11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</si>
  <si>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</si>
  <si>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</si>
  <si>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</si>
  <si>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</si>
  <si>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</si>
  <si>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</si>
  <si>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</si>
  <si>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</si>
  <si>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</si>
  <si>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</si>
  <si>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</si>
  <si>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</si>
  <si>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Előző évi kv.maradvány igénybevétele</t>
  </si>
  <si>
    <t>B8131</t>
  </si>
  <si>
    <t>Finanszírozási bevételek</t>
  </si>
  <si>
    <t>B8</t>
  </si>
  <si>
    <t>Völcsej Község Önkormányzatának  2020. évi költségvetése</t>
  </si>
  <si>
    <t>Egyéb elvonások, befizetések</t>
  </si>
  <si>
    <t>K502</t>
  </si>
  <si>
    <t>Egyéb tárgyi eszköz beszerzése, létesítése</t>
  </si>
  <si>
    <t>Felhalmozási célú támogatás áh.kívülre - háztartásoknak</t>
  </si>
  <si>
    <t>K89</t>
  </si>
  <si>
    <t>Egyéb felhalmozási célú kiadások</t>
  </si>
  <si>
    <t xml:space="preserve">K8 </t>
  </si>
  <si>
    <t>Völcsej Község Önkormányzat  2020. évi költségvetésének mérlege</t>
  </si>
  <si>
    <t xml:space="preserve">Bevételek </t>
  </si>
  <si>
    <t>Rovat-
szám</t>
  </si>
  <si>
    <t>kötelező feladatok</t>
  </si>
  <si>
    <t>Működési célú támogatások államháztartáson belülről</t>
  </si>
  <si>
    <t>B1</t>
  </si>
  <si>
    <t>költségvetési egyenleg  MŰKÖDÉSI</t>
  </si>
  <si>
    <t>költségvetési egyenleg FELHALMOZÁSI</t>
  </si>
  <si>
    <t>Előző év költségvetési maradványának igénybevétele MŰKÖDÉSRE</t>
  </si>
  <si>
    <t xml:space="preserve">Maradvány igénybevétele </t>
  </si>
  <si>
    <t>B813</t>
  </si>
  <si>
    <t xml:space="preserve">Finanszírozási bevételek </t>
  </si>
  <si>
    <t xml:space="preserve">eredeti ei. </t>
  </si>
  <si>
    <t xml:space="preserve">Helyi önkormányzatok működési támogatásai </t>
  </si>
  <si>
    <t>Közvetített szolgáltatások</t>
  </si>
  <si>
    <t>B403</t>
  </si>
  <si>
    <t xml:space="preserve">3.sz.melléklet a  2/2020.(II.26.) sz. önkormányzati rendelethez </t>
  </si>
  <si>
    <t>Völcsej Község Önkormányzat  2020. évi költségvetése</t>
  </si>
  <si>
    <t>Husqarna fűnyíró traktor beszerezése falugondnoki szolgálat számára</t>
  </si>
  <si>
    <t>Ford típusú gépkocsi vásárlása falugondnoki szologálat számára</t>
  </si>
  <si>
    <t>Soproni Vízmű Zrt. Saját rezsis beruházása szvcs., vízközmű hálózat számára egyéb gép beszerzése</t>
  </si>
  <si>
    <t>Fő u.38-44., 79-99. házszámok előtti  járda felújítás</t>
  </si>
  <si>
    <t>Járdafelújítás anyagköltsége MVH pályázata szerint</t>
  </si>
  <si>
    <t>Járdafelújítás munkadíja</t>
  </si>
  <si>
    <t xml:space="preserve">Szvcs saját rezsis felújítás </t>
  </si>
  <si>
    <t xml:space="preserve">Beruházások, Felújítások </t>
  </si>
  <si>
    <t>Működési célú támogatások államháztartáson belülre - központi költségvetési szervnek</t>
  </si>
  <si>
    <t xml:space="preserve">Egyéb felhalmozási célú támogatások államháztartáson kívülre - háztartásoknak </t>
  </si>
  <si>
    <t>Völcsej Község Önkormányzat 2020. évi költségvetése</t>
  </si>
  <si>
    <t>Völcsej  Község Önkormányzat 2020. évi költségvetése</t>
  </si>
  <si>
    <t>Elvonások és befizetések</t>
  </si>
  <si>
    <t>9. melléklet a  2/2020.(II. 26.) önkormányzati rendelethez</t>
  </si>
  <si>
    <t>Közvetített szolgáltatás</t>
  </si>
  <si>
    <t>Rovat</t>
  </si>
  <si>
    <t>Eredeti ei</t>
  </si>
  <si>
    <t xml:space="preserve">Eredeti ei. </t>
  </si>
  <si>
    <t>Eredeti előirányzat</t>
  </si>
  <si>
    <t xml:space="preserve">1.  melléklet a    2/ 2020.(II.26 .)  önkormányzati rendelethez </t>
  </si>
  <si>
    <t xml:space="preserve">2.1. melléklet a 2 /2020.(II.26 )  önkormányzati rendelethez </t>
  </si>
  <si>
    <t xml:space="preserve">2.2. melléklet a 2/2020.(II.26.)  önkormányzati rendelethez </t>
  </si>
  <si>
    <t xml:space="preserve">3.melléklet a  2/2020.(II.26.)  önkormányzati rendelethez </t>
  </si>
  <si>
    <t xml:space="preserve">4.melléklet a  2/2020.(II.26.)  önkormányzati rendelethez </t>
  </si>
  <si>
    <t xml:space="preserve">5. melléklet a 2/2020.(II.26.)    önkormányzati rendelethez </t>
  </si>
  <si>
    <t>6. melléklet a   2/2020.(II. 26.) önkormányzati rendelethez</t>
  </si>
  <si>
    <t>7. melléklet a   2/2020.(II.26.) önkormányzati rendelethez</t>
  </si>
  <si>
    <t>8. melléklet a  2 /2019.(II. 26.)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</si>
</sst>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3" fontId="59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67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66" fontId="5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166" fontId="2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59" fillId="0" borderId="0" xfId="0" applyFont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5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13" fillId="0" borderId="10" xfId="54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3" fontId="59" fillId="0" borderId="0" xfId="0" applyNumberFormat="1" applyFont="1" applyAlignment="1">
      <alignment horizontal="center" wrapText="1"/>
    </xf>
    <xf numFmtId="3" fontId="59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3" fontId="61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34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60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/>
    </xf>
    <xf numFmtId="168" fontId="2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/>
    </xf>
    <xf numFmtId="166" fontId="25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68" fillId="34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/>
    </xf>
    <xf numFmtId="0" fontId="61" fillId="34" borderId="0" xfId="0" applyFont="1" applyFill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63" fillId="0" borderId="0" xfId="0" applyNumberFormat="1" applyFont="1" applyAlignment="1">
      <alignment horizont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left"/>
    </xf>
    <xf numFmtId="0" fontId="69" fillId="0" borderId="0" xfId="0" applyFont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/>
    </xf>
    <xf numFmtId="0" fontId="52" fillId="34" borderId="0" xfId="51" applyFill="1" applyAlignment="1">
      <alignment/>
    </xf>
    <xf numFmtId="0" fontId="5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3" fontId="5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2" fontId="59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7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75.00390625" style="1" customWidth="1"/>
    <col min="2" max="2" width="11.28125" style="2" bestFit="1" customWidth="1"/>
    <col min="3" max="16384" width="9.140625" style="1" customWidth="1"/>
  </cols>
  <sheetData>
    <row r="3" spans="1:2" ht="15">
      <c r="A3" s="161" t="s">
        <v>256</v>
      </c>
      <c r="B3" s="161"/>
    </row>
    <row r="4" spans="1:2" ht="15.75">
      <c r="A4" s="162" t="s">
        <v>211</v>
      </c>
      <c r="B4" s="163"/>
    </row>
    <row r="5" spans="1:2" ht="20.25" customHeight="1">
      <c r="A5" s="164" t="s">
        <v>0</v>
      </c>
      <c r="B5" s="163"/>
    </row>
    <row r="9" ht="15">
      <c r="B9" s="2" t="s">
        <v>1</v>
      </c>
    </row>
    <row r="10" spans="1:2" ht="15">
      <c r="A10" s="157" t="s">
        <v>252</v>
      </c>
      <c r="B10" s="94" t="s">
        <v>253</v>
      </c>
    </row>
    <row r="11" spans="1:2" ht="15">
      <c r="A11" s="3" t="s">
        <v>2</v>
      </c>
      <c r="B11" s="4">
        <v>6421200</v>
      </c>
    </row>
    <row r="12" spans="1:2" ht="15">
      <c r="A12" s="3" t="s">
        <v>3</v>
      </c>
      <c r="B12" s="4">
        <v>1072910</v>
      </c>
    </row>
    <row r="13" spans="1:2" ht="15">
      <c r="A13" s="3" t="s">
        <v>4</v>
      </c>
      <c r="B13" s="4">
        <v>20105283</v>
      </c>
    </row>
    <row r="14" spans="1:2" ht="15">
      <c r="A14" s="3" t="s">
        <v>5</v>
      </c>
      <c r="B14" s="4">
        <v>500000</v>
      </c>
    </row>
    <row r="15" spans="1:2" ht="15">
      <c r="A15" s="3" t="s">
        <v>6</v>
      </c>
      <c r="B15" s="4">
        <v>19177837</v>
      </c>
    </row>
    <row r="16" spans="1:2" ht="15">
      <c r="A16" s="3" t="s">
        <v>7</v>
      </c>
      <c r="B16" s="4">
        <v>21042500</v>
      </c>
    </row>
    <row r="17" spans="1:2" ht="15">
      <c r="A17" s="3" t="s">
        <v>8</v>
      </c>
      <c r="B17" s="4">
        <v>21696249</v>
      </c>
    </row>
    <row r="18" spans="1:2" ht="15">
      <c r="A18" s="3" t="s">
        <v>9</v>
      </c>
      <c r="B18" s="4">
        <v>450000</v>
      </c>
    </row>
    <row r="19" spans="1:2" ht="15">
      <c r="A19" s="5" t="s">
        <v>10</v>
      </c>
      <c r="B19" s="6">
        <f>SUM(B11:B18)</f>
        <v>90465979</v>
      </c>
    </row>
    <row r="20" spans="1:2" ht="15">
      <c r="A20" s="5" t="s">
        <v>11</v>
      </c>
      <c r="B20" s="6">
        <v>924994</v>
      </c>
    </row>
    <row r="21" spans="1:2" ht="15">
      <c r="A21" s="7" t="s">
        <v>12</v>
      </c>
      <c r="B21" s="6">
        <f>SUM(B19:B20)</f>
        <v>91390973</v>
      </c>
    </row>
    <row r="22" spans="1:2" ht="15">
      <c r="A22" s="3" t="s">
        <v>13</v>
      </c>
      <c r="B22" s="4">
        <v>23124834</v>
      </c>
    </row>
    <row r="23" spans="1:2" ht="15">
      <c r="A23" s="3" t="s">
        <v>14</v>
      </c>
      <c r="B23" s="4">
        <v>4921634</v>
      </c>
    </row>
    <row r="24" spans="1:2" ht="15">
      <c r="A24" s="3" t="s">
        <v>15</v>
      </c>
      <c r="B24" s="4">
        <v>9101013</v>
      </c>
    </row>
    <row r="25" spans="1:2" ht="15">
      <c r="A25" s="5" t="s">
        <v>16</v>
      </c>
      <c r="B25" s="6">
        <f>SUM(B22:B24)</f>
        <v>37147481</v>
      </c>
    </row>
    <row r="26" spans="1:2" ht="15">
      <c r="A26" s="5" t="s">
        <v>17</v>
      </c>
      <c r="B26" s="6">
        <v>54243492</v>
      </c>
    </row>
    <row r="27" spans="1:2" ht="15">
      <c r="A27" s="7" t="s">
        <v>18</v>
      </c>
      <c r="B27" s="6">
        <f>SUM(B25:B26)</f>
        <v>91390973</v>
      </c>
    </row>
  </sheetData>
  <sheetProtection/>
  <mergeCells count="3"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64.140625" style="1" customWidth="1"/>
    <col min="2" max="2" width="8.57421875" style="1" customWidth="1"/>
    <col min="3" max="3" width="13.7109375" style="1" customWidth="1"/>
    <col min="4" max="4" width="12.28125" style="1" customWidth="1"/>
    <col min="5" max="5" width="12.7109375" style="1" customWidth="1"/>
    <col min="6" max="6" width="13.140625" style="1" customWidth="1"/>
    <col min="7" max="7" width="13.28125" style="1" customWidth="1"/>
    <col min="8" max="8" width="13.8515625" style="1" customWidth="1"/>
    <col min="9" max="9" width="12.7109375" style="1" customWidth="1"/>
    <col min="10" max="13" width="10.7109375" style="1" bestFit="1" customWidth="1"/>
    <col min="14" max="14" width="12.00390625" style="1" customWidth="1"/>
    <col min="15" max="15" width="14.140625" style="1" customWidth="1"/>
    <col min="16" max="16" width="11.8515625" style="2" bestFit="1" customWidth="1"/>
    <col min="17" max="17" width="10.421875" style="1" customWidth="1"/>
    <col min="18" max="16384" width="9.140625" style="1" customWidth="1"/>
  </cols>
  <sheetData>
    <row r="1" spans="1:15" ht="15">
      <c r="A1" s="161" t="s">
        <v>250</v>
      </c>
      <c r="B1" s="161"/>
      <c r="C1" s="161"/>
      <c r="D1" s="161"/>
      <c r="E1" s="173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5">
      <c r="A2" s="178" t="s">
        <v>166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5">
      <c r="A3" s="179" t="s">
        <v>167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7" ht="28.5">
      <c r="A4" s="100" t="s">
        <v>20</v>
      </c>
      <c r="B4" s="67" t="s">
        <v>21</v>
      </c>
      <c r="C4" s="101" t="s">
        <v>168</v>
      </c>
      <c r="D4" s="101" t="s">
        <v>169</v>
      </c>
      <c r="E4" s="101" t="s">
        <v>170</v>
      </c>
      <c r="F4" s="101" t="s">
        <v>171</v>
      </c>
      <c r="G4" s="101" t="s">
        <v>172</v>
      </c>
      <c r="H4" s="101" t="s">
        <v>173</v>
      </c>
      <c r="I4" s="101" t="s">
        <v>174</v>
      </c>
      <c r="J4" s="101" t="s">
        <v>175</v>
      </c>
      <c r="K4" s="101" t="s">
        <v>176</v>
      </c>
      <c r="L4" s="101" t="s">
        <v>177</v>
      </c>
      <c r="M4" s="101" t="s">
        <v>178</v>
      </c>
      <c r="N4" s="101" t="s">
        <v>179</v>
      </c>
      <c r="O4" s="102" t="s">
        <v>180</v>
      </c>
      <c r="P4" s="103"/>
      <c r="Q4" s="93"/>
    </row>
    <row r="5" spans="1:18" ht="15">
      <c r="A5" s="104" t="s">
        <v>26</v>
      </c>
      <c r="B5" s="105" t="s">
        <v>27</v>
      </c>
      <c r="C5" s="79">
        <v>314338</v>
      </c>
      <c r="D5" s="79">
        <v>314338</v>
      </c>
      <c r="E5" s="79">
        <v>314338</v>
      </c>
      <c r="F5" s="79">
        <v>314338</v>
      </c>
      <c r="G5" s="79">
        <v>314338</v>
      </c>
      <c r="H5" s="79">
        <v>314338</v>
      </c>
      <c r="I5" s="79">
        <v>314338</v>
      </c>
      <c r="J5" s="79">
        <v>314338</v>
      </c>
      <c r="K5" s="79">
        <v>314338</v>
      </c>
      <c r="L5" s="79">
        <v>314338</v>
      </c>
      <c r="M5" s="79">
        <v>314338</v>
      </c>
      <c r="N5" s="79">
        <v>314338</v>
      </c>
      <c r="O5" s="4">
        <v>3772056</v>
      </c>
      <c r="P5" s="103"/>
      <c r="Q5" s="103"/>
      <c r="R5" s="2"/>
    </row>
    <row r="6" spans="1:18" ht="15">
      <c r="A6" s="106" t="s">
        <v>28</v>
      </c>
      <c r="B6" s="107" t="s">
        <v>29</v>
      </c>
      <c r="C6" s="3"/>
      <c r="D6" s="3"/>
      <c r="E6" s="3">
        <v>56250</v>
      </c>
      <c r="F6" s="3"/>
      <c r="G6" s="3"/>
      <c r="H6" s="3">
        <v>56250</v>
      </c>
      <c r="I6" s="3"/>
      <c r="J6" s="3"/>
      <c r="K6" s="3">
        <v>56250</v>
      </c>
      <c r="L6" s="3"/>
      <c r="M6" s="3">
        <v>56250</v>
      </c>
      <c r="N6" s="3"/>
      <c r="O6" s="4">
        <v>225000</v>
      </c>
      <c r="P6" s="103"/>
      <c r="Q6" s="93"/>
      <c r="R6" s="2"/>
    </row>
    <row r="7" spans="1:256" s="112" customFormat="1" ht="15">
      <c r="A7" s="108" t="s">
        <v>30</v>
      </c>
      <c r="B7" s="109" t="s">
        <v>31</v>
      </c>
      <c r="C7" s="35">
        <f>SUM(C5:C6)</f>
        <v>314338</v>
      </c>
      <c r="D7" s="35">
        <f aca="true" t="shared" si="0" ref="D7:O7">SUM(D5:D6)</f>
        <v>314338</v>
      </c>
      <c r="E7" s="35">
        <f t="shared" si="0"/>
        <v>370588</v>
      </c>
      <c r="F7" s="35">
        <f t="shared" si="0"/>
        <v>314338</v>
      </c>
      <c r="G7" s="35">
        <f t="shared" si="0"/>
        <v>314338</v>
      </c>
      <c r="H7" s="35">
        <f t="shared" si="0"/>
        <v>370588</v>
      </c>
      <c r="I7" s="35">
        <f t="shared" si="0"/>
        <v>314338</v>
      </c>
      <c r="J7" s="35">
        <f t="shared" si="0"/>
        <v>314338</v>
      </c>
      <c r="K7" s="35">
        <f t="shared" si="0"/>
        <v>370588</v>
      </c>
      <c r="L7" s="35">
        <f t="shared" si="0"/>
        <v>314338</v>
      </c>
      <c r="M7" s="35">
        <f t="shared" si="0"/>
        <v>370588</v>
      </c>
      <c r="N7" s="35">
        <f t="shared" si="0"/>
        <v>314338</v>
      </c>
      <c r="O7" s="35">
        <f t="shared" si="0"/>
        <v>3997056</v>
      </c>
      <c r="P7" s="103"/>
      <c r="Q7" s="110"/>
      <c r="R7" s="2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18" ht="15">
      <c r="A8" s="113" t="s">
        <v>32</v>
      </c>
      <c r="B8" s="107" t="s">
        <v>33</v>
      </c>
      <c r="C8" s="4">
        <v>172012</v>
      </c>
      <c r="D8" s="4">
        <v>172012</v>
      </c>
      <c r="E8" s="4">
        <v>172012</v>
      </c>
      <c r="F8" s="4">
        <v>172012</v>
      </c>
      <c r="G8" s="4">
        <v>172012</v>
      </c>
      <c r="H8" s="4">
        <v>172012</v>
      </c>
      <c r="I8" s="4">
        <v>172012</v>
      </c>
      <c r="J8" s="4">
        <v>172012</v>
      </c>
      <c r="K8" s="4">
        <v>172012</v>
      </c>
      <c r="L8" s="4">
        <v>172012</v>
      </c>
      <c r="M8" s="4">
        <v>172012</v>
      </c>
      <c r="N8" s="4">
        <v>172012</v>
      </c>
      <c r="O8" s="4">
        <v>2064144</v>
      </c>
      <c r="P8" s="103"/>
      <c r="Q8" s="93"/>
      <c r="R8" s="2"/>
    </row>
    <row r="9" spans="1:18" ht="30">
      <c r="A9" s="113" t="s">
        <v>34</v>
      </c>
      <c r="B9" s="107" t="s">
        <v>35</v>
      </c>
      <c r="C9" s="4">
        <v>30000</v>
      </c>
      <c r="D9" s="4">
        <v>30000</v>
      </c>
      <c r="E9" s="4">
        <v>30000</v>
      </c>
      <c r="F9" s="4">
        <v>30000</v>
      </c>
      <c r="G9" s="4">
        <v>30000</v>
      </c>
      <c r="H9" s="4">
        <v>30000</v>
      </c>
      <c r="I9" s="4">
        <v>30000</v>
      </c>
      <c r="J9" s="4">
        <v>30000</v>
      </c>
      <c r="K9" s="4">
        <v>30000</v>
      </c>
      <c r="L9" s="4">
        <v>30000</v>
      </c>
      <c r="M9" s="4">
        <v>30000</v>
      </c>
      <c r="N9" s="4">
        <v>30000</v>
      </c>
      <c r="O9" s="4">
        <v>360000</v>
      </c>
      <c r="P9" s="103"/>
      <c r="Q9" s="93"/>
      <c r="R9" s="2"/>
    </row>
    <row r="10" spans="1:256" s="112" customFormat="1" ht="15">
      <c r="A10" s="114" t="s">
        <v>36</v>
      </c>
      <c r="B10" s="109" t="s">
        <v>37</v>
      </c>
      <c r="C10" s="35">
        <f>SUM(C8:C9)</f>
        <v>202012</v>
      </c>
      <c r="D10" s="35">
        <f aca="true" t="shared" si="1" ref="D10:O10">SUM(D8:D9)</f>
        <v>202012</v>
      </c>
      <c r="E10" s="35">
        <f t="shared" si="1"/>
        <v>202012</v>
      </c>
      <c r="F10" s="35">
        <f t="shared" si="1"/>
        <v>202012</v>
      </c>
      <c r="G10" s="35">
        <f t="shared" si="1"/>
        <v>202012</v>
      </c>
      <c r="H10" s="35">
        <f t="shared" si="1"/>
        <v>202012</v>
      </c>
      <c r="I10" s="35">
        <f t="shared" si="1"/>
        <v>202012</v>
      </c>
      <c r="J10" s="35">
        <f t="shared" si="1"/>
        <v>202012</v>
      </c>
      <c r="K10" s="35">
        <f t="shared" si="1"/>
        <v>202012</v>
      </c>
      <c r="L10" s="35">
        <f t="shared" si="1"/>
        <v>202012</v>
      </c>
      <c r="M10" s="35">
        <f t="shared" si="1"/>
        <v>202012</v>
      </c>
      <c r="N10" s="35">
        <f t="shared" si="1"/>
        <v>202012</v>
      </c>
      <c r="O10" s="35">
        <f t="shared" si="1"/>
        <v>2424144</v>
      </c>
      <c r="P10" s="103"/>
      <c r="Q10" s="110"/>
      <c r="R10" s="2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15">
      <c r="A11" s="22" t="s">
        <v>38</v>
      </c>
      <c r="B11" s="23" t="s">
        <v>39</v>
      </c>
      <c r="C11" s="6">
        <f>SUM(C10,C7)</f>
        <v>516350</v>
      </c>
      <c r="D11" s="6">
        <f aca="true" t="shared" si="2" ref="D11:O11">SUM(D10,D7)</f>
        <v>516350</v>
      </c>
      <c r="E11" s="6">
        <f t="shared" si="2"/>
        <v>572600</v>
      </c>
      <c r="F11" s="6">
        <f t="shared" si="2"/>
        <v>516350</v>
      </c>
      <c r="G11" s="6">
        <f t="shared" si="2"/>
        <v>516350</v>
      </c>
      <c r="H11" s="6">
        <f t="shared" si="2"/>
        <v>572600</v>
      </c>
      <c r="I11" s="6">
        <f t="shared" si="2"/>
        <v>516350</v>
      </c>
      <c r="J11" s="6">
        <f t="shared" si="2"/>
        <v>516350</v>
      </c>
      <c r="K11" s="6">
        <f t="shared" si="2"/>
        <v>572600</v>
      </c>
      <c r="L11" s="6">
        <f t="shared" si="2"/>
        <v>516350</v>
      </c>
      <c r="M11" s="6">
        <f t="shared" si="2"/>
        <v>572600</v>
      </c>
      <c r="N11" s="6">
        <f t="shared" si="2"/>
        <v>516350</v>
      </c>
      <c r="O11" s="6">
        <f t="shared" si="2"/>
        <v>6421200</v>
      </c>
      <c r="P11" s="103"/>
      <c r="Q11" s="115"/>
      <c r="R11" s="2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5">
      <c r="A12" s="24" t="s">
        <v>40</v>
      </c>
      <c r="B12" s="23" t="s">
        <v>41</v>
      </c>
      <c r="C12" s="6">
        <v>89409</v>
      </c>
      <c r="D12" s="6">
        <v>89409</v>
      </c>
      <c r="E12" s="6">
        <v>89409</v>
      </c>
      <c r="F12" s="6">
        <v>89409</v>
      </c>
      <c r="G12" s="6">
        <v>89410</v>
      </c>
      <c r="H12" s="6">
        <v>89409</v>
      </c>
      <c r="I12" s="6">
        <v>89409</v>
      </c>
      <c r="J12" s="6">
        <v>89409</v>
      </c>
      <c r="K12" s="6">
        <v>89409</v>
      </c>
      <c r="L12" s="6">
        <v>89409</v>
      </c>
      <c r="M12" s="6">
        <v>89410</v>
      </c>
      <c r="N12" s="6">
        <v>89409</v>
      </c>
      <c r="O12" s="6">
        <v>1072910</v>
      </c>
      <c r="P12" s="103"/>
      <c r="Q12" s="115"/>
      <c r="R12" s="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18" ht="15">
      <c r="A13" s="113" t="s">
        <v>181</v>
      </c>
      <c r="B13" s="107" t="s">
        <v>43</v>
      </c>
      <c r="C13" s="4"/>
      <c r="D13" s="4"/>
      <c r="E13" s="4">
        <v>45000</v>
      </c>
      <c r="F13" s="4"/>
      <c r="G13" s="4">
        <v>45000</v>
      </c>
      <c r="H13" s="4"/>
      <c r="I13" s="4">
        <v>45000</v>
      </c>
      <c r="J13" s="4"/>
      <c r="K13" s="4">
        <v>45000</v>
      </c>
      <c r="L13" s="4"/>
      <c r="M13" s="4"/>
      <c r="N13" s="4"/>
      <c r="O13" s="4">
        <v>180000</v>
      </c>
      <c r="P13" s="103"/>
      <c r="Q13" s="93"/>
      <c r="R13" s="2"/>
    </row>
    <row r="14" spans="1:18" ht="15">
      <c r="A14" s="113" t="s">
        <v>182</v>
      </c>
      <c r="B14" s="107" t="s">
        <v>45</v>
      </c>
      <c r="C14" s="4">
        <v>115000</v>
      </c>
      <c r="D14" s="4">
        <v>115000</v>
      </c>
      <c r="E14" s="4">
        <v>115000</v>
      </c>
      <c r="F14" s="4">
        <v>115000</v>
      </c>
      <c r="G14" s="4">
        <v>115000</v>
      </c>
      <c r="H14" s="4">
        <v>115000</v>
      </c>
      <c r="I14" s="4">
        <v>115000</v>
      </c>
      <c r="J14" s="4">
        <v>115000</v>
      </c>
      <c r="K14" s="4">
        <v>115000</v>
      </c>
      <c r="L14" s="4">
        <v>115000</v>
      </c>
      <c r="M14" s="4">
        <v>115000</v>
      </c>
      <c r="N14" s="4">
        <v>115000</v>
      </c>
      <c r="O14" s="4">
        <v>1380000</v>
      </c>
      <c r="P14" s="103"/>
      <c r="Q14" s="93"/>
      <c r="R14" s="2"/>
    </row>
    <row r="15" spans="1:256" s="112" customFormat="1" ht="15">
      <c r="A15" s="114" t="s">
        <v>46</v>
      </c>
      <c r="B15" s="109" t="s">
        <v>47</v>
      </c>
      <c r="C15" s="35">
        <f>SUM(C13:C14)</f>
        <v>115000</v>
      </c>
      <c r="D15" s="35">
        <f aca="true" t="shared" si="3" ref="D15:N15">SUM(D13:D14)</f>
        <v>115000</v>
      </c>
      <c r="E15" s="35">
        <f t="shared" si="3"/>
        <v>160000</v>
      </c>
      <c r="F15" s="35">
        <f t="shared" si="3"/>
        <v>115000</v>
      </c>
      <c r="G15" s="35">
        <f t="shared" si="3"/>
        <v>160000</v>
      </c>
      <c r="H15" s="35">
        <f t="shared" si="3"/>
        <v>115000</v>
      </c>
      <c r="I15" s="35">
        <f t="shared" si="3"/>
        <v>160000</v>
      </c>
      <c r="J15" s="35">
        <f t="shared" si="3"/>
        <v>115000</v>
      </c>
      <c r="K15" s="35">
        <f t="shared" si="3"/>
        <v>160000</v>
      </c>
      <c r="L15" s="35">
        <f t="shared" si="3"/>
        <v>115000</v>
      </c>
      <c r="M15" s="35">
        <f t="shared" si="3"/>
        <v>115000</v>
      </c>
      <c r="N15" s="35">
        <f t="shared" si="3"/>
        <v>115000</v>
      </c>
      <c r="O15" s="35">
        <f>SUM(O13:O14)</f>
        <v>1560000</v>
      </c>
      <c r="P15" s="103"/>
      <c r="Q15" s="110"/>
      <c r="R15" s="2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18" ht="15">
      <c r="A16" s="113" t="s">
        <v>48</v>
      </c>
      <c r="B16" s="107" t="s">
        <v>49</v>
      </c>
      <c r="C16" s="4">
        <v>5000</v>
      </c>
      <c r="D16" s="4">
        <v>5000</v>
      </c>
      <c r="E16" s="4">
        <v>5000</v>
      </c>
      <c r="F16" s="4">
        <v>5000</v>
      </c>
      <c r="G16" s="4">
        <v>5000</v>
      </c>
      <c r="H16" s="4">
        <v>5000</v>
      </c>
      <c r="I16" s="4">
        <v>5000</v>
      </c>
      <c r="J16" s="4">
        <v>5000</v>
      </c>
      <c r="K16" s="4">
        <v>5000</v>
      </c>
      <c r="L16" s="4">
        <v>5000</v>
      </c>
      <c r="M16" s="4">
        <v>5000</v>
      </c>
      <c r="N16" s="4">
        <v>5000</v>
      </c>
      <c r="O16" s="4">
        <v>60000</v>
      </c>
      <c r="P16" s="103"/>
      <c r="Q16" s="93"/>
      <c r="R16" s="2"/>
    </row>
    <row r="17" spans="1:18" ht="15">
      <c r="A17" s="113" t="s">
        <v>50</v>
      </c>
      <c r="B17" s="107" t="s">
        <v>51</v>
      </c>
      <c r="C17" s="4">
        <v>16667</v>
      </c>
      <c r="D17" s="4">
        <v>16667</v>
      </c>
      <c r="E17" s="4">
        <v>16667</v>
      </c>
      <c r="F17" s="4">
        <v>16667</v>
      </c>
      <c r="G17" s="4">
        <v>16667</v>
      </c>
      <c r="H17" s="4">
        <v>16667</v>
      </c>
      <c r="I17" s="4">
        <v>16667</v>
      </c>
      <c r="J17" s="4">
        <v>16667</v>
      </c>
      <c r="K17" s="4">
        <v>16667</v>
      </c>
      <c r="L17" s="4">
        <v>16667</v>
      </c>
      <c r="M17" s="4">
        <v>16667</v>
      </c>
      <c r="N17" s="4">
        <v>16663</v>
      </c>
      <c r="O17" s="4">
        <v>200000</v>
      </c>
      <c r="P17" s="103"/>
      <c r="Q17" s="93"/>
      <c r="R17" s="2"/>
    </row>
    <row r="18" spans="1:256" s="112" customFormat="1" ht="15">
      <c r="A18" s="114" t="s">
        <v>52</v>
      </c>
      <c r="B18" s="109" t="s">
        <v>53</v>
      </c>
      <c r="C18" s="35">
        <f>SUM(C16:C17)</f>
        <v>21667</v>
      </c>
      <c r="D18" s="35">
        <f aca="true" t="shared" si="4" ref="D18:O18">SUM(D16:D17)</f>
        <v>21667</v>
      </c>
      <c r="E18" s="35">
        <f t="shared" si="4"/>
        <v>21667</v>
      </c>
      <c r="F18" s="35">
        <f t="shared" si="4"/>
        <v>21667</v>
      </c>
      <c r="G18" s="35">
        <f t="shared" si="4"/>
        <v>21667</v>
      </c>
      <c r="H18" s="35">
        <f t="shared" si="4"/>
        <v>21667</v>
      </c>
      <c r="I18" s="35">
        <f t="shared" si="4"/>
        <v>21667</v>
      </c>
      <c r="J18" s="35">
        <f t="shared" si="4"/>
        <v>21667</v>
      </c>
      <c r="K18" s="35">
        <f t="shared" si="4"/>
        <v>21667</v>
      </c>
      <c r="L18" s="35">
        <f t="shared" si="4"/>
        <v>21667</v>
      </c>
      <c r="M18" s="35">
        <f t="shared" si="4"/>
        <v>21667</v>
      </c>
      <c r="N18" s="35">
        <f t="shared" si="4"/>
        <v>21663</v>
      </c>
      <c r="O18" s="35">
        <f t="shared" si="4"/>
        <v>260000</v>
      </c>
      <c r="P18" s="103"/>
      <c r="Q18" s="110"/>
      <c r="R18" s="2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18" ht="15">
      <c r="A19" s="113" t="s">
        <v>54</v>
      </c>
      <c r="B19" s="107" t="s">
        <v>55</v>
      </c>
      <c r="C19" s="79">
        <v>267307</v>
      </c>
      <c r="D19" s="79">
        <v>267307</v>
      </c>
      <c r="E19" s="79">
        <v>267307</v>
      </c>
      <c r="F19" s="79">
        <v>267307</v>
      </c>
      <c r="G19" s="79">
        <v>267307</v>
      </c>
      <c r="H19" s="79">
        <v>267307</v>
      </c>
      <c r="I19" s="79">
        <v>267307</v>
      </c>
      <c r="J19" s="79">
        <v>267307</v>
      </c>
      <c r="K19" s="79">
        <v>267307</v>
      </c>
      <c r="L19" s="79">
        <v>267307</v>
      </c>
      <c r="M19" s="79">
        <v>267307</v>
      </c>
      <c r="N19" s="79">
        <v>267305</v>
      </c>
      <c r="O19" s="4">
        <v>3207682</v>
      </c>
      <c r="P19" s="103"/>
      <c r="Q19" s="93"/>
      <c r="R19" s="2"/>
    </row>
    <row r="20" spans="1:18" ht="15">
      <c r="A20" s="113" t="s">
        <v>56</v>
      </c>
      <c r="B20" s="107" t="s">
        <v>57</v>
      </c>
      <c r="C20" s="4">
        <v>178917</v>
      </c>
      <c r="D20" s="4">
        <v>178917</v>
      </c>
      <c r="E20" s="4">
        <v>178917</v>
      </c>
      <c r="F20" s="4">
        <v>178917</v>
      </c>
      <c r="G20" s="4">
        <v>178917</v>
      </c>
      <c r="H20" s="4">
        <v>178917</v>
      </c>
      <c r="I20" s="4">
        <v>178917</v>
      </c>
      <c r="J20" s="4">
        <v>178917</v>
      </c>
      <c r="K20" s="4">
        <v>178917</v>
      </c>
      <c r="L20" s="4">
        <v>178913</v>
      </c>
      <c r="M20" s="4">
        <v>178917</v>
      </c>
      <c r="N20" s="4">
        <v>178917</v>
      </c>
      <c r="O20" s="4">
        <v>2147000</v>
      </c>
      <c r="P20" s="103"/>
      <c r="Q20" s="93"/>
      <c r="R20" s="2"/>
    </row>
    <row r="21" spans="1:18" ht="15">
      <c r="A21" s="113" t="s">
        <v>58</v>
      </c>
      <c r="B21" s="107" t="s">
        <v>59</v>
      </c>
      <c r="C21" s="4"/>
      <c r="D21" s="4"/>
      <c r="E21" s="4">
        <v>300000</v>
      </c>
      <c r="F21" s="4"/>
      <c r="G21" s="4">
        <v>2280000</v>
      </c>
      <c r="H21" s="4"/>
      <c r="I21" s="4">
        <v>500000</v>
      </c>
      <c r="J21" s="4"/>
      <c r="K21" s="4">
        <v>520000</v>
      </c>
      <c r="L21" s="4"/>
      <c r="M21" s="4"/>
      <c r="N21" s="4"/>
      <c r="O21" s="4">
        <v>3600000</v>
      </c>
      <c r="P21" s="103"/>
      <c r="Q21" s="93"/>
      <c r="R21" s="2"/>
    </row>
    <row r="22" spans="1:18" ht="15">
      <c r="A22" s="113" t="s">
        <v>60</v>
      </c>
      <c r="B22" s="107" t="s">
        <v>61</v>
      </c>
      <c r="C22" s="4">
        <v>12333</v>
      </c>
      <c r="D22" s="4">
        <v>12333</v>
      </c>
      <c r="E22" s="4">
        <v>12333</v>
      </c>
      <c r="F22" s="4">
        <v>12333</v>
      </c>
      <c r="G22" s="4">
        <v>12333</v>
      </c>
      <c r="H22" s="4">
        <v>12333</v>
      </c>
      <c r="I22" s="4">
        <v>12333</v>
      </c>
      <c r="J22" s="4">
        <v>12333</v>
      </c>
      <c r="K22" s="4">
        <v>12333</v>
      </c>
      <c r="L22" s="4">
        <v>12333</v>
      </c>
      <c r="M22" s="4">
        <v>12337</v>
      </c>
      <c r="N22" s="4">
        <v>12333</v>
      </c>
      <c r="O22" s="4">
        <v>148000</v>
      </c>
      <c r="P22" s="103"/>
      <c r="Q22" s="93"/>
      <c r="R22" s="2"/>
    </row>
    <row r="23" spans="1:18" ht="15">
      <c r="A23" s="113" t="s">
        <v>62</v>
      </c>
      <c r="B23" s="107" t="s">
        <v>63</v>
      </c>
      <c r="C23" s="4">
        <v>203200</v>
      </c>
      <c r="D23" s="4">
        <v>203200</v>
      </c>
      <c r="E23" s="4">
        <v>203200</v>
      </c>
      <c r="F23" s="4">
        <v>203200</v>
      </c>
      <c r="G23" s="4">
        <v>203200</v>
      </c>
      <c r="H23" s="4">
        <v>203200</v>
      </c>
      <c r="I23" s="4">
        <v>3100000</v>
      </c>
      <c r="J23" s="4">
        <v>203200</v>
      </c>
      <c r="K23" s="4">
        <v>203200</v>
      </c>
      <c r="L23" s="4">
        <v>203200</v>
      </c>
      <c r="M23" s="4">
        <v>203200</v>
      </c>
      <c r="N23" s="4">
        <v>203200</v>
      </c>
      <c r="O23" s="4">
        <v>5335200</v>
      </c>
      <c r="P23" s="103"/>
      <c r="Q23" s="93"/>
      <c r="R23" s="2"/>
    </row>
    <row r="24" spans="1:256" s="112" customFormat="1" ht="15">
      <c r="A24" s="114" t="s">
        <v>183</v>
      </c>
      <c r="B24" s="109" t="s">
        <v>65</v>
      </c>
      <c r="C24" s="35">
        <f>SUM(C19:C23)</f>
        <v>661757</v>
      </c>
      <c r="D24" s="35">
        <f aca="true" t="shared" si="5" ref="D24:O24">SUM(D19:D23)</f>
        <v>661757</v>
      </c>
      <c r="E24" s="35">
        <f t="shared" si="5"/>
        <v>961757</v>
      </c>
      <c r="F24" s="35">
        <f t="shared" si="5"/>
        <v>661757</v>
      </c>
      <c r="G24" s="35">
        <f t="shared" si="5"/>
        <v>2941757</v>
      </c>
      <c r="H24" s="35">
        <f t="shared" si="5"/>
        <v>661757</v>
      </c>
      <c r="I24" s="35">
        <f t="shared" si="5"/>
        <v>4058557</v>
      </c>
      <c r="J24" s="35">
        <f t="shared" si="5"/>
        <v>661757</v>
      </c>
      <c r="K24" s="35">
        <f t="shared" si="5"/>
        <v>1181757</v>
      </c>
      <c r="L24" s="35">
        <f t="shared" si="5"/>
        <v>661753</v>
      </c>
      <c r="M24" s="35">
        <f t="shared" si="5"/>
        <v>661761</v>
      </c>
      <c r="N24" s="35">
        <f t="shared" si="5"/>
        <v>661755</v>
      </c>
      <c r="O24" s="35">
        <f t="shared" si="5"/>
        <v>14437882</v>
      </c>
      <c r="P24" s="103"/>
      <c r="Q24" s="110"/>
      <c r="R24" s="2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18" ht="15">
      <c r="A25" s="113" t="s">
        <v>184</v>
      </c>
      <c r="B25" s="107" t="s">
        <v>67</v>
      </c>
      <c r="C25" s="4">
        <v>320617</v>
      </c>
      <c r="D25" s="4">
        <v>320617</v>
      </c>
      <c r="E25" s="4">
        <v>320617</v>
      </c>
      <c r="F25" s="4">
        <v>320616</v>
      </c>
      <c r="G25" s="4">
        <v>320617</v>
      </c>
      <c r="H25" s="4">
        <v>320617</v>
      </c>
      <c r="I25" s="4">
        <v>320617</v>
      </c>
      <c r="J25" s="4">
        <v>320617</v>
      </c>
      <c r="K25" s="4">
        <v>320617</v>
      </c>
      <c r="L25" s="4">
        <v>320617</v>
      </c>
      <c r="M25" s="4">
        <v>320615</v>
      </c>
      <c r="N25" s="4">
        <v>320617</v>
      </c>
      <c r="O25" s="4">
        <v>3847401</v>
      </c>
      <c r="P25" s="103"/>
      <c r="Q25" s="93"/>
      <c r="R25" s="2"/>
    </row>
    <row r="26" spans="1:256" s="112" customFormat="1" ht="15">
      <c r="A26" s="114" t="s">
        <v>68</v>
      </c>
      <c r="B26" s="109" t="s">
        <v>69</v>
      </c>
      <c r="C26" s="35">
        <f>SUM(C25)</f>
        <v>320617</v>
      </c>
      <c r="D26" s="35">
        <f aca="true" t="shared" si="6" ref="D26:O26">SUM(D25)</f>
        <v>320617</v>
      </c>
      <c r="E26" s="35">
        <f t="shared" si="6"/>
        <v>320617</v>
      </c>
      <c r="F26" s="35">
        <f t="shared" si="6"/>
        <v>320616</v>
      </c>
      <c r="G26" s="35">
        <f t="shared" si="6"/>
        <v>320617</v>
      </c>
      <c r="H26" s="35">
        <f t="shared" si="6"/>
        <v>320617</v>
      </c>
      <c r="I26" s="35">
        <f t="shared" si="6"/>
        <v>320617</v>
      </c>
      <c r="J26" s="35">
        <f t="shared" si="6"/>
        <v>320617</v>
      </c>
      <c r="K26" s="35">
        <f t="shared" si="6"/>
        <v>320617</v>
      </c>
      <c r="L26" s="35">
        <f t="shared" si="6"/>
        <v>320617</v>
      </c>
      <c r="M26" s="35">
        <f t="shared" si="6"/>
        <v>320615</v>
      </c>
      <c r="N26" s="35">
        <f t="shared" si="6"/>
        <v>320617</v>
      </c>
      <c r="O26" s="35">
        <f t="shared" si="6"/>
        <v>3847401</v>
      </c>
      <c r="P26" s="103"/>
      <c r="Q26" s="110"/>
      <c r="R26" s="2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15">
      <c r="A27" s="24" t="s">
        <v>70</v>
      </c>
      <c r="B27" s="23" t="s">
        <v>71</v>
      </c>
      <c r="C27" s="6">
        <f>SUM(C15+C18+C24+C26)</f>
        <v>1119041</v>
      </c>
      <c r="D27" s="6">
        <f aca="true" t="shared" si="7" ref="D27:O27">SUM(D15+D18+D24+D26)</f>
        <v>1119041</v>
      </c>
      <c r="E27" s="6">
        <f t="shared" si="7"/>
        <v>1464041</v>
      </c>
      <c r="F27" s="6">
        <f t="shared" si="7"/>
        <v>1119040</v>
      </c>
      <c r="G27" s="6">
        <f t="shared" si="7"/>
        <v>3444041</v>
      </c>
      <c r="H27" s="6">
        <f t="shared" si="7"/>
        <v>1119041</v>
      </c>
      <c r="I27" s="6">
        <f t="shared" si="7"/>
        <v>4560841</v>
      </c>
      <c r="J27" s="6">
        <f t="shared" si="7"/>
        <v>1119041</v>
      </c>
      <c r="K27" s="6">
        <f t="shared" si="7"/>
        <v>1684041</v>
      </c>
      <c r="L27" s="6">
        <f t="shared" si="7"/>
        <v>1119037</v>
      </c>
      <c r="M27" s="6">
        <f t="shared" si="7"/>
        <v>1119043</v>
      </c>
      <c r="N27" s="6">
        <f t="shared" si="7"/>
        <v>1119035</v>
      </c>
      <c r="O27" s="6">
        <f t="shared" si="7"/>
        <v>20105283</v>
      </c>
      <c r="P27" s="103"/>
      <c r="Q27" s="115"/>
      <c r="R27" s="2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18" ht="15">
      <c r="A28" s="116" t="s">
        <v>72</v>
      </c>
      <c r="B28" s="107" t="s">
        <v>73</v>
      </c>
      <c r="C28" s="4"/>
      <c r="D28" s="4"/>
      <c r="E28" s="4">
        <v>50000</v>
      </c>
      <c r="F28" s="4"/>
      <c r="G28" s="4"/>
      <c r="H28" s="4">
        <v>150000</v>
      </c>
      <c r="I28" s="4">
        <v>100000</v>
      </c>
      <c r="J28" s="4"/>
      <c r="K28" s="4">
        <v>200000</v>
      </c>
      <c r="L28" s="4"/>
      <c r="M28" s="4"/>
      <c r="N28" s="4"/>
      <c r="O28" s="4">
        <v>500000</v>
      </c>
      <c r="P28" s="103"/>
      <c r="Q28" s="93"/>
      <c r="R28" s="2"/>
    </row>
    <row r="29" spans="1:256" ht="15">
      <c r="A29" s="31" t="s">
        <v>74</v>
      </c>
      <c r="B29" s="23" t="s">
        <v>75</v>
      </c>
      <c r="C29" s="6">
        <f>SUM(C28)</f>
        <v>0</v>
      </c>
      <c r="D29" s="6">
        <f aca="true" t="shared" si="8" ref="D29:O29">SUM(D28)</f>
        <v>0</v>
      </c>
      <c r="E29" s="6">
        <f t="shared" si="8"/>
        <v>50000</v>
      </c>
      <c r="F29" s="6">
        <f t="shared" si="8"/>
        <v>0</v>
      </c>
      <c r="G29" s="6">
        <f t="shared" si="8"/>
        <v>0</v>
      </c>
      <c r="H29" s="6">
        <f t="shared" si="8"/>
        <v>150000</v>
      </c>
      <c r="I29" s="6">
        <f t="shared" si="8"/>
        <v>100000</v>
      </c>
      <c r="J29" s="6">
        <f t="shared" si="8"/>
        <v>0</v>
      </c>
      <c r="K29" s="6">
        <f t="shared" si="8"/>
        <v>200000</v>
      </c>
      <c r="L29" s="6">
        <f t="shared" si="8"/>
        <v>0</v>
      </c>
      <c r="M29" s="6">
        <f t="shared" si="8"/>
        <v>0</v>
      </c>
      <c r="N29" s="6">
        <f t="shared" si="8"/>
        <v>0</v>
      </c>
      <c r="O29" s="6">
        <f t="shared" si="8"/>
        <v>500000</v>
      </c>
      <c r="P29" s="103"/>
      <c r="Q29" s="115"/>
      <c r="R29" s="2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18" ht="15">
      <c r="A30" s="116" t="s">
        <v>249</v>
      </c>
      <c r="B30" s="107" t="s">
        <v>213</v>
      </c>
      <c r="C30" s="4"/>
      <c r="D30" s="4"/>
      <c r="E30" s="4">
        <v>360000</v>
      </c>
      <c r="F30" s="4"/>
      <c r="G30" s="4"/>
      <c r="H30" s="4"/>
      <c r="I30" s="4"/>
      <c r="J30" s="4"/>
      <c r="K30" s="4"/>
      <c r="L30" s="4"/>
      <c r="M30" s="4"/>
      <c r="N30" s="4"/>
      <c r="O30" s="4">
        <v>360000</v>
      </c>
      <c r="P30" s="103"/>
      <c r="Q30" s="93"/>
      <c r="R30" s="2"/>
    </row>
    <row r="31" spans="1:18" ht="15">
      <c r="A31" s="117" t="s">
        <v>76</v>
      </c>
      <c r="B31" s="107" t="s">
        <v>77</v>
      </c>
      <c r="C31" s="4"/>
      <c r="D31" s="4"/>
      <c r="E31" s="4">
        <v>117201</v>
      </c>
      <c r="F31" s="4"/>
      <c r="G31" s="4"/>
      <c r="H31" s="4">
        <v>117202</v>
      </c>
      <c r="I31" s="4"/>
      <c r="J31" s="4"/>
      <c r="K31" s="4">
        <v>117202</v>
      </c>
      <c r="L31" s="4"/>
      <c r="M31" s="4"/>
      <c r="N31" s="4">
        <v>117200</v>
      </c>
      <c r="O31" s="4">
        <v>468805</v>
      </c>
      <c r="P31" s="103"/>
      <c r="Q31" s="93"/>
      <c r="R31" s="2"/>
    </row>
    <row r="32" spans="1:18" ht="15">
      <c r="A32" s="117" t="s">
        <v>78</v>
      </c>
      <c r="B32" s="107" t="s">
        <v>79</v>
      </c>
      <c r="C32" s="4"/>
      <c r="D32" s="4"/>
      <c r="E32" s="4">
        <v>340000</v>
      </c>
      <c r="F32" s="4"/>
      <c r="G32" s="4"/>
      <c r="H32" s="4">
        <v>340000</v>
      </c>
      <c r="I32" s="4"/>
      <c r="J32" s="4"/>
      <c r="K32" s="4">
        <v>340000</v>
      </c>
      <c r="L32" s="4"/>
      <c r="M32" s="4"/>
      <c r="N32" s="4">
        <v>340000</v>
      </c>
      <c r="O32" s="4">
        <v>1360000</v>
      </c>
      <c r="P32" s="103"/>
      <c r="Q32" s="93"/>
      <c r="R32" s="2"/>
    </row>
    <row r="33" spans="1:18" ht="15">
      <c r="A33" s="118" t="s">
        <v>80</v>
      </c>
      <c r="B33" s="107" t="s">
        <v>81</v>
      </c>
      <c r="C33" s="4"/>
      <c r="D33" s="4"/>
      <c r="E33" s="4"/>
      <c r="F33" s="4"/>
      <c r="G33" s="4">
        <v>16989032</v>
      </c>
      <c r="H33" s="4"/>
      <c r="I33" s="4"/>
      <c r="J33" s="4"/>
      <c r="K33" s="4"/>
      <c r="L33" s="4"/>
      <c r="M33" s="4"/>
      <c r="N33" s="4"/>
      <c r="O33" s="4">
        <v>16989032</v>
      </c>
      <c r="P33" s="103"/>
      <c r="Q33" s="93"/>
      <c r="R33" s="2"/>
    </row>
    <row r="34" spans="1:256" ht="15">
      <c r="A34" s="31" t="s">
        <v>82</v>
      </c>
      <c r="B34" s="23" t="s">
        <v>83</v>
      </c>
      <c r="C34" s="6">
        <f>SUM(C30:C33)</f>
        <v>0</v>
      </c>
      <c r="D34" s="6">
        <f aca="true" t="shared" si="9" ref="D34:O34">SUM(D30:D33)</f>
        <v>0</v>
      </c>
      <c r="E34" s="6">
        <f t="shared" si="9"/>
        <v>817201</v>
      </c>
      <c r="F34" s="6">
        <f t="shared" si="9"/>
        <v>0</v>
      </c>
      <c r="G34" s="6">
        <f t="shared" si="9"/>
        <v>16989032</v>
      </c>
      <c r="H34" s="6">
        <f t="shared" si="9"/>
        <v>457202</v>
      </c>
      <c r="I34" s="6">
        <f t="shared" si="9"/>
        <v>0</v>
      </c>
      <c r="J34" s="6">
        <f t="shared" si="9"/>
        <v>0</v>
      </c>
      <c r="K34" s="6">
        <f t="shared" si="9"/>
        <v>457202</v>
      </c>
      <c r="L34" s="6">
        <f t="shared" si="9"/>
        <v>0</v>
      </c>
      <c r="M34" s="6">
        <f t="shared" si="9"/>
        <v>0</v>
      </c>
      <c r="N34" s="6">
        <f t="shared" si="9"/>
        <v>457200</v>
      </c>
      <c r="O34" s="6">
        <f t="shared" si="9"/>
        <v>19177837</v>
      </c>
      <c r="P34" s="103"/>
      <c r="Q34" s="115"/>
      <c r="R34" s="2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5">
      <c r="A35" s="119" t="s">
        <v>84</v>
      </c>
      <c r="B35" s="120"/>
      <c r="C35" s="121">
        <f>SUM(C11+C12+C27+C29+C34)</f>
        <v>1724800</v>
      </c>
      <c r="D35" s="121">
        <f aca="true" t="shared" si="10" ref="D35:O35">SUM(D11+D12+D27+D29+D34)</f>
        <v>1724800</v>
      </c>
      <c r="E35" s="121">
        <f t="shared" si="10"/>
        <v>2993251</v>
      </c>
      <c r="F35" s="121">
        <f t="shared" si="10"/>
        <v>1724799</v>
      </c>
      <c r="G35" s="121">
        <f t="shared" si="10"/>
        <v>21038833</v>
      </c>
      <c r="H35" s="121">
        <f t="shared" si="10"/>
        <v>2388252</v>
      </c>
      <c r="I35" s="121">
        <f t="shared" si="10"/>
        <v>5266600</v>
      </c>
      <c r="J35" s="121">
        <f t="shared" si="10"/>
        <v>1724800</v>
      </c>
      <c r="K35" s="121">
        <f t="shared" si="10"/>
        <v>3003252</v>
      </c>
      <c r="L35" s="121">
        <f t="shared" si="10"/>
        <v>1724796</v>
      </c>
      <c r="M35" s="121">
        <f t="shared" si="10"/>
        <v>1781053</v>
      </c>
      <c r="N35" s="121">
        <f t="shared" si="10"/>
        <v>2181994</v>
      </c>
      <c r="O35" s="121">
        <f t="shared" si="10"/>
        <v>47277230</v>
      </c>
      <c r="P35" s="103"/>
      <c r="Q35" s="122"/>
      <c r="R35" s="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  <c r="IV35" s="123"/>
    </row>
    <row r="36" spans="1:18" ht="15">
      <c r="A36" s="124" t="s">
        <v>85</v>
      </c>
      <c r="B36" s="107" t="s">
        <v>86</v>
      </c>
      <c r="C36" s="4"/>
      <c r="D36" s="4"/>
      <c r="E36" s="4">
        <v>2800000</v>
      </c>
      <c r="F36" s="4"/>
      <c r="G36" s="4">
        <v>3650000</v>
      </c>
      <c r="H36" s="4">
        <v>1093500</v>
      </c>
      <c r="I36" s="4"/>
      <c r="J36" s="4"/>
      <c r="K36" s="4"/>
      <c r="L36" s="4"/>
      <c r="M36" s="4"/>
      <c r="N36" s="4"/>
      <c r="O36" s="4">
        <v>7543500</v>
      </c>
      <c r="P36" s="103"/>
      <c r="Q36" s="93"/>
      <c r="R36" s="2"/>
    </row>
    <row r="37" spans="1:18" ht="15">
      <c r="A37" s="124" t="s">
        <v>138</v>
      </c>
      <c r="B37" s="107" t="s">
        <v>87</v>
      </c>
      <c r="C37" s="4"/>
      <c r="D37" s="4"/>
      <c r="E37" s="4"/>
      <c r="F37" s="4">
        <v>8465197</v>
      </c>
      <c r="G37" s="4">
        <v>560000</v>
      </c>
      <c r="H37" s="4"/>
      <c r="I37" s="4"/>
      <c r="J37" s="4"/>
      <c r="K37" s="4"/>
      <c r="L37" s="4"/>
      <c r="M37" s="4"/>
      <c r="N37" s="4"/>
      <c r="O37" s="4">
        <v>9025197</v>
      </c>
      <c r="P37" s="103"/>
      <c r="Q37" s="93"/>
      <c r="R37" s="2"/>
    </row>
    <row r="38" spans="1:18" ht="15">
      <c r="A38" s="125" t="s">
        <v>88</v>
      </c>
      <c r="B38" s="107" t="s">
        <v>89</v>
      </c>
      <c r="C38" s="4"/>
      <c r="D38" s="4"/>
      <c r="E38" s="4"/>
      <c r="F38" s="4">
        <v>3041858</v>
      </c>
      <c r="G38" s="4">
        <v>1136700</v>
      </c>
      <c r="H38" s="4">
        <v>295245</v>
      </c>
      <c r="I38" s="4"/>
      <c r="J38" s="4"/>
      <c r="K38" s="4"/>
      <c r="L38" s="4"/>
      <c r="M38" s="4"/>
      <c r="N38" s="4"/>
      <c r="O38" s="4">
        <v>4473803</v>
      </c>
      <c r="P38" s="103"/>
      <c r="Q38" s="93"/>
      <c r="R38" s="2"/>
    </row>
    <row r="39" spans="1:256" ht="15">
      <c r="A39" s="38" t="s">
        <v>90</v>
      </c>
      <c r="B39" s="23" t="s">
        <v>91</v>
      </c>
      <c r="C39" s="6">
        <f>SUM(C36:C38)</f>
        <v>0</v>
      </c>
      <c r="D39" s="6">
        <f aca="true" t="shared" si="11" ref="D39:O39">SUM(D36:D38)</f>
        <v>0</v>
      </c>
      <c r="E39" s="6">
        <f t="shared" si="11"/>
        <v>2800000</v>
      </c>
      <c r="F39" s="6">
        <f t="shared" si="11"/>
        <v>11507055</v>
      </c>
      <c r="G39" s="6">
        <f t="shared" si="11"/>
        <v>5346700</v>
      </c>
      <c r="H39" s="6">
        <f t="shared" si="11"/>
        <v>1388745</v>
      </c>
      <c r="I39" s="6">
        <f t="shared" si="11"/>
        <v>0</v>
      </c>
      <c r="J39" s="6">
        <f t="shared" si="11"/>
        <v>0</v>
      </c>
      <c r="K39" s="6">
        <f t="shared" si="11"/>
        <v>0</v>
      </c>
      <c r="L39" s="6">
        <f t="shared" si="11"/>
        <v>0</v>
      </c>
      <c r="M39" s="6">
        <f t="shared" si="11"/>
        <v>0</v>
      </c>
      <c r="N39" s="6">
        <f t="shared" si="11"/>
        <v>0</v>
      </c>
      <c r="O39" s="6">
        <f t="shared" si="11"/>
        <v>21042500</v>
      </c>
      <c r="P39" s="103"/>
      <c r="Q39" s="115"/>
      <c r="R39" s="2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18" ht="15">
      <c r="A40" s="116" t="s">
        <v>92</v>
      </c>
      <c r="B40" s="107" t="s">
        <v>93</v>
      </c>
      <c r="C40" s="4"/>
      <c r="D40" s="4"/>
      <c r="E40" s="4">
        <v>2000000</v>
      </c>
      <c r="F40" s="4">
        <v>12528682</v>
      </c>
      <c r="G40" s="4"/>
      <c r="H40" s="4">
        <v>2559325</v>
      </c>
      <c r="I40" s="4"/>
      <c r="J40" s="4"/>
      <c r="K40" s="4"/>
      <c r="L40" s="4"/>
      <c r="M40" s="4"/>
      <c r="N40" s="4"/>
      <c r="O40" s="4">
        <v>17088007</v>
      </c>
      <c r="P40" s="103"/>
      <c r="Q40" s="93"/>
      <c r="R40" s="2"/>
    </row>
    <row r="41" spans="1:18" ht="15">
      <c r="A41" s="116" t="s">
        <v>94</v>
      </c>
      <c r="B41" s="107" t="s">
        <v>95</v>
      </c>
      <c r="C41" s="4">
        <f>SUM(C38)</f>
        <v>0</v>
      </c>
      <c r="D41" s="4"/>
      <c r="E41" s="4">
        <v>54000</v>
      </c>
      <c r="F41" s="4">
        <v>3377224</v>
      </c>
      <c r="G41" s="4"/>
      <c r="H41" s="4">
        <v>6910018</v>
      </c>
      <c r="I41" s="4"/>
      <c r="J41" s="4"/>
      <c r="K41" s="4"/>
      <c r="L41" s="4"/>
      <c r="M41" s="4"/>
      <c r="N41" s="4"/>
      <c r="O41" s="4">
        <v>4608242</v>
      </c>
      <c r="P41" s="103"/>
      <c r="Q41" s="93"/>
      <c r="R41" s="2"/>
    </row>
    <row r="42" spans="1:256" ht="15">
      <c r="A42" s="31" t="s">
        <v>96</v>
      </c>
      <c r="B42" s="23" t="s">
        <v>97</v>
      </c>
      <c r="C42" s="6">
        <f>SUM(C40:C41)</f>
        <v>0</v>
      </c>
      <c r="D42" s="6">
        <f aca="true" t="shared" si="12" ref="D42:O42">SUM(D40:D41)</f>
        <v>0</v>
      </c>
      <c r="E42" s="6">
        <f t="shared" si="12"/>
        <v>2054000</v>
      </c>
      <c r="F42" s="6">
        <f t="shared" si="12"/>
        <v>15905906</v>
      </c>
      <c r="G42" s="6">
        <f t="shared" si="12"/>
        <v>0</v>
      </c>
      <c r="H42" s="6">
        <f t="shared" si="12"/>
        <v>9469343</v>
      </c>
      <c r="I42" s="6">
        <f t="shared" si="12"/>
        <v>0</v>
      </c>
      <c r="J42" s="6">
        <f t="shared" si="12"/>
        <v>0</v>
      </c>
      <c r="K42" s="6">
        <f t="shared" si="12"/>
        <v>0</v>
      </c>
      <c r="L42" s="6">
        <f t="shared" si="12"/>
        <v>0</v>
      </c>
      <c r="M42" s="6">
        <f t="shared" si="12"/>
        <v>0</v>
      </c>
      <c r="N42" s="6">
        <f t="shared" si="12"/>
        <v>0</v>
      </c>
      <c r="O42" s="6">
        <f t="shared" si="12"/>
        <v>21696249</v>
      </c>
      <c r="P42" s="103"/>
      <c r="Q42" s="115"/>
      <c r="R42" s="2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5">
      <c r="A43" s="31" t="s">
        <v>185</v>
      </c>
      <c r="B43" s="23" t="s">
        <v>216</v>
      </c>
      <c r="C43" s="6"/>
      <c r="D43" s="6"/>
      <c r="E43" s="6"/>
      <c r="F43" s="6">
        <v>150000</v>
      </c>
      <c r="G43" s="6">
        <v>150000</v>
      </c>
      <c r="H43" s="6">
        <v>150000</v>
      </c>
      <c r="I43" s="6"/>
      <c r="J43" s="6"/>
      <c r="K43" s="6"/>
      <c r="L43" s="6"/>
      <c r="M43" s="6"/>
      <c r="N43" s="6"/>
      <c r="O43" s="6">
        <v>450000</v>
      </c>
      <c r="P43" s="103"/>
      <c r="Q43" s="115"/>
      <c r="R43" s="2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5">
      <c r="A44" s="119" t="s">
        <v>98</v>
      </c>
      <c r="B44" s="120"/>
      <c r="C44" s="121">
        <f>SUM(C39+C42+C43)</f>
        <v>0</v>
      </c>
      <c r="D44" s="121">
        <f aca="true" t="shared" si="13" ref="D44:N44">SUM(D39+D42+D43)</f>
        <v>0</v>
      </c>
      <c r="E44" s="121">
        <f t="shared" si="13"/>
        <v>4854000</v>
      </c>
      <c r="F44" s="121">
        <f t="shared" si="13"/>
        <v>27562961</v>
      </c>
      <c r="G44" s="121">
        <f t="shared" si="13"/>
        <v>5496700</v>
      </c>
      <c r="H44" s="121">
        <f t="shared" si="13"/>
        <v>11008088</v>
      </c>
      <c r="I44" s="121">
        <f t="shared" si="13"/>
        <v>0</v>
      </c>
      <c r="J44" s="121">
        <f t="shared" si="13"/>
        <v>0</v>
      </c>
      <c r="K44" s="121">
        <f t="shared" si="13"/>
        <v>0</v>
      </c>
      <c r="L44" s="121">
        <f t="shared" si="13"/>
        <v>0</v>
      </c>
      <c r="M44" s="121">
        <f t="shared" si="13"/>
        <v>0</v>
      </c>
      <c r="N44" s="121">
        <f t="shared" si="13"/>
        <v>0</v>
      </c>
      <c r="O44" s="121">
        <f>SUM(O39+O42+O43)</f>
        <v>43188749</v>
      </c>
      <c r="P44" s="103"/>
      <c r="Q44" s="122"/>
      <c r="R44" s="2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  <c r="IV44" s="123"/>
    </row>
    <row r="45" spans="1:256" ht="15">
      <c r="A45" s="126" t="s">
        <v>99</v>
      </c>
      <c r="B45" s="39" t="s">
        <v>100</v>
      </c>
      <c r="C45" s="127">
        <f>SUM(C35+C44)</f>
        <v>1724800</v>
      </c>
      <c r="D45" s="127">
        <f aca="true" t="shared" si="14" ref="D45:O45">SUM(D35+D44)</f>
        <v>1724800</v>
      </c>
      <c r="E45" s="127">
        <f t="shared" si="14"/>
        <v>7847251</v>
      </c>
      <c r="F45" s="127">
        <f t="shared" si="14"/>
        <v>29287760</v>
      </c>
      <c r="G45" s="127">
        <f t="shared" si="14"/>
        <v>26535533</v>
      </c>
      <c r="H45" s="127">
        <f t="shared" si="14"/>
        <v>13396340</v>
      </c>
      <c r="I45" s="127">
        <f t="shared" si="14"/>
        <v>5266600</v>
      </c>
      <c r="J45" s="127">
        <f t="shared" si="14"/>
        <v>1724800</v>
      </c>
      <c r="K45" s="127">
        <f t="shared" si="14"/>
        <v>3003252</v>
      </c>
      <c r="L45" s="127">
        <f t="shared" si="14"/>
        <v>1724796</v>
      </c>
      <c r="M45" s="127">
        <f t="shared" si="14"/>
        <v>1781053</v>
      </c>
      <c r="N45" s="127">
        <f t="shared" si="14"/>
        <v>2181994</v>
      </c>
      <c r="O45" s="127">
        <f t="shared" si="14"/>
        <v>90465979</v>
      </c>
      <c r="P45" s="103"/>
      <c r="Q45" s="93"/>
      <c r="R45" s="2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spans="1:256" ht="15">
      <c r="A46" s="129" t="s">
        <v>101</v>
      </c>
      <c r="B46" s="130" t="s">
        <v>102</v>
      </c>
      <c r="C46" s="131">
        <v>924994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4">
        <v>924994</v>
      </c>
      <c r="P46" s="103"/>
      <c r="Q46" s="93"/>
      <c r="R46" s="2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ht="15">
      <c r="A47" s="46" t="s">
        <v>105</v>
      </c>
      <c r="B47" s="47" t="s">
        <v>106</v>
      </c>
      <c r="C47" s="127">
        <f>SUM(C46)</f>
        <v>924994</v>
      </c>
      <c r="D47" s="127">
        <f>SUM(D46)</f>
        <v>0</v>
      </c>
      <c r="E47" s="127">
        <f aca="true" t="shared" si="15" ref="E47:N47">SUM(E46)</f>
        <v>0</v>
      </c>
      <c r="F47" s="127">
        <f t="shared" si="15"/>
        <v>0</v>
      </c>
      <c r="G47" s="127">
        <f t="shared" si="15"/>
        <v>0</v>
      </c>
      <c r="H47" s="127">
        <f t="shared" si="15"/>
        <v>0</v>
      </c>
      <c r="I47" s="127">
        <f t="shared" si="15"/>
        <v>0</v>
      </c>
      <c r="J47" s="127">
        <f t="shared" si="15"/>
        <v>0</v>
      </c>
      <c r="K47" s="127">
        <f t="shared" si="15"/>
        <v>0</v>
      </c>
      <c r="L47" s="127">
        <f t="shared" si="15"/>
        <v>0</v>
      </c>
      <c r="M47" s="127">
        <f t="shared" si="15"/>
        <v>0</v>
      </c>
      <c r="N47" s="127">
        <f t="shared" si="15"/>
        <v>0</v>
      </c>
      <c r="O47" s="6">
        <f>SUM(O46)</f>
        <v>924994</v>
      </c>
      <c r="P47" s="103"/>
      <c r="Q47" s="115"/>
      <c r="R47" s="2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  <c r="IK47" s="128"/>
      <c r="IL47" s="128"/>
      <c r="IM47" s="128"/>
      <c r="IN47" s="128"/>
      <c r="IO47" s="128"/>
      <c r="IP47" s="128"/>
      <c r="IQ47" s="128"/>
      <c r="IR47" s="128"/>
      <c r="IS47" s="128"/>
      <c r="IT47" s="128"/>
      <c r="IU47" s="128"/>
      <c r="IV47" s="128"/>
    </row>
    <row r="48" spans="1:256" ht="15">
      <c r="A48" s="132" t="s">
        <v>12</v>
      </c>
      <c r="B48" s="132"/>
      <c r="C48" s="127">
        <f>SUM(C45+C47)</f>
        <v>2649794</v>
      </c>
      <c r="D48" s="127">
        <f aca="true" t="shared" si="16" ref="D48:N48">SUM(D45+D47)</f>
        <v>1724800</v>
      </c>
      <c r="E48" s="127">
        <f t="shared" si="16"/>
        <v>7847251</v>
      </c>
      <c r="F48" s="127">
        <f t="shared" si="16"/>
        <v>29287760</v>
      </c>
      <c r="G48" s="127">
        <f t="shared" si="16"/>
        <v>26535533</v>
      </c>
      <c r="H48" s="127">
        <f t="shared" si="16"/>
        <v>13396340</v>
      </c>
      <c r="I48" s="127">
        <f t="shared" si="16"/>
        <v>5266600</v>
      </c>
      <c r="J48" s="127">
        <f t="shared" si="16"/>
        <v>1724800</v>
      </c>
      <c r="K48" s="127">
        <f t="shared" si="16"/>
        <v>3003252</v>
      </c>
      <c r="L48" s="127">
        <f t="shared" si="16"/>
        <v>1724796</v>
      </c>
      <c r="M48" s="127">
        <f t="shared" si="16"/>
        <v>1781053</v>
      </c>
      <c r="N48" s="127">
        <f t="shared" si="16"/>
        <v>2181994</v>
      </c>
      <c r="O48" s="6">
        <f>SUM(O45+O47)</f>
        <v>91390973</v>
      </c>
      <c r="P48" s="103"/>
      <c r="Q48" s="115"/>
      <c r="R48" s="2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  <c r="IF48" s="128"/>
      <c r="IG48" s="128"/>
      <c r="IH48" s="128"/>
      <c r="II48" s="128"/>
      <c r="IJ48" s="128"/>
      <c r="IK48" s="128"/>
      <c r="IL48" s="128"/>
      <c r="IM48" s="128"/>
      <c r="IN48" s="128"/>
      <c r="IO48" s="128"/>
      <c r="IP48" s="128"/>
      <c r="IQ48" s="128"/>
      <c r="IR48" s="128"/>
      <c r="IS48" s="128"/>
      <c r="IT48" s="128"/>
      <c r="IU48" s="128"/>
      <c r="IV48" s="128"/>
    </row>
    <row r="49" spans="1:256" ht="15">
      <c r="A49" s="133"/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103"/>
      <c r="Q49" s="115"/>
      <c r="R49" s="2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  <c r="IK49" s="128"/>
      <c r="IL49" s="128"/>
      <c r="IM49" s="128"/>
      <c r="IN49" s="128"/>
      <c r="IO49" s="128"/>
      <c r="IP49" s="128"/>
      <c r="IQ49" s="128"/>
      <c r="IR49" s="128"/>
      <c r="IS49" s="128"/>
      <c r="IT49" s="128"/>
      <c r="IU49" s="128"/>
      <c r="IV49" s="128"/>
    </row>
    <row r="50" spans="1:256" ht="15">
      <c r="A50" s="133"/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5"/>
      <c r="P50" s="103"/>
      <c r="Q50" s="115"/>
      <c r="R50" s="2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  <c r="IK50" s="128"/>
      <c r="IL50" s="128"/>
      <c r="IM50" s="128"/>
      <c r="IN50" s="128"/>
      <c r="IO50" s="128"/>
      <c r="IP50" s="128"/>
      <c r="IQ50" s="128"/>
      <c r="IR50" s="128"/>
      <c r="IS50" s="128"/>
      <c r="IT50" s="128"/>
      <c r="IU50" s="128"/>
      <c r="IV50" s="128"/>
    </row>
    <row r="51" spans="1:256" ht="15">
      <c r="A51" s="133"/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  <c r="P51" s="103"/>
      <c r="Q51" s="115"/>
      <c r="R51" s="2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  <c r="IF51" s="128"/>
      <c r="IG51" s="128"/>
      <c r="IH51" s="128"/>
      <c r="II51" s="128"/>
      <c r="IJ51" s="128"/>
      <c r="IK51" s="128"/>
      <c r="IL51" s="128"/>
      <c r="IM51" s="128"/>
      <c r="IN51" s="128"/>
      <c r="IO51" s="128"/>
      <c r="IP51" s="128"/>
      <c r="IQ51" s="128"/>
      <c r="IR51" s="128"/>
      <c r="IS51" s="128"/>
      <c r="IT51" s="128"/>
      <c r="IU51" s="128"/>
      <c r="IV51" s="128"/>
    </row>
    <row r="52" spans="1:256" ht="15">
      <c r="A52" s="133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  <c r="P52" s="103"/>
      <c r="Q52" s="115"/>
      <c r="R52" s="2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</row>
    <row r="53" spans="1:256" ht="15">
      <c r="A53" s="133"/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5"/>
      <c r="P53" s="103"/>
      <c r="Q53" s="115"/>
      <c r="R53" s="2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spans="1:18" ht="28.5">
      <c r="A54" s="100" t="s">
        <v>20</v>
      </c>
      <c r="B54" s="67" t="s">
        <v>186</v>
      </c>
      <c r="C54" s="101" t="s">
        <v>168</v>
      </c>
      <c r="D54" s="101" t="s">
        <v>169</v>
      </c>
      <c r="E54" s="101" t="s">
        <v>170</v>
      </c>
      <c r="F54" s="101" t="s">
        <v>171</v>
      </c>
      <c r="G54" s="101" t="s">
        <v>172</v>
      </c>
      <c r="H54" s="101" t="s">
        <v>173</v>
      </c>
      <c r="I54" s="101" t="s">
        <v>174</v>
      </c>
      <c r="J54" s="101" t="s">
        <v>175</v>
      </c>
      <c r="K54" s="101" t="s">
        <v>176</v>
      </c>
      <c r="L54" s="101" t="s">
        <v>177</v>
      </c>
      <c r="M54" s="101" t="s">
        <v>178</v>
      </c>
      <c r="N54" s="101" t="s">
        <v>179</v>
      </c>
      <c r="O54" s="102" t="s">
        <v>180</v>
      </c>
      <c r="P54" s="103"/>
      <c r="Q54" s="93"/>
      <c r="R54" s="2"/>
    </row>
    <row r="55" spans="1:18" ht="15">
      <c r="A55" s="106" t="s">
        <v>187</v>
      </c>
      <c r="B55" s="125" t="s">
        <v>188</v>
      </c>
      <c r="C55" s="4">
        <v>1154868</v>
      </c>
      <c r="D55" s="4">
        <v>1154868</v>
      </c>
      <c r="E55" s="4">
        <v>1154868</v>
      </c>
      <c r="F55" s="4">
        <v>1154868</v>
      </c>
      <c r="G55" s="4">
        <v>1154868</v>
      </c>
      <c r="H55" s="4">
        <v>1154868</v>
      </c>
      <c r="I55" s="4">
        <v>1154868</v>
      </c>
      <c r="J55" s="4">
        <v>1154868</v>
      </c>
      <c r="K55" s="4">
        <v>1154868</v>
      </c>
      <c r="L55" s="4">
        <v>1154868</v>
      </c>
      <c r="M55" s="4">
        <v>1154868</v>
      </c>
      <c r="N55" s="4">
        <v>1154866</v>
      </c>
      <c r="O55" s="4">
        <v>13858414</v>
      </c>
      <c r="P55" s="103"/>
      <c r="Q55" s="103"/>
      <c r="R55" s="2"/>
    </row>
    <row r="56" spans="1:18" ht="30">
      <c r="A56" s="113" t="s">
        <v>189</v>
      </c>
      <c r="B56" s="125" t="s">
        <v>190</v>
      </c>
      <c r="C56" s="4">
        <v>622202</v>
      </c>
      <c r="D56" s="4">
        <v>622202</v>
      </c>
      <c r="E56" s="4">
        <v>622202</v>
      </c>
      <c r="F56" s="4">
        <v>622202</v>
      </c>
      <c r="G56" s="4">
        <v>622200</v>
      </c>
      <c r="H56" s="4">
        <v>622202</v>
      </c>
      <c r="I56" s="4">
        <v>622202</v>
      </c>
      <c r="J56" s="4">
        <v>622202</v>
      </c>
      <c r="K56" s="4">
        <v>622200</v>
      </c>
      <c r="L56" s="4">
        <v>622202</v>
      </c>
      <c r="M56" s="4">
        <v>622202</v>
      </c>
      <c r="N56" s="4">
        <v>622202</v>
      </c>
      <c r="O56" s="4">
        <v>7466420</v>
      </c>
      <c r="P56" s="103"/>
      <c r="Q56" s="103"/>
      <c r="R56" s="2"/>
    </row>
    <row r="57" spans="1:18" ht="15">
      <c r="A57" s="113" t="s">
        <v>191</v>
      </c>
      <c r="B57" s="125" t="s">
        <v>192</v>
      </c>
      <c r="C57" s="4">
        <v>150000</v>
      </c>
      <c r="D57" s="4">
        <v>150000</v>
      </c>
      <c r="E57" s="4">
        <v>150000</v>
      </c>
      <c r="F57" s="4">
        <v>150000</v>
      </c>
      <c r="G57" s="4">
        <v>150000</v>
      </c>
      <c r="H57" s="4">
        <v>150000</v>
      </c>
      <c r="I57" s="4">
        <v>150000</v>
      </c>
      <c r="J57" s="4">
        <v>150000</v>
      </c>
      <c r="K57" s="4">
        <v>150000</v>
      </c>
      <c r="L57" s="4">
        <v>150000</v>
      </c>
      <c r="M57" s="4">
        <v>150000</v>
      </c>
      <c r="N57" s="4">
        <v>150000</v>
      </c>
      <c r="O57" s="4">
        <v>1800000</v>
      </c>
      <c r="P57" s="103"/>
      <c r="Q57" s="103"/>
      <c r="R57" s="2"/>
    </row>
    <row r="58" spans="1:256" ht="15">
      <c r="A58" s="24" t="s">
        <v>193</v>
      </c>
      <c r="B58" s="38" t="s">
        <v>194</v>
      </c>
      <c r="C58" s="6">
        <f>SUM(C55:C57)</f>
        <v>1927070</v>
      </c>
      <c r="D58" s="6">
        <f aca="true" t="shared" si="17" ref="D58:O58">SUM(D55:D57)</f>
        <v>1927070</v>
      </c>
      <c r="E58" s="6">
        <f t="shared" si="17"/>
        <v>1927070</v>
      </c>
      <c r="F58" s="6">
        <f t="shared" si="17"/>
        <v>1927070</v>
      </c>
      <c r="G58" s="6">
        <f t="shared" si="17"/>
        <v>1927068</v>
      </c>
      <c r="H58" s="6">
        <f t="shared" si="17"/>
        <v>1927070</v>
      </c>
      <c r="I58" s="6">
        <f t="shared" si="17"/>
        <v>1927070</v>
      </c>
      <c r="J58" s="6">
        <f t="shared" si="17"/>
        <v>1927070</v>
      </c>
      <c r="K58" s="6">
        <f t="shared" si="17"/>
        <v>1927068</v>
      </c>
      <c r="L58" s="6">
        <f t="shared" si="17"/>
        <v>1927070</v>
      </c>
      <c r="M58" s="6">
        <f t="shared" si="17"/>
        <v>1927070</v>
      </c>
      <c r="N58" s="6">
        <f t="shared" si="17"/>
        <v>1927068</v>
      </c>
      <c r="O58" s="6">
        <f t="shared" si="17"/>
        <v>23124834</v>
      </c>
      <c r="P58" s="103"/>
      <c r="Q58" s="103"/>
      <c r="R58" s="2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18" ht="15">
      <c r="A59" s="113" t="s">
        <v>158</v>
      </c>
      <c r="B59" s="125" t="s">
        <v>155</v>
      </c>
      <c r="C59" s="4"/>
      <c r="D59" s="4"/>
      <c r="E59" s="4">
        <v>625000</v>
      </c>
      <c r="F59" s="4"/>
      <c r="G59" s="4"/>
      <c r="H59" s="4"/>
      <c r="I59" s="4"/>
      <c r="J59" s="4"/>
      <c r="K59" s="4">
        <v>625000</v>
      </c>
      <c r="L59" s="4"/>
      <c r="M59" s="4"/>
      <c r="N59" s="4"/>
      <c r="O59" s="4">
        <v>1250000</v>
      </c>
      <c r="P59" s="103"/>
      <c r="Q59" s="103"/>
      <c r="R59" s="2"/>
    </row>
    <row r="60" spans="1:18" ht="15">
      <c r="A60" s="113" t="s">
        <v>159</v>
      </c>
      <c r="B60" s="125" t="s">
        <v>160</v>
      </c>
      <c r="C60" s="4"/>
      <c r="D60" s="4"/>
      <c r="E60" s="4">
        <v>1250000</v>
      </c>
      <c r="F60" s="4"/>
      <c r="G60" s="4"/>
      <c r="H60" s="4"/>
      <c r="I60" s="4"/>
      <c r="J60" s="4"/>
      <c r="K60" s="4">
        <v>1250000</v>
      </c>
      <c r="L60" s="4"/>
      <c r="M60" s="4"/>
      <c r="N60" s="4"/>
      <c r="O60" s="4">
        <f>SUM(C60:N60)</f>
        <v>2500000</v>
      </c>
      <c r="P60" s="103"/>
      <c r="Q60" s="103"/>
      <c r="R60" s="2"/>
    </row>
    <row r="61" spans="1:18" ht="15">
      <c r="A61" s="113" t="s">
        <v>162</v>
      </c>
      <c r="B61" s="125" t="s">
        <v>163</v>
      </c>
      <c r="C61" s="4"/>
      <c r="D61" s="4"/>
      <c r="E61" s="4">
        <v>585817</v>
      </c>
      <c r="F61" s="4"/>
      <c r="G61" s="4"/>
      <c r="H61" s="4"/>
      <c r="I61" s="4"/>
      <c r="J61" s="4"/>
      <c r="K61" s="4">
        <v>585817</v>
      </c>
      <c r="L61" s="4"/>
      <c r="M61" s="4"/>
      <c r="N61" s="4"/>
      <c r="O61" s="4">
        <f>SUM(C61:N61)</f>
        <v>1171634</v>
      </c>
      <c r="P61" s="103"/>
      <c r="Q61" s="103"/>
      <c r="R61" s="2"/>
    </row>
    <row r="62" spans="1:256" ht="15">
      <c r="A62" s="24" t="s">
        <v>195</v>
      </c>
      <c r="B62" s="38" t="s">
        <v>196</v>
      </c>
      <c r="C62" s="79">
        <f>SUM(C59:C61)</f>
        <v>0</v>
      </c>
      <c r="D62" s="79">
        <f aca="true" t="shared" si="18" ref="D62:N62">SUM(D59:D61)</f>
        <v>0</v>
      </c>
      <c r="E62" s="79">
        <f t="shared" si="18"/>
        <v>2460817</v>
      </c>
      <c r="F62" s="79">
        <f t="shared" si="18"/>
        <v>0</v>
      </c>
      <c r="G62" s="79">
        <f t="shared" si="18"/>
        <v>0</v>
      </c>
      <c r="H62" s="79">
        <f t="shared" si="18"/>
        <v>0</v>
      </c>
      <c r="I62" s="79">
        <f t="shared" si="18"/>
        <v>0</v>
      </c>
      <c r="J62" s="79">
        <f t="shared" si="18"/>
        <v>0</v>
      </c>
      <c r="K62" s="79">
        <f t="shared" si="18"/>
        <v>2460817</v>
      </c>
      <c r="L62" s="79">
        <f t="shared" si="18"/>
        <v>0</v>
      </c>
      <c r="M62" s="79">
        <f t="shared" si="18"/>
        <v>0</v>
      </c>
      <c r="N62" s="79">
        <f t="shared" si="18"/>
        <v>0</v>
      </c>
      <c r="O62" s="6">
        <f>SUM(O59:O61)</f>
        <v>4921634</v>
      </c>
      <c r="P62" s="103"/>
      <c r="Q62" s="103"/>
      <c r="R62" s="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18" ht="15">
      <c r="A63" s="116" t="s">
        <v>197</v>
      </c>
      <c r="B63" s="125" t="s">
        <v>198</v>
      </c>
      <c r="C63" s="4">
        <v>459082</v>
      </c>
      <c r="D63" s="4">
        <v>459082</v>
      </c>
      <c r="E63" s="4">
        <v>459082</v>
      </c>
      <c r="F63" s="4">
        <v>459082</v>
      </c>
      <c r="G63" s="4">
        <v>459082</v>
      </c>
      <c r="H63" s="4">
        <v>459082</v>
      </c>
      <c r="I63" s="4">
        <v>459082</v>
      </c>
      <c r="J63" s="4">
        <v>459082</v>
      </c>
      <c r="K63" s="4">
        <v>459082</v>
      </c>
      <c r="L63" s="4">
        <v>459082</v>
      </c>
      <c r="M63" s="4">
        <v>459082</v>
      </c>
      <c r="N63" s="4">
        <v>459085</v>
      </c>
      <c r="O63" s="4">
        <v>5508987</v>
      </c>
      <c r="P63" s="103"/>
      <c r="Q63" s="103"/>
      <c r="R63" s="2"/>
    </row>
    <row r="64" spans="1:18" ht="15">
      <c r="A64" s="116" t="s">
        <v>251</v>
      </c>
      <c r="B64" s="125" t="s">
        <v>234</v>
      </c>
      <c r="C64" s="4">
        <v>25000</v>
      </c>
      <c r="D64" s="4">
        <v>25000</v>
      </c>
      <c r="E64" s="4">
        <v>25000</v>
      </c>
      <c r="F64" s="4">
        <v>25000</v>
      </c>
      <c r="G64" s="4">
        <v>25000</v>
      </c>
      <c r="H64" s="4">
        <v>25000</v>
      </c>
      <c r="I64" s="4">
        <v>25000</v>
      </c>
      <c r="J64" s="4">
        <v>25000</v>
      </c>
      <c r="K64" s="4">
        <v>25000</v>
      </c>
      <c r="L64" s="4">
        <v>25000</v>
      </c>
      <c r="M64" s="4">
        <v>25000</v>
      </c>
      <c r="N64" s="4">
        <v>25000</v>
      </c>
      <c r="O64" s="4">
        <v>300000</v>
      </c>
      <c r="P64" s="103"/>
      <c r="Q64" s="103"/>
      <c r="R64" s="2"/>
    </row>
    <row r="65" spans="1:18" ht="15">
      <c r="A65" s="116" t="s">
        <v>199</v>
      </c>
      <c r="B65" s="125" t="s">
        <v>200</v>
      </c>
      <c r="C65" s="4">
        <v>113102</v>
      </c>
      <c r="D65" s="4">
        <v>113102</v>
      </c>
      <c r="E65" s="4">
        <v>113102</v>
      </c>
      <c r="F65" s="4">
        <v>113102</v>
      </c>
      <c r="G65" s="4">
        <v>113102</v>
      </c>
      <c r="H65" s="4">
        <v>113102</v>
      </c>
      <c r="I65" s="4">
        <v>113102</v>
      </c>
      <c r="J65" s="4">
        <v>113104</v>
      </c>
      <c r="K65" s="4">
        <v>113102</v>
      </c>
      <c r="L65" s="4">
        <v>113104</v>
      </c>
      <c r="M65" s="4">
        <v>113102</v>
      </c>
      <c r="N65" s="4">
        <v>113102</v>
      </c>
      <c r="O65" s="4">
        <v>1357228</v>
      </c>
      <c r="P65" s="103"/>
      <c r="Q65" s="103"/>
      <c r="R65" s="2"/>
    </row>
    <row r="66" spans="1:18" ht="15">
      <c r="A66" s="116" t="s">
        <v>201</v>
      </c>
      <c r="B66" s="125" t="s">
        <v>202</v>
      </c>
      <c r="C66" s="4">
        <v>161233</v>
      </c>
      <c r="D66" s="4">
        <v>161233</v>
      </c>
      <c r="E66" s="4">
        <v>161233</v>
      </c>
      <c r="F66" s="4">
        <v>161233</v>
      </c>
      <c r="G66" s="4">
        <v>161233</v>
      </c>
      <c r="H66" s="4">
        <v>161233</v>
      </c>
      <c r="I66" s="4">
        <v>161233</v>
      </c>
      <c r="J66" s="4">
        <v>161233</v>
      </c>
      <c r="K66" s="4">
        <v>161233</v>
      </c>
      <c r="L66" s="4">
        <v>161233</v>
      </c>
      <c r="M66" s="4">
        <v>16235</v>
      </c>
      <c r="N66" s="4">
        <v>161233</v>
      </c>
      <c r="O66" s="4">
        <v>1934798</v>
      </c>
      <c r="P66" s="103"/>
      <c r="Q66" s="103"/>
      <c r="R66" s="2"/>
    </row>
    <row r="67" spans="1:256" ht="15">
      <c r="A67" s="31" t="s">
        <v>203</v>
      </c>
      <c r="B67" s="38" t="s">
        <v>204</v>
      </c>
      <c r="C67" s="6">
        <f>SUM(C63:C66)</f>
        <v>758417</v>
      </c>
      <c r="D67" s="6">
        <f aca="true" t="shared" si="19" ref="D67:O67">SUM(D63:D66)</f>
        <v>758417</v>
      </c>
      <c r="E67" s="6">
        <f t="shared" si="19"/>
        <v>758417</v>
      </c>
      <c r="F67" s="6">
        <f t="shared" si="19"/>
        <v>758417</v>
      </c>
      <c r="G67" s="6">
        <f t="shared" si="19"/>
        <v>758417</v>
      </c>
      <c r="H67" s="6">
        <f t="shared" si="19"/>
        <v>758417</v>
      </c>
      <c r="I67" s="6">
        <f t="shared" si="19"/>
        <v>758417</v>
      </c>
      <c r="J67" s="6">
        <f t="shared" si="19"/>
        <v>758419</v>
      </c>
      <c r="K67" s="6">
        <f t="shared" si="19"/>
        <v>758417</v>
      </c>
      <c r="L67" s="6">
        <f t="shared" si="19"/>
        <v>758419</v>
      </c>
      <c r="M67" s="6">
        <f t="shared" si="19"/>
        <v>613419</v>
      </c>
      <c r="N67" s="6">
        <f t="shared" si="19"/>
        <v>758420</v>
      </c>
      <c r="O67" s="6">
        <f t="shared" si="19"/>
        <v>9101013</v>
      </c>
      <c r="P67" s="103"/>
      <c r="Q67" s="103"/>
      <c r="R67" s="2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5">
      <c r="A68" s="136" t="s">
        <v>205</v>
      </c>
      <c r="B68" s="126" t="s">
        <v>206</v>
      </c>
      <c r="C68" s="127">
        <f>SUM(C67,C62,C58)</f>
        <v>2685487</v>
      </c>
      <c r="D68" s="127">
        <f aca="true" t="shared" si="20" ref="D68:O68">SUM(D67,D62,D58)</f>
        <v>2685487</v>
      </c>
      <c r="E68" s="127">
        <f t="shared" si="20"/>
        <v>5146304</v>
      </c>
      <c r="F68" s="127">
        <f t="shared" si="20"/>
        <v>2685487</v>
      </c>
      <c r="G68" s="127">
        <f t="shared" si="20"/>
        <v>2685485</v>
      </c>
      <c r="H68" s="127">
        <f t="shared" si="20"/>
        <v>2685487</v>
      </c>
      <c r="I68" s="127">
        <f t="shared" si="20"/>
        <v>2685487</v>
      </c>
      <c r="J68" s="127">
        <f t="shared" si="20"/>
        <v>2685489</v>
      </c>
      <c r="K68" s="127">
        <f t="shared" si="20"/>
        <v>5146302</v>
      </c>
      <c r="L68" s="127">
        <f t="shared" si="20"/>
        <v>2685489</v>
      </c>
      <c r="M68" s="127">
        <f t="shared" si="20"/>
        <v>2540489</v>
      </c>
      <c r="N68" s="127">
        <f t="shared" si="20"/>
        <v>2685488</v>
      </c>
      <c r="O68" s="127">
        <f t="shared" si="20"/>
        <v>37147481</v>
      </c>
      <c r="P68" s="103"/>
      <c r="Q68" s="103"/>
      <c r="R68" s="2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  <c r="GN68" s="128"/>
      <c r="GO68" s="128"/>
      <c r="GP68" s="128"/>
      <c r="GQ68" s="128"/>
      <c r="GR68" s="128"/>
      <c r="GS68" s="128"/>
      <c r="GT68" s="128"/>
      <c r="GU68" s="128"/>
      <c r="GV68" s="128"/>
      <c r="GW68" s="128"/>
      <c r="GX68" s="128"/>
      <c r="GY68" s="128"/>
      <c r="GZ68" s="128"/>
      <c r="HA68" s="128"/>
      <c r="HB68" s="128"/>
      <c r="HC68" s="128"/>
      <c r="HD68" s="128"/>
      <c r="HE68" s="128"/>
      <c r="HF68" s="128"/>
      <c r="HG68" s="128"/>
      <c r="HH68" s="128"/>
      <c r="HI68" s="128"/>
      <c r="HJ68" s="128"/>
      <c r="HK68" s="128"/>
      <c r="HL68" s="128"/>
      <c r="HM68" s="128"/>
      <c r="HN68" s="128"/>
      <c r="HO68" s="128"/>
      <c r="HP68" s="128"/>
      <c r="HQ68" s="128"/>
      <c r="HR68" s="128"/>
      <c r="HS68" s="128"/>
      <c r="HT68" s="128"/>
      <c r="HU68" s="128"/>
      <c r="HV68" s="128"/>
      <c r="HW68" s="128"/>
      <c r="HX68" s="128"/>
      <c r="HY68" s="128"/>
      <c r="HZ68" s="128"/>
      <c r="IA68" s="128"/>
      <c r="IB68" s="128"/>
      <c r="IC68" s="128"/>
      <c r="ID68" s="128"/>
      <c r="IE68" s="128"/>
      <c r="IF68" s="128"/>
      <c r="IG68" s="128"/>
      <c r="IH68" s="128"/>
      <c r="II68" s="128"/>
      <c r="IJ68" s="128"/>
      <c r="IK68" s="128"/>
      <c r="IL68" s="128"/>
      <c r="IM68" s="128"/>
      <c r="IN68" s="128"/>
      <c r="IO68" s="128"/>
      <c r="IP68" s="128"/>
      <c r="IQ68" s="128"/>
      <c r="IR68" s="128"/>
      <c r="IS68" s="128"/>
      <c r="IT68" s="128"/>
      <c r="IU68" s="128"/>
      <c r="IV68" s="128"/>
    </row>
    <row r="69" spans="1:256" ht="15">
      <c r="A69" s="137" t="s">
        <v>207</v>
      </c>
      <c r="B69" s="130" t="s">
        <v>208</v>
      </c>
      <c r="C69" s="131"/>
      <c r="D69" s="131"/>
      <c r="E69" s="131"/>
      <c r="F69" s="131"/>
      <c r="G69" s="131">
        <v>54243492</v>
      </c>
      <c r="H69" s="131"/>
      <c r="I69" s="131"/>
      <c r="J69" s="131"/>
      <c r="K69" s="131"/>
      <c r="L69" s="131"/>
      <c r="M69" s="131"/>
      <c r="N69" s="131"/>
      <c r="O69" s="4">
        <v>54243492</v>
      </c>
      <c r="P69" s="103"/>
      <c r="Q69" s="103"/>
      <c r="R69" s="2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ht="15">
      <c r="A70" s="136" t="s">
        <v>209</v>
      </c>
      <c r="B70" s="47" t="s">
        <v>210</v>
      </c>
      <c r="C70" s="127">
        <f>SUM(C69)</f>
        <v>0</v>
      </c>
      <c r="D70" s="127">
        <f aca="true" t="shared" si="21" ref="D70:O70">SUM(D69)</f>
        <v>0</v>
      </c>
      <c r="E70" s="127">
        <f t="shared" si="21"/>
        <v>0</v>
      </c>
      <c r="F70" s="127">
        <f t="shared" si="21"/>
        <v>0</v>
      </c>
      <c r="G70" s="127">
        <f t="shared" si="21"/>
        <v>54243492</v>
      </c>
      <c r="H70" s="127">
        <f t="shared" si="21"/>
        <v>0</v>
      </c>
      <c r="I70" s="127">
        <f t="shared" si="21"/>
        <v>0</v>
      </c>
      <c r="J70" s="127">
        <f t="shared" si="21"/>
        <v>0</v>
      </c>
      <c r="K70" s="127">
        <f t="shared" si="21"/>
        <v>0</v>
      </c>
      <c r="L70" s="127">
        <f t="shared" si="21"/>
        <v>0</v>
      </c>
      <c r="M70" s="127">
        <f t="shared" si="21"/>
        <v>0</v>
      </c>
      <c r="N70" s="127">
        <f t="shared" si="21"/>
        <v>0</v>
      </c>
      <c r="O70" s="127">
        <f t="shared" si="21"/>
        <v>54243492</v>
      </c>
      <c r="P70" s="103"/>
      <c r="Q70" s="103"/>
      <c r="R70" s="2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  <c r="GJ70" s="128"/>
      <c r="GK70" s="128"/>
      <c r="GL70" s="128"/>
      <c r="GM70" s="128"/>
      <c r="GN70" s="128"/>
      <c r="GO70" s="128"/>
      <c r="GP70" s="128"/>
      <c r="GQ70" s="128"/>
      <c r="GR70" s="128"/>
      <c r="GS70" s="128"/>
      <c r="GT70" s="128"/>
      <c r="GU70" s="128"/>
      <c r="GV70" s="128"/>
      <c r="GW70" s="128"/>
      <c r="GX70" s="128"/>
      <c r="GY70" s="128"/>
      <c r="GZ70" s="128"/>
      <c r="HA70" s="128"/>
      <c r="HB70" s="128"/>
      <c r="HC70" s="128"/>
      <c r="HD70" s="128"/>
      <c r="HE70" s="128"/>
      <c r="HF70" s="128"/>
      <c r="HG70" s="128"/>
      <c r="HH70" s="128"/>
      <c r="HI70" s="128"/>
      <c r="HJ70" s="128"/>
      <c r="HK70" s="128"/>
      <c r="HL70" s="128"/>
      <c r="HM70" s="128"/>
      <c r="HN70" s="128"/>
      <c r="HO70" s="128"/>
      <c r="HP70" s="128"/>
      <c r="HQ70" s="128"/>
      <c r="HR70" s="128"/>
      <c r="HS70" s="128"/>
      <c r="HT70" s="128"/>
      <c r="HU70" s="128"/>
      <c r="HV70" s="128"/>
      <c r="HW70" s="128"/>
      <c r="HX70" s="128"/>
      <c r="HY70" s="128"/>
      <c r="HZ70" s="128"/>
      <c r="IA70" s="128"/>
      <c r="IB70" s="128"/>
      <c r="IC70" s="128"/>
      <c r="ID70" s="128"/>
      <c r="IE70" s="128"/>
      <c r="IF70" s="128"/>
      <c r="IG70" s="128"/>
      <c r="IH70" s="128"/>
      <c r="II70" s="128"/>
      <c r="IJ70" s="128"/>
      <c r="IK70" s="128"/>
      <c r="IL70" s="128"/>
      <c r="IM70" s="128"/>
      <c r="IN70" s="128"/>
      <c r="IO70" s="128"/>
      <c r="IP70" s="128"/>
      <c r="IQ70" s="128"/>
      <c r="IR70" s="128"/>
      <c r="IS70" s="128"/>
      <c r="IT70" s="128"/>
      <c r="IU70" s="128"/>
      <c r="IV70" s="128"/>
    </row>
    <row r="71" spans="1:256" ht="15">
      <c r="A71" s="132" t="s">
        <v>18</v>
      </c>
      <c r="B71" s="132"/>
      <c r="C71" s="127">
        <f>SUM(C68+C70)</f>
        <v>2685487</v>
      </c>
      <c r="D71" s="127">
        <f aca="true" t="shared" si="22" ref="D71:O71">SUM(D68+D70)</f>
        <v>2685487</v>
      </c>
      <c r="E71" s="127">
        <f t="shared" si="22"/>
        <v>5146304</v>
      </c>
      <c r="F71" s="127">
        <f t="shared" si="22"/>
        <v>2685487</v>
      </c>
      <c r="G71" s="127">
        <f t="shared" si="22"/>
        <v>56928977</v>
      </c>
      <c r="H71" s="127">
        <f t="shared" si="22"/>
        <v>2685487</v>
      </c>
      <c r="I71" s="127">
        <f t="shared" si="22"/>
        <v>2685487</v>
      </c>
      <c r="J71" s="127">
        <f t="shared" si="22"/>
        <v>2685489</v>
      </c>
      <c r="K71" s="127">
        <f t="shared" si="22"/>
        <v>5146302</v>
      </c>
      <c r="L71" s="127">
        <f t="shared" si="22"/>
        <v>2685489</v>
      </c>
      <c r="M71" s="127">
        <f t="shared" si="22"/>
        <v>2540489</v>
      </c>
      <c r="N71" s="127">
        <f t="shared" si="22"/>
        <v>2685488</v>
      </c>
      <c r="O71" s="127">
        <f t="shared" si="22"/>
        <v>91390973</v>
      </c>
      <c r="P71" s="103"/>
      <c r="Q71" s="103"/>
      <c r="R71" s="2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  <c r="HC71" s="128"/>
      <c r="HD71" s="128"/>
      <c r="HE71" s="128"/>
      <c r="HF71" s="128"/>
      <c r="HG71" s="128"/>
      <c r="HH71" s="128"/>
      <c r="HI71" s="128"/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  <c r="IB71" s="128"/>
      <c r="IC71" s="128"/>
      <c r="ID71" s="128"/>
      <c r="IE71" s="128"/>
      <c r="IF71" s="128"/>
      <c r="IG71" s="128"/>
      <c r="IH71" s="128"/>
      <c r="II71" s="128"/>
      <c r="IJ71" s="128"/>
      <c r="IK71" s="128"/>
      <c r="IL71" s="128"/>
      <c r="IM71" s="128"/>
      <c r="IN71" s="128"/>
      <c r="IO71" s="128"/>
      <c r="IP71" s="128"/>
      <c r="IQ71" s="128"/>
      <c r="IR71" s="128"/>
      <c r="IS71" s="128"/>
      <c r="IT71" s="128"/>
      <c r="IU71" s="128"/>
      <c r="IV71" s="128"/>
    </row>
    <row r="72" spans="2:17" ht="1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103"/>
      <c r="Q72" s="93"/>
    </row>
    <row r="73" spans="1:17" ht="15">
      <c r="A73" s="180">
        <v>2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03"/>
      <c r="Q73" s="93"/>
    </row>
    <row r="74" spans="2:17" ht="1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103"/>
      <c r="Q74" s="93"/>
    </row>
    <row r="75" spans="2:17" ht="15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103"/>
      <c r="Q75" s="93"/>
    </row>
    <row r="76" spans="2:17" ht="1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103"/>
      <c r="Q76" s="93"/>
    </row>
    <row r="77" spans="2:17" ht="1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103"/>
      <c r="Q77" s="93"/>
    </row>
    <row r="78" spans="2:17" ht="1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103"/>
      <c r="Q78" s="93"/>
    </row>
    <row r="79" spans="2:17" ht="1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103"/>
      <c r="Q79" s="93"/>
    </row>
    <row r="80" spans="2:17" ht="1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103"/>
      <c r="Q80" s="93"/>
    </row>
    <row r="81" spans="2:17" ht="1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103"/>
      <c r="Q81" s="93"/>
    </row>
    <row r="82" spans="2:17" ht="1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103"/>
      <c r="Q82" s="93"/>
    </row>
    <row r="83" spans="2:17" ht="1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103"/>
      <c r="Q83" s="93"/>
    </row>
    <row r="84" spans="2:17" ht="1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103"/>
      <c r="Q84" s="93"/>
    </row>
  </sheetData>
  <sheetProtection/>
  <mergeCells count="4">
    <mergeCell ref="A1:O1"/>
    <mergeCell ref="A2:O2"/>
    <mergeCell ref="A3:O3"/>
    <mergeCell ref="A73:O7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L43" sqref="L43"/>
    </sheetView>
  </sheetViews>
  <sheetFormatPr defaultColWidth="58.421875" defaultRowHeight="15"/>
  <cols>
    <col min="1" max="1" width="58.421875" style="1" customWidth="1"/>
    <col min="2" max="2" width="9.00390625" style="1" customWidth="1"/>
    <col min="3" max="3" width="11.8515625" style="2" bestFit="1" customWidth="1"/>
    <col min="4" max="4" width="11.00390625" style="2" customWidth="1"/>
    <col min="5" max="5" width="11.140625" style="2" hidden="1" customWidth="1"/>
    <col min="6" max="6" width="14.140625" style="2" customWidth="1"/>
    <col min="7" max="255" width="9.140625" style="1" customWidth="1"/>
    <col min="256" max="16384" width="58.421875" style="1" customWidth="1"/>
  </cols>
  <sheetData>
    <row r="1" spans="1:6" ht="15">
      <c r="A1" s="161" t="s">
        <v>257</v>
      </c>
      <c r="B1" s="161"/>
      <c r="C1" s="161"/>
      <c r="D1" s="161"/>
      <c r="E1" s="161"/>
      <c r="F1" s="161"/>
    </row>
    <row r="2" spans="1:6" ht="15.75">
      <c r="A2" s="165" t="s">
        <v>219</v>
      </c>
      <c r="B2" s="166"/>
      <c r="C2" s="166"/>
      <c r="D2" s="166"/>
      <c r="E2" s="166"/>
      <c r="F2" s="167"/>
    </row>
    <row r="3" spans="1:6" ht="15.75">
      <c r="A3" s="165" t="s">
        <v>19</v>
      </c>
      <c r="B3" s="166"/>
      <c r="C3" s="166"/>
      <c r="D3" s="166"/>
      <c r="E3" s="166"/>
      <c r="F3" s="167"/>
    </row>
    <row r="4" spans="1:6" ht="19.5">
      <c r="A4" s="8"/>
      <c r="F4" s="9" t="s">
        <v>1</v>
      </c>
    </row>
    <row r="5" spans="1:6" ht="51">
      <c r="A5" s="10" t="s">
        <v>20</v>
      </c>
      <c r="B5" s="11" t="s">
        <v>21</v>
      </c>
      <c r="C5" s="12" t="s">
        <v>22</v>
      </c>
      <c r="D5" s="12" t="s">
        <v>23</v>
      </c>
      <c r="E5" s="12" t="s">
        <v>24</v>
      </c>
      <c r="F5" s="13" t="s">
        <v>25</v>
      </c>
    </row>
    <row r="6" spans="1:6" ht="15">
      <c r="A6" s="14" t="s">
        <v>26</v>
      </c>
      <c r="B6" s="15" t="s">
        <v>27</v>
      </c>
      <c r="C6" s="4">
        <v>3772056</v>
      </c>
      <c r="D6" s="4">
        <v>0</v>
      </c>
      <c r="E6" s="4"/>
      <c r="F6" s="4">
        <v>3772056</v>
      </c>
    </row>
    <row r="7" spans="1:6" ht="15">
      <c r="A7" s="16" t="s">
        <v>28</v>
      </c>
      <c r="B7" s="17" t="s">
        <v>29</v>
      </c>
      <c r="C7" s="4">
        <v>225000</v>
      </c>
      <c r="D7" s="4">
        <v>0</v>
      </c>
      <c r="E7" s="4"/>
      <c r="F7" s="4">
        <v>225000</v>
      </c>
    </row>
    <row r="8" spans="1:6" ht="15">
      <c r="A8" s="18" t="s">
        <v>30</v>
      </c>
      <c r="B8" s="19" t="s">
        <v>31</v>
      </c>
      <c r="C8" s="6">
        <f>SUM(C6:C7)</f>
        <v>3997056</v>
      </c>
      <c r="D8" s="4">
        <v>0</v>
      </c>
      <c r="E8" s="6"/>
      <c r="F8" s="6">
        <f>SUM(F6:F7)</f>
        <v>3997056</v>
      </c>
    </row>
    <row r="9" spans="1:6" ht="15">
      <c r="A9" s="20" t="s">
        <v>32</v>
      </c>
      <c r="B9" s="17" t="s">
        <v>33</v>
      </c>
      <c r="C9" s="4">
        <v>2064144</v>
      </c>
      <c r="D9" s="4">
        <v>0</v>
      </c>
      <c r="E9" s="4"/>
      <c r="F9" s="4">
        <v>2064144</v>
      </c>
    </row>
    <row r="10" spans="1:6" ht="25.5">
      <c r="A10" s="20" t="s">
        <v>34</v>
      </c>
      <c r="B10" s="17" t="s">
        <v>35</v>
      </c>
      <c r="C10" s="4">
        <v>360000</v>
      </c>
      <c r="D10" s="4">
        <v>0</v>
      </c>
      <c r="E10" s="4"/>
      <c r="F10" s="4">
        <v>360000</v>
      </c>
    </row>
    <row r="11" spans="1:6" ht="15">
      <c r="A11" s="21" t="s">
        <v>36</v>
      </c>
      <c r="B11" s="19" t="s">
        <v>37</v>
      </c>
      <c r="C11" s="6">
        <f>SUM(C9:C10)</f>
        <v>2424144</v>
      </c>
      <c r="D11" s="4">
        <v>0</v>
      </c>
      <c r="E11" s="6"/>
      <c r="F11" s="6">
        <f>SUM(F9:F10)</f>
        <v>2424144</v>
      </c>
    </row>
    <row r="12" spans="1:6" ht="15">
      <c r="A12" s="22" t="s">
        <v>38</v>
      </c>
      <c r="B12" s="23" t="s">
        <v>39</v>
      </c>
      <c r="C12" s="6">
        <f>SUM(C11,C8)</f>
        <v>6421200</v>
      </c>
      <c r="D12" s="4">
        <v>0</v>
      </c>
      <c r="E12" s="6"/>
      <c r="F12" s="6">
        <f>SUM(F11,F8)</f>
        <v>6421200</v>
      </c>
    </row>
    <row r="13" spans="1:6" ht="28.5">
      <c r="A13" s="24" t="s">
        <v>40</v>
      </c>
      <c r="B13" s="23" t="s">
        <v>41</v>
      </c>
      <c r="C13" s="6">
        <v>1072910</v>
      </c>
      <c r="D13" s="4">
        <v>0</v>
      </c>
      <c r="E13" s="6"/>
      <c r="F13" s="6">
        <v>1072910</v>
      </c>
    </row>
    <row r="14" spans="1:6" s="26" customFormat="1" ht="15">
      <c r="A14" s="20" t="s">
        <v>42</v>
      </c>
      <c r="B14" s="17" t="s">
        <v>43</v>
      </c>
      <c r="C14" s="25">
        <v>180000</v>
      </c>
      <c r="D14" s="4">
        <v>0</v>
      </c>
      <c r="E14" s="25"/>
      <c r="F14" s="25">
        <v>180000</v>
      </c>
    </row>
    <row r="15" spans="1:6" ht="15">
      <c r="A15" s="20" t="s">
        <v>44</v>
      </c>
      <c r="B15" s="17" t="s">
        <v>45</v>
      </c>
      <c r="C15" s="4">
        <v>1380000</v>
      </c>
      <c r="D15" s="4">
        <v>0</v>
      </c>
      <c r="E15" s="4"/>
      <c r="F15" s="4">
        <v>1380000</v>
      </c>
    </row>
    <row r="16" spans="1:6" ht="15">
      <c r="A16" s="21" t="s">
        <v>46</v>
      </c>
      <c r="B16" s="19" t="s">
        <v>47</v>
      </c>
      <c r="C16" s="6">
        <f>SUM(C14:C15)</f>
        <v>1560000</v>
      </c>
      <c r="D16" s="4">
        <v>0</v>
      </c>
      <c r="E16" s="6"/>
      <c r="F16" s="6">
        <f>SUM(F14:F15)</f>
        <v>1560000</v>
      </c>
    </row>
    <row r="17" spans="1:6" ht="15">
      <c r="A17" s="20" t="s">
        <v>48</v>
      </c>
      <c r="B17" s="17" t="s">
        <v>49</v>
      </c>
      <c r="C17" s="4">
        <v>60000</v>
      </c>
      <c r="D17" s="4">
        <v>0</v>
      </c>
      <c r="E17" s="4"/>
      <c r="F17" s="4">
        <v>60000</v>
      </c>
    </row>
    <row r="18" spans="1:6" ht="15">
      <c r="A18" s="20" t="s">
        <v>50</v>
      </c>
      <c r="B18" s="17" t="s">
        <v>51</v>
      </c>
      <c r="C18" s="4">
        <v>200000</v>
      </c>
      <c r="D18" s="4">
        <v>0</v>
      </c>
      <c r="E18" s="4"/>
      <c r="F18" s="4">
        <v>200000</v>
      </c>
    </row>
    <row r="19" spans="1:6" ht="15">
      <c r="A19" s="21" t="s">
        <v>52</v>
      </c>
      <c r="B19" s="19" t="s">
        <v>53</v>
      </c>
      <c r="C19" s="6">
        <f>SUM(C17:C18)</f>
        <v>260000</v>
      </c>
      <c r="D19" s="4">
        <v>0</v>
      </c>
      <c r="E19" s="4"/>
      <c r="F19" s="6">
        <f>SUM(F17:F18)</f>
        <v>260000</v>
      </c>
    </row>
    <row r="20" spans="1:6" ht="15">
      <c r="A20" s="20" t="s">
        <v>54</v>
      </c>
      <c r="B20" s="17" t="s">
        <v>55</v>
      </c>
      <c r="C20" s="4">
        <v>3207682</v>
      </c>
      <c r="D20" s="4">
        <v>0</v>
      </c>
      <c r="E20" s="4"/>
      <c r="F20" s="4">
        <v>3207682</v>
      </c>
    </row>
    <row r="21" spans="1:7" ht="15">
      <c r="A21" s="20" t="s">
        <v>56</v>
      </c>
      <c r="B21" s="17" t="s">
        <v>57</v>
      </c>
      <c r="C21" s="4">
        <v>2147000</v>
      </c>
      <c r="D21" s="4">
        <v>0</v>
      </c>
      <c r="E21" s="4"/>
      <c r="F21" s="4">
        <v>2147000</v>
      </c>
      <c r="G21" s="2"/>
    </row>
    <row r="22" spans="1:6" ht="15">
      <c r="A22" s="20" t="s">
        <v>58</v>
      </c>
      <c r="B22" s="17" t="s">
        <v>59</v>
      </c>
      <c r="C22" s="4">
        <v>3600000</v>
      </c>
      <c r="D22" s="4">
        <v>0</v>
      </c>
      <c r="E22" s="4"/>
      <c r="F22" s="4">
        <v>3600000</v>
      </c>
    </row>
    <row r="23" spans="1:6" ht="15">
      <c r="A23" s="20" t="s">
        <v>60</v>
      </c>
      <c r="B23" s="17" t="s">
        <v>61</v>
      </c>
      <c r="C23" s="4">
        <v>148000</v>
      </c>
      <c r="D23" s="4">
        <v>0</v>
      </c>
      <c r="E23" s="4"/>
      <c r="F23" s="4">
        <v>148000</v>
      </c>
    </row>
    <row r="24" spans="1:6" ht="15">
      <c r="A24" s="20" t="s">
        <v>62</v>
      </c>
      <c r="B24" s="17" t="s">
        <v>63</v>
      </c>
      <c r="C24" s="4">
        <v>5335200</v>
      </c>
      <c r="D24" s="4">
        <v>0</v>
      </c>
      <c r="E24" s="4"/>
      <c r="F24" s="4">
        <v>5335200</v>
      </c>
    </row>
    <row r="25" spans="1:6" s="27" customFormat="1" ht="15">
      <c r="A25" s="21" t="s">
        <v>64</v>
      </c>
      <c r="B25" s="19" t="s">
        <v>65</v>
      </c>
      <c r="C25" s="6">
        <f>SUM(C20:C24)</f>
        <v>14437882</v>
      </c>
      <c r="D25" s="4">
        <v>0</v>
      </c>
      <c r="E25" s="6"/>
      <c r="F25" s="6">
        <f>SUM(F20:F24)</f>
        <v>14437882</v>
      </c>
    </row>
    <row r="26" spans="1:6" ht="15">
      <c r="A26" s="20" t="s">
        <v>66</v>
      </c>
      <c r="B26" s="17" t="s">
        <v>67</v>
      </c>
      <c r="C26" s="4">
        <v>3847401</v>
      </c>
      <c r="D26" s="4">
        <v>0</v>
      </c>
      <c r="E26" s="4"/>
      <c r="F26" s="4">
        <v>3847401</v>
      </c>
    </row>
    <row r="27" spans="1:6" s="29" customFormat="1" ht="15">
      <c r="A27" s="21" t="s">
        <v>68</v>
      </c>
      <c r="B27" s="19" t="s">
        <v>69</v>
      </c>
      <c r="C27" s="28">
        <f>SUM(C26)</f>
        <v>3847401</v>
      </c>
      <c r="D27" s="4">
        <v>0</v>
      </c>
      <c r="E27" s="28"/>
      <c r="F27" s="28">
        <f>SUM(F26)</f>
        <v>3847401</v>
      </c>
    </row>
    <row r="28" spans="1:7" ht="15">
      <c r="A28" s="24" t="s">
        <v>70</v>
      </c>
      <c r="B28" s="23" t="s">
        <v>71</v>
      </c>
      <c r="C28" s="6">
        <f>SUM(C16+C19+C25+C27)</f>
        <v>20105283</v>
      </c>
      <c r="D28" s="4">
        <v>0</v>
      </c>
      <c r="E28" s="4"/>
      <c r="F28" s="6">
        <f>SUM(F16+F19+F25+F27)</f>
        <v>20105283</v>
      </c>
      <c r="G28" s="2"/>
    </row>
    <row r="29" spans="1:6" ht="15">
      <c r="A29" s="30" t="s">
        <v>72</v>
      </c>
      <c r="B29" s="17" t="s">
        <v>73</v>
      </c>
      <c r="C29" s="4">
        <v>500000</v>
      </c>
      <c r="D29" s="4">
        <v>0</v>
      </c>
      <c r="E29" s="4"/>
      <c r="F29" s="4">
        <v>500000</v>
      </c>
    </row>
    <row r="30" spans="1:6" ht="15">
      <c r="A30" s="31" t="s">
        <v>74</v>
      </c>
      <c r="B30" s="23" t="s">
        <v>75</v>
      </c>
      <c r="C30" s="6">
        <f>SUM(C29)</f>
        <v>500000</v>
      </c>
      <c r="D30" s="4">
        <v>0</v>
      </c>
      <c r="E30" s="4"/>
      <c r="F30" s="6">
        <f>SUM(F29)</f>
        <v>500000</v>
      </c>
    </row>
    <row r="31" spans="1:6" s="26" customFormat="1" ht="15">
      <c r="A31" s="30" t="s">
        <v>212</v>
      </c>
      <c r="B31" s="17" t="s">
        <v>213</v>
      </c>
      <c r="C31" s="25">
        <v>360000</v>
      </c>
      <c r="D31" s="4">
        <v>0</v>
      </c>
      <c r="E31" s="25"/>
      <c r="F31" s="25">
        <v>360000</v>
      </c>
    </row>
    <row r="32" spans="1:6" ht="15">
      <c r="A32" s="32" t="s">
        <v>76</v>
      </c>
      <c r="B32" s="17" t="s">
        <v>77</v>
      </c>
      <c r="C32" s="25">
        <v>468805</v>
      </c>
      <c r="D32" s="4">
        <v>0</v>
      </c>
      <c r="E32" s="4"/>
      <c r="F32" s="25">
        <v>468805</v>
      </c>
    </row>
    <row r="33" spans="1:6" ht="15">
      <c r="A33" s="32" t="s">
        <v>78</v>
      </c>
      <c r="B33" s="17" t="s">
        <v>79</v>
      </c>
      <c r="C33" s="25">
        <v>1360000</v>
      </c>
      <c r="D33" s="4">
        <v>0</v>
      </c>
      <c r="E33" s="4"/>
      <c r="F33" s="25">
        <v>1360000</v>
      </c>
    </row>
    <row r="34" spans="1:6" ht="15">
      <c r="A34" s="33" t="s">
        <v>80</v>
      </c>
      <c r="B34" s="17" t="s">
        <v>81</v>
      </c>
      <c r="C34" s="25">
        <v>16989032</v>
      </c>
      <c r="D34" s="4">
        <v>0</v>
      </c>
      <c r="E34" s="4"/>
      <c r="F34" s="25">
        <v>16989032</v>
      </c>
    </row>
    <row r="35" spans="1:6" ht="15">
      <c r="A35" s="31" t="s">
        <v>82</v>
      </c>
      <c r="B35" s="23" t="s">
        <v>83</v>
      </c>
      <c r="C35" s="6">
        <f>SUM(C31:C34)</f>
        <v>19177837</v>
      </c>
      <c r="D35" s="4">
        <v>0</v>
      </c>
      <c r="E35" s="4"/>
      <c r="F35" s="6">
        <f>SUM(F31:F34)</f>
        <v>19177837</v>
      </c>
    </row>
    <row r="36" spans="1:6" ht="15.75">
      <c r="A36" s="34" t="s">
        <v>84</v>
      </c>
      <c r="B36" s="23"/>
      <c r="C36" s="35">
        <f>SUM(C12+C13+C28+C30+C35)</f>
        <v>47277230</v>
      </c>
      <c r="D36" s="4">
        <v>0</v>
      </c>
      <c r="E36" s="35"/>
      <c r="F36" s="35">
        <f>SUM(F12+F13+F28+F30+F35)</f>
        <v>47277230</v>
      </c>
    </row>
    <row r="37" spans="1:6" ht="15">
      <c r="A37" s="36" t="s">
        <v>85</v>
      </c>
      <c r="B37" s="17" t="s">
        <v>86</v>
      </c>
      <c r="C37" s="4">
        <v>7543500</v>
      </c>
      <c r="D37" s="4">
        <v>0</v>
      </c>
      <c r="E37" s="4"/>
      <c r="F37" s="4">
        <v>7543500</v>
      </c>
    </row>
    <row r="38" spans="1:6" ht="15">
      <c r="A38" s="36" t="s">
        <v>214</v>
      </c>
      <c r="B38" s="17" t="s">
        <v>87</v>
      </c>
      <c r="C38" s="4">
        <v>9025197</v>
      </c>
      <c r="D38" s="4">
        <v>0</v>
      </c>
      <c r="E38" s="4"/>
      <c r="F38" s="4">
        <v>9025197</v>
      </c>
    </row>
    <row r="39" spans="1:6" ht="15">
      <c r="A39" s="37" t="s">
        <v>88</v>
      </c>
      <c r="B39" s="17" t="s">
        <v>89</v>
      </c>
      <c r="C39" s="4">
        <v>4473803</v>
      </c>
      <c r="D39" s="4">
        <v>0</v>
      </c>
      <c r="E39" s="4"/>
      <c r="F39" s="4">
        <v>4473803</v>
      </c>
    </row>
    <row r="40" spans="1:6" ht="15">
      <c r="A40" s="38" t="s">
        <v>90</v>
      </c>
      <c r="B40" s="23" t="s">
        <v>91</v>
      </c>
      <c r="C40" s="6">
        <f>SUM(C37:C39)</f>
        <v>21042500</v>
      </c>
      <c r="D40" s="4">
        <v>0</v>
      </c>
      <c r="E40" s="4"/>
      <c r="F40" s="6">
        <f>SUM(F37:F39)</f>
        <v>21042500</v>
      </c>
    </row>
    <row r="41" spans="1:6" ht="15">
      <c r="A41" s="30" t="s">
        <v>92</v>
      </c>
      <c r="B41" s="17" t="s">
        <v>93</v>
      </c>
      <c r="C41" s="4">
        <v>17088007</v>
      </c>
      <c r="D41" s="4">
        <v>0</v>
      </c>
      <c r="E41" s="4"/>
      <c r="F41" s="4">
        <v>17088007</v>
      </c>
    </row>
    <row r="42" spans="1:6" ht="15">
      <c r="A42" s="30" t="s">
        <v>94</v>
      </c>
      <c r="B42" s="17" t="s">
        <v>95</v>
      </c>
      <c r="C42" s="4">
        <v>4608242</v>
      </c>
      <c r="D42" s="4">
        <v>0</v>
      </c>
      <c r="E42" s="4"/>
      <c r="F42" s="4">
        <v>4608242</v>
      </c>
    </row>
    <row r="43" spans="1:6" ht="15">
      <c r="A43" s="31" t="s">
        <v>96</v>
      </c>
      <c r="B43" s="23" t="s">
        <v>97</v>
      </c>
      <c r="C43" s="6">
        <f>SUM(C41:C42)</f>
        <v>21696249</v>
      </c>
      <c r="D43" s="4">
        <v>0</v>
      </c>
      <c r="E43" s="6"/>
      <c r="F43" s="6">
        <f>SUM(F41:F42)</f>
        <v>21696249</v>
      </c>
    </row>
    <row r="44" spans="1:6" s="26" customFormat="1" ht="15">
      <c r="A44" s="30" t="s">
        <v>215</v>
      </c>
      <c r="B44" s="17" t="s">
        <v>216</v>
      </c>
      <c r="C44" s="25">
        <v>450000</v>
      </c>
      <c r="D44" s="4">
        <v>0</v>
      </c>
      <c r="E44" s="25"/>
      <c r="F44" s="25">
        <v>450000</v>
      </c>
    </row>
    <row r="45" spans="1:6" ht="15">
      <c r="A45" s="31" t="s">
        <v>217</v>
      </c>
      <c r="B45" s="23" t="s">
        <v>218</v>
      </c>
      <c r="C45" s="6">
        <f>SUM(C44)</f>
        <v>450000</v>
      </c>
      <c r="D45" s="4">
        <v>0</v>
      </c>
      <c r="E45" s="6"/>
      <c r="F45" s="6">
        <f>SUM(F44)</f>
        <v>450000</v>
      </c>
    </row>
    <row r="46" spans="1:6" ht="15.75">
      <c r="A46" s="34" t="s">
        <v>98</v>
      </c>
      <c r="B46" s="39"/>
      <c r="C46" s="35">
        <f>SUM(C45,C43,C40)</f>
        <v>43188749</v>
      </c>
      <c r="D46" s="4">
        <v>0</v>
      </c>
      <c r="E46" s="35"/>
      <c r="F46" s="35">
        <f>SUM(F45,F43,F40)</f>
        <v>43188749</v>
      </c>
    </row>
    <row r="47" spans="1:6" ht="15.75">
      <c r="A47" s="40" t="s">
        <v>99</v>
      </c>
      <c r="B47" s="41" t="s">
        <v>100</v>
      </c>
      <c r="C47" s="6">
        <f>SUM(C36+C46)</f>
        <v>90465979</v>
      </c>
      <c r="D47" s="4">
        <v>0</v>
      </c>
      <c r="E47" s="6"/>
      <c r="F47" s="6">
        <f>SUM(F36+F46)</f>
        <v>90465979</v>
      </c>
    </row>
    <row r="48" spans="1:6" ht="15">
      <c r="A48" s="42" t="s">
        <v>101</v>
      </c>
      <c r="B48" s="43" t="s">
        <v>102</v>
      </c>
      <c r="C48" s="44">
        <v>924994</v>
      </c>
      <c r="D48" s="4">
        <v>0</v>
      </c>
      <c r="E48" s="45"/>
      <c r="F48" s="44">
        <v>924994</v>
      </c>
    </row>
    <row r="49" spans="1:6" ht="15">
      <c r="A49" s="46" t="s">
        <v>103</v>
      </c>
      <c r="B49" s="47" t="s">
        <v>104</v>
      </c>
      <c r="C49" s="48">
        <f>SUM(C48)</f>
        <v>924994</v>
      </c>
      <c r="D49" s="4">
        <v>0</v>
      </c>
      <c r="E49" s="49"/>
      <c r="F49" s="48">
        <f>SUM(F48)</f>
        <v>924994</v>
      </c>
    </row>
    <row r="50" spans="1:6" ht="15.75">
      <c r="A50" s="50" t="s">
        <v>105</v>
      </c>
      <c r="B50" s="51" t="s">
        <v>106</v>
      </c>
      <c r="C50" s="48">
        <f>SUM(C49)</f>
        <v>924994</v>
      </c>
      <c r="D50" s="4">
        <v>0</v>
      </c>
      <c r="E50" s="49"/>
      <c r="F50" s="48">
        <f>SUM(F49)</f>
        <v>924994</v>
      </c>
    </row>
    <row r="51" spans="1:6" ht="15.75">
      <c r="A51" s="52" t="s">
        <v>12</v>
      </c>
      <c r="B51" s="53"/>
      <c r="C51" s="6">
        <f>SUM(C47+C50)</f>
        <v>91390973</v>
      </c>
      <c r="D51" s="4">
        <v>0</v>
      </c>
      <c r="E51" s="6"/>
      <c r="F51" s="6">
        <f>SUM(F47+F50)</f>
        <v>91390973</v>
      </c>
    </row>
  </sheetData>
  <sheetProtection/>
  <mergeCells count="3">
    <mergeCell ref="A1:F1"/>
    <mergeCell ref="A2:F2"/>
    <mergeCell ref="A3:F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K16" sqref="K15:K16"/>
    </sheetView>
  </sheetViews>
  <sheetFormatPr defaultColWidth="9.140625" defaultRowHeight="15"/>
  <cols>
    <col min="1" max="1" width="48.28125" style="1" customWidth="1"/>
    <col min="2" max="2" width="9.140625" style="1" customWidth="1"/>
    <col min="3" max="3" width="12.57421875" style="2" bestFit="1" customWidth="1"/>
    <col min="4" max="4" width="12.00390625" style="1" bestFit="1" customWidth="1"/>
    <col min="5" max="5" width="11.28125" style="1" customWidth="1"/>
    <col min="6" max="6" width="11.28125" style="1" hidden="1" customWidth="1"/>
    <col min="7" max="16384" width="9.140625" style="1" customWidth="1"/>
  </cols>
  <sheetData>
    <row r="1" spans="1:6" ht="15">
      <c r="A1" s="168"/>
      <c r="B1" s="168"/>
      <c r="C1" s="168"/>
      <c r="D1" s="168"/>
      <c r="E1" s="168"/>
      <c r="F1" s="168"/>
    </row>
    <row r="2" spans="1:6" ht="15">
      <c r="A2" s="168" t="s">
        <v>258</v>
      </c>
      <c r="B2" s="168"/>
      <c r="C2" s="168"/>
      <c r="D2" s="168"/>
      <c r="E2" s="168"/>
      <c r="F2" s="168"/>
    </row>
    <row r="3" spans="1:6" ht="15.75">
      <c r="A3" s="165" t="s">
        <v>219</v>
      </c>
      <c r="B3" s="166"/>
      <c r="C3" s="166"/>
      <c r="D3" s="166"/>
      <c r="E3" s="166"/>
      <c r="F3" s="166"/>
    </row>
    <row r="4" spans="1:6" ht="15.75" customHeight="1">
      <c r="A4" s="165" t="s">
        <v>220</v>
      </c>
      <c r="B4" s="166"/>
      <c r="C4" s="166"/>
      <c r="D4" s="166"/>
      <c r="E4" s="166"/>
      <c r="F4" s="166"/>
    </row>
    <row r="5" spans="1:6" ht="15.75" customHeight="1">
      <c r="A5" s="138"/>
      <c r="B5" s="139"/>
      <c r="C5" s="143"/>
      <c r="D5" s="139"/>
      <c r="E5" s="139"/>
      <c r="F5" s="139"/>
    </row>
    <row r="6" spans="1:6" ht="15.75" customHeight="1">
      <c r="A6" s="138"/>
      <c r="B6" s="139"/>
      <c r="C6" s="143"/>
      <c r="D6" s="139"/>
      <c r="E6" s="139"/>
      <c r="F6" s="139"/>
    </row>
    <row r="7" spans="1:6" ht="15.75" customHeight="1">
      <c r="A7" s="138"/>
      <c r="B7" s="139"/>
      <c r="C7" s="143"/>
      <c r="D7" s="139"/>
      <c r="E7" s="139" t="s">
        <v>1</v>
      </c>
      <c r="F7" s="139"/>
    </row>
    <row r="8" spans="1:6" ht="32.25" customHeight="1">
      <c r="A8" s="10" t="s">
        <v>20</v>
      </c>
      <c r="B8" s="11" t="s">
        <v>221</v>
      </c>
      <c r="C8" s="13" t="s">
        <v>231</v>
      </c>
      <c r="D8" s="142" t="s">
        <v>222</v>
      </c>
      <c r="E8" s="142" t="s">
        <v>23</v>
      </c>
      <c r="F8" s="142" t="s">
        <v>24</v>
      </c>
    </row>
    <row r="9" spans="1:6" ht="15">
      <c r="A9" s="20" t="s">
        <v>232</v>
      </c>
      <c r="B9" s="37" t="s">
        <v>194</v>
      </c>
      <c r="C9" s="144">
        <v>23124834</v>
      </c>
      <c r="D9" s="144">
        <v>23124834</v>
      </c>
      <c r="E9" s="95">
        <v>0</v>
      </c>
      <c r="F9" s="95"/>
    </row>
    <row r="10" spans="1:6" ht="28.5" customHeight="1">
      <c r="A10" s="24" t="s">
        <v>223</v>
      </c>
      <c r="B10" s="38" t="s">
        <v>224</v>
      </c>
      <c r="C10" s="145">
        <f>SUM(C9)</f>
        <v>23124834</v>
      </c>
      <c r="D10" s="145">
        <f>SUM(D9)</f>
        <v>23124834</v>
      </c>
      <c r="E10" s="95">
        <v>0</v>
      </c>
      <c r="F10" s="79"/>
    </row>
    <row r="11" spans="1:6" ht="15">
      <c r="A11" s="20" t="s">
        <v>158</v>
      </c>
      <c r="B11" s="37" t="s">
        <v>155</v>
      </c>
      <c r="C11" s="144">
        <v>1250000</v>
      </c>
      <c r="D11" s="144">
        <v>1250000</v>
      </c>
      <c r="E11" s="95">
        <v>0</v>
      </c>
      <c r="F11" s="79"/>
    </row>
    <row r="12" spans="1:6" ht="15">
      <c r="A12" s="20" t="s">
        <v>159</v>
      </c>
      <c r="B12" s="37" t="s">
        <v>160</v>
      </c>
      <c r="C12" s="144">
        <v>2500000</v>
      </c>
      <c r="D12" s="144">
        <v>2500000</v>
      </c>
      <c r="E12" s="95">
        <v>0</v>
      </c>
      <c r="F12" s="79"/>
    </row>
    <row r="13" spans="1:6" ht="15">
      <c r="A13" s="20" t="s">
        <v>162</v>
      </c>
      <c r="B13" s="37" t="s">
        <v>163</v>
      </c>
      <c r="C13" s="144">
        <v>1171634</v>
      </c>
      <c r="D13" s="144">
        <v>1171634</v>
      </c>
      <c r="E13" s="95">
        <v>0</v>
      </c>
      <c r="F13" s="79"/>
    </row>
    <row r="14" spans="1:6" ht="15">
      <c r="A14" s="24" t="s">
        <v>195</v>
      </c>
      <c r="B14" s="38" t="s">
        <v>196</v>
      </c>
      <c r="C14" s="145">
        <f>SUM(C11:C13)</f>
        <v>4921634</v>
      </c>
      <c r="D14" s="145">
        <f>SUM(D11:D13)</f>
        <v>4921634</v>
      </c>
      <c r="E14" s="95">
        <v>0</v>
      </c>
      <c r="F14" s="76"/>
    </row>
    <row r="15" spans="1:6" ht="15">
      <c r="A15" s="30" t="s">
        <v>197</v>
      </c>
      <c r="B15" s="37" t="s">
        <v>198</v>
      </c>
      <c r="C15" s="144">
        <v>5508987</v>
      </c>
      <c r="D15" s="144">
        <v>5508987</v>
      </c>
      <c r="E15" s="95">
        <v>0</v>
      </c>
      <c r="F15" s="79"/>
    </row>
    <row r="16" spans="1:6" ht="15">
      <c r="A16" s="30" t="s">
        <v>233</v>
      </c>
      <c r="B16" s="37" t="s">
        <v>234</v>
      </c>
      <c r="C16" s="144">
        <v>300000</v>
      </c>
      <c r="D16" s="144">
        <v>300000</v>
      </c>
      <c r="E16" s="95">
        <v>0</v>
      </c>
      <c r="F16" s="79"/>
    </row>
    <row r="17" spans="1:6" ht="15">
      <c r="A17" s="30" t="s">
        <v>199</v>
      </c>
      <c r="B17" s="37" t="s">
        <v>200</v>
      </c>
      <c r="C17" s="144">
        <v>1357228</v>
      </c>
      <c r="D17" s="144">
        <v>1357228</v>
      </c>
      <c r="E17" s="95">
        <v>0</v>
      </c>
      <c r="F17" s="79"/>
    </row>
    <row r="18" spans="1:6" ht="15">
      <c r="A18" s="30" t="s">
        <v>201</v>
      </c>
      <c r="B18" s="37" t="s">
        <v>202</v>
      </c>
      <c r="C18" s="144">
        <v>1934798</v>
      </c>
      <c r="D18" s="144">
        <v>1934798</v>
      </c>
      <c r="E18" s="95">
        <v>0</v>
      </c>
      <c r="F18" s="79"/>
    </row>
    <row r="19" spans="1:6" ht="15">
      <c r="A19" s="31" t="s">
        <v>203</v>
      </c>
      <c r="B19" s="38" t="s">
        <v>204</v>
      </c>
      <c r="C19" s="145">
        <f>SUM(C15:C18)</f>
        <v>9101013</v>
      </c>
      <c r="D19" s="145">
        <f>SUM(D15:D18)</f>
        <v>9101013</v>
      </c>
      <c r="E19" s="95">
        <v>0</v>
      </c>
      <c r="F19" s="76"/>
    </row>
    <row r="20" spans="1:6" ht="15.75">
      <c r="A20" s="80" t="s">
        <v>205</v>
      </c>
      <c r="B20" s="40" t="s">
        <v>206</v>
      </c>
      <c r="C20" s="146">
        <f>SUM(C19,C14,C10)</f>
        <v>37147481</v>
      </c>
      <c r="D20" s="146">
        <f>SUM(D19,D14,D10)</f>
        <v>37147481</v>
      </c>
      <c r="E20" s="95">
        <v>0</v>
      </c>
      <c r="F20" s="76"/>
    </row>
    <row r="21" spans="1:6" ht="15.75">
      <c r="A21" s="52" t="s">
        <v>225</v>
      </c>
      <c r="B21" s="40"/>
      <c r="C21" s="150">
        <v>-10129749</v>
      </c>
      <c r="D21" s="150">
        <v>-10129749</v>
      </c>
      <c r="E21" s="95">
        <v>0</v>
      </c>
      <c r="F21" s="76"/>
    </row>
    <row r="22" spans="1:6" ht="15.75">
      <c r="A22" s="52" t="s">
        <v>226</v>
      </c>
      <c r="B22" s="40"/>
      <c r="C22" s="6">
        <v>-43188749</v>
      </c>
      <c r="D22" s="6">
        <v>-43188749</v>
      </c>
      <c r="E22" s="95">
        <v>0</v>
      </c>
      <c r="F22" s="76"/>
    </row>
    <row r="23" spans="1:6" ht="25.5">
      <c r="A23" s="20" t="s">
        <v>227</v>
      </c>
      <c r="B23" s="20" t="s">
        <v>208</v>
      </c>
      <c r="C23" s="147">
        <v>54243492</v>
      </c>
      <c r="D23" s="147">
        <v>54243492</v>
      </c>
      <c r="E23" s="95">
        <v>0</v>
      </c>
      <c r="F23" s="79"/>
    </row>
    <row r="24" spans="1:6" ht="15">
      <c r="A24" s="21" t="s">
        <v>228</v>
      </c>
      <c r="B24" s="21" t="s">
        <v>229</v>
      </c>
      <c r="C24" s="148">
        <f>SUM(C23)</f>
        <v>54243492</v>
      </c>
      <c r="D24" s="148">
        <f>SUM(D23)</f>
        <v>54243492</v>
      </c>
      <c r="E24" s="95">
        <v>0</v>
      </c>
      <c r="F24" s="76"/>
    </row>
    <row r="25" spans="1:6" ht="15.75">
      <c r="A25" s="50" t="s">
        <v>230</v>
      </c>
      <c r="B25" s="51" t="s">
        <v>210</v>
      </c>
      <c r="C25" s="149">
        <f>SUM(C24)</f>
        <v>54243492</v>
      </c>
      <c r="D25" s="149">
        <f>SUM(D24)</f>
        <v>54243492</v>
      </c>
      <c r="E25" s="95">
        <v>0</v>
      </c>
      <c r="F25" s="76"/>
    </row>
    <row r="26" spans="1:6" ht="15.75">
      <c r="A26" s="52" t="s">
        <v>18</v>
      </c>
      <c r="B26" s="53"/>
      <c r="C26" s="151">
        <f>SUM(C20+C25)</f>
        <v>91390973</v>
      </c>
      <c r="D26" s="151">
        <f>SUM(D20+D25)</f>
        <v>91390973</v>
      </c>
      <c r="E26" s="95">
        <v>0</v>
      </c>
      <c r="F26" s="76"/>
    </row>
  </sheetData>
  <sheetProtection/>
  <mergeCells count="4">
    <mergeCell ref="A1:F1"/>
    <mergeCell ref="A2:F2"/>
    <mergeCell ref="A3:F3"/>
    <mergeCell ref="A4:F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7.57421875" style="1" customWidth="1"/>
    <col min="2" max="2" width="28.00390625" style="1" customWidth="1"/>
    <col min="3" max="4" width="21.140625" style="1" hidden="1" customWidth="1"/>
    <col min="5" max="5" width="18.421875" style="1" hidden="1" customWidth="1"/>
    <col min="6" max="16384" width="9.140625" style="1" customWidth="1"/>
  </cols>
  <sheetData>
    <row r="1" spans="1:2" ht="15">
      <c r="A1" s="161"/>
      <c r="B1" s="161"/>
    </row>
    <row r="2" spans="1:6" ht="15">
      <c r="A2" s="161" t="s">
        <v>259</v>
      </c>
      <c r="B2" s="161"/>
      <c r="C2" s="54"/>
      <c r="D2" s="54"/>
      <c r="E2" s="54"/>
      <c r="F2" s="54"/>
    </row>
    <row r="3" spans="1:6" ht="15.75">
      <c r="A3" s="165" t="s">
        <v>236</v>
      </c>
      <c r="B3" s="169"/>
      <c r="C3" s="55"/>
      <c r="D3" s="55"/>
      <c r="E3" s="55"/>
      <c r="F3" s="56"/>
    </row>
    <row r="4" spans="1:5" ht="16.5">
      <c r="A4" s="170" t="s">
        <v>107</v>
      </c>
      <c r="B4" s="171"/>
      <c r="C4" s="171"/>
      <c r="D4" s="171"/>
      <c r="E4" s="171"/>
    </row>
    <row r="5" ht="15">
      <c r="A5" s="57"/>
    </row>
    <row r="6" ht="15">
      <c r="A6" s="57"/>
    </row>
    <row r="7" spans="1:11" ht="63.75">
      <c r="A7" s="58" t="s">
        <v>108</v>
      </c>
      <c r="B7" s="59" t="s">
        <v>109</v>
      </c>
      <c r="C7" s="60" t="s">
        <v>110</v>
      </c>
      <c r="D7" s="60" t="s">
        <v>110</v>
      </c>
      <c r="E7" s="61" t="s">
        <v>111</v>
      </c>
      <c r="J7" s="62"/>
      <c r="K7" s="62" t="s">
        <v>112</v>
      </c>
    </row>
    <row r="8" spans="1:5" ht="15">
      <c r="A8" s="60" t="s">
        <v>113</v>
      </c>
      <c r="B8" s="63">
        <v>1</v>
      </c>
      <c r="C8" s="63"/>
      <c r="D8" s="63"/>
      <c r="E8" s="64"/>
    </row>
    <row r="9" spans="1:5" ht="15">
      <c r="A9" s="60" t="s">
        <v>114</v>
      </c>
      <c r="B9" s="63"/>
      <c r="C9" s="63"/>
      <c r="D9" s="63"/>
      <c r="E9" s="64"/>
    </row>
    <row r="10" spans="1:5" ht="15">
      <c r="A10" s="60" t="s">
        <v>115</v>
      </c>
      <c r="B10" s="63"/>
      <c r="C10" s="63"/>
      <c r="D10" s="63"/>
      <c r="E10" s="64"/>
    </row>
    <row r="11" spans="1:5" ht="15">
      <c r="A11" s="60" t="s">
        <v>116</v>
      </c>
      <c r="B11" s="63"/>
      <c r="C11" s="63"/>
      <c r="D11" s="63"/>
      <c r="E11" s="64"/>
    </row>
    <row r="12" spans="1:5" ht="15">
      <c r="A12" s="65" t="s">
        <v>117</v>
      </c>
      <c r="B12" s="66">
        <f>SUM(B8:B11)</f>
        <v>1</v>
      </c>
      <c r="C12" s="63"/>
      <c r="D12" s="63"/>
      <c r="E12" s="64"/>
    </row>
    <row r="13" spans="1:5" ht="25.5">
      <c r="A13" s="60" t="s">
        <v>118</v>
      </c>
      <c r="B13" s="63">
        <v>1</v>
      </c>
      <c r="C13" s="63"/>
      <c r="D13" s="63"/>
      <c r="E13" s="64"/>
    </row>
    <row r="14" spans="1:5" ht="15">
      <c r="A14" s="60" t="s">
        <v>119</v>
      </c>
      <c r="B14" s="63">
        <v>0</v>
      </c>
      <c r="C14" s="63"/>
      <c r="D14" s="63"/>
      <c r="E14" s="64"/>
    </row>
    <row r="15" spans="1:5" ht="15">
      <c r="A15" s="60" t="s">
        <v>120</v>
      </c>
      <c r="B15" s="63">
        <v>0</v>
      </c>
      <c r="C15" s="63"/>
      <c r="D15" s="63"/>
      <c r="E15" s="64"/>
    </row>
    <row r="16" spans="1:5" ht="15">
      <c r="A16" s="65" t="s">
        <v>121</v>
      </c>
      <c r="B16" s="66">
        <f>SUM(B13:B15)</f>
        <v>1</v>
      </c>
      <c r="C16" s="63"/>
      <c r="D16" s="63"/>
      <c r="E16" s="64"/>
    </row>
    <row r="17" spans="1:5" ht="15">
      <c r="A17" s="60" t="s">
        <v>122</v>
      </c>
      <c r="B17" s="63">
        <v>1</v>
      </c>
      <c r="C17" s="63"/>
      <c r="D17" s="63"/>
      <c r="E17" s="64"/>
    </row>
    <row r="18" spans="1:5" ht="15">
      <c r="A18" s="60" t="s">
        <v>123</v>
      </c>
      <c r="B18" s="63">
        <v>4</v>
      </c>
      <c r="C18" s="63"/>
      <c r="D18" s="63"/>
      <c r="E18" s="64"/>
    </row>
    <row r="19" spans="1:5" ht="25.5">
      <c r="A19" s="60" t="s">
        <v>124</v>
      </c>
      <c r="B19" s="63">
        <v>0</v>
      </c>
      <c r="C19" s="63"/>
      <c r="D19" s="63"/>
      <c r="E19" s="64"/>
    </row>
    <row r="20" spans="1:5" ht="15">
      <c r="A20" s="65" t="s">
        <v>125</v>
      </c>
      <c r="B20" s="66">
        <f>SUM(B17:B19)</f>
        <v>5</v>
      </c>
      <c r="C20" s="63"/>
      <c r="D20" s="63"/>
      <c r="E20" s="64"/>
    </row>
    <row r="21" spans="1:5" ht="25.5">
      <c r="A21" s="65" t="s">
        <v>126</v>
      </c>
      <c r="B21" s="67">
        <v>2</v>
      </c>
      <c r="C21" s="68"/>
      <c r="D21" s="68"/>
      <c r="E21" s="64"/>
    </row>
    <row r="22" spans="1:5" ht="25.5">
      <c r="A22" s="60" t="s">
        <v>127</v>
      </c>
      <c r="B22" s="63">
        <v>0</v>
      </c>
      <c r="C22" s="63"/>
      <c r="D22" s="63"/>
      <c r="E22" s="64"/>
    </row>
    <row r="23" spans="1:5" ht="38.25">
      <c r="A23" s="60" t="s">
        <v>128</v>
      </c>
      <c r="B23" s="63">
        <v>0</v>
      </c>
      <c r="C23" s="63"/>
      <c r="D23" s="63"/>
      <c r="E23" s="64"/>
    </row>
    <row r="24" spans="1:5" ht="25.5">
      <c r="A24" s="60" t="s">
        <v>129</v>
      </c>
      <c r="B24" s="63">
        <v>0</v>
      </c>
      <c r="C24" s="63"/>
      <c r="D24" s="63"/>
      <c r="E24" s="64"/>
    </row>
    <row r="25" spans="1:5" ht="15">
      <c r="A25" s="60" t="s">
        <v>130</v>
      </c>
      <c r="B25" s="63">
        <v>0</v>
      </c>
      <c r="C25" s="63"/>
      <c r="D25" s="63"/>
      <c r="E25" s="64"/>
    </row>
    <row r="26" spans="1:5" ht="38.25">
      <c r="A26" s="65" t="s">
        <v>131</v>
      </c>
      <c r="B26" s="66">
        <v>7</v>
      </c>
      <c r="C26" s="63"/>
      <c r="D26" s="63"/>
      <c r="E26" s="64"/>
    </row>
  </sheetData>
  <sheetProtection/>
  <mergeCells count="4">
    <mergeCell ref="A1:B1"/>
    <mergeCell ref="A2:B2"/>
    <mergeCell ref="A3:B3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6"/>
  <sheetViews>
    <sheetView zoomScalePageLayoutView="0" workbookViewId="0" topLeftCell="A1">
      <selection activeCell="L21" sqref="K20:L21"/>
    </sheetView>
  </sheetViews>
  <sheetFormatPr defaultColWidth="9.140625" defaultRowHeight="15"/>
  <cols>
    <col min="1" max="1" width="61.28125" style="1" customWidth="1"/>
    <col min="2" max="2" width="15.8515625" style="140" customWidth="1"/>
    <col min="3" max="3" width="15.00390625" style="2" customWidth="1"/>
    <col min="4" max="4" width="16.7109375" style="1" hidden="1" customWidth="1"/>
    <col min="5" max="5" width="17.00390625" style="1" hidden="1" customWidth="1"/>
    <col min="6" max="6" width="13.8515625" style="1" hidden="1" customWidth="1"/>
    <col min="7" max="7" width="10.7109375" style="1" hidden="1" customWidth="1"/>
    <col min="8" max="8" width="11.57421875" style="1" hidden="1" customWidth="1"/>
    <col min="9" max="9" width="9.140625" style="1" customWidth="1"/>
    <col min="10" max="10" width="10.140625" style="1" bestFit="1" customWidth="1"/>
    <col min="11" max="16384" width="9.140625" style="1" customWidth="1"/>
  </cols>
  <sheetData>
    <row r="2" spans="1:6" ht="15">
      <c r="A2" s="161" t="s">
        <v>260</v>
      </c>
      <c r="B2" s="161"/>
      <c r="C2" s="161"/>
      <c r="D2" s="161"/>
      <c r="E2" s="161" t="s">
        <v>235</v>
      </c>
      <c r="F2" s="161"/>
    </row>
    <row r="3" spans="1:8" ht="16.5" customHeight="1">
      <c r="A3" s="165" t="s">
        <v>236</v>
      </c>
      <c r="B3" s="169"/>
      <c r="C3" s="169"/>
      <c r="D3" s="169"/>
      <c r="E3" s="165" t="s">
        <v>236</v>
      </c>
      <c r="F3" s="169"/>
      <c r="G3" s="165" t="s">
        <v>236</v>
      </c>
      <c r="H3" s="169"/>
    </row>
    <row r="4" spans="1:8" ht="19.5">
      <c r="A4" s="172" t="s">
        <v>244</v>
      </c>
      <c r="B4" s="173"/>
      <c r="C4" s="173"/>
      <c r="D4" s="141"/>
      <c r="E4" s="141"/>
      <c r="F4" s="141"/>
      <c r="G4" s="141"/>
      <c r="H4" s="141"/>
    </row>
    <row r="5" spans="1:8" ht="19.5">
      <c r="A5" s="69"/>
      <c r="B5" s="141"/>
      <c r="C5" s="71"/>
      <c r="D5" s="141"/>
      <c r="E5" s="141"/>
      <c r="F5" s="141"/>
      <c r="G5" s="141"/>
      <c r="H5" s="141"/>
    </row>
    <row r="6" spans="1:8" ht="19.5">
      <c r="A6" s="69"/>
      <c r="B6" s="141"/>
      <c r="C6" s="71"/>
      <c r="D6" s="141"/>
      <c r="E6" s="141"/>
      <c r="F6" s="141"/>
      <c r="G6" s="141"/>
      <c r="H6" s="141"/>
    </row>
    <row r="7" ht="15">
      <c r="C7" s="72" t="s">
        <v>1</v>
      </c>
    </row>
    <row r="8" spans="1:8" ht="38.25">
      <c r="A8" s="10" t="s">
        <v>20</v>
      </c>
      <c r="B8" s="11" t="s">
        <v>21</v>
      </c>
      <c r="C8" s="12" t="s">
        <v>254</v>
      </c>
      <c r="D8" s="73" t="s">
        <v>132</v>
      </c>
      <c r="E8" s="73" t="s">
        <v>132</v>
      </c>
      <c r="F8" s="73" t="s">
        <v>132</v>
      </c>
      <c r="G8" s="73" t="s">
        <v>132</v>
      </c>
      <c r="H8" s="74" t="s">
        <v>111</v>
      </c>
    </row>
    <row r="9" spans="1:256" ht="15">
      <c r="A9" s="75" t="s">
        <v>133</v>
      </c>
      <c r="B9" s="10" t="s">
        <v>86</v>
      </c>
      <c r="C9" s="76">
        <f>SUM(C10:C13)</f>
        <v>7543500</v>
      </c>
      <c r="D9" s="77"/>
      <c r="E9" s="77"/>
      <c r="F9" s="77"/>
      <c r="G9" s="77"/>
      <c r="H9" s="7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8" ht="15">
      <c r="A10" s="30" t="s">
        <v>134</v>
      </c>
      <c r="B10" s="78" t="s">
        <v>86</v>
      </c>
      <c r="C10" s="79">
        <v>1000000</v>
      </c>
      <c r="D10" s="64"/>
      <c r="E10" s="64"/>
      <c r="F10" s="64"/>
      <c r="G10" s="64"/>
      <c r="H10" s="64"/>
    </row>
    <row r="11" spans="1:8" ht="15">
      <c r="A11" s="30" t="s">
        <v>135</v>
      </c>
      <c r="B11" s="78" t="s">
        <v>86</v>
      </c>
      <c r="C11" s="79">
        <v>1000000</v>
      </c>
      <c r="D11" s="64"/>
      <c r="E11" s="64"/>
      <c r="F11" s="64"/>
      <c r="G11" s="64"/>
      <c r="H11" s="64"/>
    </row>
    <row r="12" spans="1:8" ht="15">
      <c r="A12" s="30" t="s">
        <v>136</v>
      </c>
      <c r="B12" s="78" t="s">
        <v>86</v>
      </c>
      <c r="C12" s="79">
        <v>2000000</v>
      </c>
      <c r="D12" s="64"/>
      <c r="E12" s="64"/>
      <c r="F12" s="64"/>
      <c r="G12" s="64"/>
      <c r="H12" s="64"/>
    </row>
    <row r="13" spans="1:8" ht="15">
      <c r="A13" s="30" t="s">
        <v>137</v>
      </c>
      <c r="B13" s="78" t="s">
        <v>86</v>
      </c>
      <c r="C13" s="79">
        <v>3543500</v>
      </c>
      <c r="D13" s="64"/>
      <c r="E13" s="64"/>
      <c r="F13" s="64"/>
      <c r="G13" s="64"/>
      <c r="H13" s="64"/>
    </row>
    <row r="14" spans="1:256" ht="15">
      <c r="A14" s="75" t="s">
        <v>138</v>
      </c>
      <c r="B14" s="10" t="s">
        <v>87</v>
      </c>
      <c r="C14" s="76">
        <f>SUM(C15:C17)</f>
        <v>9025197</v>
      </c>
      <c r="D14" s="77"/>
      <c r="E14" s="77"/>
      <c r="F14" s="77"/>
      <c r="G14" s="77"/>
      <c r="H14" s="7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8" ht="15">
      <c r="A15" s="30" t="s">
        <v>237</v>
      </c>
      <c r="B15" s="78" t="s">
        <v>87</v>
      </c>
      <c r="C15" s="79">
        <v>551181</v>
      </c>
      <c r="D15" s="64"/>
      <c r="E15" s="64"/>
      <c r="F15" s="64"/>
      <c r="G15" s="64"/>
      <c r="H15" s="64"/>
    </row>
    <row r="16" spans="1:8" ht="15">
      <c r="A16" s="30" t="s">
        <v>238</v>
      </c>
      <c r="B16" s="78" t="s">
        <v>87</v>
      </c>
      <c r="C16" s="79">
        <v>7874016</v>
      </c>
      <c r="D16" s="64"/>
      <c r="E16" s="64"/>
      <c r="F16" s="64"/>
      <c r="G16" s="64"/>
      <c r="H16" s="64"/>
    </row>
    <row r="17" spans="1:8" ht="28.5" customHeight="1">
      <c r="A17" s="30" t="s">
        <v>239</v>
      </c>
      <c r="B17" s="78" t="s">
        <v>87</v>
      </c>
      <c r="C17" s="79">
        <v>600000</v>
      </c>
      <c r="D17" s="64"/>
      <c r="E17" s="64"/>
      <c r="F17" s="64"/>
      <c r="G17" s="64"/>
      <c r="H17" s="64"/>
    </row>
    <row r="18" spans="1:8" ht="15">
      <c r="A18" s="20" t="s">
        <v>88</v>
      </c>
      <c r="B18" s="78" t="s">
        <v>89</v>
      </c>
      <c r="C18" s="79">
        <v>4473803</v>
      </c>
      <c r="D18" s="64"/>
      <c r="E18" s="64"/>
      <c r="F18" s="64"/>
      <c r="G18" s="64"/>
      <c r="H18" s="64"/>
    </row>
    <row r="19" spans="1:256" ht="15.75">
      <c r="A19" s="80" t="s">
        <v>90</v>
      </c>
      <c r="B19" s="81" t="s">
        <v>91</v>
      </c>
      <c r="C19" s="82">
        <f>SUM(C9+C14+C18)</f>
        <v>21042500</v>
      </c>
      <c r="D19" s="83"/>
      <c r="E19" s="83"/>
      <c r="F19" s="83"/>
      <c r="G19" s="83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8" ht="15">
      <c r="A20" s="30" t="s">
        <v>240</v>
      </c>
      <c r="B20" s="78" t="s">
        <v>93</v>
      </c>
      <c r="C20" s="79">
        <v>6229469</v>
      </c>
      <c r="D20" s="64"/>
      <c r="E20" s="64"/>
      <c r="F20" s="64"/>
      <c r="G20" s="64"/>
      <c r="H20" s="64"/>
    </row>
    <row r="21" spans="1:8" ht="15">
      <c r="A21" s="30" t="s">
        <v>241</v>
      </c>
      <c r="B21" s="78" t="s">
        <v>93</v>
      </c>
      <c r="C21" s="79">
        <v>3063282</v>
      </c>
      <c r="D21" s="64"/>
      <c r="E21" s="64"/>
      <c r="F21" s="64"/>
      <c r="G21" s="64"/>
      <c r="H21" s="64"/>
    </row>
    <row r="22" spans="1:8" ht="15">
      <c r="A22" s="30" t="s">
        <v>242</v>
      </c>
      <c r="B22" s="78" t="s">
        <v>93</v>
      </c>
      <c r="C22" s="79">
        <v>3235931</v>
      </c>
      <c r="D22" s="64"/>
      <c r="E22" s="64"/>
      <c r="F22" s="64"/>
      <c r="G22" s="64"/>
      <c r="H22" s="64"/>
    </row>
    <row r="23" spans="1:10" ht="15">
      <c r="A23" s="30" t="s">
        <v>139</v>
      </c>
      <c r="B23" s="78" t="s">
        <v>93</v>
      </c>
      <c r="C23" s="79">
        <v>2000000</v>
      </c>
      <c r="D23" s="64"/>
      <c r="E23" s="64"/>
      <c r="F23" s="64"/>
      <c r="G23" s="64"/>
      <c r="H23" s="64"/>
      <c r="J23" s="2"/>
    </row>
    <row r="24" spans="1:10" ht="15">
      <c r="A24" s="30" t="s">
        <v>243</v>
      </c>
      <c r="B24" s="78" t="s">
        <v>93</v>
      </c>
      <c r="C24" s="79">
        <v>2559325</v>
      </c>
      <c r="D24" s="64"/>
      <c r="E24" s="64"/>
      <c r="F24" s="64"/>
      <c r="G24" s="64"/>
      <c r="H24" s="64"/>
      <c r="J24" s="2"/>
    </row>
    <row r="25" spans="1:8" ht="15">
      <c r="A25" s="30" t="s">
        <v>94</v>
      </c>
      <c r="B25" s="78" t="s">
        <v>95</v>
      </c>
      <c r="C25" s="79">
        <v>4608242</v>
      </c>
      <c r="D25" s="64"/>
      <c r="E25" s="64"/>
      <c r="F25" s="64"/>
      <c r="G25" s="64"/>
      <c r="H25" s="64"/>
    </row>
    <row r="26" spans="1:256" ht="15.75">
      <c r="A26" s="80" t="s">
        <v>96</v>
      </c>
      <c r="B26" s="81" t="s">
        <v>97</v>
      </c>
      <c r="C26" s="82">
        <f>SUM(C20:C25)</f>
        <v>21696249</v>
      </c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</sheetData>
  <sheetProtection/>
  <mergeCells count="6">
    <mergeCell ref="A4:C4"/>
    <mergeCell ref="E2:F2"/>
    <mergeCell ref="A2:D2"/>
    <mergeCell ref="E3:F3"/>
    <mergeCell ref="G3:H3"/>
    <mergeCell ref="A3:D3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37.140625" style="1" customWidth="1"/>
    <col min="2" max="2" width="16.421875" style="1" customWidth="1"/>
    <col min="3" max="3" width="25.7109375" style="2" customWidth="1"/>
    <col min="4" max="8" width="0" style="1" hidden="1" customWidth="1"/>
    <col min="9" max="16384" width="9.140625" style="1" customWidth="1"/>
  </cols>
  <sheetData>
    <row r="1" spans="1:3" ht="15">
      <c r="A1" s="161"/>
      <c r="B1" s="161"/>
      <c r="C1" s="161"/>
    </row>
    <row r="2" spans="1:6" ht="15">
      <c r="A2" s="161" t="s">
        <v>261</v>
      </c>
      <c r="B2" s="161"/>
      <c r="C2" s="161"/>
      <c r="D2" s="161"/>
      <c r="E2" s="161"/>
      <c r="F2" s="161"/>
    </row>
    <row r="3" spans="1:6" ht="15.75">
      <c r="A3" s="165" t="s">
        <v>236</v>
      </c>
      <c r="B3" s="166"/>
      <c r="C3" s="166"/>
      <c r="D3" s="166"/>
      <c r="E3" s="166"/>
      <c r="F3" s="167"/>
    </row>
    <row r="4" spans="1:8" ht="16.5">
      <c r="A4" s="170" t="s">
        <v>140</v>
      </c>
      <c r="B4" s="174"/>
      <c r="C4" s="174"/>
      <c r="D4" s="174"/>
      <c r="E4" s="174"/>
      <c r="F4" s="174"/>
      <c r="G4" s="174"/>
      <c r="H4" s="174"/>
    </row>
    <row r="5" ht="19.5">
      <c r="A5" s="8"/>
    </row>
    <row r="7" spans="1:8" ht="39">
      <c r="A7" s="10" t="s">
        <v>20</v>
      </c>
      <c r="B7" s="11" t="s">
        <v>21</v>
      </c>
      <c r="C7" s="12" t="s">
        <v>255</v>
      </c>
      <c r="D7" s="85" t="s">
        <v>132</v>
      </c>
      <c r="E7" s="85" t="s">
        <v>132</v>
      </c>
      <c r="F7" s="85" t="s">
        <v>132</v>
      </c>
      <c r="G7" s="85" t="s">
        <v>132</v>
      </c>
      <c r="H7" s="86" t="s">
        <v>111</v>
      </c>
    </row>
    <row r="8" spans="1:8" ht="27.75" customHeight="1">
      <c r="A8" s="75" t="s">
        <v>141</v>
      </c>
      <c r="B8" s="87" t="s">
        <v>81</v>
      </c>
      <c r="C8" s="76">
        <v>16989032</v>
      </c>
      <c r="D8" s="64"/>
      <c r="E8" s="64"/>
      <c r="F8" s="64"/>
      <c r="G8" s="64"/>
      <c r="H8" s="64"/>
    </row>
    <row r="9" spans="1:8" ht="30" customHeight="1">
      <c r="A9" s="75" t="s">
        <v>142</v>
      </c>
      <c r="B9" s="87" t="s">
        <v>81</v>
      </c>
      <c r="C9" s="76">
        <v>0</v>
      </c>
      <c r="D9" s="64"/>
      <c r="E9" s="64"/>
      <c r="F9" s="64"/>
      <c r="G9" s="64"/>
      <c r="H9" s="64"/>
    </row>
    <row r="19" ht="15">
      <c r="V19" s="160"/>
    </row>
  </sheetData>
  <sheetProtection/>
  <mergeCells count="4">
    <mergeCell ref="A1:C1"/>
    <mergeCell ref="A2:F2"/>
    <mergeCell ref="A3:F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4.421875" style="1" customWidth="1"/>
    <col min="2" max="2" width="9.57421875" style="1" customWidth="1"/>
    <col min="3" max="3" width="17.140625" style="2" customWidth="1"/>
    <col min="4" max="4" width="13.28125" style="1" customWidth="1"/>
    <col min="5" max="16384" width="9.140625" style="1" customWidth="1"/>
  </cols>
  <sheetData>
    <row r="1" spans="1:4" ht="15">
      <c r="A1" s="161" t="s">
        <v>262</v>
      </c>
      <c r="B1" s="161"/>
      <c r="C1" s="161"/>
      <c r="D1" s="54"/>
    </row>
    <row r="2" spans="1:4" ht="18.75">
      <c r="A2" s="175" t="s">
        <v>247</v>
      </c>
      <c r="B2" s="175"/>
      <c r="C2" s="175"/>
      <c r="D2" s="88"/>
    </row>
    <row r="3" spans="1:4" ht="15.75">
      <c r="A3" s="176" t="s">
        <v>143</v>
      </c>
      <c r="B3" s="176"/>
      <c r="C3" s="176"/>
      <c r="D3" s="89"/>
    </row>
    <row r="4" spans="1:3" ht="19.5">
      <c r="A4" s="90"/>
      <c r="B4" s="91"/>
      <c r="C4" s="92"/>
    </row>
    <row r="5" ht="15">
      <c r="A5" s="93"/>
    </row>
    <row r="6" ht="15">
      <c r="A6" s="93"/>
    </row>
    <row r="7" ht="15">
      <c r="A7" s="93"/>
    </row>
    <row r="8" ht="15">
      <c r="A8" s="93"/>
    </row>
    <row r="9" spans="1:3" ht="25.5">
      <c r="A9" s="5" t="s">
        <v>144</v>
      </c>
      <c r="B9" s="11" t="s">
        <v>21</v>
      </c>
      <c r="C9" s="94" t="s">
        <v>145</v>
      </c>
    </row>
    <row r="10" spans="1:3" ht="25.5">
      <c r="A10" s="30" t="s">
        <v>146</v>
      </c>
      <c r="B10" s="37" t="s">
        <v>147</v>
      </c>
      <c r="C10" s="79">
        <v>500000</v>
      </c>
    </row>
    <row r="11" spans="1:3" s="84" customFormat="1" ht="15.75">
      <c r="A11" s="158" t="s">
        <v>74</v>
      </c>
      <c r="B11" s="159" t="s">
        <v>75</v>
      </c>
      <c r="C11" s="82">
        <f>SUM(C10:C10)</f>
        <v>500000</v>
      </c>
    </row>
    <row r="12" spans="1:3" s="26" customFormat="1" ht="30" customHeight="1">
      <c r="A12" s="156" t="s">
        <v>245</v>
      </c>
      <c r="B12" s="155" t="s">
        <v>77</v>
      </c>
      <c r="C12" s="79">
        <v>100000</v>
      </c>
    </row>
    <row r="13" spans="1:3" ht="32.25" customHeight="1">
      <c r="A13" s="156" t="s">
        <v>246</v>
      </c>
      <c r="B13" s="64" t="s">
        <v>216</v>
      </c>
      <c r="C13" s="79">
        <v>450000</v>
      </c>
    </row>
    <row r="14" spans="1:3" s="153" customFormat="1" ht="21.75" customHeight="1">
      <c r="A14" s="152"/>
      <c r="C14" s="154"/>
    </row>
  </sheetData>
  <sheetProtection/>
  <mergeCells count="3">
    <mergeCell ref="A1:C1"/>
    <mergeCell ref="A2:C2"/>
    <mergeCell ref="A3:C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3.00390625" style="1" customWidth="1"/>
    <col min="2" max="2" width="13.28125" style="1" customWidth="1"/>
    <col min="3" max="3" width="15.28125" style="2" customWidth="1"/>
    <col min="4" max="16384" width="9.140625" style="1" customWidth="1"/>
  </cols>
  <sheetData>
    <row r="3" spans="1:4" ht="15">
      <c r="A3" s="161" t="s">
        <v>263</v>
      </c>
      <c r="B3" s="161"/>
      <c r="C3" s="161"/>
      <c r="D3" s="54"/>
    </row>
    <row r="4" spans="1:4" ht="15" customHeight="1">
      <c r="A4" s="177" t="s">
        <v>248</v>
      </c>
      <c r="B4" s="177"/>
      <c r="C4" s="177"/>
      <c r="D4" s="88"/>
    </row>
    <row r="5" spans="1:3" ht="16.5">
      <c r="A5" s="170" t="s">
        <v>148</v>
      </c>
      <c r="B5" s="174"/>
      <c r="C5" s="174"/>
    </row>
    <row r="6" spans="1:3" ht="19.5">
      <c r="A6" s="69"/>
      <c r="B6" s="70"/>
      <c r="C6" s="71"/>
    </row>
    <row r="7" spans="1:3" ht="19.5">
      <c r="A7" s="69"/>
      <c r="B7" s="70"/>
      <c r="C7" s="71"/>
    </row>
    <row r="8" spans="1:3" ht="19.5">
      <c r="A8" s="69"/>
      <c r="B8" s="70"/>
      <c r="C8" s="71"/>
    </row>
    <row r="9" ht="15">
      <c r="A9" s="93"/>
    </row>
    <row r="10" ht="15">
      <c r="A10" s="93"/>
    </row>
    <row r="11" ht="15">
      <c r="A11" s="93"/>
    </row>
    <row r="12" spans="1:3" ht="15">
      <c r="A12" s="5" t="s">
        <v>144</v>
      </c>
      <c r="B12" s="11" t="s">
        <v>21</v>
      </c>
      <c r="C12" s="94" t="s">
        <v>145</v>
      </c>
    </row>
    <row r="13" spans="1:3" ht="15">
      <c r="A13" s="30" t="s">
        <v>149</v>
      </c>
      <c r="B13" s="37" t="s">
        <v>77</v>
      </c>
      <c r="C13" s="95">
        <v>243600</v>
      </c>
    </row>
    <row r="14" spans="1:3" ht="15">
      <c r="A14" s="30" t="s">
        <v>150</v>
      </c>
      <c r="B14" s="37" t="s">
        <v>77</v>
      </c>
      <c r="C14" s="95">
        <v>125205</v>
      </c>
    </row>
    <row r="15" spans="1:3" ht="15">
      <c r="A15" s="96" t="s">
        <v>76</v>
      </c>
      <c r="B15" s="87" t="s">
        <v>77</v>
      </c>
      <c r="C15" s="76">
        <f>SUM(C13:C14)</f>
        <v>368805</v>
      </c>
    </row>
    <row r="16" spans="1:3" ht="15">
      <c r="A16" s="30" t="s">
        <v>151</v>
      </c>
      <c r="B16" s="20" t="s">
        <v>79</v>
      </c>
      <c r="C16" s="79">
        <v>1364000</v>
      </c>
    </row>
    <row r="17" spans="1:3" ht="15">
      <c r="A17" s="75" t="s">
        <v>152</v>
      </c>
      <c r="B17" s="87" t="s">
        <v>79</v>
      </c>
      <c r="C17" s="76">
        <f>SUM(C16:C16)</f>
        <v>1364000</v>
      </c>
    </row>
  </sheetData>
  <sheetProtection/>
  <mergeCells count="3"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5.00390625" style="1" customWidth="1"/>
    <col min="2" max="2" width="12.57421875" style="1" customWidth="1"/>
    <col min="3" max="3" width="19.140625" style="2" customWidth="1"/>
    <col min="4" max="16384" width="9.140625" style="1" customWidth="1"/>
  </cols>
  <sheetData>
    <row r="1" spans="1:3" ht="15">
      <c r="A1" s="161"/>
      <c r="B1" s="161"/>
      <c r="C1" s="161"/>
    </row>
    <row r="2" spans="1:4" ht="15">
      <c r="A2" s="161" t="s">
        <v>264</v>
      </c>
      <c r="B2" s="161"/>
      <c r="C2" s="161"/>
      <c r="D2" s="54"/>
    </row>
    <row r="3" spans="1:3" ht="18.75">
      <c r="A3" s="175" t="s">
        <v>247</v>
      </c>
      <c r="B3" s="175"/>
      <c r="C3" s="175"/>
    </row>
    <row r="4" spans="1:3" ht="16.5">
      <c r="A4" s="170" t="s">
        <v>153</v>
      </c>
      <c r="B4" s="174"/>
      <c r="C4" s="174"/>
    </row>
    <row r="9" spans="1:3" ht="15">
      <c r="A9" s="5" t="s">
        <v>144</v>
      </c>
      <c r="B9" s="11" t="s">
        <v>21</v>
      </c>
      <c r="C9" s="94" t="s">
        <v>145</v>
      </c>
    </row>
    <row r="10" spans="1:3" ht="15">
      <c r="A10" s="20" t="s">
        <v>154</v>
      </c>
      <c r="B10" s="20" t="s">
        <v>155</v>
      </c>
      <c r="C10" s="79">
        <v>300000</v>
      </c>
    </row>
    <row r="11" spans="1:3" ht="15">
      <c r="A11" s="20" t="s">
        <v>156</v>
      </c>
      <c r="B11" s="20" t="s">
        <v>155</v>
      </c>
      <c r="C11" s="79">
        <v>850000</v>
      </c>
    </row>
    <row r="12" spans="1:3" ht="15">
      <c r="A12" s="20" t="s">
        <v>157</v>
      </c>
      <c r="B12" s="20" t="s">
        <v>155</v>
      </c>
      <c r="C12" s="79">
        <v>100000</v>
      </c>
    </row>
    <row r="13" spans="1:3" ht="15">
      <c r="A13" s="21" t="s">
        <v>158</v>
      </c>
      <c r="B13" s="87" t="s">
        <v>155</v>
      </c>
      <c r="C13" s="76">
        <f>SUM(C10:C12)</f>
        <v>1250000</v>
      </c>
    </row>
    <row r="14" spans="1:3" ht="15">
      <c r="A14" s="20" t="s">
        <v>159</v>
      </c>
      <c r="B14" s="37" t="s">
        <v>160</v>
      </c>
      <c r="C14" s="79">
        <v>2500000</v>
      </c>
    </row>
    <row r="15" spans="1:256" ht="25.5">
      <c r="A15" s="97" t="s">
        <v>161</v>
      </c>
      <c r="B15" s="97" t="s">
        <v>160</v>
      </c>
      <c r="C15" s="98">
        <v>2500000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3" ht="15">
      <c r="A16" s="20" t="s">
        <v>162</v>
      </c>
      <c r="B16" s="37" t="s">
        <v>163</v>
      </c>
      <c r="C16" s="79">
        <v>1171634</v>
      </c>
    </row>
    <row r="17" spans="1:3" ht="15">
      <c r="A17" s="21" t="s">
        <v>164</v>
      </c>
      <c r="B17" s="87" t="s">
        <v>165</v>
      </c>
      <c r="C17" s="76">
        <f>SUM(C14+C16)</f>
        <v>3671634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2020-02-26T07:30:38Z</cp:lastPrinted>
  <dcterms:created xsi:type="dcterms:W3CDTF">2020-02-20T13:20:59Z</dcterms:created>
  <dcterms:modified xsi:type="dcterms:W3CDTF">2020-02-26T12:12:07Z</dcterms:modified>
  <cp:category/>
  <cp:version/>
  <cp:contentType/>
  <cp:contentStatus/>
</cp:coreProperties>
</file>