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730" windowHeight="11760" firstSheet="6" activeTab="6"/>
  </bookViews>
  <sheets>
    <sheet name="Kiemelt előirányzatok" sheetId="1" r:id="rId1"/>
    <sheet name="Kiadások működési, felhalm." sheetId="2" r:id="rId2"/>
    <sheet name="Bevételek működési, felhalm." sheetId="3" r:id="rId3"/>
    <sheet name="Beruházás, felújítás" sheetId="4" r:id="rId4"/>
    <sheet name="Tartalék" sheetId="5" r:id="rId5"/>
    <sheet name="Adott támogatás" sheetId="6" r:id="rId6"/>
    <sheet name="Helyi adók" sheetId="7" r:id="rId7"/>
    <sheet name="Felhasználási ütemterv" sheetId="8" r:id="rId8"/>
    <sheet name="Vagyonkimutatás" sheetId="9" r:id="rId9"/>
    <sheet name="Maradványkimutatás" sheetId="10" r:id="rId10"/>
    <sheet name="Eredménykimutatás" sheetId="11" r:id="rId11"/>
  </sheets>
  <calcPr calcId="125725"/>
</workbook>
</file>

<file path=xl/calcChain.xml><?xml version="1.0" encoding="utf-8"?>
<calcChain xmlns="http://schemas.openxmlformats.org/spreadsheetml/2006/main">
  <c r="F12" i="3"/>
  <c r="F13"/>
  <c r="F14"/>
  <c r="F15"/>
  <c r="F17"/>
  <c r="F18"/>
  <c r="F20"/>
  <c r="F21"/>
  <c r="F25"/>
  <c r="F26"/>
  <c r="F27"/>
  <c r="F28"/>
  <c r="F29"/>
  <c r="F30"/>
  <c r="F31"/>
  <c r="F33"/>
  <c r="F34"/>
  <c r="F11"/>
  <c r="C30" i="1"/>
  <c r="D30"/>
  <c r="D29"/>
  <c r="D26"/>
  <c r="F37" i="2"/>
  <c r="F38"/>
  <c r="F39"/>
  <c r="F42"/>
  <c r="F43"/>
  <c r="F44"/>
  <c r="F45"/>
  <c r="F47"/>
  <c r="F48"/>
  <c r="F49"/>
  <c r="F52"/>
  <c r="F56"/>
  <c r="F57"/>
  <c r="F10"/>
  <c r="F12"/>
  <c r="F13"/>
  <c r="F14"/>
  <c r="F17"/>
  <c r="F18"/>
  <c r="F19"/>
  <c r="F21"/>
  <c r="F22"/>
  <c r="F24"/>
  <c r="F25"/>
  <c r="F26"/>
  <c r="F27"/>
  <c r="F29"/>
  <c r="F30"/>
  <c r="F31"/>
  <c r="F34"/>
  <c r="F35"/>
  <c r="F9"/>
  <c r="D78" i="8"/>
  <c r="E78"/>
  <c r="F78"/>
  <c r="G78"/>
  <c r="H78"/>
  <c r="I78"/>
  <c r="J78"/>
  <c r="K78"/>
  <c r="L78"/>
  <c r="M78"/>
  <c r="N78"/>
  <c r="C78"/>
  <c r="D77"/>
  <c r="E77"/>
  <c r="F77"/>
  <c r="G77"/>
  <c r="H77"/>
  <c r="I77"/>
  <c r="J77"/>
  <c r="K77"/>
  <c r="L77"/>
  <c r="M77"/>
  <c r="N77"/>
  <c r="C77"/>
  <c r="D75"/>
  <c r="E75"/>
  <c r="F75"/>
  <c r="G75"/>
  <c r="H75"/>
  <c r="I75"/>
  <c r="J75"/>
  <c r="K75"/>
  <c r="L75"/>
  <c r="M75"/>
  <c r="N75"/>
  <c r="C75"/>
  <c r="D74"/>
  <c r="E74"/>
  <c r="F74"/>
  <c r="G74"/>
  <c r="H74"/>
  <c r="I74"/>
  <c r="J74"/>
  <c r="K74"/>
  <c r="L74"/>
  <c r="M74"/>
  <c r="N74"/>
  <c r="C74"/>
  <c r="D70"/>
  <c r="E70"/>
  <c r="F70"/>
  <c r="G70"/>
  <c r="H70"/>
  <c r="I70"/>
  <c r="J70"/>
  <c r="K70"/>
  <c r="L70"/>
  <c r="M70"/>
  <c r="N70"/>
  <c r="C70"/>
  <c r="D66"/>
  <c r="E66"/>
  <c r="F66"/>
  <c r="G66"/>
  <c r="H66"/>
  <c r="I66"/>
  <c r="J66"/>
  <c r="K66"/>
  <c r="L66"/>
  <c r="M66"/>
  <c r="N66"/>
  <c r="C66"/>
  <c r="D64"/>
  <c r="E64"/>
  <c r="F64"/>
  <c r="G64"/>
  <c r="H64"/>
  <c r="I64"/>
  <c r="J64"/>
  <c r="K64"/>
  <c r="L64"/>
  <c r="M64"/>
  <c r="N64"/>
  <c r="C64"/>
  <c r="D53"/>
  <c r="E53"/>
  <c r="F53"/>
  <c r="G53"/>
  <c r="H53"/>
  <c r="I53"/>
  <c r="J53"/>
  <c r="K53"/>
  <c r="L53"/>
  <c r="M53"/>
  <c r="N53"/>
  <c r="C53"/>
  <c r="C52"/>
  <c r="D50"/>
  <c r="E50"/>
  <c r="F50"/>
  <c r="G50"/>
  <c r="H50"/>
  <c r="I50"/>
  <c r="J50"/>
  <c r="K50"/>
  <c r="L50"/>
  <c r="M50"/>
  <c r="N50"/>
  <c r="C50"/>
  <c r="D49"/>
  <c r="E49"/>
  <c r="F49"/>
  <c r="G49"/>
  <c r="H49"/>
  <c r="I49"/>
  <c r="J49"/>
  <c r="K49"/>
  <c r="L49"/>
  <c r="M49"/>
  <c r="N49"/>
  <c r="C49"/>
  <c r="D48"/>
  <c r="E48"/>
  <c r="F48"/>
  <c r="G48"/>
  <c r="H48"/>
  <c r="I48"/>
  <c r="J48"/>
  <c r="K48"/>
  <c r="L48"/>
  <c r="M48"/>
  <c r="N48"/>
  <c r="C48"/>
  <c r="D46"/>
  <c r="E46"/>
  <c r="F46"/>
  <c r="G46"/>
  <c r="H46"/>
  <c r="I46"/>
  <c r="J46"/>
  <c r="K46"/>
  <c r="L46"/>
  <c r="M46"/>
  <c r="N46"/>
  <c r="C46"/>
  <c r="D42"/>
  <c r="E42"/>
  <c r="F42"/>
  <c r="G42"/>
  <c r="H42"/>
  <c r="I42"/>
  <c r="J42"/>
  <c r="K42"/>
  <c r="L42"/>
  <c r="M42"/>
  <c r="N42"/>
  <c r="C42"/>
  <c r="D37"/>
  <c r="E37"/>
  <c r="F37"/>
  <c r="G37"/>
  <c r="H37"/>
  <c r="I37"/>
  <c r="J37"/>
  <c r="K37"/>
  <c r="L37"/>
  <c r="M37"/>
  <c r="N37"/>
  <c r="C37"/>
  <c r="D36"/>
  <c r="E36"/>
  <c r="F36"/>
  <c r="G36"/>
  <c r="H36"/>
  <c r="I36"/>
  <c r="J36"/>
  <c r="K36"/>
  <c r="L36"/>
  <c r="M36"/>
  <c r="N36"/>
  <c r="C36"/>
  <c r="D32"/>
  <c r="E32"/>
  <c r="F32"/>
  <c r="G32"/>
  <c r="H32"/>
  <c r="I32"/>
  <c r="J32"/>
  <c r="K32"/>
  <c r="L32"/>
  <c r="M32"/>
  <c r="N32"/>
  <c r="C32"/>
  <c r="D29"/>
  <c r="E29"/>
  <c r="F29"/>
  <c r="G29"/>
  <c r="H29"/>
  <c r="I29"/>
  <c r="J29"/>
  <c r="K29"/>
  <c r="L29"/>
  <c r="M29"/>
  <c r="N29"/>
  <c r="C29"/>
  <c r="D28"/>
  <c r="E28"/>
  <c r="F28"/>
  <c r="G28"/>
  <c r="H28"/>
  <c r="I28"/>
  <c r="J28"/>
  <c r="K28"/>
  <c r="L28"/>
  <c r="M28"/>
  <c r="N28"/>
  <c r="C28"/>
  <c r="D24"/>
  <c r="E24"/>
  <c r="F24"/>
  <c r="G24"/>
  <c r="H24"/>
  <c r="I24"/>
  <c r="J24"/>
  <c r="K24"/>
  <c r="L24"/>
  <c r="M24"/>
  <c r="N24"/>
  <c r="C24"/>
  <c r="D19"/>
  <c r="E19"/>
  <c r="F19"/>
  <c r="G19"/>
  <c r="H19"/>
  <c r="I19"/>
  <c r="J19"/>
  <c r="K19"/>
  <c r="L19"/>
  <c r="M19"/>
  <c r="N19"/>
  <c r="C19"/>
  <c r="D16"/>
  <c r="E16"/>
  <c r="F16"/>
  <c r="G16"/>
  <c r="H16"/>
  <c r="I16"/>
  <c r="J16"/>
  <c r="K16"/>
  <c r="L16"/>
  <c r="M16"/>
  <c r="N16"/>
  <c r="C16"/>
  <c r="D12"/>
  <c r="E12"/>
  <c r="F12"/>
  <c r="G12"/>
  <c r="H12"/>
  <c r="I12"/>
  <c r="J12"/>
  <c r="K12"/>
  <c r="L12"/>
  <c r="M12"/>
  <c r="N12"/>
  <c r="C12"/>
  <c r="D11"/>
  <c r="E11"/>
  <c r="F11"/>
  <c r="G11"/>
  <c r="H11"/>
  <c r="I11"/>
  <c r="J11"/>
  <c r="K11"/>
  <c r="L11"/>
  <c r="M11"/>
  <c r="N11"/>
  <c r="C11"/>
  <c r="D7"/>
  <c r="E7"/>
  <c r="F7"/>
  <c r="G7"/>
  <c r="H7"/>
  <c r="I7"/>
  <c r="J7"/>
  <c r="K7"/>
  <c r="L7"/>
  <c r="M7"/>
  <c r="N7"/>
  <c r="C7"/>
  <c r="O64"/>
  <c r="O77"/>
  <c r="O74"/>
  <c r="O70"/>
  <c r="O66"/>
  <c r="O52"/>
  <c r="O49"/>
  <c r="O48"/>
  <c r="O46"/>
  <c r="O42"/>
  <c r="O36"/>
  <c r="O32"/>
  <c r="O28"/>
  <c r="O24"/>
  <c r="O19"/>
  <c r="O16"/>
  <c r="O29" s="1"/>
  <c r="O11"/>
  <c r="O12" s="1"/>
  <c r="O7"/>
  <c r="D21" i="7"/>
  <c r="C21"/>
  <c r="D19"/>
  <c r="D15"/>
  <c r="C19"/>
  <c r="C15"/>
  <c r="D15" i="6"/>
  <c r="C15"/>
  <c r="D13"/>
  <c r="C13"/>
  <c r="J25" i="4"/>
  <c r="J34"/>
  <c r="I34"/>
  <c r="I25"/>
  <c r="J31"/>
  <c r="J24"/>
  <c r="J10"/>
  <c r="J19"/>
  <c r="J15"/>
  <c r="I24"/>
  <c r="C25"/>
  <c r="C19"/>
  <c r="C10"/>
  <c r="O37" i="8" l="1"/>
  <c r="O50" s="1"/>
  <c r="O53" s="1"/>
  <c r="O75"/>
  <c r="O78" s="1"/>
  <c r="C24" i="4"/>
  <c r="E34" i="3"/>
  <c r="E33"/>
  <c r="D33"/>
  <c r="E25" l="1"/>
  <c r="E17"/>
  <c r="E26" s="1"/>
  <c r="E30"/>
  <c r="E12"/>
  <c r="D25"/>
  <c r="D17"/>
  <c r="D30"/>
  <c r="D12"/>
  <c r="D34" s="1"/>
  <c r="E58" i="2"/>
  <c r="E53"/>
  <c r="E50"/>
  <c r="F50" s="1"/>
  <c r="E46"/>
  <c r="F46" s="1"/>
  <c r="E40"/>
  <c r="E36"/>
  <c r="E32"/>
  <c r="E28"/>
  <c r="F28" s="1"/>
  <c r="E23"/>
  <c r="E20"/>
  <c r="E16"/>
  <c r="E15"/>
  <c r="E11"/>
  <c r="D58"/>
  <c r="D53"/>
  <c r="D50"/>
  <c r="D46"/>
  <c r="D40"/>
  <c r="D36"/>
  <c r="D32"/>
  <c r="D28"/>
  <c r="D23"/>
  <c r="D20"/>
  <c r="D15"/>
  <c r="D11"/>
  <c r="D16" s="1"/>
  <c r="D21" i="1"/>
  <c r="D19"/>
  <c r="C26"/>
  <c r="C21"/>
  <c r="C19"/>
  <c r="D33" i="2" l="1"/>
  <c r="D41" s="1"/>
  <c r="D55" s="1"/>
  <c r="D59" s="1"/>
  <c r="F16"/>
  <c r="D54"/>
  <c r="F40"/>
  <c r="F58"/>
  <c r="F32"/>
  <c r="E54"/>
  <c r="F54" s="1"/>
  <c r="F15"/>
  <c r="F11"/>
  <c r="F23"/>
  <c r="F36"/>
  <c r="F53"/>
  <c r="F20"/>
  <c r="E33"/>
  <c r="D26" i="3"/>
  <c r="F33" i="2" l="1"/>
  <c r="E41"/>
  <c r="F41" l="1"/>
  <c r="E55"/>
  <c r="F55" l="1"/>
  <c r="E59"/>
  <c r="F59" s="1"/>
</calcChain>
</file>

<file path=xl/sharedStrings.xml><?xml version="1.0" encoding="utf-8"?>
<sst xmlns="http://schemas.openxmlformats.org/spreadsheetml/2006/main" count="1144" uniqueCount="607">
  <si>
    <t xml:space="preserve">1. sz. melléklet az     2 /2018.(II. 28.) önkormányzati rendelethez </t>
  </si>
  <si>
    <t>Völcsej Község Önkormányzatának  2018. évi költségvetése</t>
  </si>
  <si>
    <t>Az egységes rovatrend szerint a kiemelt kiadási és bevételi jogcímek</t>
  </si>
  <si>
    <t>forint</t>
  </si>
  <si>
    <t>Megnevezés</t>
  </si>
  <si>
    <t xml:space="preserve">Eredeti ei. 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</si>
  <si>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</si>
  <si>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</si>
  <si>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</si>
  <si>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</si>
  <si>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</si>
  <si>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</si>
  <si>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</si>
  <si>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</si>
  <si>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</si>
  <si>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</si>
  <si>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</si>
  <si>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</si>
  <si>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</si>
  <si>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</si>
  <si>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</si>
  <si>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</si>
  <si>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</si>
  <si>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</si>
  <si>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Módosított ei. 2018.12.31.</t>
  </si>
  <si>
    <t>Teljesítés</t>
  </si>
  <si>
    <t xml:space="preserve">2.1. sz.melléklet az  2 /2018.(II. 28.)  önkormányzati rendelethez </t>
  </si>
  <si>
    <t>Völcsej Község Önkormányzat  2018. évi költségvetésének mérlege</t>
  </si>
  <si>
    <t xml:space="preserve">Kiadások 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</si>
  <si>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</si>
  <si>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</si>
  <si>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</si>
  <si>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</si>
  <si>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</si>
  <si>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</si>
  <si>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</si>
  <si>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</si>
  <si>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</si>
  <si>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</si>
  <si>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</si>
  <si>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</si>
  <si>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</si>
  <si>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</si>
  <si>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</si>
  <si>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</si>
  <si>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</si>
  <si>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</si>
  <si>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</si>
  <si>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</si>
  <si>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</si>
  <si>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</si>
  <si>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</si>
  <si>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</si>
  <si>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</si>
  <si>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</si>
  <si>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</si>
  <si>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</si>
  <si>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</si>
  <si>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</si>
  <si>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</si>
  <si>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</si>
  <si>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</si>
  <si>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</si>
  <si>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</si>
  <si>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</si>
  <si>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</si>
  <si>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</si>
  <si>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</si>
  <si>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</si>
  <si>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kiadások előzetesen felszámított általános forgalmi adója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</si>
  <si>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</si>
  <si>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</si>
  <si>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</si>
  <si>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</si>
  <si>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</si>
  <si>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</si>
  <si>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</si>
  <si>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</si>
  <si>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</si>
  <si>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</si>
  <si>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</si>
  <si>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</si>
  <si>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</si>
  <si>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</si>
  <si>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</si>
  <si>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</si>
  <si>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</si>
  <si>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</si>
  <si>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</si>
  <si>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</si>
  <si>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</si>
  <si>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</si>
  <si>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</si>
  <si>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</si>
  <si>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</si>
  <si>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</si>
  <si>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</si>
  <si>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</si>
  <si>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</si>
  <si>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</si>
  <si>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</si>
  <si>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</si>
  <si>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</si>
  <si>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</si>
  <si>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</si>
  <si>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</si>
  <si>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</si>
  <si>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</si>
  <si>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</si>
  <si>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</si>
  <si>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</si>
  <si>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</si>
  <si>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</si>
  <si>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</si>
  <si>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</si>
  <si>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</si>
  <si>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</si>
  <si>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Egyéb külső személyi juttatás</t>
  </si>
  <si>
    <t>K123</t>
  </si>
  <si>
    <t>Fizetendő általános forgalmi adó</t>
  </si>
  <si>
    <t>K352</t>
  </si>
  <si>
    <t>Családi támogatások</t>
  </si>
  <si>
    <t>K42</t>
  </si>
  <si>
    <t>Informatikai eszköz beszerzés, létesítés</t>
  </si>
  <si>
    <t>K63</t>
  </si>
  <si>
    <t>Egyéb tárgyi eszköz felújítása</t>
  </si>
  <si>
    <t>K73</t>
  </si>
  <si>
    <t>Egyéb felhalmozási célú támogatás áh. Kívülre</t>
  </si>
  <si>
    <t>K89</t>
  </si>
  <si>
    <t xml:space="preserve">       </t>
  </si>
  <si>
    <t>2/1. melléklet</t>
  </si>
  <si>
    <t xml:space="preserve">2.2. sz.melléklet az  2 /2018.(II. 28.) önkormányzati rendelethez </t>
  </si>
  <si>
    <t xml:space="preserve">Bevételek </t>
  </si>
  <si>
    <t>Rovat-
szám</t>
  </si>
  <si>
    <t xml:space="preserve"> 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</si>
  <si>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</si>
  <si>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</si>
  <si>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</si>
  <si>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</si>
  <si>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</si>
  <si>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</si>
  <si>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</si>
  <si>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</si>
  <si>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</si>
  <si>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</si>
  <si>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</si>
  <si>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</si>
  <si>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</si>
  <si>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</si>
  <si>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</si>
  <si>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</si>
  <si>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</si>
  <si>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</si>
  <si>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</si>
  <si>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</si>
  <si>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</si>
  <si>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</si>
  <si>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</si>
  <si>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</si>
  <si>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</si>
  <si>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</si>
  <si>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</si>
  <si>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</si>
  <si>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</si>
  <si>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</si>
  <si>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Felhalmozási célú önkormányzati támogatás</t>
  </si>
  <si>
    <t>B2</t>
  </si>
  <si>
    <t>Felhalmozási támogatás áh.belülről</t>
  </si>
  <si>
    <t>Előző év költségvetési maradványának igénybevétele MŰKÖDÉSRE</t>
  </si>
  <si>
    <t>B8131</t>
  </si>
  <si>
    <t xml:space="preserve">Finanszírozási bevételek </t>
  </si>
  <si>
    <t>B8</t>
  </si>
  <si>
    <t>Általános forgalmi adó visszatérítése</t>
  </si>
  <si>
    <t>B407</t>
  </si>
  <si>
    <t>Egyéb kapott (járó) kamatok és kamat jellegű bevételek</t>
  </si>
  <si>
    <t>B4082</t>
  </si>
  <si>
    <t>Államháztartáson belüli megelőlezeések</t>
  </si>
  <si>
    <t>B814</t>
  </si>
  <si>
    <t xml:space="preserve">4.sz.melléklet az 2/2018.(II.28.) sz. önkormányzati rendelethez </t>
  </si>
  <si>
    <t>Völcsej Község Önkormányzat  2018. évi költségvetése</t>
  </si>
  <si>
    <t xml:space="preserve">Beruházások és felújítások </t>
  </si>
  <si>
    <t>KÖLTSÉGVETÉSI SZERV</t>
  </si>
  <si>
    <t>MINDÖSSZESEN</t>
  </si>
  <si>
    <t xml:space="preserve">Ingatlanok beszerzése, létesítése </t>
  </si>
  <si>
    <t>Soproni Vízmű Zrt. Saját rezsis beruházása szvcs.</t>
  </si>
  <si>
    <t>Soproni Vízmű Zrt. Saját rezsis beruházás vízközmű hálózat</t>
  </si>
  <si>
    <t>Fő u. 21. fatároló és garázs építés</t>
  </si>
  <si>
    <t>Egyb tárgyi eszköz beszerzése, létesítése</t>
  </si>
  <si>
    <t>Soproni Vízmű Zrt. Saját rezsis beruházás szvcs hálózat egyéb gép</t>
  </si>
  <si>
    <t>Ipari porszívó beszerzés</t>
  </si>
  <si>
    <t>Főu. 223 hrsz. Járda felújítás</t>
  </si>
  <si>
    <t>Temetőkerítés északi oldal felújítása</t>
  </si>
  <si>
    <t>Temető út felújítás, padka készítés</t>
  </si>
  <si>
    <t>Fő u. 50. melléképület tetőcsere</t>
  </si>
  <si>
    <t>Felújítás előzetesen felszámított általános forgalmi adó</t>
  </si>
  <si>
    <t>Informatikai eszközök beszerzése, létesítése</t>
  </si>
  <si>
    <t>Egyéb tárgyi eszközök felújítása</t>
  </si>
  <si>
    <t>Fő u. 50. fatároló</t>
  </si>
  <si>
    <t>1 db kisértékű nyomtató beszerzése</t>
  </si>
  <si>
    <t xml:space="preserve">Soproni Vízmű Zrt. Inform.eszköz beszerzés  szvcs. </t>
  </si>
  <si>
    <t>Soproni Vízmű Zrt. Inform. Eszköz beszerzés viziközmű</t>
  </si>
  <si>
    <t>Egyéb tárgyi eszközök felújítása szvcs</t>
  </si>
  <si>
    <t>Soproni Vízmű Zrt. Szvcs építmény felújítás</t>
  </si>
  <si>
    <t xml:space="preserve">5.sz.melléklet az 2/2018.(II.28.)    önkormányzati rendelethez </t>
  </si>
  <si>
    <t>Általános- és céltartalékok (forint)</t>
  </si>
  <si>
    <t>Általános tartalékok</t>
  </si>
  <si>
    <t>Céltartalékok-</t>
  </si>
  <si>
    <t>Eredeti előirányzat</t>
  </si>
  <si>
    <t>7.sz.melléklet az   2/2018.(II.28 .) önkormányzati rendelethez</t>
  </si>
  <si>
    <t>Völcsej Község Önkormányzat 2018. évi költségvetése</t>
  </si>
  <si>
    <t>Támogatások, kölcsönök nyújtása és törlesztése (forint)</t>
  </si>
  <si>
    <t>Eredeti ei.</t>
  </si>
  <si>
    <t>Működési támogatás központi kv.szervnek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</si>
  <si>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</si>
  <si>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</si>
  <si>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</si>
  <si>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</si>
  <si>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8.sz.melléklet az  2 /2018.(II. 28.) önkormányzati rendelethez</t>
  </si>
  <si>
    <t>Önkormányzat 2014. évi költségvetése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</si>
  <si>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</si>
  <si>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</si>
  <si>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</si>
  <si>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</si>
  <si>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</si>
  <si>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</si>
  <si>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</si>
  <si>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Közhatalmi bevételek</t>
  </si>
  <si>
    <t>9.sz.melléklet az  2/2018.(II. 28 .) önkormányzati rendelethez</t>
  </si>
  <si>
    <t xml:space="preserve"> Völcsej Község Önkormányzat 2018. évi költségvetése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</si>
  <si>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</si>
  <si>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</si>
  <si>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</si>
  <si>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</si>
  <si>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</si>
  <si>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</si>
  <si>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</si>
  <si>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</si>
  <si>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</si>
  <si>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</si>
  <si>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</si>
  <si>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</si>
  <si>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</si>
  <si>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</si>
  <si>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>Működési célú előzetesen felszámított általános forgalmi adó</t>
  </si>
  <si>
    <t>Egyéb tárgyi eszköz beszerzés, létesítés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</si>
  <si>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</si>
  <si>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</si>
  <si>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</si>
  <si>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</si>
  <si>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</si>
  <si>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</si>
  <si>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</si>
  <si>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B211</t>
  </si>
  <si>
    <t>Felhalmozási célú támogatás áh. Belülről</t>
  </si>
  <si>
    <t>Előző évi kv.maradvány igénybevétele</t>
  </si>
  <si>
    <t>Finanszírozási bevételek</t>
  </si>
  <si>
    <t>Üzemeltetési anyagok</t>
  </si>
  <si>
    <t>Egyéb felhalmozási célú támogatások áh. Kívülre</t>
  </si>
  <si>
    <t>Működési célú költségvetési támogatások és kiegészítő támogatások</t>
  </si>
  <si>
    <t>B115</t>
  </si>
  <si>
    <t>Egyéb működési célú támogatások bevételei áh. Belülről</t>
  </si>
  <si>
    <t>B16</t>
  </si>
  <si>
    <t>Értéktípus: Forint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</si>
  <si>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</si>
  <si>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</si>
  <si>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</si>
  <si>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</si>
  <si>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</si>
  <si>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</si>
  <si>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</si>
  <si>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</si>
  <si>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</si>
  <si>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</si>
  <si>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</si>
  <si>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A</t>
  </si>
  <si>
    <t>329 235 468</t>
  </si>
  <si>
    <t>341 983 971</t>
  </si>
  <si>
    <t>103,87</t>
  </si>
  <si>
    <t>I. IMMATERIÁLIS JAVAK</t>
  </si>
  <si>
    <t>A/I</t>
  </si>
  <si>
    <t>421 463</t>
  </si>
  <si>
    <t>314 421</t>
  </si>
  <si>
    <t>74,60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</si>
  <si>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</si>
  <si>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</si>
  <si>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</si>
  <si>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</si>
  <si>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</si>
  <si>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</si>
  <si>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</si>
  <si>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</si>
  <si>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</si>
  <si>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</si>
  <si>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</si>
  <si>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</si>
  <si>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</si>
  <si>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</si>
  <si>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</si>
  <si>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</si>
  <si>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</si>
  <si>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</si>
  <si>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</si>
  <si>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</si>
  <si>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</si>
  <si>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</si>
  <si>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</si>
  <si>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</si>
  <si>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</si>
  <si>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326 924 005</t>
  </si>
  <si>
    <t>339 779 550</t>
  </si>
  <si>
    <t>103,93</t>
  </si>
  <si>
    <t>1. Ingatlanok és kapcsolódó vagyoni értékű jogok</t>
  </si>
  <si>
    <t>A/II/1</t>
  </si>
  <si>
    <t>314 390 436</t>
  </si>
  <si>
    <t>323 148 364</t>
  </si>
  <si>
    <t>102,79</t>
  </si>
  <si>
    <t>A/II/1/a</t>
  </si>
  <si>
    <t>56 274 571</t>
  </si>
  <si>
    <t>67 557 740</t>
  </si>
  <si>
    <t>120,05</t>
  </si>
  <si>
    <t>A/II/1/b</t>
  </si>
  <si>
    <t>A/II/1/c</t>
  </si>
  <si>
    <t>248 722 557</t>
  </si>
  <si>
    <t>246 403 723</t>
  </si>
  <si>
    <t>99,07</t>
  </si>
  <si>
    <t>A/II/1/d</t>
  </si>
  <si>
    <t>9 393 308</t>
  </si>
  <si>
    <t>9 186 901</t>
  </si>
  <si>
    <t>97,80</t>
  </si>
  <si>
    <t>2. Gépek, berendezések, felszerelések, járművek</t>
  </si>
  <si>
    <t>A/II/2</t>
  </si>
  <si>
    <t>9 616 479</t>
  </si>
  <si>
    <t>12 704 599</t>
  </si>
  <si>
    <t>132,11</t>
  </si>
  <si>
    <t>A/II/2/a</t>
  </si>
  <si>
    <t>A/II/2/b</t>
  </si>
  <si>
    <t>A/II/2/c</t>
  </si>
  <si>
    <t>7 076 416</t>
  </si>
  <si>
    <t>10 710 482</t>
  </si>
  <si>
    <t>151,35</t>
  </si>
  <si>
    <t>A/II/2/d</t>
  </si>
  <si>
    <t>2 540 063</t>
  </si>
  <si>
    <t>1 994 117</t>
  </si>
  <si>
    <t>78,51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</si>
  <si>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</si>
  <si>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</si>
  <si>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</si>
  <si>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</si>
  <si>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</si>
  <si>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</si>
  <si>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</si>
  <si>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</si>
  <si>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2 917 090</t>
  </si>
  <si>
    <t>3 926 587</t>
  </si>
  <si>
    <t>134,61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</si>
  <si>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</si>
  <si>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</si>
  <si>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</si>
  <si>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</si>
  <si>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</si>
  <si>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</si>
  <si>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</si>
  <si>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</si>
  <si>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</si>
  <si>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</si>
  <si>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</si>
  <si>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</si>
  <si>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1 890 000</t>
  </si>
  <si>
    <t>100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</si>
  <si>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</si>
  <si>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</si>
  <si>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</si>
  <si>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</si>
  <si>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</si>
  <si>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</si>
  <si>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</si>
  <si>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</si>
  <si>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</si>
  <si>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</si>
  <si>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</si>
  <si>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</si>
  <si>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</si>
  <si>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</si>
  <si>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</si>
  <si>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</si>
  <si>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</si>
  <si>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</si>
  <si>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</si>
  <si>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</si>
  <si>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</si>
  <si>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</si>
  <si>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</si>
  <si>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</si>
  <si>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</si>
  <si>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</si>
  <si>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</si>
  <si>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</si>
  <si>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</si>
  <si>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</si>
  <si>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</si>
  <si>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</si>
  <si>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</si>
  <si>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</si>
  <si>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</si>
  <si>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</si>
  <si>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</si>
  <si>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</si>
  <si>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</si>
  <si>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</si>
  <si>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12 843 250</t>
  </si>
  <si>
    <t>22 416 123</t>
  </si>
  <si>
    <t>174,54</t>
  </si>
  <si>
    <t>I. Lekötött bankbetétek</t>
  </si>
  <si>
    <t>C/I</t>
  </si>
  <si>
    <t>II. Pénztárak, csekkek, betétkönyvek</t>
  </si>
  <si>
    <t>C/II</t>
  </si>
  <si>
    <t>39 970</t>
  </si>
  <si>
    <t>126 775</t>
  </si>
  <si>
    <t>317,18</t>
  </si>
  <si>
    <t>III. Forintszámlák</t>
  </si>
  <si>
    <t>C/III</t>
  </si>
  <si>
    <t>12 803 280</t>
  </si>
  <si>
    <t>22 289 348</t>
  </si>
  <si>
    <t>174,09</t>
  </si>
  <si>
    <t>IV. Devizaszámlák</t>
  </si>
  <si>
    <t>C/IV</t>
  </si>
  <si>
    <t>D/ KÖVETELÉSEK</t>
  </si>
  <si>
    <t>D</t>
  </si>
  <si>
    <t>16 893 038</t>
  </si>
  <si>
    <t>16 616 134</t>
  </si>
  <si>
    <t>98,36</t>
  </si>
  <si>
    <t>I. Költségvetési évben esedékes követelések</t>
  </si>
  <si>
    <t>D/I</t>
  </si>
  <si>
    <t>1 377 115</t>
  </si>
  <si>
    <t>2 017 052</t>
  </si>
  <si>
    <t>146,47</t>
  </si>
  <si>
    <t>II. Költségvetési évet követően esedékes követelések</t>
  </si>
  <si>
    <t>D/II</t>
  </si>
  <si>
    <t>III. Követelés jellegű sajátos elszámolások</t>
  </si>
  <si>
    <t>D/III</t>
  </si>
  <si>
    <t>15 515 923</t>
  </si>
  <si>
    <t>14 599 082</t>
  </si>
  <si>
    <t>94,09</t>
  </si>
  <si>
    <t>E/ EGYÉB SAJÁTOS ESZKÖZOLDALI ELSZÁMOLÁSOK</t>
  </si>
  <si>
    <t>E</t>
  </si>
  <si>
    <t>332 000</t>
  </si>
  <si>
    <t>1 022 000</t>
  </si>
  <si>
    <t>307,83</t>
  </si>
  <si>
    <t>F/ AKTÍV IDŐBELI ELHATÁROLÁSOK</t>
  </si>
  <si>
    <t>F</t>
  </si>
  <si>
    <t>112 167</t>
  </si>
  <si>
    <t>ESZKÖZÖK ÖSSZESEN</t>
  </si>
  <si>
    <t>A+..+F</t>
  </si>
  <si>
    <t>359 415 923</t>
  </si>
  <si>
    <t>382 038 228</t>
  </si>
  <si>
    <t>106,29</t>
  </si>
  <si>
    <t>FORRÁSOK</t>
  </si>
  <si>
    <t>G/ SAJÁT TŐKE</t>
  </si>
  <si>
    <t>G</t>
  </si>
  <si>
    <t>351 627 917</t>
  </si>
  <si>
    <t>357 402 499</t>
  </si>
  <si>
    <t>101,64</t>
  </si>
  <si>
    <t>I. Nemzeti vagyon induláskori értéke</t>
  </si>
  <si>
    <t>G/I</t>
  </si>
  <si>
    <t>278 985 412</t>
  </si>
  <si>
    <t>II. Nemzeti vagyon változásai</t>
  </si>
  <si>
    <t>G/II</t>
  </si>
  <si>
    <t>47 966 516</t>
  </si>
  <si>
    <t>III. Egyéb eszközök induláskori értéke és változásai</t>
  </si>
  <si>
    <t>G/III</t>
  </si>
  <si>
    <t>429 368</t>
  </si>
  <si>
    <t>IV. Felhalmozott eredmény</t>
  </si>
  <si>
    <t>G/IV</t>
  </si>
  <si>
    <t>21 647 030</t>
  </si>
  <si>
    <t>24 246 621</t>
  </si>
  <si>
    <t>112,01</t>
  </si>
  <si>
    <t>V. Eszközök értékhelyesbítésének forrása</t>
  </si>
  <si>
    <t>G/V</t>
  </si>
  <si>
    <t>VI. Mérleg szerinti eredmény</t>
  </si>
  <si>
    <t>G/VI</t>
  </si>
  <si>
    <t>2 599 591</t>
  </si>
  <si>
    <t>5 774 582</t>
  </si>
  <si>
    <t>222,13</t>
  </si>
  <si>
    <t>H/ KÖTELEZETTSÉGEK</t>
  </si>
  <si>
    <t>H</t>
  </si>
  <si>
    <t>992 557</t>
  </si>
  <si>
    <t>1 104 708</t>
  </si>
  <si>
    <t>111,30</t>
  </si>
  <si>
    <t>I. Költségvetési évben esedékes kötelezettségek</t>
  </si>
  <si>
    <t>H/I</t>
  </si>
  <si>
    <t>130 000</t>
  </si>
  <si>
    <t>II. Költségvetési évet követően esedékes kötelezettségek</t>
  </si>
  <si>
    <t>H/II</t>
  </si>
  <si>
    <t>851 268</t>
  </si>
  <si>
    <t>781 649</t>
  </si>
  <si>
    <t>91,82</t>
  </si>
  <si>
    <t>III. Kötelezettség jellegű sajátos elszámolások</t>
  </si>
  <si>
    <t>H/III</t>
  </si>
  <si>
    <t>11 289</t>
  </si>
  <si>
    <t>323 059</t>
  </si>
  <si>
    <t>2 861,71</t>
  </si>
  <si>
    <t>I/ KINCSTÁRI SZÁMLAVEZETÉSSEL KAPCSOLATOS ELSZÁMOLÁSOK</t>
  </si>
  <si>
    <t>I</t>
  </si>
  <si>
    <t>J/ PASSZÍV IDŐBELI ELHATÁROLÁSOK (=K/1+K/2+K/3)</t>
  </si>
  <si>
    <t>J</t>
  </si>
  <si>
    <t>6 795 449</t>
  </si>
  <si>
    <t>23 531 021</t>
  </si>
  <si>
    <t>346,28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</si>
  <si>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</si>
  <si>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</si>
  <si>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</si>
  <si>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</si>
  <si>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</si>
  <si>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</si>
  <si>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</si>
  <si>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</si>
  <si>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</si>
  <si>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</si>
  <si>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</si>
  <si>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</si>
  <si>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</si>
  <si>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</si>
  <si>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</si>
  <si>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</si>
  <si>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</si>
  <si>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</si>
  <si>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</si>
  <si>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</si>
  <si>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</si>
  <si>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</si>
  <si>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</si>
  <si>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</si>
  <si>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</si>
  <si>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</si>
  <si>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</si>
  <si>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</si>
  <si>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</si>
  <si>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</si>
  <si>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</si>
  <si>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</si>
  <si>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</si>
  <si>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</si>
  <si>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</si>
  <si>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</si>
  <si>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</si>
  <si>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</si>
  <si>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</si>
  <si>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</si>
  <si>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</si>
  <si>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</si>
  <si>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</si>
  <si>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</si>
  <si>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</si>
  <si>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</si>
  <si>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</si>
  <si>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</si>
  <si>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</si>
  <si>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</si>
  <si>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</si>
  <si>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</si>
  <si>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</si>
  <si>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</si>
  <si>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</si>
  <si>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</si>
  <si>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</si>
  <si>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</si>
  <si>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</si>
  <si>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</si>
  <si>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</si>
  <si>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</si>
  <si>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</si>
  <si>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</si>
  <si>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</si>
  <si>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</si>
  <si>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</si>
  <si>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</si>
  <si>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</si>
  <si>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</si>
  <si>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</si>
  <si>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</si>
  <si>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</si>
  <si>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</si>
  <si>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</si>
  <si>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</si>
  <si>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</si>
  <si>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</si>
  <si>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</si>
  <si>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</si>
  <si>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</si>
  <si>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</si>
  <si>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</si>
  <si>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</si>
  <si>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Teljesítés %</t>
  </si>
  <si>
    <t xml:space="preserve">2/2. melléklet </t>
  </si>
  <si>
    <t>1. sz. melléklet</t>
  </si>
  <si>
    <t>3. sz. melléklet</t>
  </si>
  <si>
    <t>4. sz. melléklet</t>
  </si>
  <si>
    <t>5. sz. melléklet</t>
  </si>
  <si>
    <t>6. sz. melléklet</t>
  </si>
  <si>
    <t xml:space="preserve">Előirányzat felhasználási terv (forint)  7. sz. mell.                                                                                                                                                                                                      </t>
  </si>
  <si>
    <t>Völcsej Község Önkormányzat 2018. évi vagyonkimutatás</t>
  </si>
  <si>
    <t xml:space="preserve">8.sz.mell. </t>
  </si>
  <si>
    <t>Völcsej Község Önkormányzata</t>
  </si>
  <si>
    <t xml:space="preserve">2018. évi maradvány </t>
  </si>
  <si>
    <t xml:space="preserve">9. sz. melléklet (forint) </t>
  </si>
  <si>
    <t xml:space="preserve">2018. évi eredménykimutatása </t>
  </si>
  <si>
    <t xml:space="preserve">10.sz.mell. (forint) </t>
  </si>
</sst>
</file>

<file path=xl/styles.xml><?xml version="1.0" encoding="utf-8"?>
<styleSheet xmlns="http://schemas.openxmlformats.org/spreadsheetml/2006/main">
  <numFmts count="3">
    <numFmt numFmtId="164" formatCode="\ ##########"/>
    <numFmt numFmtId="165" formatCode="0__"/>
    <numFmt numFmtId="166" formatCode="[$-40E]yyyy/\ mmmm;@"/>
  </numFmts>
  <fonts count="4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219">
    <xf numFmtId="0" fontId="0" fillId="0" borderId="0" xfId="0"/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5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3" fontId="4" fillId="0" borderId="1" xfId="0" applyNumberFormat="1" applyFont="1" applyBorder="1"/>
    <xf numFmtId="3" fontId="5" fillId="0" borderId="1" xfId="0" applyNumberFormat="1" applyFont="1" applyBorder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1" fillId="3" borderId="1" xfId="0" applyFont="1" applyFill="1" applyBorder="1"/>
    <xf numFmtId="3" fontId="12" fillId="0" borderId="1" xfId="0" applyNumberFormat="1" applyFont="1" applyBorder="1"/>
    <xf numFmtId="165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5" fillId="3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19" fillId="0" borderId="0" xfId="0" applyFont="1"/>
    <xf numFmtId="0" fontId="17" fillId="0" borderId="0" xfId="0" applyFont="1" applyAlignment="1">
      <alignment horizontal="center"/>
    </xf>
    <xf numFmtId="3" fontId="20" fillId="0" borderId="1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0" fontId="7" fillId="0" borderId="1" xfId="0" applyFont="1" applyFill="1" applyBorder="1" applyAlignment="1">
      <alignment horizontal="left" vertical="center"/>
    </xf>
    <xf numFmtId="3" fontId="18" fillId="0" borderId="1" xfId="0" applyNumberFormat="1" applyFont="1" applyBorder="1"/>
    <xf numFmtId="3" fontId="21" fillId="0" borderId="1" xfId="0" applyNumberFormat="1" applyFont="1" applyBorder="1"/>
    <xf numFmtId="3" fontId="17" fillId="0" borderId="1" xfId="0" applyNumberFormat="1" applyFont="1" applyBorder="1"/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 vertical="center"/>
    </xf>
    <xf numFmtId="3" fontId="22" fillId="0" borderId="1" xfId="0" applyNumberFormat="1" applyFont="1" applyBorder="1"/>
    <xf numFmtId="3" fontId="0" fillId="0" borderId="0" xfId="0" applyNumberFormat="1"/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3" fontId="17" fillId="0" borderId="0" xfId="0" applyNumberFormat="1" applyFont="1" applyAlignment="1">
      <alignment horizontal="center" wrapText="1"/>
    </xf>
    <xf numFmtId="3" fontId="1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0" borderId="0" xfId="0" applyFont="1"/>
    <xf numFmtId="0" fontId="17" fillId="0" borderId="1" xfId="0" applyFont="1" applyBorder="1"/>
    <xf numFmtId="3" fontId="5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3" fontId="21" fillId="3" borderId="1" xfId="0" applyNumberFormat="1" applyFont="1" applyFill="1" applyBorder="1"/>
    <xf numFmtId="0" fontId="17" fillId="3" borderId="1" xfId="0" applyFont="1" applyFill="1" applyBorder="1"/>
    <xf numFmtId="0" fontId="17" fillId="3" borderId="0" xfId="0" applyFont="1" applyFill="1"/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8" fillId="0" borderId="1" xfId="0" applyFont="1" applyBorder="1" applyAlignment="1">
      <alignment wrapText="1"/>
    </xf>
    <xf numFmtId="3" fontId="21" fillId="0" borderId="0" xfId="0" applyNumberFormat="1" applyFont="1"/>
    <xf numFmtId="0" fontId="7" fillId="0" borderId="2" xfId="0" applyFont="1" applyBorder="1" applyAlignment="1">
      <alignment wrapText="1"/>
    </xf>
    <xf numFmtId="0" fontId="17" fillId="0" borderId="2" xfId="0" applyFont="1" applyBorder="1"/>
    <xf numFmtId="3" fontId="5" fillId="0" borderId="1" xfId="0" applyNumberFormat="1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0" fontId="22" fillId="0" borderId="0" xfId="0" applyFont="1"/>
    <xf numFmtId="0" fontId="13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Border="1"/>
    <xf numFmtId="0" fontId="2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/>
    </xf>
    <xf numFmtId="166" fontId="28" fillId="0" borderId="1" xfId="0" applyNumberFormat="1" applyFont="1" applyBorder="1" applyAlignment="1">
      <alignment horizontal="center"/>
    </xf>
    <xf numFmtId="3" fontId="4" fillId="0" borderId="0" xfId="0" applyNumberFormat="1" applyFont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9" fillId="3" borderId="1" xfId="0" applyFont="1" applyFill="1" applyBorder="1"/>
    <xf numFmtId="164" fontId="29" fillId="3" borderId="1" xfId="0" applyNumberFormat="1" applyFont="1" applyFill="1" applyBorder="1" applyAlignment="1">
      <alignment vertical="center"/>
    </xf>
    <xf numFmtId="3" fontId="29" fillId="3" borderId="1" xfId="0" applyNumberFormat="1" applyFont="1" applyFill="1" applyBorder="1"/>
    <xf numFmtId="3" fontId="29" fillId="0" borderId="1" xfId="0" applyNumberFormat="1" applyFont="1" applyBorder="1"/>
    <xf numFmtId="0" fontId="30" fillId="3" borderId="0" xfId="0" applyFont="1" applyFill="1"/>
    <xf numFmtId="0" fontId="30" fillId="0" borderId="0" xfId="0" applyFont="1"/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/>
    <xf numFmtId="0" fontId="21" fillId="3" borderId="0" xfId="0" applyFont="1" applyFill="1"/>
    <xf numFmtId="0" fontId="2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/>
    <xf numFmtId="0" fontId="5" fillId="3" borderId="1" xfId="0" applyFont="1" applyFill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3" fontId="5" fillId="0" borderId="0" xfId="0" applyNumberFormat="1" applyFont="1" applyBorder="1"/>
    <xf numFmtId="0" fontId="1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/>
    </xf>
    <xf numFmtId="3" fontId="31" fillId="0" borderId="0" xfId="0" applyNumberFormat="1" applyFont="1"/>
    <xf numFmtId="0" fontId="32" fillId="0" borderId="0" xfId="0" applyFont="1"/>
    <xf numFmtId="0" fontId="31" fillId="0" borderId="0" xfId="0" applyFont="1"/>
    <xf numFmtId="166" fontId="28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12" fillId="0" borderId="0" xfId="0" applyNumberFormat="1" applyFont="1" applyBorder="1"/>
    <xf numFmtId="3" fontId="29" fillId="0" borderId="0" xfId="0" applyNumberFormat="1" applyFont="1" applyBorder="1"/>
    <xf numFmtId="12" fontId="0" fillId="0" borderId="0" xfId="0" applyNumberFormat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/>
    <xf numFmtId="0" fontId="36" fillId="0" borderId="0" xfId="0" applyFont="1" applyAlignment="1">
      <alignment horizontal="right" vertical="center"/>
    </xf>
    <xf numFmtId="0" fontId="34" fillId="0" borderId="0" xfId="0" applyFont="1"/>
    <xf numFmtId="0" fontId="36" fillId="0" borderId="0" xfId="0" applyFont="1" applyBorder="1" applyAlignment="1">
      <alignment horizontal="right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12" xfId="0" applyFont="1" applyBorder="1"/>
    <xf numFmtId="2" fontId="17" fillId="0" borderId="0" xfId="0" applyNumberFormat="1" applyFont="1"/>
    <xf numFmtId="2" fontId="17" fillId="0" borderId="0" xfId="0" applyNumberFormat="1" applyFont="1" applyBorder="1" applyAlignment="1">
      <alignment horizontal="right"/>
    </xf>
    <xf numFmtId="2" fontId="17" fillId="0" borderId="1" xfId="0" applyNumberFormat="1" applyFont="1" applyBorder="1"/>
    <xf numFmtId="2" fontId="21" fillId="0" borderId="1" xfId="0" applyNumberFormat="1" applyFont="1" applyBorder="1"/>
    <xf numFmtId="2" fontId="32" fillId="0" borderId="1" xfId="0" applyNumberFormat="1" applyFont="1" applyBorder="1"/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34" fillId="0" borderId="0" xfId="0" applyFont="1" applyAlignment="1">
      <alignment horizontal="right" vertical="center"/>
    </xf>
    <xf numFmtId="0" fontId="3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3" fontId="13" fillId="3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Border="1"/>
    <xf numFmtId="0" fontId="0" fillId="0" borderId="0" xfId="0" applyAlignment="1">
      <alignment horizontal="right"/>
    </xf>
    <xf numFmtId="2" fontId="2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0" fillId="0" borderId="1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top"/>
    </xf>
    <xf numFmtId="0" fontId="17" fillId="3" borderId="0" xfId="0" applyFont="1" applyFill="1" applyAlignment="1"/>
    <xf numFmtId="0" fontId="24" fillId="3" borderId="0" xfId="0" applyFont="1" applyFill="1"/>
    <xf numFmtId="0" fontId="17" fillId="3" borderId="0" xfId="0" applyFont="1" applyFill="1" applyAlignment="1">
      <alignment horizontal="right"/>
    </xf>
    <xf numFmtId="0" fontId="14" fillId="3" borderId="1" xfId="0" applyFont="1" applyFill="1" applyBorder="1" applyAlignment="1">
      <alignment horizontal="center" vertical="top" wrapText="1"/>
    </xf>
    <xf numFmtId="4" fontId="17" fillId="0" borderId="0" xfId="0" applyNumberFormat="1" applyFont="1"/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/>
    <xf numFmtId="4" fontId="17" fillId="0" borderId="1" xfId="0" applyNumberFormat="1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 applyAlignment="1"/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17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34" fillId="0" borderId="9" xfId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right" vertical="center"/>
    </xf>
    <xf numFmtId="49" fontId="34" fillId="0" borderId="11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49" fontId="37" fillId="0" borderId="0" xfId="1" applyNumberFormat="1" applyFont="1" applyFill="1" applyBorder="1" applyAlignment="1">
      <alignment horizontal="right"/>
    </xf>
    <xf numFmtId="49" fontId="38" fillId="0" borderId="3" xfId="1" applyNumberFormat="1" applyFont="1" applyBorder="1" applyAlignment="1">
      <alignment horizontal="center" vertical="center" wrapText="1"/>
    </xf>
    <xf numFmtId="49" fontId="38" fillId="0" borderId="4" xfId="1" applyNumberFormat="1" applyFont="1" applyBorder="1" applyAlignment="1">
      <alignment horizontal="center" vertical="center" wrapText="1"/>
    </xf>
    <xf numFmtId="49" fontId="38" fillId="0" borderId="5" xfId="1" applyNumberFormat="1" applyFont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</cellXfs>
  <cellStyles count="2">
    <cellStyle name="Normál" xfId="0" builtinId="0"/>
    <cellStyle name="Normal_KTRSZJ" xfId="1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workbookViewId="0">
      <selection sqref="A1:XFD1048576"/>
    </sheetView>
  </sheetViews>
  <sheetFormatPr defaultRowHeight="15"/>
  <cols>
    <col min="1" max="1" width="56.7109375" bestFit="1" customWidth="1"/>
    <col min="2" max="2" width="11.42578125" bestFit="1" customWidth="1"/>
    <col min="3" max="3" width="12.140625" customWidth="1"/>
    <col min="4" max="4" width="15.7109375" customWidth="1"/>
  </cols>
  <sheetData>
    <row r="3" spans="1:4" hidden="1">
      <c r="A3" s="186" t="s">
        <v>0</v>
      </c>
      <c r="B3" s="186"/>
    </row>
    <row r="4" spans="1:4" ht="15.75">
      <c r="A4" s="187" t="s">
        <v>1</v>
      </c>
      <c r="B4" s="188"/>
      <c r="C4" s="189"/>
      <c r="D4" s="189"/>
    </row>
    <row r="5" spans="1:4" ht="15.75">
      <c r="A5" s="190" t="s">
        <v>2</v>
      </c>
      <c r="B5" s="188"/>
      <c r="C5" s="189"/>
      <c r="D5" s="189"/>
    </row>
    <row r="9" spans="1:4">
      <c r="A9" s="12" t="s">
        <v>594</v>
      </c>
      <c r="B9" s="1"/>
      <c r="D9" s="172" t="s">
        <v>3</v>
      </c>
    </row>
    <row r="10" spans="1:4" ht="45">
      <c r="A10" s="7" t="s">
        <v>4</v>
      </c>
      <c r="B10" s="8" t="s">
        <v>5</v>
      </c>
      <c r="C10" s="11" t="s">
        <v>24</v>
      </c>
      <c r="D10" s="11" t="s">
        <v>25</v>
      </c>
    </row>
    <row r="11" spans="1:4">
      <c r="A11" s="2" t="s">
        <v>6</v>
      </c>
      <c r="B11" s="3">
        <v>5285132</v>
      </c>
      <c r="C11" s="9">
        <v>5689094</v>
      </c>
      <c r="D11" s="9">
        <v>5673357</v>
      </c>
    </row>
    <row r="12" spans="1:4">
      <c r="A12" s="2" t="s">
        <v>7</v>
      </c>
      <c r="B12" s="3">
        <v>1120719</v>
      </c>
      <c r="C12" s="9">
        <v>1154261</v>
      </c>
      <c r="D12" s="9">
        <v>1150864</v>
      </c>
    </row>
    <row r="13" spans="1:4">
      <c r="A13" s="2" t="s">
        <v>8</v>
      </c>
      <c r="B13" s="3">
        <v>12792782</v>
      </c>
      <c r="C13" s="9">
        <v>17428409</v>
      </c>
      <c r="D13" s="9">
        <v>14642373</v>
      </c>
    </row>
    <row r="14" spans="1:4">
      <c r="A14" s="2" t="s">
        <v>9</v>
      </c>
      <c r="B14" s="3">
        <v>2131347</v>
      </c>
      <c r="C14" s="9">
        <v>2173347</v>
      </c>
      <c r="D14" s="9">
        <v>617000</v>
      </c>
    </row>
    <row r="15" spans="1:4">
      <c r="A15" s="2" t="s">
        <v>10</v>
      </c>
      <c r="B15" s="3">
        <v>23731629</v>
      </c>
      <c r="C15" s="9">
        <v>18272498</v>
      </c>
      <c r="D15" s="9">
        <v>1403982</v>
      </c>
    </row>
    <row r="16" spans="1:4">
      <c r="A16" s="2" t="s">
        <v>11</v>
      </c>
      <c r="B16" s="3">
        <v>7747000</v>
      </c>
      <c r="C16" s="9">
        <v>10980964</v>
      </c>
      <c r="D16" s="9">
        <v>7840079</v>
      </c>
    </row>
    <row r="17" spans="1:4">
      <c r="A17" s="2" t="s">
        <v>12</v>
      </c>
      <c r="B17" s="3">
        <v>14726966</v>
      </c>
      <c r="C17" s="9">
        <v>26743002</v>
      </c>
      <c r="D17" s="9">
        <v>17344526</v>
      </c>
    </row>
    <row r="18" spans="1:4">
      <c r="A18" s="2" t="s">
        <v>13</v>
      </c>
      <c r="B18" s="3">
        <v>560000</v>
      </c>
      <c r="C18" s="9">
        <v>960000</v>
      </c>
      <c r="D18" s="9">
        <v>540000</v>
      </c>
    </row>
    <row r="19" spans="1:4">
      <c r="A19" s="4" t="s">
        <v>14</v>
      </c>
      <c r="B19" s="5">
        <v>68095575</v>
      </c>
      <c r="C19" s="10">
        <f>SUM(C11:C18)</f>
        <v>83401575</v>
      </c>
      <c r="D19" s="10">
        <f>SUM(D11:D18)</f>
        <v>49212181</v>
      </c>
    </row>
    <row r="20" spans="1:4">
      <c r="A20" s="4" t="s">
        <v>15</v>
      </c>
      <c r="B20" s="5">
        <v>851268</v>
      </c>
      <c r="C20" s="10">
        <v>851268</v>
      </c>
      <c r="D20" s="10">
        <v>7840079</v>
      </c>
    </row>
    <row r="21" spans="1:4">
      <c r="A21" s="6" t="s">
        <v>16</v>
      </c>
      <c r="B21" s="5">
        <v>68946843</v>
      </c>
      <c r="C21" s="10">
        <f>SUM(C19:C20)</f>
        <v>84252843</v>
      </c>
      <c r="D21" s="10">
        <f>SUM(D19:D20)</f>
        <v>57052260</v>
      </c>
    </row>
    <row r="22" spans="1:4">
      <c r="A22" s="2" t="s">
        <v>17</v>
      </c>
      <c r="B22" s="3">
        <v>21281702</v>
      </c>
      <c r="C22" s="9">
        <v>21587702</v>
      </c>
      <c r="D22" s="68">
        <v>21587702</v>
      </c>
    </row>
    <row r="23" spans="1:4">
      <c r="A23" s="2" t="s">
        <v>18</v>
      </c>
      <c r="B23" s="3">
        <v>5201966</v>
      </c>
      <c r="C23" s="9">
        <v>20201966</v>
      </c>
      <c r="D23" s="68">
        <v>20201966</v>
      </c>
    </row>
    <row r="24" spans="1:4">
      <c r="A24" s="2" t="s">
        <v>19</v>
      </c>
      <c r="B24" s="3">
        <v>5673000</v>
      </c>
      <c r="C24" s="9">
        <v>5673000</v>
      </c>
      <c r="D24" s="68">
        <v>6182960</v>
      </c>
    </row>
    <row r="25" spans="1:4">
      <c r="A25" s="2" t="s">
        <v>20</v>
      </c>
      <c r="B25" s="3">
        <v>8442291</v>
      </c>
      <c r="C25" s="9">
        <v>8442291</v>
      </c>
      <c r="D25" s="9">
        <v>9653434</v>
      </c>
    </row>
    <row r="26" spans="1:4">
      <c r="A26" s="4" t="s">
        <v>21</v>
      </c>
      <c r="B26" s="5">
        <v>40598959</v>
      </c>
      <c r="C26" s="10">
        <f>SUM(C22:C25)</f>
        <v>55904959</v>
      </c>
      <c r="D26" s="67">
        <f>SUM(D22:D25)</f>
        <v>57626062</v>
      </c>
    </row>
    <row r="27" spans="1:4" s="149" customFormat="1">
      <c r="A27" s="26" t="s">
        <v>168</v>
      </c>
      <c r="B27" s="13">
        <v>28347884</v>
      </c>
      <c r="C27" s="171">
        <v>28347884</v>
      </c>
      <c r="D27" s="171">
        <v>28347884</v>
      </c>
    </row>
    <row r="28" spans="1:4" s="149" customFormat="1">
      <c r="A28" s="26" t="s">
        <v>176</v>
      </c>
      <c r="B28" s="13"/>
      <c r="C28" s="171"/>
      <c r="D28" s="171">
        <v>781649</v>
      </c>
    </row>
    <row r="29" spans="1:4">
      <c r="A29" s="4" t="s">
        <v>22</v>
      </c>
      <c r="B29" s="5">
        <v>28347884</v>
      </c>
      <c r="C29" s="10">
        <v>28347884</v>
      </c>
      <c r="D29" s="67">
        <f>SUM(D27:D28)</f>
        <v>29129533</v>
      </c>
    </row>
    <row r="30" spans="1:4">
      <c r="A30" s="6" t="s">
        <v>23</v>
      </c>
      <c r="B30" s="5">
        <v>68946843</v>
      </c>
      <c r="C30" s="67">
        <f>SUM(C26+C29)</f>
        <v>84252843</v>
      </c>
      <c r="D30" s="67">
        <f>SUM(D29,D26)</f>
        <v>86755595</v>
      </c>
    </row>
  </sheetData>
  <mergeCells count="3">
    <mergeCell ref="A3:B3"/>
    <mergeCell ref="A4:D4"/>
    <mergeCell ref="A5:D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sqref="A1:XFD1048576"/>
    </sheetView>
  </sheetViews>
  <sheetFormatPr defaultRowHeight="15"/>
  <cols>
    <col min="1" max="1" width="8.140625" style="87" customWidth="1"/>
    <col min="2" max="2" width="46.42578125" style="87" customWidth="1"/>
    <col min="3" max="3" width="25.5703125" style="87" customWidth="1"/>
    <col min="4" max="255" width="9.140625" style="87"/>
    <col min="256" max="256" width="8.140625" style="87" customWidth="1"/>
    <col min="257" max="257" width="41" style="87" customWidth="1"/>
    <col min="258" max="258" width="32.85546875" style="87" customWidth="1"/>
    <col min="259" max="511" width="9.140625" style="87"/>
    <col min="512" max="512" width="8.140625" style="87" customWidth="1"/>
    <col min="513" max="513" width="41" style="87" customWidth="1"/>
    <col min="514" max="514" width="32.85546875" style="87" customWidth="1"/>
    <col min="515" max="767" width="9.140625" style="87"/>
    <col min="768" max="768" width="8.140625" style="87" customWidth="1"/>
    <col min="769" max="769" width="41" style="87" customWidth="1"/>
    <col min="770" max="770" width="32.85546875" style="87" customWidth="1"/>
    <col min="771" max="1023" width="9.140625" style="87"/>
    <col min="1024" max="1024" width="8.140625" style="87" customWidth="1"/>
    <col min="1025" max="1025" width="41" style="87" customWidth="1"/>
    <col min="1026" max="1026" width="32.85546875" style="87" customWidth="1"/>
    <col min="1027" max="1279" width="9.140625" style="87"/>
    <col min="1280" max="1280" width="8.140625" style="87" customWidth="1"/>
    <col min="1281" max="1281" width="41" style="87" customWidth="1"/>
    <col min="1282" max="1282" width="32.85546875" style="87" customWidth="1"/>
    <col min="1283" max="1535" width="9.140625" style="87"/>
    <col min="1536" max="1536" width="8.140625" style="87" customWidth="1"/>
    <col min="1537" max="1537" width="41" style="87" customWidth="1"/>
    <col min="1538" max="1538" width="32.85546875" style="87" customWidth="1"/>
    <col min="1539" max="1791" width="9.140625" style="87"/>
    <col min="1792" max="1792" width="8.140625" style="87" customWidth="1"/>
    <col min="1793" max="1793" width="41" style="87" customWidth="1"/>
    <col min="1794" max="1794" width="32.85546875" style="87" customWidth="1"/>
    <col min="1795" max="2047" width="9.140625" style="87"/>
    <col min="2048" max="2048" width="8.140625" style="87" customWidth="1"/>
    <col min="2049" max="2049" width="41" style="87" customWidth="1"/>
    <col min="2050" max="2050" width="32.85546875" style="87" customWidth="1"/>
    <col min="2051" max="2303" width="9.140625" style="87"/>
    <col min="2304" max="2304" width="8.140625" style="87" customWidth="1"/>
    <col min="2305" max="2305" width="41" style="87" customWidth="1"/>
    <col min="2306" max="2306" width="32.85546875" style="87" customWidth="1"/>
    <col min="2307" max="2559" width="9.140625" style="87"/>
    <col min="2560" max="2560" width="8.140625" style="87" customWidth="1"/>
    <col min="2561" max="2561" width="41" style="87" customWidth="1"/>
    <col min="2562" max="2562" width="32.85546875" style="87" customWidth="1"/>
    <col min="2563" max="2815" width="9.140625" style="87"/>
    <col min="2816" max="2816" width="8.140625" style="87" customWidth="1"/>
    <col min="2817" max="2817" width="41" style="87" customWidth="1"/>
    <col min="2818" max="2818" width="32.85546875" style="87" customWidth="1"/>
    <col min="2819" max="3071" width="9.140625" style="87"/>
    <col min="3072" max="3072" width="8.140625" style="87" customWidth="1"/>
    <col min="3073" max="3073" width="41" style="87" customWidth="1"/>
    <col min="3074" max="3074" width="32.85546875" style="87" customWidth="1"/>
    <col min="3075" max="3327" width="9.140625" style="87"/>
    <col min="3328" max="3328" width="8.140625" style="87" customWidth="1"/>
    <col min="3329" max="3329" width="41" style="87" customWidth="1"/>
    <col min="3330" max="3330" width="32.85546875" style="87" customWidth="1"/>
    <col min="3331" max="3583" width="9.140625" style="87"/>
    <col min="3584" max="3584" width="8.140625" style="87" customWidth="1"/>
    <col min="3585" max="3585" width="41" style="87" customWidth="1"/>
    <col min="3586" max="3586" width="32.85546875" style="87" customWidth="1"/>
    <col min="3587" max="3839" width="9.140625" style="87"/>
    <col min="3840" max="3840" width="8.140625" style="87" customWidth="1"/>
    <col min="3841" max="3841" width="41" style="87" customWidth="1"/>
    <col min="3842" max="3842" width="32.85546875" style="87" customWidth="1"/>
    <col min="3843" max="4095" width="9.140625" style="87"/>
    <col min="4096" max="4096" width="8.140625" style="87" customWidth="1"/>
    <col min="4097" max="4097" width="41" style="87" customWidth="1"/>
    <col min="4098" max="4098" width="32.85546875" style="87" customWidth="1"/>
    <col min="4099" max="4351" width="9.140625" style="87"/>
    <col min="4352" max="4352" width="8.140625" style="87" customWidth="1"/>
    <col min="4353" max="4353" width="41" style="87" customWidth="1"/>
    <col min="4354" max="4354" width="32.85546875" style="87" customWidth="1"/>
    <col min="4355" max="4607" width="9.140625" style="87"/>
    <col min="4608" max="4608" width="8.140625" style="87" customWidth="1"/>
    <col min="4609" max="4609" width="41" style="87" customWidth="1"/>
    <col min="4610" max="4610" width="32.85546875" style="87" customWidth="1"/>
    <col min="4611" max="4863" width="9.140625" style="87"/>
    <col min="4864" max="4864" width="8.140625" style="87" customWidth="1"/>
    <col min="4865" max="4865" width="41" style="87" customWidth="1"/>
    <col min="4866" max="4866" width="32.85546875" style="87" customWidth="1"/>
    <col min="4867" max="5119" width="9.140625" style="87"/>
    <col min="5120" max="5120" width="8.140625" style="87" customWidth="1"/>
    <col min="5121" max="5121" width="41" style="87" customWidth="1"/>
    <col min="5122" max="5122" width="32.85546875" style="87" customWidth="1"/>
    <col min="5123" max="5375" width="9.140625" style="87"/>
    <col min="5376" max="5376" width="8.140625" style="87" customWidth="1"/>
    <col min="5377" max="5377" width="41" style="87" customWidth="1"/>
    <col min="5378" max="5378" width="32.85546875" style="87" customWidth="1"/>
    <col min="5379" max="5631" width="9.140625" style="87"/>
    <col min="5632" max="5632" width="8.140625" style="87" customWidth="1"/>
    <col min="5633" max="5633" width="41" style="87" customWidth="1"/>
    <col min="5634" max="5634" width="32.85546875" style="87" customWidth="1"/>
    <col min="5635" max="5887" width="9.140625" style="87"/>
    <col min="5888" max="5888" width="8.140625" style="87" customWidth="1"/>
    <col min="5889" max="5889" width="41" style="87" customWidth="1"/>
    <col min="5890" max="5890" width="32.85546875" style="87" customWidth="1"/>
    <col min="5891" max="6143" width="9.140625" style="87"/>
    <col min="6144" max="6144" width="8.140625" style="87" customWidth="1"/>
    <col min="6145" max="6145" width="41" style="87" customWidth="1"/>
    <col min="6146" max="6146" width="32.85546875" style="87" customWidth="1"/>
    <col min="6147" max="6399" width="9.140625" style="87"/>
    <col min="6400" max="6400" width="8.140625" style="87" customWidth="1"/>
    <col min="6401" max="6401" width="41" style="87" customWidth="1"/>
    <col min="6402" max="6402" width="32.85546875" style="87" customWidth="1"/>
    <col min="6403" max="6655" width="9.140625" style="87"/>
    <col min="6656" max="6656" width="8.140625" style="87" customWidth="1"/>
    <col min="6657" max="6657" width="41" style="87" customWidth="1"/>
    <col min="6658" max="6658" width="32.85546875" style="87" customWidth="1"/>
    <col min="6659" max="6911" width="9.140625" style="87"/>
    <col min="6912" max="6912" width="8.140625" style="87" customWidth="1"/>
    <col min="6913" max="6913" width="41" style="87" customWidth="1"/>
    <col min="6914" max="6914" width="32.85546875" style="87" customWidth="1"/>
    <col min="6915" max="7167" width="9.140625" style="87"/>
    <col min="7168" max="7168" width="8.140625" style="87" customWidth="1"/>
    <col min="7169" max="7169" width="41" style="87" customWidth="1"/>
    <col min="7170" max="7170" width="32.85546875" style="87" customWidth="1"/>
    <col min="7171" max="7423" width="9.140625" style="87"/>
    <col min="7424" max="7424" width="8.140625" style="87" customWidth="1"/>
    <col min="7425" max="7425" width="41" style="87" customWidth="1"/>
    <col min="7426" max="7426" width="32.85546875" style="87" customWidth="1"/>
    <col min="7427" max="7679" width="9.140625" style="87"/>
    <col min="7680" max="7680" width="8.140625" style="87" customWidth="1"/>
    <col min="7681" max="7681" width="41" style="87" customWidth="1"/>
    <col min="7682" max="7682" width="32.85546875" style="87" customWidth="1"/>
    <col min="7683" max="7935" width="9.140625" style="87"/>
    <col min="7936" max="7936" width="8.140625" style="87" customWidth="1"/>
    <col min="7937" max="7937" width="41" style="87" customWidth="1"/>
    <col min="7938" max="7938" width="32.85546875" style="87" customWidth="1"/>
    <col min="7939" max="8191" width="9.140625" style="87"/>
    <col min="8192" max="8192" width="8.140625" style="87" customWidth="1"/>
    <col min="8193" max="8193" width="41" style="87" customWidth="1"/>
    <col min="8194" max="8194" width="32.85546875" style="87" customWidth="1"/>
    <col min="8195" max="8447" width="9.140625" style="87"/>
    <col min="8448" max="8448" width="8.140625" style="87" customWidth="1"/>
    <col min="8449" max="8449" width="41" style="87" customWidth="1"/>
    <col min="8450" max="8450" width="32.85546875" style="87" customWidth="1"/>
    <col min="8451" max="8703" width="9.140625" style="87"/>
    <col min="8704" max="8704" width="8.140625" style="87" customWidth="1"/>
    <col min="8705" max="8705" width="41" style="87" customWidth="1"/>
    <col min="8706" max="8706" width="32.85546875" style="87" customWidth="1"/>
    <col min="8707" max="8959" width="9.140625" style="87"/>
    <col min="8960" max="8960" width="8.140625" style="87" customWidth="1"/>
    <col min="8961" max="8961" width="41" style="87" customWidth="1"/>
    <col min="8962" max="8962" width="32.85546875" style="87" customWidth="1"/>
    <col min="8963" max="9215" width="9.140625" style="87"/>
    <col min="9216" max="9216" width="8.140625" style="87" customWidth="1"/>
    <col min="9217" max="9217" width="41" style="87" customWidth="1"/>
    <col min="9218" max="9218" width="32.85546875" style="87" customWidth="1"/>
    <col min="9219" max="9471" width="9.140625" style="87"/>
    <col min="9472" max="9472" width="8.140625" style="87" customWidth="1"/>
    <col min="9473" max="9473" width="41" style="87" customWidth="1"/>
    <col min="9474" max="9474" width="32.85546875" style="87" customWidth="1"/>
    <col min="9475" max="9727" width="9.140625" style="87"/>
    <col min="9728" max="9728" width="8.140625" style="87" customWidth="1"/>
    <col min="9729" max="9729" width="41" style="87" customWidth="1"/>
    <col min="9730" max="9730" width="32.85546875" style="87" customWidth="1"/>
    <col min="9731" max="9983" width="9.140625" style="87"/>
    <col min="9984" max="9984" width="8.140625" style="87" customWidth="1"/>
    <col min="9985" max="9985" width="41" style="87" customWidth="1"/>
    <col min="9986" max="9986" width="32.85546875" style="87" customWidth="1"/>
    <col min="9987" max="10239" width="9.140625" style="87"/>
    <col min="10240" max="10240" width="8.140625" style="87" customWidth="1"/>
    <col min="10241" max="10241" width="41" style="87" customWidth="1"/>
    <col min="10242" max="10242" width="32.85546875" style="87" customWidth="1"/>
    <col min="10243" max="10495" width="9.140625" style="87"/>
    <col min="10496" max="10496" width="8.140625" style="87" customWidth="1"/>
    <col min="10497" max="10497" width="41" style="87" customWidth="1"/>
    <col min="10498" max="10498" width="32.85546875" style="87" customWidth="1"/>
    <col min="10499" max="10751" width="9.140625" style="87"/>
    <col min="10752" max="10752" width="8.140625" style="87" customWidth="1"/>
    <col min="10753" max="10753" width="41" style="87" customWidth="1"/>
    <col min="10754" max="10754" width="32.85546875" style="87" customWidth="1"/>
    <col min="10755" max="11007" width="9.140625" style="87"/>
    <col min="11008" max="11008" width="8.140625" style="87" customWidth="1"/>
    <col min="11009" max="11009" width="41" style="87" customWidth="1"/>
    <col min="11010" max="11010" width="32.85546875" style="87" customWidth="1"/>
    <col min="11011" max="11263" width="9.140625" style="87"/>
    <col min="11264" max="11264" width="8.140625" style="87" customWidth="1"/>
    <col min="11265" max="11265" width="41" style="87" customWidth="1"/>
    <col min="11266" max="11266" width="32.85546875" style="87" customWidth="1"/>
    <col min="11267" max="11519" width="9.140625" style="87"/>
    <col min="11520" max="11520" width="8.140625" style="87" customWidth="1"/>
    <col min="11521" max="11521" width="41" style="87" customWidth="1"/>
    <col min="11522" max="11522" width="32.85546875" style="87" customWidth="1"/>
    <col min="11523" max="11775" width="9.140625" style="87"/>
    <col min="11776" max="11776" width="8.140625" style="87" customWidth="1"/>
    <col min="11777" max="11777" width="41" style="87" customWidth="1"/>
    <col min="11778" max="11778" width="32.85546875" style="87" customWidth="1"/>
    <col min="11779" max="12031" width="9.140625" style="87"/>
    <col min="12032" max="12032" width="8.140625" style="87" customWidth="1"/>
    <col min="12033" max="12033" width="41" style="87" customWidth="1"/>
    <col min="12034" max="12034" width="32.85546875" style="87" customWidth="1"/>
    <col min="12035" max="12287" width="9.140625" style="87"/>
    <col min="12288" max="12288" width="8.140625" style="87" customWidth="1"/>
    <col min="12289" max="12289" width="41" style="87" customWidth="1"/>
    <col min="12290" max="12290" width="32.85546875" style="87" customWidth="1"/>
    <col min="12291" max="12543" width="9.140625" style="87"/>
    <col min="12544" max="12544" width="8.140625" style="87" customWidth="1"/>
    <col min="12545" max="12545" width="41" style="87" customWidth="1"/>
    <col min="12546" max="12546" width="32.85546875" style="87" customWidth="1"/>
    <col min="12547" max="12799" width="9.140625" style="87"/>
    <col min="12800" max="12800" width="8.140625" style="87" customWidth="1"/>
    <col min="12801" max="12801" width="41" style="87" customWidth="1"/>
    <col min="12802" max="12802" width="32.85546875" style="87" customWidth="1"/>
    <col min="12803" max="13055" width="9.140625" style="87"/>
    <col min="13056" max="13056" width="8.140625" style="87" customWidth="1"/>
    <col min="13057" max="13057" width="41" style="87" customWidth="1"/>
    <col min="13058" max="13058" width="32.85546875" style="87" customWidth="1"/>
    <col min="13059" max="13311" width="9.140625" style="87"/>
    <col min="13312" max="13312" width="8.140625" style="87" customWidth="1"/>
    <col min="13313" max="13313" width="41" style="87" customWidth="1"/>
    <col min="13314" max="13314" width="32.85546875" style="87" customWidth="1"/>
    <col min="13315" max="13567" width="9.140625" style="87"/>
    <col min="13568" max="13568" width="8.140625" style="87" customWidth="1"/>
    <col min="13569" max="13569" width="41" style="87" customWidth="1"/>
    <col min="13570" max="13570" width="32.85546875" style="87" customWidth="1"/>
    <col min="13571" max="13823" width="9.140625" style="87"/>
    <col min="13824" max="13824" width="8.140625" style="87" customWidth="1"/>
    <col min="13825" max="13825" width="41" style="87" customWidth="1"/>
    <col min="13826" max="13826" width="32.85546875" style="87" customWidth="1"/>
    <col min="13827" max="14079" width="9.140625" style="87"/>
    <col min="14080" max="14080" width="8.140625" style="87" customWidth="1"/>
    <col min="14081" max="14081" width="41" style="87" customWidth="1"/>
    <col min="14082" max="14082" width="32.85546875" style="87" customWidth="1"/>
    <col min="14083" max="14335" width="9.140625" style="87"/>
    <col min="14336" max="14336" width="8.140625" style="87" customWidth="1"/>
    <col min="14337" max="14337" width="41" style="87" customWidth="1"/>
    <col min="14338" max="14338" width="32.85546875" style="87" customWidth="1"/>
    <col min="14339" max="14591" width="9.140625" style="87"/>
    <col min="14592" max="14592" width="8.140625" style="87" customWidth="1"/>
    <col min="14593" max="14593" width="41" style="87" customWidth="1"/>
    <col min="14594" max="14594" width="32.85546875" style="87" customWidth="1"/>
    <col min="14595" max="14847" width="9.140625" style="87"/>
    <col min="14848" max="14848" width="8.140625" style="87" customWidth="1"/>
    <col min="14849" max="14849" width="41" style="87" customWidth="1"/>
    <col min="14850" max="14850" width="32.85546875" style="87" customWidth="1"/>
    <col min="14851" max="15103" width="9.140625" style="87"/>
    <col min="15104" max="15104" width="8.140625" style="87" customWidth="1"/>
    <col min="15105" max="15105" width="41" style="87" customWidth="1"/>
    <col min="15106" max="15106" width="32.85546875" style="87" customWidth="1"/>
    <col min="15107" max="15359" width="9.140625" style="87"/>
    <col min="15360" max="15360" width="8.140625" style="87" customWidth="1"/>
    <col min="15361" max="15361" width="41" style="87" customWidth="1"/>
    <col min="15362" max="15362" width="32.85546875" style="87" customWidth="1"/>
    <col min="15363" max="15615" width="9.140625" style="87"/>
    <col min="15616" max="15616" width="8.140625" style="87" customWidth="1"/>
    <col min="15617" max="15617" width="41" style="87" customWidth="1"/>
    <col min="15618" max="15618" width="32.85546875" style="87" customWidth="1"/>
    <col min="15619" max="15871" width="9.140625" style="87"/>
    <col min="15872" max="15872" width="8.140625" style="87" customWidth="1"/>
    <col min="15873" max="15873" width="41" style="87" customWidth="1"/>
    <col min="15874" max="15874" width="32.85546875" style="87" customWidth="1"/>
    <col min="15875" max="16127" width="9.140625" style="87"/>
    <col min="16128" max="16128" width="8.140625" style="87" customWidth="1"/>
    <col min="16129" max="16129" width="41" style="87" customWidth="1"/>
    <col min="16130" max="16130" width="32.85546875" style="87" customWidth="1"/>
    <col min="16131" max="16384" width="9.140625" style="87"/>
  </cols>
  <sheetData>
    <row r="3" spans="1:3" s="179" customFormat="1" ht="18.75">
      <c r="A3" s="218" t="s">
        <v>602</v>
      </c>
      <c r="B3" s="218"/>
      <c r="C3" s="218"/>
    </row>
    <row r="4" spans="1:3" s="179" customFormat="1" ht="18.75">
      <c r="A4" s="218" t="s">
        <v>603</v>
      </c>
      <c r="B4" s="218"/>
      <c r="C4" s="218"/>
    </row>
    <row r="8" spans="1:3" ht="18" customHeight="1">
      <c r="A8" s="177"/>
      <c r="B8" s="178"/>
      <c r="C8" s="180" t="s">
        <v>604</v>
      </c>
    </row>
    <row r="9" spans="1:3" ht="15.75">
      <c r="A9" s="164"/>
      <c r="B9" s="164" t="s">
        <v>4</v>
      </c>
      <c r="C9" s="164" t="s">
        <v>528</v>
      </c>
    </row>
    <row r="10" spans="1:3" ht="15.75">
      <c r="A10" s="164">
        <v>1</v>
      </c>
      <c r="B10" s="164">
        <v>2</v>
      </c>
      <c r="C10" s="164">
        <v>3</v>
      </c>
    </row>
    <row r="11" spans="1:3">
      <c r="A11" s="165" t="s">
        <v>529</v>
      </c>
      <c r="B11" s="166" t="s">
        <v>530</v>
      </c>
      <c r="C11" s="167">
        <v>57626062</v>
      </c>
    </row>
    <row r="12" spans="1:3">
      <c r="A12" s="165" t="s">
        <v>531</v>
      </c>
      <c r="B12" s="166" t="s">
        <v>532</v>
      </c>
      <c r="C12" s="167">
        <v>49212181</v>
      </c>
    </row>
    <row r="13" spans="1:3">
      <c r="A13" s="168" t="s">
        <v>533</v>
      </c>
      <c r="B13" s="169" t="s">
        <v>534</v>
      </c>
      <c r="C13" s="170">
        <v>8413881</v>
      </c>
    </row>
    <row r="14" spans="1:3">
      <c r="A14" s="165" t="s">
        <v>535</v>
      </c>
      <c r="B14" s="166" t="s">
        <v>536</v>
      </c>
      <c r="C14" s="167">
        <v>29129533</v>
      </c>
    </row>
    <row r="15" spans="1:3">
      <c r="A15" s="165" t="s">
        <v>537</v>
      </c>
      <c r="B15" s="166" t="s">
        <v>538</v>
      </c>
      <c r="C15" s="167">
        <v>851268</v>
      </c>
    </row>
    <row r="16" spans="1:3" ht="25.5">
      <c r="A16" s="168" t="s">
        <v>539</v>
      </c>
      <c r="B16" s="169" t="s">
        <v>540</v>
      </c>
      <c r="C16" s="170">
        <v>28278265</v>
      </c>
    </row>
    <row r="17" spans="1:3">
      <c r="A17" s="168" t="s">
        <v>541</v>
      </c>
      <c r="B17" s="169" t="s">
        <v>542</v>
      </c>
      <c r="C17" s="170">
        <v>36692146</v>
      </c>
    </row>
    <row r="18" spans="1:3">
      <c r="A18" s="168" t="s">
        <v>543</v>
      </c>
      <c r="B18" s="169" t="s">
        <v>544</v>
      </c>
      <c r="C18" s="170">
        <v>36692146</v>
      </c>
    </row>
    <row r="19" spans="1:3" ht="25.5">
      <c r="A19" s="168" t="s">
        <v>545</v>
      </c>
      <c r="B19" s="169" t="s">
        <v>546</v>
      </c>
      <c r="C19" s="170">
        <v>34766</v>
      </c>
    </row>
    <row r="20" spans="1:3">
      <c r="A20" s="168" t="s">
        <v>547</v>
      </c>
      <c r="B20" s="169" t="s">
        <v>548</v>
      </c>
      <c r="C20" s="170">
        <v>36657380</v>
      </c>
    </row>
  </sheetData>
  <mergeCells count="2">
    <mergeCell ref="A4:C4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XFD1048576"/>
    </sheetView>
  </sheetViews>
  <sheetFormatPr defaultRowHeight="15"/>
  <cols>
    <col min="1" max="1" width="8.140625" style="87" customWidth="1"/>
    <col min="2" max="2" width="41" style="87" customWidth="1"/>
    <col min="3" max="3" width="15.28515625" style="87" bestFit="1" customWidth="1"/>
    <col min="4" max="4" width="13.85546875" style="87" customWidth="1"/>
    <col min="5" max="5" width="15.85546875" style="87" bestFit="1" customWidth="1"/>
    <col min="6" max="256" width="9.140625" style="87"/>
    <col min="257" max="257" width="8.140625" style="87" customWidth="1"/>
    <col min="258" max="258" width="41" style="87" customWidth="1"/>
    <col min="259" max="261" width="32.85546875" style="87" customWidth="1"/>
    <col min="262" max="512" width="9.140625" style="87"/>
    <col min="513" max="513" width="8.140625" style="87" customWidth="1"/>
    <col min="514" max="514" width="41" style="87" customWidth="1"/>
    <col min="515" max="517" width="32.85546875" style="87" customWidth="1"/>
    <col min="518" max="768" width="9.140625" style="87"/>
    <col min="769" max="769" width="8.140625" style="87" customWidth="1"/>
    <col min="770" max="770" width="41" style="87" customWidth="1"/>
    <col min="771" max="773" width="32.85546875" style="87" customWidth="1"/>
    <col min="774" max="1024" width="9.140625" style="87"/>
    <col min="1025" max="1025" width="8.140625" style="87" customWidth="1"/>
    <col min="1026" max="1026" width="41" style="87" customWidth="1"/>
    <col min="1027" max="1029" width="32.85546875" style="87" customWidth="1"/>
    <col min="1030" max="1280" width="9.140625" style="87"/>
    <col min="1281" max="1281" width="8.140625" style="87" customWidth="1"/>
    <col min="1282" max="1282" width="41" style="87" customWidth="1"/>
    <col min="1283" max="1285" width="32.85546875" style="87" customWidth="1"/>
    <col min="1286" max="1536" width="9.140625" style="87"/>
    <col min="1537" max="1537" width="8.140625" style="87" customWidth="1"/>
    <col min="1538" max="1538" width="41" style="87" customWidth="1"/>
    <col min="1539" max="1541" width="32.85546875" style="87" customWidth="1"/>
    <col min="1542" max="1792" width="9.140625" style="87"/>
    <col min="1793" max="1793" width="8.140625" style="87" customWidth="1"/>
    <col min="1794" max="1794" width="41" style="87" customWidth="1"/>
    <col min="1795" max="1797" width="32.85546875" style="87" customWidth="1"/>
    <col min="1798" max="2048" width="9.140625" style="87"/>
    <col min="2049" max="2049" width="8.140625" style="87" customWidth="1"/>
    <col min="2050" max="2050" width="41" style="87" customWidth="1"/>
    <col min="2051" max="2053" width="32.85546875" style="87" customWidth="1"/>
    <col min="2054" max="2304" width="9.140625" style="87"/>
    <col min="2305" max="2305" width="8.140625" style="87" customWidth="1"/>
    <col min="2306" max="2306" width="41" style="87" customWidth="1"/>
    <col min="2307" max="2309" width="32.85546875" style="87" customWidth="1"/>
    <col min="2310" max="2560" width="9.140625" style="87"/>
    <col min="2561" max="2561" width="8.140625" style="87" customWidth="1"/>
    <col min="2562" max="2562" width="41" style="87" customWidth="1"/>
    <col min="2563" max="2565" width="32.85546875" style="87" customWidth="1"/>
    <col min="2566" max="2816" width="9.140625" style="87"/>
    <col min="2817" max="2817" width="8.140625" style="87" customWidth="1"/>
    <col min="2818" max="2818" width="41" style="87" customWidth="1"/>
    <col min="2819" max="2821" width="32.85546875" style="87" customWidth="1"/>
    <col min="2822" max="3072" width="9.140625" style="87"/>
    <col min="3073" max="3073" width="8.140625" style="87" customWidth="1"/>
    <col min="3074" max="3074" width="41" style="87" customWidth="1"/>
    <col min="3075" max="3077" width="32.85546875" style="87" customWidth="1"/>
    <col min="3078" max="3328" width="9.140625" style="87"/>
    <col min="3329" max="3329" width="8.140625" style="87" customWidth="1"/>
    <col min="3330" max="3330" width="41" style="87" customWidth="1"/>
    <col min="3331" max="3333" width="32.85546875" style="87" customWidth="1"/>
    <col min="3334" max="3584" width="9.140625" style="87"/>
    <col min="3585" max="3585" width="8.140625" style="87" customWidth="1"/>
    <col min="3586" max="3586" width="41" style="87" customWidth="1"/>
    <col min="3587" max="3589" width="32.85546875" style="87" customWidth="1"/>
    <col min="3590" max="3840" width="9.140625" style="87"/>
    <col min="3841" max="3841" width="8.140625" style="87" customWidth="1"/>
    <col min="3842" max="3842" width="41" style="87" customWidth="1"/>
    <col min="3843" max="3845" width="32.85546875" style="87" customWidth="1"/>
    <col min="3846" max="4096" width="9.140625" style="87"/>
    <col min="4097" max="4097" width="8.140625" style="87" customWidth="1"/>
    <col min="4098" max="4098" width="41" style="87" customWidth="1"/>
    <col min="4099" max="4101" width="32.85546875" style="87" customWidth="1"/>
    <col min="4102" max="4352" width="9.140625" style="87"/>
    <col min="4353" max="4353" width="8.140625" style="87" customWidth="1"/>
    <col min="4354" max="4354" width="41" style="87" customWidth="1"/>
    <col min="4355" max="4357" width="32.85546875" style="87" customWidth="1"/>
    <col min="4358" max="4608" width="9.140625" style="87"/>
    <col min="4609" max="4609" width="8.140625" style="87" customWidth="1"/>
    <col min="4610" max="4610" width="41" style="87" customWidth="1"/>
    <col min="4611" max="4613" width="32.85546875" style="87" customWidth="1"/>
    <col min="4614" max="4864" width="9.140625" style="87"/>
    <col min="4865" max="4865" width="8.140625" style="87" customWidth="1"/>
    <col min="4866" max="4866" width="41" style="87" customWidth="1"/>
    <col min="4867" max="4869" width="32.85546875" style="87" customWidth="1"/>
    <col min="4870" max="5120" width="9.140625" style="87"/>
    <col min="5121" max="5121" width="8.140625" style="87" customWidth="1"/>
    <col min="5122" max="5122" width="41" style="87" customWidth="1"/>
    <col min="5123" max="5125" width="32.85546875" style="87" customWidth="1"/>
    <col min="5126" max="5376" width="9.140625" style="87"/>
    <col min="5377" max="5377" width="8.140625" style="87" customWidth="1"/>
    <col min="5378" max="5378" width="41" style="87" customWidth="1"/>
    <col min="5379" max="5381" width="32.85546875" style="87" customWidth="1"/>
    <col min="5382" max="5632" width="9.140625" style="87"/>
    <col min="5633" max="5633" width="8.140625" style="87" customWidth="1"/>
    <col min="5634" max="5634" width="41" style="87" customWidth="1"/>
    <col min="5635" max="5637" width="32.85546875" style="87" customWidth="1"/>
    <col min="5638" max="5888" width="9.140625" style="87"/>
    <col min="5889" max="5889" width="8.140625" style="87" customWidth="1"/>
    <col min="5890" max="5890" width="41" style="87" customWidth="1"/>
    <col min="5891" max="5893" width="32.85546875" style="87" customWidth="1"/>
    <col min="5894" max="6144" width="9.140625" style="87"/>
    <col min="6145" max="6145" width="8.140625" style="87" customWidth="1"/>
    <col min="6146" max="6146" width="41" style="87" customWidth="1"/>
    <col min="6147" max="6149" width="32.85546875" style="87" customWidth="1"/>
    <col min="6150" max="6400" width="9.140625" style="87"/>
    <col min="6401" max="6401" width="8.140625" style="87" customWidth="1"/>
    <col min="6402" max="6402" width="41" style="87" customWidth="1"/>
    <col min="6403" max="6405" width="32.85546875" style="87" customWidth="1"/>
    <col min="6406" max="6656" width="9.140625" style="87"/>
    <col min="6657" max="6657" width="8.140625" style="87" customWidth="1"/>
    <col min="6658" max="6658" width="41" style="87" customWidth="1"/>
    <col min="6659" max="6661" width="32.85546875" style="87" customWidth="1"/>
    <col min="6662" max="6912" width="9.140625" style="87"/>
    <col min="6913" max="6913" width="8.140625" style="87" customWidth="1"/>
    <col min="6914" max="6914" width="41" style="87" customWidth="1"/>
    <col min="6915" max="6917" width="32.85546875" style="87" customWidth="1"/>
    <col min="6918" max="7168" width="9.140625" style="87"/>
    <col min="7169" max="7169" width="8.140625" style="87" customWidth="1"/>
    <col min="7170" max="7170" width="41" style="87" customWidth="1"/>
    <col min="7171" max="7173" width="32.85546875" style="87" customWidth="1"/>
    <col min="7174" max="7424" width="9.140625" style="87"/>
    <col min="7425" max="7425" width="8.140625" style="87" customWidth="1"/>
    <col min="7426" max="7426" width="41" style="87" customWidth="1"/>
    <col min="7427" max="7429" width="32.85546875" style="87" customWidth="1"/>
    <col min="7430" max="7680" width="9.140625" style="87"/>
    <col min="7681" max="7681" width="8.140625" style="87" customWidth="1"/>
    <col min="7682" max="7682" width="41" style="87" customWidth="1"/>
    <col min="7683" max="7685" width="32.85546875" style="87" customWidth="1"/>
    <col min="7686" max="7936" width="9.140625" style="87"/>
    <col min="7937" max="7937" width="8.140625" style="87" customWidth="1"/>
    <col min="7938" max="7938" width="41" style="87" customWidth="1"/>
    <col min="7939" max="7941" width="32.85546875" style="87" customWidth="1"/>
    <col min="7942" max="8192" width="9.140625" style="87"/>
    <col min="8193" max="8193" width="8.140625" style="87" customWidth="1"/>
    <col min="8194" max="8194" width="41" style="87" customWidth="1"/>
    <col min="8195" max="8197" width="32.85546875" style="87" customWidth="1"/>
    <col min="8198" max="8448" width="9.140625" style="87"/>
    <col min="8449" max="8449" width="8.140625" style="87" customWidth="1"/>
    <col min="8450" max="8450" width="41" style="87" customWidth="1"/>
    <col min="8451" max="8453" width="32.85546875" style="87" customWidth="1"/>
    <col min="8454" max="8704" width="9.140625" style="87"/>
    <col min="8705" max="8705" width="8.140625" style="87" customWidth="1"/>
    <col min="8706" max="8706" width="41" style="87" customWidth="1"/>
    <col min="8707" max="8709" width="32.85546875" style="87" customWidth="1"/>
    <col min="8710" max="8960" width="9.140625" style="87"/>
    <col min="8961" max="8961" width="8.140625" style="87" customWidth="1"/>
    <col min="8962" max="8962" width="41" style="87" customWidth="1"/>
    <col min="8963" max="8965" width="32.85546875" style="87" customWidth="1"/>
    <col min="8966" max="9216" width="9.140625" style="87"/>
    <col min="9217" max="9217" width="8.140625" style="87" customWidth="1"/>
    <col min="9218" max="9218" width="41" style="87" customWidth="1"/>
    <col min="9219" max="9221" width="32.85546875" style="87" customWidth="1"/>
    <col min="9222" max="9472" width="9.140625" style="87"/>
    <col min="9473" max="9473" width="8.140625" style="87" customWidth="1"/>
    <col min="9474" max="9474" width="41" style="87" customWidth="1"/>
    <col min="9475" max="9477" width="32.85546875" style="87" customWidth="1"/>
    <col min="9478" max="9728" width="9.140625" style="87"/>
    <col min="9729" max="9729" width="8.140625" style="87" customWidth="1"/>
    <col min="9730" max="9730" width="41" style="87" customWidth="1"/>
    <col min="9731" max="9733" width="32.85546875" style="87" customWidth="1"/>
    <col min="9734" max="9984" width="9.140625" style="87"/>
    <col min="9985" max="9985" width="8.140625" style="87" customWidth="1"/>
    <col min="9986" max="9986" width="41" style="87" customWidth="1"/>
    <col min="9987" max="9989" width="32.85546875" style="87" customWidth="1"/>
    <col min="9990" max="10240" width="9.140625" style="87"/>
    <col min="10241" max="10241" width="8.140625" style="87" customWidth="1"/>
    <col min="10242" max="10242" width="41" style="87" customWidth="1"/>
    <col min="10243" max="10245" width="32.85546875" style="87" customWidth="1"/>
    <col min="10246" max="10496" width="9.140625" style="87"/>
    <col min="10497" max="10497" width="8.140625" style="87" customWidth="1"/>
    <col min="10498" max="10498" width="41" style="87" customWidth="1"/>
    <col min="10499" max="10501" width="32.85546875" style="87" customWidth="1"/>
    <col min="10502" max="10752" width="9.140625" style="87"/>
    <col min="10753" max="10753" width="8.140625" style="87" customWidth="1"/>
    <col min="10754" max="10754" width="41" style="87" customWidth="1"/>
    <col min="10755" max="10757" width="32.85546875" style="87" customWidth="1"/>
    <col min="10758" max="11008" width="9.140625" style="87"/>
    <col min="11009" max="11009" width="8.140625" style="87" customWidth="1"/>
    <col min="11010" max="11010" width="41" style="87" customWidth="1"/>
    <col min="11011" max="11013" width="32.85546875" style="87" customWidth="1"/>
    <col min="11014" max="11264" width="9.140625" style="87"/>
    <col min="11265" max="11265" width="8.140625" style="87" customWidth="1"/>
    <col min="11266" max="11266" width="41" style="87" customWidth="1"/>
    <col min="11267" max="11269" width="32.85546875" style="87" customWidth="1"/>
    <col min="11270" max="11520" width="9.140625" style="87"/>
    <col min="11521" max="11521" width="8.140625" style="87" customWidth="1"/>
    <col min="11522" max="11522" width="41" style="87" customWidth="1"/>
    <col min="11523" max="11525" width="32.85546875" style="87" customWidth="1"/>
    <col min="11526" max="11776" width="9.140625" style="87"/>
    <col min="11777" max="11777" width="8.140625" style="87" customWidth="1"/>
    <col min="11778" max="11778" width="41" style="87" customWidth="1"/>
    <col min="11779" max="11781" width="32.85546875" style="87" customWidth="1"/>
    <col min="11782" max="12032" width="9.140625" style="87"/>
    <col min="12033" max="12033" width="8.140625" style="87" customWidth="1"/>
    <col min="12034" max="12034" width="41" style="87" customWidth="1"/>
    <col min="12035" max="12037" width="32.85546875" style="87" customWidth="1"/>
    <col min="12038" max="12288" width="9.140625" style="87"/>
    <col min="12289" max="12289" width="8.140625" style="87" customWidth="1"/>
    <col min="12290" max="12290" width="41" style="87" customWidth="1"/>
    <col min="12291" max="12293" width="32.85546875" style="87" customWidth="1"/>
    <col min="12294" max="12544" width="9.140625" style="87"/>
    <col min="12545" max="12545" width="8.140625" style="87" customWidth="1"/>
    <col min="12546" max="12546" width="41" style="87" customWidth="1"/>
    <col min="12547" max="12549" width="32.85546875" style="87" customWidth="1"/>
    <col min="12550" max="12800" width="9.140625" style="87"/>
    <col min="12801" max="12801" width="8.140625" style="87" customWidth="1"/>
    <col min="12802" max="12802" width="41" style="87" customWidth="1"/>
    <col min="12803" max="12805" width="32.85546875" style="87" customWidth="1"/>
    <col min="12806" max="13056" width="9.140625" style="87"/>
    <col min="13057" max="13057" width="8.140625" style="87" customWidth="1"/>
    <col min="13058" max="13058" width="41" style="87" customWidth="1"/>
    <col min="13059" max="13061" width="32.85546875" style="87" customWidth="1"/>
    <col min="13062" max="13312" width="9.140625" style="87"/>
    <col min="13313" max="13313" width="8.140625" style="87" customWidth="1"/>
    <col min="13314" max="13314" width="41" style="87" customWidth="1"/>
    <col min="13315" max="13317" width="32.85546875" style="87" customWidth="1"/>
    <col min="13318" max="13568" width="9.140625" style="87"/>
    <col min="13569" max="13569" width="8.140625" style="87" customWidth="1"/>
    <col min="13570" max="13570" width="41" style="87" customWidth="1"/>
    <col min="13571" max="13573" width="32.85546875" style="87" customWidth="1"/>
    <col min="13574" max="13824" width="9.140625" style="87"/>
    <col min="13825" max="13825" width="8.140625" style="87" customWidth="1"/>
    <col min="13826" max="13826" width="41" style="87" customWidth="1"/>
    <col min="13827" max="13829" width="32.85546875" style="87" customWidth="1"/>
    <col min="13830" max="14080" width="9.140625" style="87"/>
    <col min="14081" max="14081" width="8.140625" style="87" customWidth="1"/>
    <col min="14082" max="14082" width="41" style="87" customWidth="1"/>
    <col min="14083" max="14085" width="32.85546875" style="87" customWidth="1"/>
    <col min="14086" max="14336" width="9.140625" style="87"/>
    <col min="14337" max="14337" width="8.140625" style="87" customWidth="1"/>
    <col min="14338" max="14338" width="41" style="87" customWidth="1"/>
    <col min="14339" max="14341" width="32.85546875" style="87" customWidth="1"/>
    <col min="14342" max="14592" width="9.140625" style="87"/>
    <col min="14593" max="14593" width="8.140625" style="87" customWidth="1"/>
    <col min="14594" max="14594" width="41" style="87" customWidth="1"/>
    <col min="14595" max="14597" width="32.85546875" style="87" customWidth="1"/>
    <col min="14598" max="14848" width="9.140625" style="87"/>
    <col min="14849" max="14849" width="8.140625" style="87" customWidth="1"/>
    <col min="14850" max="14850" width="41" style="87" customWidth="1"/>
    <col min="14851" max="14853" width="32.85546875" style="87" customWidth="1"/>
    <col min="14854" max="15104" width="9.140625" style="87"/>
    <col min="15105" max="15105" width="8.140625" style="87" customWidth="1"/>
    <col min="15106" max="15106" width="41" style="87" customWidth="1"/>
    <col min="15107" max="15109" width="32.85546875" style="87" customWidth="1"/>
    <col min="15110" max="15360" width="9.140625" style="87"/>
    <col min="15361" max="15361" width="8.140625" style="87" customWidth="1"/>
    <col min="15362" max="15362" width="41" style="87" customWidth="1"/>
    <col min="15363" max="15365" width="32.85546875" style="87" customWidth="1"/>
    <col min="15366" max="15616" width="9.140625" style="87"/>
    <col min="15617" max="15617" width="8.140625" style="87" customWidth="1"/>
    <col min="15618" max="15618" width="41" style="87" customWidth="1"/>
    <col min="15619" max="15621" width="32.85546875" style="87" customWidth="1"/>
    <col min="15622" max="15872" width="9.140625" style="87"/>
    <col min="15873" max="15873" width="8.140625" style="87" customWidth="1"/>
    <col min="15874" max="15874" width="41" style="87" customWidth="1"/>
    <col min="15875" max="15877" width="32.85546875" style="87" customWidth="1"/>
    <col min="15878" max="16128" width="9.140625" style="87"/>
    <col min="16129" max="16129" width="8.140625" style="87" customWidth="1"/>
    <col min="16130" max="16130" width="41" style="87" customWidth="1"/>
    <col min="16131" max="16133" width="32.85546875" style="87" customWidth="1"/>
    <col min="16134" max="16384" width="9.140625" style="87"/>
  </cols>
  <sheetData>
    <row r="1" spans="1:5" s="179" customFormat="1" ht="18.75">
      <c r="A1" s="218" t="s">
        <v>602</v>
      </c>
      <c r="B1" s="218"/>
      <c r="C1" s="218"/>
      <c r="D1" s="218"/>
      <c r="E1" s="218"/>
    </row>
    <row r="2" spans="1:5" s="179" customFormat="1" ht="18.75">
      <c r="A2" s="218" t="s">
        <v>605</v>
      </c>
      <c r="B2" s="218"/>
      <c r="C2" s="218"/>
      <c r="D2" s="218"/>
      <c r="E2" s="218"/>
    </row>
    <row r="5" spans="1:5">
      <c r="E5" s="87" t="s">
        <v>606</v>
      </c>
    </row>
    <row r="6" spans="1:5" s="126" customFormat="1" ht="35.25" customHeight="1">
      <c r="A6" s="181"/>
      <c r="B6" s="181" t="s">
        <v>4</v>
      </c>
      <c r="C6" s="181" t="s">
        <v>549</v>
      </c>
      <c r="D6" s="181" t="s">
        <v>550</v>
      </c>
      <c r="E6" s="181" t="s">
        <v>551</v>
      </c>
    </row>
    <row r="7" spans="1:5" ht="15.75">
      <c r="A7" s="164">
        <v>1</v>
      </c>
      <c r="B7" s="164">
        <v>2</v>
      </c>
      <c r="C7" s="164">
        <v>3</v>
      </c>
      <c r="D7" s="164">
        <v>4</v>
      </c>
      <c r="E7" s="164">
        <v>5</v>
      </c>
    </row>
    <row r="8" spans="1:5" ht="25.5" customHeight="1">
      <c r="A8" s="165" t="s">
        <v>529</v>
      </c>
      <c r="B8" s="166" t="s">
        <v>552</v>
      </c>
      <c r="C8" s="167">
        <v>5529344</v>
      </c>
      <c r="D8" s="167">
        <v>0</v>
      </c>
      <c r="E8" s="167">
        <v>4842501</v>
      </c>
    </row>
    <row r="9" spans="1:5" ht="35.25" customHeight="1">
      <c r="A9" s="165" t="s">
        <v>531</v>
      </c>
      <c r="B9" s="166" t="s">
        <v>553</v>
      </c>
      <c r="C9" s="167">
        <v>7267636</v>
      </c>
      <c r="D9" s="167">
        <v>0</v>
      </c>
      <c r="E9" s="167">
        <v>7232147</v>
      </c>
    </row>
    <row r="10" spans="1:5" ht="32.25" customHeight="1">
      <c r="A10" s="168" t="s">
        <v>535</v>
      </c>
      <c r="B10" s="169" t="s">
        <v>554</v>
      </c>
      <c r="C10" s="170">
        <v>12796980</v>
      </c>
      <c r="D10" s="170">
        <v>0</v>
      </c>
      <c r="E10" s="170">
        <v>12074648</v>
      </c>
    </row>
    <row r="11" spans="1:5" ht="30.75" customHeight="1">
      <c r="A11" s="165" t="s">
        <v>555</v>
      </c>
      <c r="B11" s="166" t="s">
        <v>556</v>
      </c>
      <c r="C11" s="167">
        <v>20616632</v>
      </c>
      <c r="D11" s="167">
        <v>0</v>
      </c>
      <c r="E11" s="167">
        <v>21545702</v>
      </c>
    </row>
    <row r="12" spans="1:5" ht="31.5" customHeight="1">
      <c r="A12" s="165" t="s">
        <v>557</v>
      </c>
      <c r="B12" s="166" t="s">
        <v>558</v>
      </c>
      <c r="C12" s="167">
        <v>36000</v>
      </c>
      <c r="D12" s="167">
        <v>0</v>
      </c>
      <c r="E12" s="167">
        <v>42000</v>
      </c>
    </row>
    <row r="13" spans="1:5" ht="31.5" customHeight="1">
      <c r="A13" s="165" t="s">
        <v>559</v>
      </c>
      <c r="B13" s="166" t="s">
        <v>560</v>
      </c>
      <c r="C13" s="167">
        <v>0</v>
      </c>
      <c r="D13" s="167">
        <v>0</v>
      </c>
      <c r="E13" s="167">
        <v>-195000</v>
      </c>
    </row>
    <row r="14" spans="1:5" ht="33.75" customHeight="1">
      <c r="A14" s="165" t="s">
        <v>561</v>
      </c>
      <c r="B14" s="166" t="s">
        <v>562</v>
      </c>
      <c r="C14" s="167">
        <v>1703313</v>
      </c>
      <c r="D14" s="167">
        <v>0</v>
      </c>
      <c r="E14" s="167">
        <v>7680845</v>
      </c>
    </row>
    <row r="15" spans="1:5" ht="33.75" customHeight="1">
      <c r="A15" s="168" t="s">
        <v>563</v>
      </c>
      <c r="B15" s="169" t="s">
        <v>564</v>
      </c>
      <c r="C15" s="170">
        <v>22355945</v>
      </c>
      <c r="D15" s="170">
        <v>0</v>
      </c>
      <c r="E15" s="170">
        <v>29073547</v>
      </c>
    </row>
    <row r="16" spans="1:5" ht="21" customHeight="1">
      <c r="A16" s="165" t="s">
        <v>565</v>
      </c>
      <c r="B16" s="166" t="s">
        <v>566</v>
      </c>
      <c r="C16" s="167">
        <v>1544893</v>
      </c>
      <c r="D16" s="167">
        <v>0</v>
      </c>
      <c r="E16" s="167">
        <v>2142361</v>
      </c>
    </row>
    <row r="17" spans="1:5" ht="25.5" customHeight="1">
      <c r="A17" s="165" t="s">
        <v>567</v>
      </c>
      <c r="B17" s="166" t="s">
        <v>568</v>
      </c>
      <c r="C17" s="167">
        <v>7990102</v>
      </c>
      <c r="D17" s="167">
        <v>0</v>
      </c>
      <c r="E17" s="167">
        <v>9481394</v>
      </c>
    </row>
    <row r="18" spans="1:5">
      <c r="A18" s="168" t="s">
        <v>547</v>
      </c>
      <c r="B18" s="169" t="s">
        <v>569</v>
      </c>
      <c r="C18" s="170">
        <v>9534995</v>
      </c>
      <c r="D18" s="170">
        <v>0</v>
      </c>
      <c r="E18" s="170">
        <v>11623755</v>
      </c>
    </row>
    <row r="19" spans="1:5" ht="24.75" customHeight="1">
      <c r="A19" s="165" t="s">
        <v>570</v>
      </c>
      <c r="B19" s="166" t="s">
        <v>571</v>
      </c>
      <c r="C19" s="167">
        <v>2790445</v>
      </c>
      <c r="D19" s="167">
        <v>0</v>
      </c>
      <c r="E19" s="167">
        <v>3195263</v>
      </c>
    </row>
    <row r="20" spans="1:5" ht="23.25" customHeight="1">
      <c r="A20" s="165" t="s">
        <v>572</v>
      </c>
      <c r="B20" s="166" t="s">
        <v>573</v>
      </c>
      <c r="C20" s="167">
        <v>2481299</v>
      </c>
      <c r="D20" s="167">
        <v>0</v>
      </c>
      <c r="E20" s="167">
        <v>2493845</v>
      </c>
    </row>
    <row r="21" spans="1:5" ht="24" customHeight="1">
      <c r="A21" s="165" t="s">
        <v>574</v>
      </c>
      <c r="B21" s="166" t="s">
        <v>575</v>
      </c>
      <c r="C21" s="167">
        <v>1187929</v>
      </c>
      <c r="D21" s="167">
        <v>0</v>
      </c>
      <c r="E21" s="167">
        <v>1143516</v>
      </c>
    </row>
    <row r="22" spans="1:5" ht="27" customHeight="1">
      <c r="A22" s="168" t="s">
        <v>576</v>
      </c>
      <c r="B22" s="169" t="s">
        <v>577</v>
      </c>
      <c r="C22" s="170">
        <v>6459673</v>
      </c>
      <c r="D22" s="170">
        <v>0</v>
      </c>
      <c r="E22" s="170">
        <v>6832624</v>
      </c>
    </row>
    <row r="23" spans="1:5" ht="21.75" customHeight="1">
      <c r="A23" s="168" t="s">
        <v>578</v>
      </c>
      <c r="B23" s="169" t="s">
        <v>579</v>
      </c>
      <c r="C23" s="170">
        <v>10791188</v>
      </c>
      <c r="D23" s="170">
        <v>0</v>
      </c>
      <c r="E23" s="170">
        <v>9531765</v>
      </c>
    </row>
    <row r="24" spans="1:5" ht="22.5" customHeight="1">
      <c r="A24" s="168" t="s">
        <v>580</v>
      </c>
      <c r="B24" s="169" t="s">
        <v>581</v>
      </c>
      <c r="C24" s="170">
        <v>5837120</v>
      </c>
      <c r="D24" s="170">
        <v>0</v>
      </c>
      <c r="E24" s="170">
        <v>7391535</v>
      </c>
    </row>
    <row r="25" spans="1:5" ht="30.75" customHeight="1">
      <c r="A25" s="168" t="s">
        <v>582</v>
      </c>
      <c r="B25" s="169" t="s">
        <v>583</v>
      </c>
      <c r="C25" s="170">
        <v>2529949</v>
      </c>
      <c r="D25" s="170">
        <v>0</v>
      </c>
      <c r="E25" s="170">
        <v>5768516</v>
      </c>
    </row>
    <row r="26" spans="1:5" ht="32.25" customHeight="1">
      <c r="A26" s="165" t="s">
        <v>584</v>
      </c>
      <c r="B26" s="166" t="s">
        <v>585</v>
      </c>
      <c r="C26" s="167">
        <v>69642</v>
      </c>
      <c r="D26" s="167">
        <v>0</v>
      </c>
      <c r="E26" s="167">
        <v>6066</v>
      </c>
    </row>
    <row r="27" spans="1:5" ht="45.75" customHeight="1">
      <c r="A27" s="168" t="s">
        <v>586</v>
      </c>
      <c r="B27" s="169" t="s">
        <v>587</v>
      </c>
      <c r="C27" s="170">
        <v>69642</v>
      </c>
      <c r="D27" s="170">
        <v>0</v>
      </c>
      <c r="E27" s="170">
        <v>6066</v>
      </c>
    </row>
    <row r="28" spans="1:5" ht="31.5" customHeight="1">
      <c r="A28" s="168" t="s">
        <v>588</v>
      </c>
      <c r="B28" s="169" t="s">
        <v>589</v>
      </c>
      <c r="C28" s="170">
        <v>69642</v>
      </c>
      <c r="D28" s="170">
        <v>0</v>
      </c>
      <c r="E28" s="170">
        <v>6066</v>
      </c>
    </row>
    <row r="29" spans="1:5" ht="23.25" customHeight="1">
      <c r="A29" s="168" t="s">
        <v>590</v>
      </c>
      <c r="B29" s="169" t="s">
        <v>591</v>
      </c>
      <c r="C29" s="170">
        <v>2599591</v>
      </c>
      <c r="D29" s="170">
        <v>0</v>
      </c>
      <c r="E29" s="170">
        <v>5774582</v>
      </c>
    </row>
  </sheetData>
  <mergeCells count="2">
    <mergeCell ref="A1:E1"/>
    <mergeCell ref="A2:E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J25" sqref="J25"/>
    </sheetView>
  </sheetViews>
  <sheetFormatPr defaultRowHeight="15"/>
  <cols>
    <col min="1" max="1" width="52.140625" customWidth="1"/>
    <col min="2" max="2" width="7.42578125" bestFit="1" customWidth="1"/>
    <col min="3" max="3" width="11.85546875" bestFit="1" customWidth="1"/>
    <col min="4" max="4" width="14" customWidth="1"/>
    <col min="5" max="5" width="11.85546875" bestFit="1" customWidth="1"/>
    <col min="6" max="6" width="10.85546875" style="156" customWidth="1"/>
  </cols>
  <sheetData>
    <row r="1" spans="1:6">
      <c r="A1" s="186" t="s">
        <v>26</v>
      </c>
      <c r="B1" s="186"/>
      <c r="C1" s="186"/>
      <c r="D1" s="186"/>
      <c r="E1" s="189"/>
    </row>
    <row r="2" spans="1:6" ht="15.75">
      <c r="A2" s="187" t="s">
        <v>27</v>
      </c>
      <c r="B2" s="188"/>
      <c r="C2" s="188"/>
      <c r="D2" s="188"/>
      <c r="E2" s="189"/>
      <c r="F2" s="189"/>
    </row>
    <row r="3" spans="1:6" ht="15.75">
      <c r="A3" s="187" t="s">
        <v>28</v>
      </c>
      <c r="B3" s="188"/>
      <c r="C3" s="188"/>
      <c r="D3" s="188"/>
      <c r="E3" s="189"/>
      <c r="F3" s="189"/>
    </row>
    <row r="4" spans="1:6" ht="15.75">
      <c r="A4" s="15"/>
      <c r="B4" s="16"/>
      <c r="C4" s="16"/>
      <c r="D4" s="16"/>
      <c r="E4" s="55"/>
    </row>
    <row r="5" spans="1:6" ht="15.75">
      <c r="A5" s="15"/>
      <c r="B5" s="16"/>
      <c r="C5" s="16"/>
      <c r="D5" s="16"/>
      <c r="E5" s="55"/>
    </row>
    <row r="6" spans="1:6" ht="15.75">
      <c r="A6" s="15"/>
      <c r="B6" s="16"/>
      <c r="C6" s="16"/>
      <c r="D6" s="16"/>
      <c r="E6" s="55"/>
    </row>
    <row r="7" spans="1:6">
      <c r="A7" s="54" t="s">
        <v>130</v>
      </c>
      <c r="B7" s="12"/>
      <c r="C7" s="12"/>
      <c r="D7" s="12"/>
      <c r="F7" s="157" t="s">
        <v>3</v>
      </c>
    </row>
    <row r="8" spans="1:6" ht="28.5">
      <c r="A8" s="17" t="s">
        <v>29</v>
      </c>
      <c r="B8" s="18" t="s">
        <v>30</v>
      </c>
      <c r="C8" s="19" t="s">
        <v>5</v>
      </c>
      <c r="D8" s="19" t="s">
        <v>24</v>
      </c>
      <c r="E8" s="53" t="s">
        <v>25</v>
      </c>
      <c r="F8" s="173" t="s">
        <v>592</v>
      </c>
    </row>
    <row r="9" spans="1:6">
      <c r="A9" s="20" t="s">
        <v>31</v>
      </c>
      <c r="B9" s="21" t="s">
        <v>32</v>
      </c>
      <c r="C9" s="13">
        <v>2964000</v>
      </c>
      <c r="D9" s="13">
        <v>2964000</v>
      </c>
      <c r="E9" s="13">
        <v>2948263</v>
      </c>
      <c r="F9" s="158">
        <f>SUM((E9/D9)*100)</f>
        <v>99.469062078272614</v>
      </c>
    </row>
    <row r="10" spans="1:6">
      <c r="A10" s="22" t="s">
        <v>33</v>
      </c>
      <c r="B10" s="23" t="s">
        <v>34</v>
      </c>
      <c r="C10" s="13">
        <v>249000</v>
      </c>
      <c r="D10" s="13">
        <v>249000</v>
      </c>
      <c r="E10" s="13">
        <v>249000</v>
      </c>
      <c r="F10" s="158">
        <f t="shared" ref="F10:F59" si="0">SUM((E10/D10)*100)</f>
        <v>100</v>
      </c>
    </row>
    <row r="11" spans="1:6">
      <c r="A11" s="24" t="s">
        <v>35</v>
      </c>
      <c r="B11" s="25" t="s">
        <v>36</v>
      </c>
      <c r="C11" s="14">
        <v>3213000</v>
      </c>
      <c r="D11" s="14">
        <f>SUM(D9:D10)</f>
        <v>3213000</v>
      </c>
      <c r="E11" s="14">
        <f>SUM(E9:E10)</f>
        <v>3197263</v>
      </c>
      <c r="F11" s="159">
        <f t="shared" si="0"/>
        <v>99.510208527855582</v>
      </c>
    </row>
    <row r="12" spans="1:6">
      <c r="A12" s="26" t="s">
        <v>37</v>
      </c>
      <c r="B12" s="23" t="s">
        <v>38</v>
      </c>
      <c r="C12" s="13">
        <v>1892132</v>
      </c>
      <c r="D12" s="13">
        <v>2064144</v>
      </c>
      <c r="E12" s="13">
        <v>2064144</v>
      </c>
      <c r="F12" s="158">
        <f t="shared" si="0"/>
        <v>100</v>
      </c>
    </row>
    <row r="13" spans="1:6" ht="25.5">
      <c r="A13" s="26" t="s">
        <v>39</v>
      </c>
      <c r="B13" s="23" t="s">
        <v>40</v>
      </c>
      <c r="C13" s="13">
        <v>180000</v>
      </c>
      <c r="D13" s="13">
        <v>296000</v>
      </c>
      <c r="E13" s="13">
        <v>296000</v>
      </c>
      <c r="F13" s="158">
        <f t="shared" si="0"/>
        <v>100</v>
      </c>
    </row>
    <row r="14" spans="1:6" s="12" customFormat="1">
      <c r="A14" s="26" t="s">
        <v>117</v>
      </c>
      <c r="B14" s="23" t="s">
        <v>118</v>
      </c>
      <c r="C14" s="13"/>
      <c r="D14" s="13">
        <v>115950</v>
      </c>
      <c r="E14" s="13">
        <v>115950</v>
      </c>
      <c r="F14" s="158">
        <f t="shared" si="0"/>
        <v>100</v>
      </c>
    </row>
    <row r="15" spans="1:6">
      <c r="A15" s="27" t="s">
        <v>41</v>
      </c>
      <c r="B15" s="25" t="s">
        <v>42</v>
      </c>
      <c r="C15" s="14">
        <v>2072132</v>
      </c>
      <c r="D15" s="14">
        <f>SUM(D12:D14)</f>
        <v>2476094</v>
      </c>
      <c r="E15" s="14">
        <f>SUM(E12:E14)</f>
        <v>2476094</v>
      </c>
      <c r="F15" s="159">
        <f t="shared" si="0"/>
        <v>100</v>
      </c>
    </row>
    <row r="16" spans="1:6">
      <c r="A16" s="28" t="s">
        <v>43</v>
      </c>
      <c r="B16" s="29" t="s">
        <v>44</v>
      </c>
      <c r="C16" s="14">
        <v>5285132</v>
      </c>
      <c r="D16" s="14">
        <f>SUM(D11+D15)</f>
        <v>5689094</v>
      </c>
      <c r="E16" s="14">
        <f>SUM(E15,E11)</f>
        <v>5673357</v>
      </c>
      <c r="F16" s="159">
        <f t="shared" si="0"/>
        <v>99.72338302021376</v>
      </c>
    </row>
    <row r="17" spans="1:11" ht="28.5">
      <c r="A17" s="30" t="s">
        <v>45</v>
      </c>
      <c r="B17" s="29" t="s">
        <v>46</v>
      </c>
      <c r="C17" s="14">
        <v>1120719</v>
      </c>
      <c r="D17" s="14">
        <v>1154261</v>
      </c>
      <c r="E17" s="14">
        <v>1150864</v>
      </c>
      <c r="F17" s="159">
        <f t="shared" si="0"/>
        <v>99.705699144300979</v>
      </c>
    </row>
    <row r="18" spans="1:11">
      <c r="A18" s="26" t="s">
        <v>47</v>
      </c>
      <c r="B18" s="23" t="s">
        <v>48</v>
      </c>
      <c r="C18" s="31">
        <v>120000</v>
      </c>
      <c r="D18" s="31">
        <v>301600</v>
      </c>
      <c r="E18" s="31">
        <v>181600</v>
      </c>
      <c r="F18" s="158">
        <f t="shared" si="0"/>
        <v>60.212201591511935</v>
      </c>
    </row>
    <row r="19" spans="1:11">
      <c r="A19" s="26" t="s">
        <v>49</v>
      </c>
      <c r="B19" s="23" t="s">
        <v>50</v>
      </c>
      <c r="C19" s="13">
        <v>1015000</v>
      </c>
      <c r="D19" s="13">
        <v>2815000</v>
      </c>
      <c r="E19" s="13">
        <v>1960761</v>
      </c>
      <c r="F19" s="158">
        <f t="shared" si="0"/>
        <v>69.654031971580821</v>
      </c>
    </row>
    <row r="20" spans="1:11">
      <c r="A20" s="27" t="s">
        <v>51</v>
      </c>
      <c r="B20" s="25" t="s">
        <v>52</v>
      </c>
      <c r="C20" s="14">
        <v>1135000</v>
      </c>
      <c r="D20" s="14">
        <f>SUM(D18:D19)</f>
        <v>3116600</v>
      </c>
      <c r="E20" s="14">
        <f>SUM(E18:E19)</f>
        <v>2142361</v>
      </c>
      <c r="F20" s="159">
        <f t="shared" si="0"/>
        <v>68.740325996277988</v>
      </c>
    </row>
    <row r="21" spans="1:11">
      <c r="A21" s="26" t="s">
        <v>53</v>
      </c>
      <c r="B21" s="23" t="s">
        <v>54</v>
      </c>
      <c r="C21" s="13">
        <v>51860</v>
      </c>
      <c r="D21" s="13">
        <v>116860</v>
      </c>
      <c r="E21" s="13">
        <v>60388</v>
      </c>
      <c r="F21" s="158">
        <f t="shared" si="0"/>
        <v>51.675509156255352</v>
      </c>
      <c r="K21" s="12" t="s">
        <v>129</v>
      </c>
    </row>
    <row r="22" spans="1:11">
      <c r="A22" s="26" t="s">
        <v>55</v>
      </c>
      <c r="B22" s="23" t="s">
        <v>56</v>
      </c>
      <c r="C22" s="13">
        <v>210000</v>
      </c>
      <c r="D22" s="13">
        <v>225000</v>
      </c>
      <c r="E22" s="13">
        <v>173619</v>
      </c>
      <c r="F22" s="158">
        <f t="shared" si="0"/>
        <v>77.164000000000001</v>
      </c>
    </row>
    <row r="23" spans="1:11">
      <c r="A23" s="27" t="s">
        <v>57</v>
      </c>
      <c r="B23" s="25" t="s">
        <v>58</v>
      </c>
      <c r="C23" s="14">
        <v>261860</v>
      </c>
      <c r="D23" s="14">
        <f>SUM(D21:D22)</f>
        <v>341860</v>
      </c>
      <c r="E23" s="14">
        <f>SUM(E21:E22)</f>
        <v>234007</v>
      </c>
      <c r="F23" s="159">
        <f t="shared" si="0"/>
        <v>68.451120341660328</v>
      </c>
    </row>
    <row r="24" spans="1:11">
      <c r="A24" s="26" t="s">
        <v>59</v>
      </c>
      <c r="B24" s="23" t="s">
        <v>60</v>
      </c>
      <c r="C24" s="13">
        <v>2665000</v>
      </c>
      <c r="D24" s="13">
        <v>2665000</v>
      </c>
      <c r="E24" s="13">
        <v>2565201</v>
      </c>
      <c r="F24" s="158">
        <f t="shared" si="0"/>
        <v>96.255196998123822</v>
      </c>
    </row>
    <row r="25" spans="1:11">
      <c r="A25" s="26" t="s">
        <v>61</v>
      </c>
      <c r="B25" s="23" t="s">
        <v>62</v>
      </c>
      <c r="C25" s="13">
        <v>1468350</v>
      </c>
      <c r="D25" s="13">
        <v>2268350</v>
      </c>
      <c r="E25" s="13">
        <v>2130050</v>
      </c>
      <c r="F25" s="158">
        <f t="shared" si="0"/>
        <v>93.903057288337337</v>
      </c>
    </row>
    <row r="26" spans="1:11">
      <c r="A26" s="26" t="s">
        <v>63</v>
      </c>
      <c r="B26" s="23" t="s">
        <v>64</v>
      </c>
      <c r="C26" s="13">
        <v>1613700</v>
      </c>
      <c r="D26" s="13">
        <v>646447</v>
      </c>
      <c r="E26" s="13">
        <v>646447</v>
      </c>
      <c r="F26" s="158">
        <f t="shared" si="0"/>
        <v>100</v>
      </c>
    </row>
    <row r="27" spans="1:11">
      <c r="A27" s="26" t="s">
        <v>65</v>
      </c>
      <c r="B27" s="23" t="s">
        <v>66</v>
      </c>
      <c r="C27" s="13">
        <v>1549467</v>
      </c>
      <c r="D27" s="13">
        <v>4417844</v>
      </c>
      <c r="E27" s="13">
        <v>3923522</v>
      </c>
      <c r="F27" s="158">
        <f t="shared" si="0"/>
        <v>88.810786437909528</v>
      </c>
    </row>
    <row r="28" spans="1:11">
      <c r="A28" s="27" t="s">
        <v>67</v>
      </c>
      <c r="B28" s="25" t="s">
        <v>68</v>
      </c>
      <c r="C28" s="14">
        <v>7296517</v>
      </c>
      <c r="D28" s="14">
        <f>SUM(D24:D27)</f>
        <v>9997641</v>
      </c>
      <c r="E28" s="14">
        <f>SUM(E24:E27)</f>
        <v>9265220</v>
      </c>
      <c r="F28" s="159">
        <f t="shared" si="0"/>
        <v>92.674061811181261</v>
      </c>
    </row>
    <row r="29" spans="1:11" ht="25.5">
      <c r="A29" s="26" t="s">
        <v>69</v>
      </c>
      <c r="B29" s="23" t="s">
        <v>70</v>
      </c>
      <c r="C29" s="13">
        <v>2779405</v>
      </c>
      <c r="D29" s="13">
        <v>3205546</v>
      </c>
      <c r="E29" s="13">
        <v>2255023</v>
      </c>
      <c r="F29" s="158">
        <f t="shared" si="0"/>
        <v>70.347547656467881</v>
      </c>
    </row>
    <row r="30" spans="1:11" s="12" customFormat="1">
      <c r="A30" s="26" t="s">
        <v>119</v>
      </c>
      <c r="B30" s="23" t="s">
        <v>120</v>
      </c>
      <c r="C30" s="13"/>
      <c r="D30" s="13">
        <v>751000</v>
      </c>
      <c r="E30" s="13">
        <v>730000</v>
      </c>
      <c r="F30" s="158">
        <f t="shared" si="0"/>
        <v>97.203728362183753</v>
      </c>
    </row>
    <row r="31" spans="1:11">
      <c r="A31" s="26" t="s">
        <v>71</v>
      </c>
      <c r="B31" s="23" t="s">
        <v>72</v>
      </c>
      <c r="C31" s="13">
        <v>1320000</v>
      </c>
      <c r="D31" s="13">
        <v>15762</v>
      </c>
      <c r="E31" s="13">
        <v>15762</v>
      </c>
      <c r="F31" s="158">
        <f t="shared" si="0"/>
        <v>100</v>
      </c>
    </row>
    <row r="32" spans="1:11">
      <c r="A32" s="30" t="s">
        <v>73</v>
      </c>
      <c r="B32" s="29" t="s">
        <v>74</v>
      </c>
      <c r="C32" s="14">
        <v>4099405</v>
      </c>
      <c r="D32" s="14">
        <f>SUM(D29:D31)</f>
        <v>3972308</v>
      </c>
      <c r="E32" s="14">
        <f>SUM(E29:E31)</f>
        <v>3000785</v>
      </c>
      <c r="F32" s="159">
        <f t="shared" si="0"/>
        <v>75.542606464554112</v>
      </c>
    </row>
    <row r="33" spans="1:6">
      <c r="A33" s="30" t="s">
        <v>75</v>
      </c>
      <c r="B33" s="29" t="s">
        <v>76</v>
      </c>
      <c r="C33" s="14">
        <v>12792782</v>
      </c>
      <c r="D33" s="14">
        <f>SUM(D20+D23+D28+D32)</f>
        <v>17428409</v>
      </c>
      <c r="E33" s="14">
        <f>SUM(E20+E23+E28+E32)</f>
        <v>14642373</v>
      </c>
      <c r="F33" s="159">
        <f t="shared" si="0"/>
        <v>84.014398560419366</v>
      </c>
    </row>
    <row r="34" spans="1:6" s="56" customFormat="1">
      <c r="A34" s="26" t="s">
        <v>121</v>
      </c>
      <c r="B34" s="23" t="s">
        <v>122</v>
      </c>
      <c r="C34" s="31"/>
      <c r="D34" s="31">
        <v>42000</v>
      </c>
      <c r="E34" s="31">
        <v>42000</v>
      </c>
      <c r="F34" s="158">
        <f t="shared" si="0"/>
        <v>100</v>
      </c>
    </row>
    <row r="35" spans="1:6">
      <c r="A35" s="32" t="s">
        <v>77</v>
      </c>
      <c r="B35" s="23" t="s">
        <v>78</v>
      </c>
      <c r="C35" s="13">
        <v>2131347</v>
      </c>
      <c r="D35" s="13">
        <v>2131347</v>
      </c>
      <c r="E35" s="13">
        <v>575000</v>
      </c>
      <c r="F35" s="158">
        <f t="shared" si="0"/>
        <v>26.978244274630082</v>
      </c>
    </row>
    <row r="36" spans="1:6">
      <c r="A36" s="33" t="s">
        <v>79</v>
      </c>
      <c r="B36" s="29" t="s">
        <v>80</v>
      </c>
      <c r="C36" s="14">
        <v>2131347</v>
      </c>
      <c r="D36" s="14">
        <f>SUM(D34:D35)</f>
        <v>2173347</v>
      </c>
      <c r="E36" s="14">
        <f>SUM(E34:E35)</f>
        <v>617000</v>
      </c>
      <c r="F36" s="159">
        <f t="shared" si="0"/>
        <v>28.389392029896744</v>
      </c>
    </row>
    <row r="37" spans="1:6">
      <c r="A37" s="34" t="s">
        <v>81</v>
      </c>
      <c r="B37" s="23" t="s">
        <v>82</v>
      </c>
      <c r="C37" s="13">
        <v>593663</v>
      </c>
      <c r="D37" s="13">
        <v>593663</v>
      </c>
      <c r="E37" s="13">
        <v>499102</v>
      </c>
      <c r="F37" s="158">
        <f t="shared" si="0"/>
        <v>84.071602912763638</v>
      </c>
    </row>
    <row r="38" spans="1:6">
      <c r="A38" s="34" t="s">
        <v>83</v>
      </c>
      <c r="B38" s="23" t="s">
        <v>84</v>
      </c>
      <c r="C38" s="13">
        <v>990888</v>
      </c>
      <c r="D38" s="13">
        <v>990888</v>
      </c>
      <c r="E38" s="13">
        <v>904880</v>
      </c>
      <c r="F38" s="158">
        <f t="shared" si="0"/>
        <v>91.320108831674219</v>
      </c>
    </row>
    <row r="39" spans="1:6">
      <c r="A39" s="35" t="s">
        <v>85</v>
      </c>
      <c r="B39" s="23" t="s">
        <v>86</v>
      </c>
      <c r="C39" s="13">
        <v>22147078</v>
      </c>
      <c r="D39" s="13">
        <v>16687947</v>
      </c>
      <c r="E39" s="13"/>
      <c r="F39" s="158">
        <f t="shared" si="0"/>
        <v>0</v>
      </c>
    </row>
    <row r="40" spans="1:6">
      <c r="A40" s="33" t="s">
        <v>87</v>
      </c>
      <c r="B40" s="29" t="s">
        <v>88</v>
      </c>
      <c r="C40" s="14">
        <v>23731629</v>
      </c>
      <c r="D40" s="14">
        <f>SUM(D37:D39)</f>
        <v>18272498</v>
      </c>
      <c r="E40" s="14">
        <f>SUM(E37:E39)</f>
        <v>1403982</v>
      </c>
      <c r="F40" s="159">
        <f t="shared" si="0"/>
        <v>7.6835799899937047</v>
      </c>
    </row>
    <row r="41" spans="1:6" ht="15.75">
      <c r="A41" s="36" t="s">
        <v>89</v>
      </c>
      <c r="B41" s="29"/>
      <c r="C41" s="37">
        <v>45061609</v>
      </c>
      <c r="D41" s="37">
        <f>SUM(D16+D17+D33+D36+D40)</f>
        <v>44717609</v>
      </c>
      <c r="E41" s="37">
        <f>SUM(E16+E17+E33+E36+E40)</f>
        <v>23487576</v>
      </c>
      <c r="F41" s="160">
        <f t="shared" si="0"/>
        <v>52.524221498515267</v>
      </c>
    </row>
    <row r="42" spans="1:6">
      <c r="A42" s="38" t="s">
        <v>90</v>
      </c>
      <c r="B42" s="23" t="s">
        <v>91</v>
      </c>
      <c r="C42" s="13">
        <v>3300000</v>
      </c>
      <c r="D42" s="13">
        <v>5243458</v>
      </c>
      <c r="E42" s="13">
        <v>5243458</v>
      </c>
      <c r="F42" s="158">
        <f t="shared" si="0"/>
        <v>100</v>
      </c>
    </row>
    <row r="43" spans="1:6" s="12" customFormat="1">
      <c r="A43" s="38" t="s">
        <v>123</v>
      </c>
      <c r="B43" s="23" t="s">
        <v>124</v>
      </c>
      <c r="C43" s="13"/>
      <c r="D43" s="13">
        <v>101530</v>
      </c>
      <c r="E43" s="13">
        <v>75081</v>
      </c>
      <c r="F43" s="158">
        <f t="shared" si="0"/>
        <v>73.949571555205367</v>
      </c>
    </row>
    <row r="44" spans="1:6">
      <c r="A44" s="38" t="s">
        <v>92</v>
      </c>
      <c r="B44" s="23" t="s">
        <v>93</v>
      </c>
      <c r="C44" s="13">
        <v>2800000</v>
      </c>
      <c r="D44" s="13">
        <v>2800000</v>
      </c>
      <c r="E44" s="13">
        <v>1005120</v>
      </c>
      <c r="F44" s="158">
        <f t="shared" si="0"/>
        <v>35.897142857142853</v>
      </c>
    </row>
    <row r="45" spans="1:6">
      <c r="A45" s="39" t="s">
        <v>94</v>
      </c>
      <c r="B45" s="23" t="s">
        <v>95</v>
      </c>
      <c r="C45" s="13">
        <v>1647000</v>
      </c>
      <c r="D45" s="13">
        <v>2835976</v>
      </c>
      <c r="E45" s="13">
        <v>1516420</v>
      </c>
      <c r="F45" s="158">
        <f t="shared" si="0"/>
        <v>53.47083332157959</v>
      </c>
    </row>
    <row r="46" spans="1:6">
      <c r="A46" s="40" t="s">
        <v>96</v>
      </c>
      <c r="B46" s="29" t="s">
        <v>97</v>
      </c>
      <c r="C46" s="14">
        <v>7747000</v>
      </c>
      <c r="D46" s="14">
        <f>SUM(D42:D45)</f>
        <v>10980964</v>
      </c>
      <c r="E46" s="14">
        <f>SUM(E42:E45)</f>
        <v>7840079</v>
      </c>
      <c r="F46" s="159">
        <f t="shared" si="0"/>
        <v>71.397001210458384</v>
      </c>
    </row>
    <row r="47" spans="1:6">
      <c r="A47" s="32" t="s">
        <v>98</v>
      </c>
      <c r="B47" s="23" t="s">
        <v>99</v>
      </c>
      <c r="C47" s="13">
        <v>11596036</v>
      </c>
      <c r="D47" s="13">
        <v>21412072</v>
      </c>
      <c r="E47" s="13">
        <v>13599036</v>
      </c>
      <c r="F47" s="158">
        <f t="shared" si="0"/>
        <v>63.511069830140677</v>
      </c>
    </row>
    <row r="48" spans="1:6" s="12" customFormat="1">
      <c r="A48" s="32" t="s">
        <v>125</v>
      </c>
      <c r="B48" s="23" t="s">
        <v>126</v>
      </c>
      <c r="C48" s="13"/>
      <c r="D48" s="13">
        <v>200000</v>
      </c>
      <c r="E48" s="13">
        <v>58071</v>
      </c>
      <c r="F48" s="158">
        <f t="shared" si="0"/>
        <v>29.035499999999999</v>
      </c>
    </row>
    <row r="49" spans="1:6">
      <c r="A49" s="32" t="s">
        <v>100</v>
      </c>
      <c r="B49" s="23" t="s">
        <v>101</v>
      </c>
      <c r="C49" s="13">
        <v>3130930</v>
      </c>
      <c r="D49" s="13">
        <v>5130930</v>
      </c>
      <c r="E49" s="13">
        <v>3687419</v>
      </c>
      <c r="F49" s="158">
        <f t="shared" si="0"/>
        <v>71.866484243597156</v>
      </c>
    </row>
    <row r="50" spans="1:6">
      <c r="A50" s="33" t="s">
        <v>102</v>
      </c>
      <c r="B50" s="29" t="s">
        <v>103</v>
      </c>
      <c r="C50" s="14">
        <v>14726966</v>
      </c>
      <c r="D50" s="14">
        <f>SUM(D47:D49)</f>
        <v>26743002</v>
      </c>
      <c r="E50" s="14">
        <f>SUM(E47:E49)</f>
        <v>17344526</v>
      </c>
      <c r="F50" s="159">
        <f t="shared" si="0"/>
        <v>64.856316429995402</v>
      </c>
    </row>
    <row r="51" spans="1:6">
      <c r="A51" s="32" t="s">
        <v>104</v>
      </c>
      <c r="B51" s="23" t="s">
        <v>105</v>
      </c>
      <c r="C51" s="13">
        <v>560000</v>
      </c>
      <c r="D51" s="13"/>
      <c r="E51" s="13"/>
      <c r="F51" s="158"/>
    </row>
    <row r="52" spans="1:6" s="12" customFormat="1">
      <c r="A52" s="32" t="s">
        <v>127</v>
      </c>
      <c r="B52" s="23" t="s">
        <v>128</v>
      </c>
      <c r="C52" s="13"/>
      <c r="D52" s="13">
        <v>960000</v>
      </c>
      <c r="E52" s="13">
        <v>540000</v>
      </c>
      <c r="F52" s="158">
        <f t="shared" si="0"/>
        <v>56.25</v>
      </c>
    </row>
    <row r="53" spans="1:6">
      <c r="A53" s="33" t="s">
        <v>106</v>
      </c>
      <c r="B53" s="29" t="s">
        <v>107</v>
      </c>
      <c r="C53" s="14">
        <v>560000</v>
      </c>
      <c r="D53" s="14">
        <f>SUM(D51:D52)</f>
        <v>960000</v>
      </c>
      <c r="E53" s="14">
        <f>SUM(E52)</f>
        <v>540000</v>
      </c>
      <c r="F53" s="159">
        <f t="shared" si="0"/>
        <v>56.25</v>
      </c>
    </row>
    <row r="54" spans="1:6" ht="15.75">
      <c r="A54" s="36" t="s">
        <v>108</v>
      </c>
      <c r="B54" s="41"/>
      <c r="C54" s="37">
        <v>23033966</v>
      </c>
      <c r="D54" s="37">
        <f>SUM(D46+D50+D53)</f>
        <v>38683966</v>
      </c>
      <c r="E54" s="37">
        <f>SUM(E46+E50+E53)</f>
        <v>25724605</v>
      </c>
      <c r="F54" s="160">
        <f t="shared" si="0"/>
        <v>66.499399260148252</v>
      </c>
    </row>
    <row r="55" spans="1:6" ht="15.75">
      <c r="A55" s="42" t="s">
        <v>109</v>
      </c>
      <c r="B55" s="43" t="s">
        <v>110</v>
      </c>
      <c r="C55" s="14">
        <v>68095575</v>
      </c>
      <c r="D55" s="14">
        <f>SUM(D41+D54)</f>
        <v>83401575</v>
      </c>
      <c r="E55" s="14">
        <f>SUM(E41+E54)</f>
        <v>49212181</v>
      </c>
      <c r="F55" s="159">
        <f t="shared" si="0"/>
        <v>59.006296943433021</v>
      </c>
    </row>
    <row r="56" spans="1:6">
      <c r="A56" s="44" t="s">
        <v>111</v>
      </c>
      <c r="B56" s="45" t="s">
        <v>112</v>
      </c>
      <c r="C56" s="58">
        <v>851268</v>
      </c>
      <c r="D56" s="13">
        <v>851268</v>
      </c>
      <c r="E56" s="13">
        <v>851268</v>
      </c>
      <c r="F56" s="158">
        <f t="shared" si="0"/>
        <v>100</v>
      </c>
    </row>
    <row r="57" spans="1:6">
      <c r="A57" s="46" t="s">
        <v>113</v>
      </c>
      <c r="B57" s="47" t="s">
        <v>114</v>
      </c>
      <c r="C57" s="48">
        <v>851268</v>
      </c>
      <c r="D57" s="14">
        <v>851268</v>
      </c>
      <c r="E57" s="14">
        <v>851268</v>
      </c>
      <c r="F57" s="159">
        <f t="shared" si="0"/>
        <v>100</v>
      </c>
    </row>
    <row r="58" spans="1:6" ht="15.75">
      <c r="A58" s="49" t="s">
        <v>115</v>
      </c>
      <c r="B58" s="50" t="s">
        <v>116</v>
      </c>
      <c r="C58" s="48">
        <v>851268</v>
      </c>
      <c r="D58" s="14">
        <f>SUM(D57)</f>
        <v>851268</v>
      </c>
      <c r="E58" s="14">
        <f>SUM(E57)</f>
        <v>851268</v>
      </c>
      <c r="F58" s="159">
        <f t="shared" si="0"/>
        <v>100</v>
      </c>
    </row>
    <row r="59" spans="1:6" ht="15.75">
      <c r="A59" s="51" t="s">
        <v>16</v>
      </c>
      <c r="B59" s="52"/>
      <c r="C59" s="14">
        <v>68946843</v>
      </c>
      <c r="D59" s="14">
        <f>SUM(D55+D58)</f>
        <v>84252843</v>
      </c>
      <c r="E59" s="14">
        <f>SUM(E55+E58)</f>
        <v>50063449</v>
      </c>
      <c r="F59" s="159">
        <f t="shared" si="0"/>
        <v>59.42048626181078</v>
      </c>
    </row>
  </sheetData>
  <mergeCells count="3">
    <mergeCell ref="A1:E1"/>
    <mergeCell ref="A3:F3"/>
    <mergeCell ref="A2:F2"/>
  </mergeCells>
  <printOptions horizontalCentered="1" verticalCentered="1"/>
  <pageMargins left="0.11811023622047245" right="0.11811023622047245" top="0.15748031496062992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6" sqref="J16:K17"/>
    </sheetView>
  </sheetViews>
  <sheetFormatPr defaultRowHeight="15"/>
  <cols>
    <col min="1" max="1" width="44.140625" style="12" customWidth="1"/>
    <col min="2" max="2" width="9.140625" style="12"/>
    <col min="3" max="4" width="12" style="12" bestFit="1" customWidth="1"/>
    <col min="5" max="5" width="12.42578125" style="12" bestFit="1" customWidth="1"/>
    <col min="6" max="6" width="11.5703125" style="182" customWidth="1"/>
    <col min="7" max="10" width="9.140625" style="12"/>
    <col min="11" max="11" width="9.85546875" style="12" bestFit="1" customWidth="1"/>
    <col min="12" max="16384" width="9.140625" style="12"/>
  </cols>
  <sheetData>
    <row r="1" spans="1:11">
      <c r="A1" s="191"/>
      <c r="B1" s="191"/>
      <c r="C1" s="191"/>
      <c r="D1" s="191"/>
    </row>
    <row r="2" spans="1:11">
      <c r="A2" s="191" t="s">
        <v>131</v>
      </c>
      <c r="B2" s="191"/>
      <c r="C2" s="191"/>
      <c r="D2" s="191"/>
      <c r="E2" s="189"/>
    </row>
    <row r="3" spans="1:11" ht="15.75">
      <c r="A3" s="187" t="s">
        <v>27</v>
      </c>
      <c r="B3" s="188"/>
      <c r="C3" s="188"/>
      <c r="D3" s="188"/>
      <c r="E3" s="192"/>
      <c r="F3" s="192"/>
    </row>
    <row r="4" spans="1:11" ht="15.75">
      <c r="A4" s="187" t="s">
        <v>132</v>
      </c>
      <c r="B4" s="188"/>
      <c r="C4" s="188"/>
      <c r="D4" s="188"/>
      <c r="E4" s="189"/>
      <c r="F4" s="189"/>
    </row>
    <row r="5" spans="1:11" ht="15.75">
      <c r="A5" s="60"/>
      <c r="B5" s="61"/>
      <c r="C5" s="61"/>
      <c r="D5" s="61"/>
    </row>
    <row r="6" spans="1:11" ht="15.75">
      <c r="A6" s="60"/>
      <c r="B6" s="61"/>
      <c r="C6" s="61"/>
      <c r="D6" s="61"/>
    </row>
    <row r="7" spans="1:11" ht="15.75">
      <c r="A7" s="60"/>
      <c r="B7" s="61"/>
      <c r="C7" s="61"/>
      <c r="D7" s="61"/>
    </row>
    <row r="8" spans="1:11" ht="15.75">
      <c r="A8" s="60"/>
      <c r="B8" s="61"/>
      <c r="C8" s="61"/>
      <c r="D8" s="61"/>
    </row>
    <row r="9" spans="1:11" ht="15.75">
      <c r="A9" s="62" t="s">
        <v>593</v>
      </c>
      <c r="B9" s="61"/>
      <c r="C9" s="61"/>
      <c r="D9" s="61"/>
      <c r="E9" s="174" t="s">
        <v>3</v>
      </c>
    </row>
    <row r="10" spans="1:11" ht="25.5">
      <c r="A10" s="17" t="s">
        <v>29</v>
      </c>
      <c r="B10" s="18" t="s">
        <v>133</v>
      </c>
      <c r="C10" s="63" t="s">
        <v>5</v>
      </c>
      <c r="D10" s="63" t="s">
        <v>24</v>
      </c>
      <c r="E10" s="53" t="s">
        <v>25</v>
      </c>
      <c r="F10" s="183" t="s">
        <v>592</v>
      </c>
      <c r="K10" s="64" t="s">
        <v>134</v>
      </c>
    </row>
    <row r="11" spans="1:11">
      <c r="A11" s="27" t="s">
        <v>135</v>
      </c>
      <c r="B11" s="65" t="s">
        <v>136</v>
      </c>
      <c r="C11" s="66">
        <v>21281702</v>
      </c>
      <c r="D11" s="67">
        <v>21587702</v>
      </c>
      <c r="E11" s="67">
        <v>21587702</v>
      </c>
      <c r="F11" s="184">
        <f>SUM((E11/D11)*100)</f>
        <v>100</v>
      </c>
    </row>
    <row r="12" spans="1:11" ht="28.5">
      <c r="A12" s="30" t="s">
        <v>137</v>
      </c>
      <c r="B12" s="40" t="s">
        <v>138</v>
      </c>
      <c r="C12" s="67">
        <v>21281702</v>
      </c>
      <c r="D12" s="67">
        <f>SUM(D11)</f>
        <v>21587702</v>
      </c>
      <c r="E12" s="67">
        <f>SUM(E11)</f>
        <v>21587702</v>
      </c>
      <c r="F12" s="184">
        <f t="shared" ref="F12:F34" si="0">SUM((E12/D12)*100)</f>
        <v>100</v>
      </c>
    </row>
    <row r="13" spans="1:11">
      <c r="A13" s="26" t="s">
        <v>139</v>
      </c>
      <c r="B13" s="39" t="s">
        <v>140</v>
      </c>
      <c r="C13" s="68">
        <v>1423000</v>
      </c>
      <c r="D13" s="68">
        <v>1423000</v>
      </c>
      <c r="E13" s="68">
        <v>1282706</v>
      </c>
      <c r="F13" s="185">
        <f t="shared" si="0"/>
        <v>90.140969782150378</v>
      </c>
    </row>
    <row r="14" spans="1:11">
      <c r="A14" s="26" t="s">
        <v>141</v>
      </c>
      <c r="B14" s="39" t="s">
        <v>142</v>
      </c>
      <c r="C14" s="68">
        <v>3250000</v>
      </c>
      <c r="D14" s="68">
        <v>3250000</v>
      </c>
      <c r="E14" s="68">
        <v>3857694</v>
      </c>
      <c r="F14" s="185">
        <f t="shared" si="0"/>
        <v>118.69827692307693</v>
      </c>
    </row>
    <row r="15" spans="1:11">
      <c r="A15" s="26" t="s">
        <v>143</v>
      </c>
      <c r="B15" s="39" t="s">
        <v>144</v>
      </c>
      <c r="C15" s="68">
        <v>1000000</v>
      </c>
      <c r="D15" s="68">
        <v>1000000</v>
      </c>
      <c r="E15" s="68">
        <v>1039336</v>
      </c>
      <c r="F15" s="185">
        <f t="shared" si="0"/>
        <v>103.9336</v>
      </c>
    </row>
    <row r="16" spans="1:11">
      <c r="A16" s="26" t="s">
        <v>145</v>
      </c>
      <c r="B16" s="39" t="s">
        <v>146</v>
      </c>
      <c r="C16" s="68"/>
      <c r="D16" s="68"/>
      <c r="E16" s="68">
        <v>3224</v>
      </c>
      <c r="F16" s="185">
        <v>0</v>
      </c>
    </row>
    <row r="17" spans="1:11">
      <c r="A17" s="30" t="s">
        <v>147</v>
      </c>
      <c r="B17" s="40" t="s">
        <v>148</v>
      </c>
      <c r="C17" s="67">
        <v>5673000</v>
      </c>
      <c r="D17" s="67">
        <f>SUM(D13:D16)</f>
        <v>5673000</v>
      </c>
      <c r="E17" s="67">
        <f>SUM(E13:E16)</f>
        <v>6182960</v>
      </c>
      <c r="F17" s="184">
        <f t="shared" si="0"/>
        <v>108.98924731182795</v>
      </c>
    </row>
    <row r="18" spans="1:11">
      <c r="A18" s="32" t="s">
        <v>149</v>
      </c>
      <c r="B18" s="39" t="s">
        <v>150</v>
      </c>
      <c r="C18" s="68">
        <v>5500000</v>
      </c>
      <c r="D18" s="68">
        <v>5500000</v>
      </c>
      <c r="E18" s="68">
        <v>5721032</v>
      </c>
      <c r="F18" s="185">
        <f t="shared" si="0"/>
        <v>104.01876363636364</v>
      </c>
    </row>
    <row r="19" spans="1:11">
      <c r="A19" s="32" t="s">
        <v>151</v>
      </c>
      <c r="B19" s="39" t="s">
        <v>152</v>
      </c>
      <c r="C19" s="68"/>
      <c r="D19" s="68"/>
      <c r="E19" s="68">
        <v>40335</v>
      </c>
      <c r="F19" s="185">
        <v>0</v>
      </c>
    </row>
    <row r="20" spans="1:11">
      <c r="A20" s="32" t="s">
        <v>153</v>
      </c>
      <c r="B20" s="39" t="s">
        <v>154</v>
      </c>
      <c r="C20" s="68">
        <v>1014291</v>
      </c>
      <c r="D20" s="68">
        <v>1014291</v>
      </c>
      <c r="E20" s="68">
        <v>1470780</v>
      </c>
      <c r="F20" s="185">
        <f t="shared" si="0"/>
        <v>145.00572320961146</v>
      </c>
    </row>
    <row r="21" spans="1:11">
      <c r="A21" s="32" t="s">
        <v>155</v>
      </c>
      <c r="B21" s="39" t="s">
        <v>156</v>
      </c>
      <c r="C21" s="68">
        <v>1928000</v>
      </c>
      <c r="D21" s="68">
        <v>1928000</v>
      </c>
      <c r="E21" s="68">
        <v>1903844</v>
      </c>
      <c r="F21" s="185">
        <f t="shared" si="0"/>
        <v>98.747095435684656</v>
      </c>
    </row>
    <row r="22" spans="1:11">
      <c r="A22" s="32" t="s">
        <v>172</v>
      </c>
      <c r="B22" s="39" t="s">
        <v>173</v>
      </c>
      <c r="C22" s="68"/>
      <c r="D22" s="68"/>
      <c r="E22" s="68">
        <v>332000</v>
      </c>
      <c r="F22" s="185">
        <v>0</v>
      </c>
      <c r="K22" s="73"/>
    </row>
    <row r="23" spans="1:11">
      <c r="A23" s="32" t="s">
        <v>174</v>
      </c>
      <c r="B23" s="39" t="s">
        <v>175</v>
      </c>
      <c r="C23" s="68"/>
      <c r="D23" s="68"/>
      <c r="E23" s="68">
        <v>6066</v>
      </c>
      <c r="F23" s="185">
        <v>0</v>
      </c>
    </row>
    <row r="24" spans="1:11">
      <c r="A24" s="32" t="s">
        <v>157</v>
      </c>
      <c r="B24" s="39" t="s">
        <v>158</v>
      </c>
      <c r="C24" s="68"/>
      <c r="D24" s="68"/>
      <c r="E24" s="68">
        <v>179377</v>
      </c>
      <c r="F24" s="185">
        <v>0</v>
      </c>
    </row>
    <row r="25" spans="1:11">
      <c r="A25" s="33" t="s">
        <v>159</v>
      </c>
      <c r="B25" s="40" t="s">
        <v>160</v>
      </c>
      <c r="C25" s="67">
        <v>8442291</v>
      </c>
      <c r="D25" s="67">
        <f>SUM(D18:D24)</f>
        <v>8442291</v>
      </c>
      <c r="E25" s="67">
        <f>SUM(E18:E24)</f>
        <v>9653434</v>
      </c>
      <c r="F25" s="184">
        <f t="shared" si="0"/>
        <v>114.34614134954599</v>
      </c>
    </row>
    <row r="26" spans="1:11" ht="15.75">
      <c r="A26" s="69" t="s">
        <v>161</v>
      </c>
      <c r="B26" s="42" t="s">
        <v>162</v>
      </c>
      <c r="C26" s="67">
        <v>35396993</v>
      </c>
      <c r="D26" s="67">
        <f>SUM(D12+D17+D25+D30)</f>
        <v>55904959</v>
      </c>
      <c r="E26" s="67">
        <f>SUM(E12+E17+E25+E30)</f>
        <v>57626062</v>
      </c>
      <c r="F26" s="184">
        <f t="shared" si="0"/>
        <v>103.07862313252032</v>
      </c>
    </row>
    <row r="27" spans="1:11" ht="15.75">
      <c r="A27" s="51" t="s">
        <v>163</v>
      </c>
      <c r="B27" s="42"/>
      <c r="C27" s="67">
        <v>17832000</v>
      </c>
      <c r="D27" s="67">
        <v>38684966</v>
      </c>
      <c r="E27" s="67">
        <v>34068867</v>
      </c>
      <c r="F27" s="184">
        <f t="shared" si="0"/>
        <v>88.067460108404902</v>
      </c>
    </row>
    <row r="28" spans="1:11" ht="15.75">
      <c r="A28" s="51" t="s">
        <v>164</v>
      </c>
      <c r="B28" s="42"/>
      <c r="C28" s="67">
        <v>-17832000</v>
      </c>
      <c r="D28" s="67">
        <v>-18482000</v>
      </c>
      <c r="E28" s="67">
        <v>-5522639</v>
      </c>
      <c r="F28" s="184">
        <f t="shared" si="0"/>
        <v>29.881176279623418</v>
      </c>
    </row>
    <row r="29" spans="1:11">
      <c r="A29" s="70" t="s">
        <v>165</v>
      </c>
      <c r="B29" s="71" t="s">
        <v>166</v>
      </c>
      <c r="C29" s="72">
        <v>5201966</v>
      </c>
      <c r="D29" s="68">
        <v>20201966</v>
      </c>
      <c r="E29" s="68">
        <v>20201966</v>
      </c>
      <c r="F29" s="185">
        <f t="shared" si="0"/>
        <v>100</v>
      </c>
    </row>
    <row r="30" spans="1:11" ht="15.75">
      <c r="A30" s="51" t="s">
        <v>167</v>
      </c>
      <c r="B30" s="42" t="s">
        <v>166</v>
      </c>
      <c r="C30" s="67">
        <v>5201966</v>
      </c>
      <c r="D30" s="67">
        <f>SUM(D29)</f>
        <v>20201966</v>
      </c>
      <c r="E30" s="67">
        <f>SUM(E29)</f>
        <v>20201966</v>
      </c>
      <c r="F30" s="184">
        <f t="shared" si="0"/>
        <v>100</v>
      </c>
    </row>
    <row r="31" spans="1:11" ht="25.5">
      <c r="A31" s="26" t="s">
        <v>168</v>
      </c>
      <c r="B31" s="26" t="s">
        <v>169</v>
      </c>
      <c r="C31" s="68">
        <v>28347884</v>
      </c>
      <c r="D31" s="68">
        <v>28347884</v>
      </c>
      <c r="E31" s="68">
        <v>28347884</v>
      </c>
      <c r="F31" s="185">
        <f t="shared" si="0"/>
        <v>100</v>
      </c>
    </row>
    <row r="32" spans="1:11">
      <c r="A32" s="26" t="s">
        <v>176</v>
      </c>
      <c r="B32" s="26" t="s">
        <v>177</v>
      </c>
      <c r="C32" s="68"/>
      <c r="D32" s="68"/>
      <c r="E32" s="68">
        <v>781649</v>
      </c>
      <c r="F32" s="185">
        <v>0</v>
      </c>
    </row>
    <row r="33" spans="1:6" ht="15.75">
      <c r="A33" s="49" t="s">
        <v>170</v>
      </c>
      <c r="B33" s="50" t="s">
        <v>171</v>
      </c>
      <c r="C33" s="67">
        <v>28347884</v>
      </c>
      <c r="D33" s="67">
        <f>SUM(D31:D32)</f>
        <v>28347884</v>
      </c>
      <c r="E33" s="67">
        <f>SUM(E31:E32)</f>
        <v>29129533</v>
      </c>
      <c r="F33" s="185">
        <f t="shared" si="0"/>
        <v>102.7573451337673</v>
      </c>
    </row>
    <row r="34" spans="1:6" ht="15.75">
      <c r="A34" s="51" t="s">
        <v>23</v>
      </c>
      <c r="B34" s="52"/>
      <c r="C34" s="67">
        <v>68946843</v>
      </c>
      <c r="D34" s="67">
        <f>SUM(D12+D17+D25+D30+D33)</f>
        <v>84252843</v>
      </c>
      <c r="E34" s="67">
        <f>SUM(E26+E33)</f>
        <v>86755595</v>
      </c>
      <c r="F34" s="185">
        <f t="shared" si="0"/>
        <v>102.97052527948523</v>
      </c>
    </row>
  </sheetData>
  <mergeCells count="4">
    <mergeCell ref="A1:D1"/>
    <mergeCell ref="A2:E2"/>
    <mergeCell ref="A3:F3"/>
    <mergeCell ref="A4:F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sqref="A1:XFD1048576"/>
    </sheetView>
  </sheetViews>
  <sheetFormatPr defaultRowHeight="15"/>
  <cols>
    <col min="1" max="1" width="52.5703125" style="64" bestFit="1" customWidth="1"/>
    <col min="2" max="2" width="9.85546875" style="64" bestFit="1" customWidth="1"/>
    <col min="3" max="3" width="13.42578125" style="77" customWidth="1"/>
    <col min="4" max="4" width="16.7109375" style="64" hidden="1" customWidth="1"/>
    <col min="5" max="5" width="17" style="64" hidden="1" customWidth="1"/>
    <col min="6" max="6" width="13.85546875" style="64" hidden="1" customWidth="1"/>
    <col min="7" max="7" width="10.7109375" style="64" hidden="1" customWidth="1"/>
    <col min="8" max="8" width="11.5703125" style="64" hidden="1" customWidth="1"/>
    <col min="9" max="9" width="14" style="77" customWidth="1"/>
    <col min="10" max="10" width="11.28515625" style="77" bestFit="1" customWidth="1"/>
    <col min="11" max="256" width="9.140625" style="64"/>
    <col min="257" max="257" width="54.28515625" style="64" customWidth="1"/>
    <col min="258" max="258" width="15.28515625" style="64" customWidth="1"/>
    <col min="259" max="259" width="17.7109375" style="64" customWidth="1"/>
    <col min="260" max="264" width="0" style="64" hidden="1" customWidth="1"/>
    <col min="265" max="512" width="9.140625" style="64"/>
    <col min="513" max="513" width="54.28515625" style="64" customWidth="1"/>
    <col min="514" max="514" width="15.28515625" style="64" customWidth="1"/>
    <col min="515" max="515" width="17.7109375" style="64" customWidth="1"/>
    <col min="516" max="520" width="0" style="64" hidden="1" customWidth="1"/>
    <col min="521" max="768" width="9.140625" style="64"/>
    <col min="769" max="769" width="54.28515625" style="64" customWidth="1"/>
    <col min="770" max="770" width="15.28515625" style="64" customWidth="1"/>
    <col min="771" max="771" width="17.7109375" style="64" customWidth="1"/>
    <col min="772" max="776" width="0" style="64" hidden="1" customWidth="1"/>
    <col min="777" max="1024" width="9.140625" style="64"/>
    <col min="1025" max="1025" width="54.28515625" style="64" customWidth="1"/>
    <col min="1026" max="1026" width="15.28515625" style="64" customWidth="1"/>
    <col min="1027" max="1027" width="17.7109375" style="64" customWidth="1"/>
    <col min="1028" max="1032" width="0" style="64" hidden="1" customWidth="1"/>
    <col min="1033" max="1280" width="9.140625" style="64"/>
    <col min="1281" max="1281" width="54.28515625" style="64" customWidth="1"/>
    <col min="1282" max="1282" width="15.28515625" style="64" customWidth="1"/>
    <col min="1283" max="1283" width="17.7109375" style="64" customWidth="1"/>
    <col min="1284" max="1288" width="0" style="64" hidden="1" customWidth="1"/>
    <col min="1289" max="1536" width="9.140625" style="64"/>
    <col min="1537" max="1537" width="54.28515625" style="64" customWidth="1"/>
    <col min="1538" max="1538" width="15.28515625" style="64" customWidth="1"/>
    <col min="1539" max="1539" width="17.7109375" style="64" customWidth="1"/>
    <col min="1540" max="1544" width="0" style="64" hidden="1" customWidth="1"/>
    <col min="1545" max="1792" width="9.140625" style="64"/>
    <col min="1793" max="1793" width="54.28515625" style="64" customWidth="1"/>
    <col min="1794" max="1794" width="15.28515625" style="64" customWidth="1"/>
    <col min="1795" max="1795" width="17.7109375" style="64" customWidth="1"/>
    <col min="1796" max="1800" width="0" style="64" hidden="1" customWidth="1"/>
    <col min="1801" max="2048" width="9.140625" style="64"/>
    <col min="2049" max="2049" width="54.28515625" style="64" customWidth="1"/>
    <col min="2050" max="2050" width="15.28515625" style="64" customWidth="1"/>
    <col min="2051" max="2051" width="17.7109375" style="64" customWidth="1"/>
    <col min="2052" max="2056" width="0" style="64" hidden="1" customWidth="1"/>
    <col min="2057" max="2304" width="9.140625" style="64"/>
    <col min="2305" max="2305" width="54.28515625" style="64" customWidth="1"/>
    <col min="2306" max="2306" width="15.28515625" style="64" customWidth="1"/>
    <col min="2307" max="2307" width="17.7109375" style="64" customWidth="1"/>
    <col min="2308" max="2312" width="0" style="64" hidden="1" customWidth="1"/>
    <col min="2313" max="2560" width="9.140625" style="64"/>
    <col min="2561" max="2561" width="54.28515625" style="64" customWidth="1"/>
    <col min="2562" max="2562" width="15.28515625" style="64" customWidth="1"/>
    <col min="2563" max="2563" width="17.7109375" style="64" customWidth="1"/>
    <col min="2564" max="2568" width="0" style="64" hidden="1" customWidth="1"/>
    <col min="2569" max="2816" width="9.140625" style="64"/>
    <col min="2817" max="2817" width="54.28515625" style="64" customWidth="1"/>
    <col min="2818" max="2818" width="15.28515625" style="64" customWidth="1"/>
    <col min="2819" max="2819" width="17.7109375" style="64" customWidth="1"/>
    <col min="2820" max="2824" width="0" style="64" hidden="1" customWidth="1"/>
    <col min="2825" max="3072" width="9.140625" style="64"/>
    <col min="3073" max="3073" width="54.28515625" style="64" customWidth="1"/>
    <col min="3074" max="3074" width="15.28515625" style="64" customWidth="1"/>
    <col min="3075" max="3075" width="17.7109375" style="64" customWidth="1"/>
    <col min="3076" max="3080" width="0" style="64" hidden="1" customWidth="1"/>
    <col min="3081" max="3328" width="9.140625" style="64"/>
    <col min="3329" max="3329" width="54.28515625" style="64" customWidth="1"/>
    <col min="3330" max="3330" width="15.28515625" style="64" customWidth="1"/>
    <col min="3331" max="3331" width="17.7109375" style="64" customWidth="1"/>
    <col min="3332" max="3336" width="0" style="64" hidden="1" customWidth="1"/>
    <col min="3337" max="3584" width="9.140625" style="64"/>
    <col min="3585" max="3585" width="54.28515625" style="64" customWidth="1"/>
    <col min="3586" max="3586" width="15.28515625" style="64" customWidth="1"/>
    <col min="3587" max="3587" width="17.7109375" style="64" customWidth="1"/>
    <col min="3588" max="3592" width="0" style="64" hidden="1" customWidth="1"/>
    <col min="3593" max="3840" width="9.140625" style="64"/>
    <col min="3841" max="3841" width="54.28515625" style="64" customWidth="1"/>
    <col min="3842" max="3842" width="15.28515625" style="64" customWidth="1"/>
    <col min="3843" max="3843" width="17.7109375" style="64" customWidth="1"/>
    <col min="3844" max="3848" width="0" style="64" hidden="1" customWidth="1"/>
    <col min="3849" max="4096" width="9.140625" style="64"/>
    <col min="4097" max="4097" width="54.28515625" style="64" customWidth="1"/>
    <col min="4098" max="4098" width="15.28515625" style="64" customWidth="1"/>
    <col min="4099" max="4099" width="17.7109375" style="64" customWidth="1"/>
    <col min="4100" max="4104" width="0" style="64" hidden="1" customWidth="1"/>
    <col min="4105" max="4352" width="9.140625" style="64"/>
    <col min="4353" max="4353" width="54.28515625" style="64" customWidth="1"/>
    <col min="4354" max="4354" width="15.28515625" style="64" customWidth="1"/>
    <col min="4355" max="4355" width="17.7109375" style="64" customWidth="1"/>
    <col min="4356" max="4360" width="0" style="64" hidden="1" customWidth="1"/>
    <col min="4361" max="4608" width="9.140625" style="64"/>
    <col min="4609" max="4609" width="54.28515625" style="64" customWidth="1"/>
    <col min="4610" max="4610" width="15.28515625" style="64" customWidth="1"/>
    <col min="4611" max="4611" width="17.7109375" style="64" customWidth="1"/>
    <col min="4612" max="4616" width="0" style="64" hidden="1" customWidth="1"/>
    <col min="4617" max="4864" width="9.140625" style="64"/>
    <col min="4865" max="4865" width="54.28515625" style="64" customWidth="1"/>
    <col min="4866" max="4866" width="15.28515625" style="64" customWidth="1"/>
    <col min="4867" max="4867" width="17.7109375" style="64" customWidth="1"/>
    <col min="4868" max="4872" width="0" style="64" hidden="1" customWidth="1"/>
    <col min="4873" max="5120" width="9.140625" style="64"/>
    <col min="5121" max="5121" width="54.28515625" style="64" customWidth="1"/>
    <col min="5122" max="5122" width="15.28515625" style="64" customWidth="1"/>
    <col min="5123" max="5123" width="17.7109375" style="64" customWidth="1"/>
    <col min="5124" max="5128" width="0" style="64" hidden="1" customWidth="1"/>
    <col min="5129" max="5376" width="9.140625" style="64"/>
    <col min="5377" max="5377" width="54.28515625" style="64" customWidth="1"/>
    <col min="5378" max="5378" width="15.28515625" style="64" customWidth="1"/>
    <col min="5379" max="5379" width="17.7109375" style="64" customWidth="1"/>
    <col min="5380" max="5384" width="0" style="64" hidden="1" customWidth="1"/>
    <col min="5385" max="5632" width="9.140625" style="64"/>
    <col min="5633" max="5633" width="54.28515625" style="64" customWidth="1"/>
    <col min="5634" max="5634" width="15.28515625" style="64" customWidth="1"/>
    <col min="5635" max="5635" width="17.7109375" style="64" customWidth="1"/>
    <col min="5636" max="5640" width="0" style="64" hidden="1" customWidth="1"/>
    <col min="5641" max="5888" width="9.140625" style="64"/>
    <col min="5889" max="5889" width="54.28515625" style="64" customWidth="1"/>
    <col min="5890" max="5890" width="15.28515625" style="64" customWidth="1"/>
    <col min="5891" max="5891" width="17.7109375" style="64" customWidth="1"/>
    <col min="5892" max="5896" width="0" style="64" hidden="1" customWidth="1"/>
    <col min="5897" max="6144" width="9.140625" style="64"/>
    <col min="6145" max="6145" width="54.28515625" style="64" customWidth="1"/>
    <col min="6146" max="6146" width="15.28515625" style="64" customWidth="1"/>
    <col min="6147" max="6147" width="17.7109375" style="64" customWidth="1"/>
    <col min="6148" max="6152" width="0" style="64" hidden="1" customWidth="1"/>
    <col min="6153" max="6400" width="9.140625" style="64"/>
    <col min="6401" max="6401" width="54.28515625" style="64" customWidth="1"/>
    <col min="6402" max="6402" width="15.28515625" style="64" customWidth="1"/>
    <col min="6403" max="6403" width="17.7109375" style="64" customWidth="1"/>
    <col min="6404" max="6408" width="0" style="64" hidden="1" customWidth="1"/>
    <col min="6409" max="6656" width="9.140625" style="64"/>
    <col min="6657" max="6657" width="54.28515625" style="64" customWidth="1"/>
    <col min="6658" max="6658" width="15.28515625" style="64" customWidth="1"/>
    <col min="6659" max="6659" width="17.7109375" style="64" customWidth="1"/>
    <col min="6660" max="6664" width="0" style="64" hidden="1" customWidth="1"/>
    <col min="6665" max="6912" width="9.140625" style="64"/>
    <col min="6913" max="6913" width="54.28515625" style="64" customWidth="1"/>
    <col min="6914" max="6914" width="15.28515625" style="64" customWidth="1"/>
    <col min="6915" max="6915" width="17.7109375" style="64" customWidth="1"/>
    <col min="6916" max="6920" width="0" style="64" hidden="1" customWidth="1"/>
    <col min="6921" max="7168" width="9.140625" style="64"/>
    <col min="7169" max="7169" width="54.28515625" style="64" customWidth="1"/>
    <col min="7170" max="7170" width="15.28515625" style="64" customWidth="1"/>
    <col min="7171" max="7171" width="17.7109375" style="64" customWidth="1"/>
    <col min="7172" max="7176" width="0" style="64" hidden="1" customWidth="1"/>
    <col min="7177" max="7424" width="9.140625" style="64"/>
    <col min="7425" max="7425" width="54.28515625" style="64" customWidth="1"/>
    <col min="7426" max="7426" width="15.28515625" style="64" customWidth="1"/>
    <col min="7427" max="7427" width="17.7109375" style="64" customWidth="1"/>
    <col min="7428" max="7432" width="0" style="64" hidden="1" customWidth="1"/>
    <col min="7433" max="7680" width="9.140625" style="64"/>
    <col min="7681" max="7681" width="54.28515625" style="64" customWidth="1"/>
    <col min="7682" max="7682" width="15.28515625" style="64" customWidth="1"/>
    <col min="7683" max="7683" width="17.7109375" style="64" customWidth="1"/>
    <col min="7684" max="7688" width="0" style="64" hidden="1" customWidth="1"/>
    <col min="7689" max="7936" width="9.140625" style="64"/>
    <col min="7937" max="7937" width="54.28515625" style="64" customWidth="1"/>
    <col min="7938" max="7938" width="15.28515625" style="64" customWidth="1"/>
    <col min="7939" max="7939" width="17.7109375" style="64" customWidth="1"/>
    <col min="7940" max="7944" width="0" style="64" hidden="1" customWidth="1"/>
    <col min="7945" max="8192" width="9.140625" style="64"/>
    <col min="8193" max="8193" width="54.28515625" style="64" customWidth="1"/>
    <col min="8194" max="8194" width="15.28515625" style="64" customWidth="1"/>
    <col min="8195" max="8195" width="17.7109375" style="64" customWidth="1"/>
    <col min="8196" max="8200" width="0" style="64" hidden="1" customWidth="1"/>
    <col min="8201" max="8448" width="9.140625" style="64"/>
    <col min="8449" max="8449" width="54.28515625" style="64" customWidth="1"/>
    <col min="8450" max="8450" width="15.28515625" style="64" customWidth="1"/>
    <col min="8451" max="8451" width="17.7109375" style="64" customWidth="1"/>
    <col min="8452" max="8456" width="0" style="64" hidden="1" customWidth="1"/>
    <col min="8457" max="8704" width="9.140625" style="64"/>
    <col min="8705" max="8705" width="54.28515625" style="64" customWidth="1"/>
    <col min="8706" max="8706" width="15.28515625" style="64" customWidth="1"/>
    <col min="8707" max="8707" width="17.7109375" style="64" customWidth="1"/>
    <col min="8708" max="8712" width="0" style="64" hidden="1" customWidth="1"/>
    <col min="8713" max="8960" width="9.140625" style="64"/>
    <col min="8961" max="8961" width="54.28515625" style="64" customWidth="1"/>
    <col min="8962" max="8962" width="15.28515625" style="64" customWidth="1"/>
    <col min="8963" max="8963" width="17.7109375" style="64" customWidth="1"/>
    <col min="8964" max="8968" width="0" style="64" hidden="1" customWidth="1"/>
    <col min="8969" max="9216" width="9.140625" style="64"/>
    <col min="9217" max="9217" width="54.28515625" style="64" customWidth="1"/>
    <col min="9218" max="9218" width="15.28515625" style="64" customWidth="1"/>
    <col min="9219" max="9219" width="17.7109375" style="64" customWidth="1"/>
    <col min="9220" max="9224" width="0" style="64" hidden="1" customWidth="1"/>
    <col min="9225" max="9472" width="9.140625" style="64"/>
    <col min="9473" max="9473" width="54.28515625" style="64" customWidth="1"/>
    <col min="9474" max="9474" width="15.28515625" style="64" customWidth="1"/>
    <col min="9475" max="9475" width="17.7109375" style="64" customWidth="1"/>
    <col min="9476" max="9480" width="0" style="64" hidden="1" customWidth="1"/>
    <col min="9481" max="9728" width="9.140625" style="64"/>
    <col min="9729" max="9729" width="54.28515625" style="64" customWidth="1"/>
    <col min="9730" max="9730" width="15.28515625" style="64" customWidth="1"/>
    <col min="9731" max="9731" width="17.7109375" style="64" customWidth="1"/>
    <col min="9732" max="9736" width="0" style="64" hidden="1" customWidth="1"/>
    <col min="9737" max="9984" width="9.140625" style="64"/>
    <col min="9985" max="9985" width="54.28515625" style="64" customWidth="1"/>
    <col min="9986" max="9986" width="15.28515625" style="64" customWidth="1"/>
    <col min="9987" max="9987" width="17.7109375" style="64" customWidth="1"/>
    <col min="9988" max="9992" width="0" style="64" hidden="1" customWidth="1"/>
    <col min="9993" max="10240" width="9.140625" style="64"/>
    <col min="10241" max="10241" width="54.28515625" style="64" customWidth="1"/>
    <col min="10242" max="10242" width="15.28515625" style="64" customWidth="1"/>
    <col min="10243" max="10243" width="17.7109375" style="64" customWidth="1"/>
    <col min="10244" max="10248" width="0" style="64" hidden="1" customWidth="1"/>
    <col min="10249" max="10496" width="9.140625" style="64"/>
    <col min="10497" max="10497" width="54.28515625" style="64" customWidth="1"/>
    <col min="10498" max="10498" width="15.28515625" style="64" customWidth="1"/>
    <col min="10499" max="10499" width="17.7109375" style="64" customWidth="1"/>
    <col min="10500" max="10504" width="0" style="64" hidden="1" customWidth="1"/>
    <col min="10505" max="10752" width="9.140625" style="64"/>
    <col min="10753" max="10753" width="54.28515625" style="64" customWidth="1"/>
    <col min="10754" max="10754" width="15.28515625" style="64" customWidth="1"/>
    <col min="10755" max="10755" width="17.7109375" style="64" customWidth="1"/>
    <col min="10756" max="10760" width="0" style="64" hidden="1" customWidth="1"/>
    <col min="10761" max="11008" width="9.140625" style="64"/>
    <col min="11009" max="11009" width="54.28515625" style="64" customWidth="1"/>
    <col min="11010" max="11010" width="15.28515625" style="64" customWidth="1"/>
    <col min="11011" max="11011" width="17.7109375" style="64" customWidth="1"/>
    <col min="11012" max="11016" width="0" style="64" hidden="1" customWidth="1"/>
    <col min="11017" max="11264" width="9.140625" style="64"/>
    <col min="11265" max="11265" width="54.28515625" style="64" customWidth="1"/>
    <col min="11266" max="11266" width="15.28515625" style="64" customWidth="1"/>
    <col min="11267" max="11267" width="17.7109375" style="64" customWidth="1"/>
    <col min="11268" max="11272" width="0" style="64" hidden="1" customWidth="1"/>
    <col min="11273" max="11520" width="9.140625" style="64"/>
    <col min="11521" max="11521" width="54.28515625" style="64" customWidth="1"/>
    <col min="11522" max="11522" width="15.28515625" style="64" customWidth="1"/>
    <col min="11523" max="11523" width="17.7109375" style="64" customWidth="1"/>
    <col min="11524" max="11528" width="0" style="64" hidden="1" customWidth="1"/>
    <col min="11529" max="11776" width="9.140625" style="64"/>
    <col min="11777" max="11777" width="54.28515625" style="64" customWidth="1"/>
    <col min="11778" max="11778" width="15.28515625" style="64" customWidth="1"/>
    <col min="11779" max="11779" width="17.7109375" style="64" customWidth="1"/>
    <col min="11780" max="11784" width="0" style="64" hidden="1" customWidth="1"/>
    <col min="11785" max="12032" width="9.140625" style="64"/>
    <col min="12033" max="12033" width="54.28515625" style="64" customWidth="1"/>
    <col min="12034" max="12034" width="15.28515625" style="64" customWidth="1"/>
    <col min="12035" max="12035" width="17.7109375" style="64" customWidth="1"/>
    <col min="12036" max="12040" width="0" style="64" hidden="1" customWidth="1"/>
    <col min="12041" max="12288" width="9.140625" style="64"/>
    <col min="12289" max="12289" width="54.28515625" style="64" customWidth="1"/>
    <col min="12290" max="12290" width="15.28515625" style="64" customWidth="1"/>
    <col min="12291" max="12291" width="17.7109375" style="64" customWidth="1"/>
    <col min="12292" max="12296" width="0" style="64" hidden="1" customWidth="1"/>
    <col min="12297" max="12544" width="9.140625" style="64"/>
    <col min="12545" max="12545" width="54.28515625" style="64" customWidth="1"/>
    <col min="12546" max="12546" width="15.28515625" style="64" customWidth="1"/>
    <col min="12547" max="12547" width="17.7109375" style="64" customWidth="1"/>
    <col min="12548" max="12552" width="0" style="64" hidden="1" customWidth="1"/>
    <col min="12553" max="12800" width="9.140625" style="64"/>
    <col min="12801" max="12801" width="54.28515625" style="64" customWidth="1"/>
    <col min="12802" max="12802" width="15.28515625" style="64" customWidth="1"/>
    <col min="12803" max="12803" width="17.7109375" style="64" customWidth="1"/>
    <col min="12804" max="12808" width="0" style="64" hidden="1" customWidth="1"/>
    <col min="12809" max="13056" width="9.140625" style="64"/>
    <col min="13057" max="13057" width="54.28515625" style="64" customWidth="1"/>
    <col min="13058" max="13058" width="15.28515625" style="64" customWidth="1"/>
    <col min="13059" max="13059" width="17.7109375" style="64" customWidth="1"/>
    <col min="13060" max="13064" width="0" style="64" hidden="1" customWidth="1"/>
    <col min="13065" max="13312" width="9.140625" style="64"/>
    <col min="13313" max="13313" width="54.28515625" style="64" customWidth="1"/>
    <col min="13314" max="13314" width="15.28515625" style="64" customWidth="1"/>
    <col min="13315" max="13315" width="17.7109375" style="64" customWidth="1"/>
    <col min="13316" max="13320" width="0" style="64" hidden="1" customWidth="1"/>
    <col min="13321" max="13568" width="9.140625" style="64"/>
    <col min="13569" max="13569" width="54.28515625" style="64" customWidth="1"/>
    <col min="13570" max="13570" width="15.28515625" style="64" customWidth="1"/>
    <col min="13571" max="13571" width="17.7109375" style="64" customWidth="1"/>
    <col min="13572" max="13576" width="0" style="64" hidden="1" customWidth="1"/>
    <col min="13577" max="13824" width="9.140625" style="64"/>
    <col min="13825" max="13825" width="54.28515625" style="64" customWidth="1"/>
    <col min="13826" max="13826" width="15.28515625" style="64" customWidth="1"/>
    <col min="13827" max="13827" width="17.7109375" style="64" customWidth="1"/>
    <col min="13828" max="13832" width="0" style="64" hidden="1" customWidth="1"/>
    <col min="13833" max="14080" width="9.140625" style="64"/>
    <col min="14081" max="14081" width="54.28515625" style="64" customWidth="1"/>
    <col min="14082" max="14082" width="15.28515625" style="64" customWidth="1"/>
    <col min="14083" max="14083" width="17.7109375" style="64" customWidth="1"/>
    <col min="14084" max="14088" width="0" style="64" hidden="1" customWidth="1"/>
    <col min="14089" max="14336" width="9.140625" style="64"/>
    <col min="14337" max="14337" width="54.28515625" style="64" customWidth="1"/>
    <col min="14338" max="14338" width="15.28515625" style="64" customWidth="1"/>
    <col min="14339" max="14339" width="17.7109375" style="64" customWidth="1"/>
    <col min="14340" max="14344" width="0" style="64" hidden="1" customWidth="1"/>
    <col min="14345" max="14592" width="9.140625" style="64"/>
    <col min="14593" max="14593" width="54.28515625" style="64" customWidth="1"/>
    <col min="14594" max="14594" width="15.28515625" style="64" customWidth="1"/>
    <col min="14595" max="14595" width="17.7109375" style="64" customWidth="1"/>
    <col min="14596" max="14600" width="0" style="64" hidden="1" customWidth="1"/>
    <col min="14601" max="14848" width="9.140625" style="64"/>
    <col min="14849" max="14849" width="54.28515625" style="64" customWidth="1"/>
    <col min="14850" max="14850" width="15.28515625" style="64" customWidth="1"/>
    <col min="14851" max="14851" width="17.7109375" style="64" customWidth="1"/>
    <col min="14852" max="14856" width="0" style="64" hidden="1" customWidth="1"/>
    <col min="14857" max="15104" width="9.140625" style="64"/>
    <col min="15105" max="15105" width="54.28515625" style="64" customWidth="1"/>
    <col min="15106" max="15106" width="15.28515625" style="64" customWidth="1"/>
    <col min="15107" max="15107" width="17.7109375" style="64" customWidth="1"/>
    <col min="15108" max="15112" width="0" style="64" hidden="1" customWidth="1"/>
    <col min="15113" max="15360" width="9.140625" style="64"/>
    <col min="15361" max="15361" width="54.28515625" style="64" customWidth="1"/>
    <col min="15362" max="15362" width="15.28515625" style="64" customWidth="1"/>
    <col min="15363" max="15363" width="17.7109375" style="64" customWidth="1"/>
    <col min="15364" max="15368" width="0" style="64" hidden="1" customWidth="1"/>
    <col min="15369" max="15616" width="9.140625" style="64"/>
    <col min="15617" max="15617" width="54.28515625" style="64" customWidth="1"/>
    <col min="15618" max="15618" width="15.28515625" style="64" customWidth="1"/>
    <col min="15619" max="15619" width="17.7109375" style="64" customWidth="1"/>
    <col min="15620" max="15624" width="0" style="64" hidden="1" customWidth="1"/>
    <col min="15625" max="15872" width="9.140625" style="64"/>
    <col min="15873" max="15873" width="54.28515625" style="64" customWidth="1"/>
    <col min="15874" max="15874" width="15.28515625" style="64" customWidth="1"/>
    <col min="15875" max="15875" width="17.7109375" style="64" customWidth="1"/>
    <col min="15876" max="15880" width="0" style="64" hidden="1" customWidth="1"/>
    <col min="15881" max="16128" width="9.140625" style="64"/>
    <col min="16129" max="16129" width="54.28515625" style="64" customWidth="1"/>
    <col min="16130" max="16130" width="15.28515625" style="64" customWidth="1"/>
    <col min="16131" max="16131" width="17.7109375" style="64" customWidth="1"/>
    <col min="16132" max="16136" width="0" style="64" hidden="1" customWidth="1"/>
    <col min="16137" max="16384" width="9.140625" style="64"/>
  </cols>
  <sheetData>
    <row r="2" spans="1:10" hidden="1">
      <c r="A2" s="186" t="s">
        <v>178</v>
      </c>
      <c r="B2" s="186"/>
      <c r="C2" s="186"/>
      <c r="D2" s="186"/>
      <c r="E2" s="186"/>
      <c r="F2" s="186"/>
    </row>
    <row r="3" spans="1:10" ht="18.75">
      <c r="A3" s="193" t="s">
        <v>179</v>
      </c>
      <c r="B3" s="194"/>
      <c r="C3" s="194"/>
      <c r="D3" s="194"/>
      <c r="E3" s="194"/>
      <c r="F3" s="195"/>
      <c r="G3" s="196"/>
      <c r="H3" s="196"/>
      <c r="I3" s="196"/>
      <c r="J3" s="196"/>
    </row>
    <row r="4" spans="1:10" ht="16.5">
      <c r="A4" s="197" t="s">
        <v>180</v>
      </c>
      <c r="B4" s="198"/>
      <c r="C4" s="198"/>
      <c r="D4" s="198"/>
      <c r="E4" s="198"/>
      <c r="F4" s="198"/>
      <c r="G4" s="198"/>
      <c r="H4" s="198"/>
      <c r="I4" s="189"/>
      <c r="J4" s="189"/>
    </row>
    <row r="5" spans="1:10" ht="19.5">
      <c r="A5" s="74"/>
      <c r="B5" s="75"/>
      <c r="C5" s="76"/>
      <c r="D5" s="75"/>
      <c r="E5" s="75"/>
      <c r="F5" s="75"/>
      <c r="G5" s="75"/>
      <c r="H5" s="75"/>
    </row>
    <row r="6" spans="1:10" ht="19.5">
      <c r="A6" s="74"/>
      <c r="B6" s="75"/>
      <c r="C6" s="76"/>
      <c r="D6" s="75"/>
      <c r="E6" s="75"/>
      <c r="F6" s="75"/>
      <c r="G6" s="75"/>
      <c r="H6" s="75"/>
    </row>
    <row r="7" spans="1:10" ht="19.5">
      <c r="A7" s="74"/>
      <c r="B7" s="75"/>
      <c r="C7" s="76"/>
      <c r="D7" s="75"/>
      <c r="E7" s="75"/>
      <c r="F7" s="75"/>
      <c r="G7" s="75"/>
      <c r="H7" s="75"/>
    </row>
    <row r="8" spans="1:10">
      <c r="A8" s="64" t="s">
        <v>595</v>
      </c>
      <c r="J8" s="77" t="s">
        <v>3</v>
      </c>
    </row>
    <row r="9" spans="1:10" ht="42.75">
      <c r="A9" s="17" t="s">
        <v>29</v>
      </c>
      <c r="B9" s="18" t="s">
        <v>30</v>
      </c>
      <c r="C9" s="83" t="s">
        <v>5</v>
      </c>
      <c r="D9" s="78" t="s">
        <v>181</v>
      </c>
      <c r="E9" s="78" t="s">
        <v>181</v>
      </c>
      <c r="F9" s="78" t="s">
        <v>181</v>
      </c>
      <c r="G9" s="78" t="s">
        <v>181</v>
      </c>
      <c r="H9" s="63" t="s">
        <v>182</v>
      </c>
      <c r="I9" s="88" t="s">
        <v>24</v>
      </c>
      <c r="J9" s="89" t="s">
        <v>25</v>
      </c>
    </row>
    <row r="10" spans="1:10" s="81" customFormat="1" ht="14.25">
      <c r="A10" s="79" t="s">
        <v>183</v>
      </c>
      <c r="B10" s="65" t="s">
        <v>91</v>
      </c>
      <c r="C10" s="67">
        <f>SUM(C11:C13)</f>
        <v>3050000</v>
      </c>
      <c r="D10" s="80"/>
      <c r="E10" s="80"/>
      <c r="F10" s="80"/>
      <c r="G10" s="80"/>
      <c r="H10" s="80"/>
      <c r="I10" s="67">
        <v>5243458</v>
      </c>
      <c r="J10" s="67">
        <f>SUM(J11:J14)</f>
        <v>5243458</v>
      </c>
    </row>
    <row r="11" spans="1:10">
      <c r="A11" s="32" t="s">
        <v>184</v>
      </c>
      <c r="B11" s="39" t="s">
        <v>91</v>
      </c>
      <c r="C11" s="68">
        <v>1400000</v>
      </c>
      <c r="D11" s="82"/>
      <c r="E11" s="82"/>
      <c r="F11" s="82"/>
      <c r="G11" s="82"/>
      <c r="H11" s="82"/>
      <c r="I11" s="68">
        <v>4456971</v>
      </c>
      <c r="J11" s="68">
        <v>4456971</v>
      </c>
    </row>
    <row r="12" spans="1:10">
      <c r="A12" s="32" t="s">
        <v>185</v>
      </c>
      <c r="B12" s="39" t="s">
        <v>91</v>
      </c>
      <c r="C12" s="68">
        <v>1150000</v>
      </c>
      <c r="D12" s="82"/>
      <c r="E12" s="82"/>
      <c r="F12" s="82"/>
      <c r="G12" s="82"/>
      <c r="H12" s="82"/>
      <c r="I12" s="68">
        <v>34985</v>
      </c>
      <c r="J12" s="68">
        <v>34985</v>
      </c>
    </row>
    <row r="13" spans="1:10">
      <c r="A13" s="32" t="s">
        <v>186</v>
      </c>
      <c r="B13" s="39" t="s">
        <v>91</v>
      </c>
      <c r="C13" s="68">
        <v>500000</v>
      </c>
      <c r="D13" s="82"/>
      <c r="E13" s="82"/>
      <c r="F13" s="82"/>
      <c r="G13" s="82"/>
      <c r="H13" s="82"/>
      <c r="I13" s="68">
        <v>300000</v>
      </c>
      <c r="J13" s="68">
        <v>300000</v>
      </c>
    </row>
    <row r="14" spans="1:10">
      <c r="A14" s="32" t="s">
        <v>197</v>
      </c>
      <c r="B14" s="39" t="s">
        <v>91</v>
      </c>
      <c r="C14" s="68"/>
      <c r="D14" s="82"/>
      <c r="E14" s="82"/>
      <c r="F14" s="82"/>
      <c r="G14" s="82"/>
      <c r="H14" s="82"/>
      <c r="I14" s="68">
        <v>451502</v>
      </c>
      <c r="J14" s="68">
        <v>451502</v>
      </c>
    </row>
    <row r="15" spans="1:10" s="81" customFormat="1" ht="14.25">
      <c r="A15" s="79" t="s">
        <v>195</v>
      </c>
      <c r="B15" s="65" t="s">
        <v>124</v>
      </c>
      <c r="C15" s="67"/>
      <c r="D15" s="80"/>
      <c r="E15" s="80"/>
      <c r="F15" s="80"/>
      <c r="G15" s="80"/>
      <c r="H15" s="80"/>
      <c r="I15" s="67">
        <v>101530</v>
      </c>
      <c r="J15" s="67">
        <f>SUM(J16:J18)</f>
        <v>75081</v>
      </c>
    </row>
    <row r="16" spans="1:10">
      <c r="A16" s="32" t="s">
        <v>198</v>
      </c>
      <c r="B16" s="39" t="s">
        <v>124</v>
      </c>
      <c r="C16" s="68"/>
      <c r="D16" s="82"/>
      <c r="E16" s="82"/>
      <c r="F16" s="82"/>
      <c r="G16" s="82"/>
      <c r="H16" s="82"/>
      <c r="I16" s="68">
        <v>50000</v>
      </c>
      <c r="J16" s="68">
        <v>23551</v>
      </c>
    </row>
    <row r="17" spans="1:10">
      <c r="A17" s="32" t="s">
        <v>199</v>
      </c>
      <c r="B17" s="39" t="s">
        <v>124</v>
      </c>
      <c r="C17" s="68"/>
      <c r="D17" s="82"/>
      <c r="E17" s="82"/>
      <c r="F17" s="82"/>
      <c r="G17" s="82"/>
      <c r="H17" s="82"/>
      <c r="I17" s="68">
        <v>32955</v>
      </c>
      <c r="J17" s="68">
        <v>32955</v>
      </c>
    </row>
    <row r="18" spans="1:10">
      <c r="A18" s="32" t="s">
        <v>200</v>
      </c>
      <c r="B18" s="39" t="s">
        <v>124</v>
      </c>
      <c r="C18" s="68"/>
      <c r="D18" s="82"/>
      <c r="E18" s="82"/>
      <c r="F18" s="82"/>
      <c r="G18" s="82"/>
      <c r="H18" s="82"/>
      <c r="I18" s="68">
        <v>18575</v>
      </c>
      <c r="J18" s="68">
        <v>18575</v>
      </c>
    </row>
    <row r="19" spans="1:10" s="81" customFormat="1" ht="14.25">
      <c r="A19" s="79" t="s">
        <v>187</v>
      </c>
      <c r="B19" s="65" t="s">
        <v>93</v>
      </c>
      <c r="C19" s="67">
        <f>SUM(C20:C22)</f>
        <v>3050000</v>
      </c>
      <c r="D19" s="80"/>
      <c r="E19" s="80"/>
      <c r="F19" s="80"/>
      <c r="G19" s="80"/>
      <c r="H19" s="80"/>
      <c r="I19" s="67">
        <v>2800000</v>
      </c>
      <c r="J19" s="67">
        <f>SUM(J20:J22)</f>
        <v>1005120</v>
      </c>
    </row>
    <row r="20" spans="1:10">
      <c r="A20" s="32" t="s">
        <v>188</v>
      </c>
      <c r="B20" s="39" t="s">
        <v>93</v>
      </c>
      <c r="C20" s="68">
        <v>1400000</v>
      </c>
      <c r="D20" s="82"/>
      <c r="E20" s="82"/>
      <c r="F20" s="82"/>
      <c r="G20" s="82"/>
      <c r="H20" s="82"/>
      <c r="I20" s="68">
        <v>2792622</v>
      </c>
      <c r="J20" s="68">
        <v>997742</v>
      </c>
    </row>
    <row r="21" spans="1:10">
      <c r="A21" s="32" t="s">
        <v>185</v>
      </c>
      <c r="B21" s="39" t="s">
        <v>93</v>
      </c>
      <c r="C21" s="68">
        <v>1400000</v>
      </c>
      <c r="D21" s="82"/>
      <c r="E21" s="82"/>
      <c r="F21" s="82"/>
      <c r="G21" s="82"/>
      <c r="H21" s="82"/>
      <c r="I21" s="68">
        <v>7378</v>
      </c>
      <c r="J21" s="68">
        <v>7378</v>
      </c>
    </row>
    <row r="22" spans="1:10">
      <c r="A22" s="32" t="s">
        <v>189</v>
      </c>
      <c r="B22" s="39" t="s">
        <v>93</v>
      </c>
      <c r="C22" s="68">
        <v>250000</v>
      </c>
      <c r="D22" s="82"/>
      <c r="E22" s="82"/>
      <c r="F22" s="82"/>
      <c r="G22" s="82"/>
      <c r="H22" s="82"/>
      <c r="I22" s="68"/>
      <c r="J22" s="68"/>
    </row>
    <row r="23" spans="1:10" s="81" customFormat="1" ht="24" customHeight="1">
      <c r="A23" s="27" t="s">
        <v>94</v>
      </c>
      <c r="B23" s="65" t="s">
        <v>95</v>
      </c>
      <c r="C23" s="67">
        <v>1647000</v>
      </c>
      <c r="D23" s="80"/>
      <c r="E23" s="80"/>
      <c r="F23" s="80"/>
      <c r="G23" s="80"/>
      <c r="H23" s="80"/>
      <c r="I23" s="67">
        <v>2835976</v>
      </c>
      <c r="J23" s="67">
        <v>1516420</v>
      </c>
    </row>
    <row r="24" spans="1:10" s="87" customFormat="1" ht="22.5" customHeight="1">
      <c r="A24" s="69" t="s">
        <v>96</v>
      </c>
      <c r="B24" s="84" t="s">
        <v>97</v>
      </c>
      <c r="C24" s="85">
        <f>SUM(C11:C23)</f>
        <v>10797000</v>
      </c>
      <c r="D24" s="86"/>
      <c r="E24" s="86"/>
      <c r="F24" s="86"/>
      <c r="G24" s="86"/>
      <c r="H24" s="86"/>
      <c r="I24" s="85">
        <f>SUM(I10+I15+I19+I23)</f>
        <v>10980964</v>
      </c>
      <c r="J24" s="85">
        <f>SUM(J10+J15+J19+J23)</f>
        <v>7840079</v>
      </c>
    </row>
    <row r="25" spans="1:10" s="81" customFormat="1" ht="14.25">
      <c r="A25" s="79" t="s">
        <v>98</v>
      </c>
      <c r="B25" s="65" t="s">
        <v>99</v>
      </c>
      <c r="C25" s="67">
        <f>SUM(C26:C29)</f>
        <v>11596036</v>
      </c>
      <c r="D25" s="80"/>
      <c r="E25" s="80"/>
      <c r="F25" s="80"/>
      <c r="G25" s="80"/>
      <c r="H25" s="80"/>
      <c r="I25" s="67">
        <f>SUM(I26:I29)</f>
        <v>21412072</v>
      </c>
      <c r="J25" s="67">
        <f>SUM(J26:J30)</f>
        <v>13599036</v>
      </c>
    </row>
    <row r="26" spans="1:10">
      <c r="A26" s="32" t="s">
        <v>190</v>
      </c>
      <c r="B26" s="39" t="s">
        <v>99</v>
      </c>
      <c r="C26" s="68">
        <v>4096036</v>
      </c>
      <c r="D26" s="82"/>
      <c r="E26" s="82"/>
      <c r="F26" s="82"/>
      <c r="G26" s="82"/>
      <c r="H26" s="82"/>
      <c r="I26" s="68">
        <v>7098049</v>
      </c>
      <c r="J26" s="68">
        <v>7645077</v>
      </c>
    </row>
    <row r="27" spans="1:10">
      <c r="A27" s="32" t="s">
        <v>191</v>
      </c>
      <c r="B27" s="39" t="s">
        <v>99</v>
      </c>
      <c r="C27" s="68">
        <v>1000000</v>
      </c>
      <c r="D27" s="82"/>
      <c r="E27" s="82"/>
      <c r="F27" s="82"/>
      <c r="G27" s="82"/>
      <c r="H27" s="82"/>
      <c r="I27" s="68">
        <v>1000000</v>
      </c>
      <c r="J27" s="68"/>
    </row>
    <row r="28" spans="1:10">
      <c r="A28" s="32" t="s">
        <v>192</v>
      </c>
      <c r="B28" s="39" t="s">
        <v>99</v>
      </c>
      <c r="C28" s="68">
        <v>5500000</v>
      </c>
      <c r="D28" s="82"/>
      <c r="E28" s="82"/>
      <c r="F28" s="82"/>
      <c r="G28" s="82"/>
      <c r="H28" s="82"/>
      <c r="I28" s="68">
        <v>12314023</v>
      </c>
      <c r="J28" s="68">
        <v>5066500</v>
      </c>
    </row>
    <row r="29" spans="1:10">
      <c r="A29" s="32" t="s">
        <v>193</v>
      </c>
      <c r="B29" s="39" t="s">
        <v>99</v>
      </c>
      <c r="C29" s="68">
        <v>1000000</v>
      </c>
      <c r="D29" s="82"/>
      <c r="E29" s="82"/>
      <c r="F29" s="82"/>
      <c r="G29" s="82"/>
      <c r="H29" s="82"/>
      <c r="I29" s="68">
        <v>1000000</v>
      </c>
      <c r="J29" s="68">
        <v>248181</v>
      </c>
    </row>
    <row r="30" spans="1:10">
      <c r="A30" s="32" t="s">
        <v>202</v>
      </c>
      <c r="B30" s="39" t="s">
        <v>99</v>
      </c>
      <c r="C30" s="68"/>
      <c r="D30" s="82"/>
      <c r="E30" s="82"/>
      <c r="F30" s="82"/>
      <c r="G30" s="82"/>
      <c r="H30" s="82"/>
      <c r="I30" s="68"/>
      <c r="J30" s="68">
        <v>639278</v>
      </c>
    </row>
    <row r="31" spans="1:10" s="81" customFormat="1" ht="14.25">
      <c r="A31" s="79" t="s">
        <v>196</v>
      </c>
      <c r="B31" s="65" t="s">
        <v>126</v>
      </c>
      <c r="C31" s="67"/>
      <c r="D31" s="80"/>
      <c r="E31" s="80"/>
      <c r="F31" s="80"/>
      <c r="G31" s="80"/>
      <c r="H31" s="80"/>
      <c r="I31" s="67">
        <v>200000</v>
      </c>
      <c r="J31" s="67">
        <f>SUM(J32)</f>
        <v>58071</v>
      </c>
    </row>
    <row r="32" spans="1:10">
      <c r="A32" s="32" t="s">
        <v>201</v>
      </c>
      <c r="B32" s="39" t="s">
        <v>126</v>
      </c>
      <c r="C32" s="68"/>
      <c r="D32" s="82"/>
      <c r="E32" s="82"/>
      <c r="F32" s="82"/>
      <c r="G32" s="82"/>
      <c r="H32" s="82"/>
      <c r="I32" s="68">
        <v>200000</v>
      </c>
      <c r="J32" s="68">
        <v>58071</v>
      </c>
    </row>
    <row r="33" spans="1:10" s="81" customFormat="1" ht="14.25">
      <c r="A33" s="79" t="s">
        <v>194</v>
      </c>
      <c r="B33" s="65" t="s">
        <v>101</v>
      </c>
      <c r="C33" s="67">
        <v>3130930</v>
      </c>
      <c r="D33" s="80"/>
      <c r="E33" s="80"/>
      <c r="F33" s="80"/>
      <c r="G33" s="80"/>
      <c r="H33" s="80"/>
      <c r="I33" s="67">
        <v>5130930</v>
      </c>
      <c r="J33" s="67">
        <v>3687419</v>
      </c>
    </row>
    <row r="34" spans="1:10" s="87" customFormat="1" ht="15.75">
      <c r="A34" s="69" t="s">
        <v>102</v>
      </c>
      <c r="B34" s="84" t="s">
        <v>103</v>
      </c>
      <c r="C34" s="85">
        <v>14726966</v>
      </c>
      <c r="D34" s="86"/>
      <c r="E34" s="86"/>
      <c r="F34" s="86"/>
      <c r="G34" s="86"/>
      <c r="H34" s="86"/>
      <c r="I34" s="85">
        <f>SUM(I25+I31+I33)</f>
        <v>26743002</v>
      </c>
      <c r="J34" s="85">
        <f>SUM(J25+J31+J33)</f>
        <v>17344526</v>
      </c>
    </row>
  </sheetData>
  <mergeCells count="3">
    <mergeCell ref="A2:F2"/>
    <mergeCell ref="A3:J3"/>
    <mergeCell ref="A4:J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XFD1048576"/>
    </sheetView>
  </sheetViews>
  <sheetFormatPr defaultRowHeight="15"/>
  <cols>
    <col min="1" max="1" width="37.140625" style="64" customWidth="1"/>
    <col min="2" max="2" width="16.42578125" style="64" customWidth="1"/>
    <col min="3" max="3" width="15.85546875" style="77" bestFit="1" customWidth="1"/>
    <col min="4" max="8" width="0" style="64" hidden="1" customWidth="1"/>
    <col min="9" max="9" width="14.5703125" style="77" customWidth="1"/>
    <col min="10" max="256" width="9.140625" style="64"/>
    <col min="257" max="257" width="37.140625" style="64" customWidth="1"/>
    <col min="258" max="258" width="16.42578125" style="64" customWidth="1"/>
    <col min="259" max="259" width="25.7109375" style="64" customWidth="1"/>
    <col min="260" max="264" width="0" style="64" hidden="1" customWidth="1"/>
    <col min="265" max="512" width="9.140625" style="64"/>
    <col min="513" max="513" width="37.140625" style="64" customWidth="1"/>
    <col min="514" max="514" width="16.42578125" style="64" customWidth="1"/>
    <col min="515" max="515" width="25.7109375" style="64" customWidth="1"/>
    <col min="516" max="520" width="0" style="64" hidden="1" customWidth="1"/>
    <col min="521" max="768" width="9.140625" style="64"/>
    <col min="769" max="769" width="37.140625" style="64" customWidth="1"/>
    <col min="770" max="770" width="16.42578125" style="64" customWidth="1"/>
    <col min="771" max="771" width="25.7109375" style="64" customWidth="1"/>
    <col min="772" max="776" width="0" style="64" hidden="1" customWidth="1"/>
    <col min="777" max="1024" width="9.140625" style="64"/>
    <col min="1025" max="1025" width="37.140625" style="64" customWidth="1"/>
    <col min="1026" max="1026" width="16.42578125" style="64" customWidth="1"/>
    <col min="1027" max="1027" width="25.7109375" style="64" customWidth="1"/>
    <col min="1028" max="1032" width="0" style="64" hidden="1" customWidth="1"/>
    <col min="1033" max="1280" width="9.140625" style="64"/>
    <col min="1281" max="1281" width="37.140625" style="64" customWidth="1"/>
    <col min="1282" max="1282" width="16.42578125" style="64" customWidth="1"/>
    <col min="1283" max="1283" width="25.7109375" style="64" customWidth="1"/>
    <col min="1284" max="1288" width="0" style="64" hidden="1" customWidth="1"/>
    <col min="1289" max="1536" width="9.140625" style="64"/>
    <col min="1537" max="1537" width="37.140625" style="64" customWidth="1"/>
    <col min="1538" max="1538" width="16.42578125" style="64" customWidth="1"/>
    <col min="1539" max="1539" width="25.7109375" style="64" customWidth="1"/>
    <col min="1540" max="1544" width="0" style="64" hidden="1" customWidth="1"/>
    <col min="1545" max="1792" width="9.140625" style="64"/>
    <col min="1793" max="1793" width="37.140625" style="64" customWidth="1"/>
    <col min="1794" max="1794" width="16.42578125" style="64" customWidth="1"/>
    <col min="1795" max="1795" width="25.7109375" style="64" customWidth="1"/>
    <col min="1796" max="1800" width="0" style="64" hidden="1" customWidth="1"/>
    <col min="1801" max="2048" width="9.140625" style="64"/>
    <col min="2049" max="2049" width="37.140625" style="64" customWidth="1"/>
    <col min="2050" max="2050" width="16.42578125" style="64" customWidth="1"/>
    <col min="2051" max="2051" width="25.7109375" style="64" customWidth="1"/>
    <col min="2052" max="2056" width="0" style="64" hidden="1" customWidth="1"/>
    <col min="2057" max="2304" width="9.140625" style="64"/>
    <col min="2305" max="2305" width="37.140625" style="64" customWidth="1"/>
    <col min="2306" max="2306" width="16.42578125" style="64" customWidth="1"/>
    <col min="2307" max="2307" width="25.7109375" style="64" customWidth="1"/>
    <col min="2308" max="2312" width="0" style="64" hidden="1" customWidth="1"/>
    <col min="2313" max="2560" width="9.140625" style="64"/>
    <col min="2561" max="2561" width="37.140625" style="64" customWidth="1"/>
    <col min="2562" max="2562" width="16.42578125" style="64" customWidth="1"/>
    <col min="2563" max="2563" width="25.7109375" style="64" customWidth="1"/>
    <col min="2564" max="2568" width="0" style="64" hidden="1" customWidth="1"/>
    <col min="2569" max="2816" width="9.140625" style="64"/>
    <col min="2817" max="2817" width="37.140625" style="64" customWidth="1"/>
    <col min="2818" max="2818" width="16.42578125" style="64" customWidth="1"/>
    <col min="2819" max="2819" width="25.7109375" style="64" customWidth="1"/>
    <col min="2820" max="2824" width="0" style="64" hidden="1" customWidth="1"/>
    <col min="2825" max="3072" width="9.140625" style="64"/>
    <col min="3073" max="3073" width="37.140625" style="64" customWidth="1"/>
    <col min="3074" max="3074" width="16.42578125" style="64" customWidth="1"/>
    <col min="3075" max="3075" width="25.7109375" style="64" customWidth="1"/>
    <col min="3076" max="3080" width="0" style="64" hidden="1" customWidth="1"/>
    <col min="3081" max="3328" width="9.140625" style="64"/>
    <col min="3329" max="3329" width="37.140625" style="64" customWidth="1"/>
    <col min="3330" max="3330" width="16.42578125" style="64" customWidth="1"/>
    <col min="3331" max="3331" width="25.7109375" style="64" customWidth="1"/>
    <col min="3332" max="3336" width="0" style="64" hidden="1" customWidth="1"/>
    <col min="3337" max="3584" width="9.140625" style="64"/>
    <col min="3585" max="3585" width="37.140625" style="64" customWidth="1"/>
    <col min="3586" max="3586" width="16.42578125" style="64" customWidth="1"/>
    <col min="3587" max="3587" width="25.7109375" style="64" customWidth="1"/>
    <col min="3588" max="3592" width="0" style="64" hidden="1" customWidth="1"/>
    <col min="3593" max="3840" width="9.140625" style="64"/>
    <col min="3841" max="3841" width="37.140625" style="64" customWidth="1"/>
    <col min="3842" max="3842" width="16.42578125" style="64" customWidth="1"/>
    <col min="3843" max="3843" width="25.7109375" style="64" customWidth="1"/>
    <col min="3844" max="3848" width="0" style="64" hidden="1" customWidth="1"/>
    <col min="3849" max="4096" width="9.140625" style="64"/>
    <col min="4097" max="4097" width="37.140625" style="64" customWidth="1"/>
    <col min="4098" max="4098" width="16.42578125" style="64" customWidth="1"/>
    <col min="4099" max="4099" width="25.7109375" style="64" customWidth="1"/>
    <col min="4100" max="4104" width="0" style="64" hidden="1" customWidth="1"/>
    <col min="4105" max="4352" width="9.140625" style="64"/>
    <col min="4353" max="4353" width="37.140625" style="64" customWidth="1"/>
    <col min="4354" max="4354" width="16.42578125" style="64" customWidth="1"/>
    <col min="4355" max="4355" width="25.7109375" style="64" customWidth="1"/>
    <col min="4356" max="4360" width="0" style="64" hidden="1" customWidth="1"/>
    <col min="4361" max="4608" width="9.140625" style="64"/>
    <col min="4609" max="4609" width="37.140625" style="64" customWidth="1"/>
    <col min="4610" max="4610" width="16.42578125" style="64" customWidth="1"/>
    <col min="4611" max="4611" width="25.7109375" style="64" customWidth="1"/>
    <col min="4612" max="4616" width="0" style="64" hidden="1" customWidth="1"/>
    <col min="4617" max="4864" width="9.140625" style="64"/>
    <col min="4865" max="4865" width="37.140625" style="64" customWidth="1"/>
    <col min="4866" max="4866" width="16.42578125" style="64" customWidth="1"/>
    <col min="4867" max="4867" width="25.7109375" style="64" customWidth="1"/>
    <col min="4868" max="4872" width="0" style="64" hidden="1" customWidth="1"/>
    <col min="4873" max="5120" width="9.140625" style="64"/>
    <col min="5121" max="5121" width="37.140625" style="64" customWidth="1"/>
    <col min="5122" max="5122" width="16.42578125" style="64" customWidth="1"/>
    <col min="5123" max="5123" width="25.7109375" style="64" customWidth="1"/>
    <col min="5124" max="5128" width="0" style="64" hidden="1" customWidth="1"/>
    <col min="5129" max="5376" width="9.140625" style="64"/>
    <col min="5377" max="5377" width="37.140625" style="64" customWidth="1"/>
    <col min="5378" max="5378" width="16.42578125" style="64" customWidth="1"/>
    <col min="5379" max="5379" width="25.7109375" style="64" customWidth="1"/>
    <col min="5380" max="5384" width="0" style="64" hidden="1" customWidth="1"/>
    <col min="5385" max="5632" width="9.140625" style="64"/>
    <col min="5633" max="5633" width="37.140625" style="64" customWidth="1"/>
    <col min="5634" max="5634" width="16.42578125" style="64" customWidth="1"/>
    <col min="5635" max="5635" width="25.7109375" style="64" customWidth="1"/>
    <col min="5636" max="5640" width="0" style="64" hidden="1" customWidth="1"/>
    <col min="5641" max="5888" width="9.140625" style="64"/>
    <col min="5889" max="5889" width="37.140625" style="64" customWidth="1"/>
    <col min="5890" max="5890" width="16.42578125" style="64" customWidth="1"/>
    <col min="5891" max="5891" width="25.7109375" style="64" customWidth="1"/>
    <col min="5892" max="5896" width="0" style="64" hidden="1" customWidth="1"/>
    <col min="5897" max="6144" width="9.140625" style="64"/>
    <col min="6145" max="6145" width="37.140625" style="64" customWidth="1"/>
    <col min="6146" max="6146" width="16.42578125" style="64" customWidth="1"/>
    <col min="6147" max="6147" width="25.7109375" style="64" customWidth="1"/>
    <col min="6148" max="6152" width="0" style="64" hidden="1" customWidth="1"/>
    <col min="6153" max="6400" width="9.140625" style="64"/>
    <col min="6401" max="6401" width="37.140625" style="64" customWidth="1"/>
    <col min="6402" max="6402" width="16.42578125" style="64" customWidth="1"/>
    <col min="6403" max="6403" width="25.7109375" style="64" customWidth="1"/>
    <col min="6404" max="6408" width="0" style="64" hidden="1" customWidth="1"/>
    <col min="6409" max="6656" width="9.140625" style="64"/>
    <col min="6657" max="6657" width="37.140625" style="64" customWidth="1"/>
    <col min="6658" max="6658" width="16.42578125" style="64" customWidth="1"/>
    <col min="6659" max="6659" width="25.7109375" style="64" customWidth="1"/>
    <col min="6660" max="6664" width="0" style="64" hidden="1" customWidth="1"/>
    <col min="6665" max="6912" width="9.140625" style="64"/>
    <col min="6913" max="6913" width="37.140625" style="64" customWidth="1"/>
    <col min="6914" max="6914" width="16.42578125" style="64" customWidth="1"/>
    <col min="6915" max="6915" width="25.7109375" style="64" customWidth="1"/>
    <col min="6916" max="6920" width="0" style="64" hidden="1" customWidth="1"/>
    <col min="6921" max="7168" width="9.140625" style="64"/>
    <col min="7169" max="7169" width="37.140625" style="64" customWidth="1"/>
    <col min="7170" max="7170" width="16.42578125" style="64" customWidth="1"/>
    <col min="7171" max="7171" width="25.7109375" style="64" customWidth="1"/>
    <col min="7172" max="7176" width="0" style="64" hidden="1" customWidth="1"/>
    <col min="7177" max="7424" width="9.140625" style="64"/>
    <col min="7425" max="7425" width="37.140625" style="64" customWidth="1"/>
    <col min="7426" max="7426" width="16.42578125" style="64" customWidth="1"/>
    <col min="7427" max="7427" width="25.7109375" style="64" customWidth="1"/>
    <col min="7428" max="7432" width="0" style="64" hidden="1" customWidth="1"/>
    <col min="7433" max="7680" width="9.140625" style="64"/>
    <col min="7681" max="7681" width="37.140625" style="64" customWidth="1"/>
    <col min="7682" max="7682" width="16.42578125" style="64" customWidth="1"/>
    <col min="7683" max="7683" width="25.7109375" style="64" customWidth="1"/>
    <col min="7684" max="7688" width="0" style="64" hidden="1" customWidth="1"/>
    <col min="7689" max="7936" width="9.140625" style="64"/>
    <col min="7937" max="7937" width="37.140625" style="64" customWidth="1"/>
    <col min="7938" max="7938" width="16.42578125" style="64" customWidth="1"/>
    <col min="7939" max="7939" width="25.7109375" style="64" customWidth="1"/>
    <col min="7940" max="7944" width="0" style="64" hidden="1" customWidth="1"/>
    <col min="7945" max="8192" width="9.140625" style="64"/>
    <col min="8193" max="8193" width="37.140625" style="64" customWidth="1"/>
    <col min="8194" max="8194" width="16.42578125" style="64" customWidth="1"/>
    <col min="8195" max="8195" width="25.7109375" style="64" customWidth="1"/>
    <col min="8196" max="8200" width="0" style="64" hidden="1" customWidth="1"/>
    <col min="8201" max="8448" width="9.140625" style="64"/>
    <col min="8449" max="8449" width="37.140625" style="64" customWidth="1"/>
    <col min="8450" max="8450" width="16.42578125" style="64" customWidth="1"/>
    <col min="8451" max="8451" width="25.7109375" style="64" customWidth="1"/>
    <col min="8452" max="8456" width="0" style="64" hidden="1" customWidth="1"/>
    <col min="8457" max="8704" width="9.140625" style="64"/>
    <col min="8705" max="8705" width="37.140625" style="64" customWidth="1"/>
    <col min="8706" max="8706" width="16.42578125" style="64" customWidth="1"/>
    <col min="8707" max="8707" width="25.7109375" style="64" customWidth="1"/>
    <col min="8708" max="8712" width="0" style="64" hidden="1" customWidth="1"/>
    <col min="8713" max="8960" width="9.140625" style="64"/>
    <col min="8961" max="8961" width="37.140625" style="64" customWidth="1"/>
    <col min="8962" max="8962" width="16.42578125" style="64" customWidth="1"/>
    <col min="8963" max="8963" width="25.7109375" style="64" customWidth="1"/>
    <col min="8964" max="8968" width="0" style="64" hidden="1" customWidth="1"/>
    <col min="8969" max="9216" width="9.140625" style="64"/>
    <col min="9217" max="9217" width="37.140625" style="64" customWidth="1"/>
    <col min="9218" max="9218" width="16.42578125" style="64" customWidth="1"/>
    <col min="9219" max="9219" width="25.7109375" style="64" customWidth="1"/>
    <col min="9220" max="9224" width="0" style="64" hidden="1" customWidth="1"/>
    <col min="9225" max="9472" width="9.140625" style="64"/>
    <col min="9473" max="9473" width="37.140625" style="64" customWidth="1"/>
    <col min="9474" max="9474" width="16.42578125" style="64" customWidth="1"/>
    <col min="9475" max="9475" width="25.7109375" style="64" customWidth="1"/>
    <col min="9476" max="9480" width="0" style="64" hidden="1" customWidth="1"/>
    <col min="9481" max="9728" width="9.140625" style="64"/>
    <col min="9729" max="9729" width="37.140625" style="64" customWidth="1"/>
    <col min="9730" max="9730" width="16.42578125" style="64" customWidth="1"/>
    <col min="9731" max="9731" width="25.7109375" style="64" customWidth="1"/>
    <col min="9732" max="9736" width="0" style="64" hidden="1" customWidth="1"/>
    <col min="9737" max="9984" width="9.140625" style="64"/>
    <col min="9985" max="9985" width="37.140625" style="64" customWidth="1"/>
    <col min="9986" max="9986" width="16.42578125" style="64" customWidth="1"/>
    <col min="9987" max="9987" width="25.7109375" style="64" customWidth="1"/>
    <col min="9988" max="9992" width="0" style="64" hidden="1" customWidth="1"/>
    <col min="9993" max="10240" width="9.140625" style="64"/>
    <col min="10241" max="10241" width="37.140625" style="64" customWidth="1"/>
    <col min="10242" max="10242" width="16.42578125" style="64" customWidth="1"/>
    <col min="10243" max="10243" width="25.7109375" style="64" customWidth="1"/>
    <col min="10244" max="10248" width="0" style="64" hidden="1" customWidth="1"/>
    <col min="10249" max="10496" width="9.140625" style="64"/>
    <col min="10497" max="10497" width="37.140625" style="64" customWidth="1"/>
    <col min="10498" max="10498" width="16.42578125" style="64" customWidth="1"/>
    <col min="10499" max="10499" width="25.7109375" style="64" customWidth="1"/>
    <col min="10500" max="10504" width="0" style="64" hidden="1" customWidth="1"/>
    <col min="10505" max="10752" width="9.140625" style="64"/>
    <col min="10753" max="10753" width="37.140625" style="64" customWidth="1"/>
    <col min="10754" max="10754" width="16.42578125" style="64" customWidth="1"/>
    <col min="10755" max="10755" width="25.7109375" style="64" customWidth="1"/>
    <col min="10756" max="10760" width="0" style="64" hidden="1" customWidth="1"/>
    <col min="10761" max="11008" width="9.140625" style="64"/>
    <col min="11009" max="11009" width="37.140625" style="64" customWidth="1"/>
    <col min="11010" max="11010" width="16.42578125" style="64" customWidth="1"/>
    <col min="11011" max="11011" width="25.7109375" style="64" customWidth="1"/>
    <col min="11012" max="11016" width="0" style="64" hidden="1" customWidth="1"/>
    <col min="11017" max="11264" width="9.140625" style="64"/>
    <col min="11265" max="11265" width="37.140625" style="64" customWidth="1"/>
    <col min="11266" max="11266" width="16.42578125" style="64" customWidth="1"/>
    <col min="11267" max="11267" width="25.7109375" style="64" customWidth="1"/>
    <col min="11268" max="11272" width="0" style="64" hidden="1" customWidth="1"/>
    <col min="11273" max="11520" width="9.140625" style="64"/>
    <col min="11521" max="11521" width="37.140625" style="64" customWidth="1"/>
    <col min="11522" max="11522" width="16.42578125" style="64" customWidth="1"/>
    <col min="11523" max="11523" width="25.7109375" style="64" customWidth="1"/>
    <col min="11524" max="11528" width="0" style="64" hidden="1" customWidth="1"/>
    <col min="11529" max="11776" width="9.140625" style="64"/>
    <col min="11777" max="11777" width="37.140625" style="64" customWidth="1"/>
    <col min="11778" max="11778" width="16.42578125" style="64" customWidth="1"/>
    <col min="11779" max="11779" width="25.7109375" style="64" customWidth="1"/>
    <col min="11780" max="11784" width="0" style="64" hidden="1" customWidth="1"/>
    <col min="11785" max="12032" width="9.140625" style="64"/>
    <col min="12033" max="12033" width="37.140625" style="64" customWidth="1"/>
    <col min="12034" max="12034" width="16.42578125" style="64" customWidth="1"/>
    <col min="12035" max="12035" width="25.7109375" style="64" customWidth="1"/>
    <col min="12036" max="12040" width="0" style="64" hidden="1" customWidth="1"/>
    <col min="12041" max="12288" width="9.140625" style="64"/>
    <col min="12289" max="12289" width="37.140625" style="64" customWidth="1"/>
    <col min="12290" max="12290" width="16.42578125" style="64" customWidth="1"/>
    <col min="12291" max="12291" width="25.7109375" style="64" customWidth="1"/>
    <col min="12292" max="12296" width="0" style="64" hidden="1" customWidth="1"/>
    <col min="12297" max="12544" width="9.140625" style="64"/>
    <col min="12545" max="12545" width="37.140625" style="64" customWidth="1"/>
    <col min="12546" max="12546" width="16.42578125" style="64" customWidth="1"/>
    <col min="12547" max="12547" width="25.7109375" style="64" customWidth="1"/>
    <col min="12548" max="12552" width="0" style="64" hidden="1" customWidth="1"/>
    <col min="12553" max="12800" width="9.140625" style="64"/>
    <col min="12801" max="12801" width="37.140625" style="64" customWidth="1"/>
    <col min="12802" max="12802" width="16.42578125" style="64" customWidth="1"/>
    <col min="12803" max="12803" width="25.7109375" style="64" customWidth="1"/>
    <col min="12804" max="12808" width="0" style="64" hidden="1" customWidth="1"/>
    <col min="12809" max="13056" width="9.140625" style="64"/>
    <col min="13057" max="13057" width="37.140625" style="64" customWidth="1"/>
    <col min="13058" max="13058" width="16.42578125" style="64" customWidth="1"/>
    <col min="13059" max="13059" width="25.7109375" style="64" customWidth="1"/>
    <col min="13060" max="13064" width="0" style="64" hidden="1" customWidth="1"/>
    <col min="13065" max="13312" width="9.140625" style="64"/>
    <col min="13313" max="13313" width="37.140625" style="64" customWidth="1"/>
    <col min="13314" max="13314" width="16.42578125" style="64" customWidth="1"/>
    <col min="13315" max="13315" width="25.7109375" style="64" customWidth="1"/>
    <col min="13316" max="13320" width="0" style="64" hidden="1" customWidth="1"/>
    <col min="13321" max="13568" width="9.140625" style="64"/>
    <col min="13569" max="13569" width="37.140625" style="64" customWidth="1"/>
    <col min="13570" max="13570" width="16.42578125" style="64" customWidth="1"/>
    <col min="13571" max="13571" width="25.7109375" style="64" customWidth="1"/>
    <col min="13572" max="13576" width="0" style="64" hidden="1" customWidth="1"/>
    <col min="13577" max="13824" width="9.140625" style="64"/>
    <col min="13825" max="13825" width="37.140625" style="64" customWidth="1"/>
    <col min="13826" max="13826" width="16.42578125" style="64" customWidth="1"/>
    <col min="13827" max="13827" width="25.7109375" style="64" customWidth="1"/>
    <col min="13828" max="13832" width="0" style="64" hidden="1" customWidth="1"/>
    <col min="13833" max="14080" width="9.140625" style="64"/>
    <col min="14081" max="14081" width="37.140625" style="64" customWidth="1"/>
    <col min="14082" max="14082" width="16.42578125" style="64" customWidth="1"/>
    <col min="14083" max="14083" width="25.7109375" style="64" customWidth="1"/>
    <col min="14084" max="14088" width="0" style="64" hidden="1" customWidth="1"/>
    <col min="14089" max="14336" width="9.140625" style="64"/>
    <col min="14337" max="14337" width="37.140625" style="64" customWidth="1"/>
    <col min="14338" max="14338" width="16.42578125" style="64" customWidth="1"/>
    <col min="14339" max="14339" width="25.7109375" style="64" customWidth="1"/>
    <col min="14340" max="14344" width="0" style="64" hidden="1" customWidth="1"/>
    <col min="14345" max="14592" width="9.140625" style="64"/>
    <col min="14593" max="14593" width="37.140625" style="64" customWidth="1"/>
    <col min="14594" max="14594" width="16.42578125" style="64" customWidth="1"/>
    <col min="14595" max="14595" width="25.7109375" style="64" customWidth="1"/>
    <col min="14596" max="14600" width="0" style="64" hidden="1" customWidth="1"/>
    <col min="14601" max="14848" width="9.140625" style="64"/>
    <col min="14849" max="14849" width="37.140625" style="64" customWidth="1"/>
    <col min="14850" max="14850" width="16.42578125" style="64" customWidth="1"/>
    <col min="14851" max="14851" width="25.7109375" style="64" customWidth="1"/>
    <col min="14852" max="14856" width="0" style="64" hidden="1" customWidth="1"/>
    <col min="14857" max="15104" width="9.140625" style="64"/>
    <col min="15105" max="15105" width="37.140625" style="64" customWidth="1"/>
    <col min="15106" max="15106" width="16.42578125" style="64" customWidth="1"/>
    <col min="15107" max="15107" width="25.7109375" style="64" customWidth="1"/>
    <col min="15108" max="15112" width="0" style="64" hidden="1" customWidth="1"/>
    <col min="15113" max="15360" width="9.140625" style="64"/>
    <col min="15361" max="15361" width="37.140625" style="64" customWidth="1"/>
    <col min="15362" max="15362" width="16.42578125" style="64" customWidth="1"/>
    <col min="15363" max="15363" width="25.7109375" style="64" customWidth="1"/>
    <col min="15364" max="15368" width="0" style="64" hidden="1" customWidth="1"/>
    <col min="15369" max="15616" width="9.140625" style="64"/>
    <col min="15617" max="15617" width="37.140625" style="64" customWidth="1"/>
    <col min="15618" max="15618" width="16.42578125" style="64" customWidth="1"/>
    <col min="15619" max="15619" width="25.7109375" style="64" customWidth="1"/>
    <col min="15620" max="15624" width="0" style="64" hidden="1" customWidth="1"/>
    <col min="15625" max="15872" width="9.140625" style="64"/>
    <col min="15873" max="15873" width="37.140625" style="64" customWidth="1"/>
    <col min="15874" max="15874" width="16.42578125" style="64" customWidth="1"/>
    <col min="15875" max="15875" width="25.7109375" style="64" customWidth="1"/>
    <col min="15876" max="15880" width="0" style="64" hidden="1" customWidth="1"/>
    <col min="15881" max="16128" width="9.140625" style="64"/>
    <col min="16129" max="16129" width="37.140625" style="64" customWidth="1"/>
    <col min="16130" max="16130" width="16.42578125" style="64" customWidth="1"/>
    <col min="16131" max="16131" width="25.7109375" style="64" customWidth="1"/>
    <col min="16132" max="16136" width="0" style="64" hidden="1" customWidth="1"/>
    <col min="16137" max="16384" width="9.140625" style="64"/>
  </cols>
  <sheetData>
    <row r="1" spans="1:9">
      <c r="A1" s="186"/>
      <c r="B1" s="186"/>
      <c r="C1" s="186"/>
    </row>
    <row r="2" spans="1:9" hidden="1">
      <c r="A2" s="186" t="s">
        <v>203</v>
      </c>
      <c r="B2" s="186"/>
      <c r="C2" s="186"/>
      <c r="D2" s="186"/>
      <c r="E2" s="186"/>
      <c r="F2" s="186"/>
    </row>
    <row r="3" spans="1:9">
      <c r="A3" s="161"/>
      <c r="B3" s="161"/>
      <c r="C3" s="161"/>
      <c r="D3" s="161"/>
      <c r="E3" s="161"/>
      <c r="F3" s="161"/>
    </row>
    <row r="4" spans="1:9" ht="15.75" customHeight="1">
      <c r="A4" s="199" t="s">
        <v>179</v>
      </c>
      <c r="B4" s="199"/>
      <c r="C4" s="199"/>
      <c r="D4" s="199"/>
      <c r="E4" s="199"/>
      <c r="F4" s="199"/>
      <c r="G4" s="189"/>
      <c r="H4" s="189"/>
      <c r="I4" s="189"/>
    </row>
    <row r="5" spans="1:9" ht="16.5" customHeight="1">
      <c r="A5" s="197" t="s">
        <v>204</v>
      </c>
      <c r="B5" s="197"/>
      <c r="C5" s="197"/>
      <c r="D5" s="197"/>
      <c r="E5" s="197"/>
      <c r="F5" s="197"/>
      <c r="G5" s="197"/>
      <c r="H5" s="197"/>
      <c r="I5" s="189"/>
    </row>
    <row r="6" spans="1:9" ht="19.5">
      <c r="A6" s="90"/>
    </row>
    <row r="7" spans="1:9" ht="19.5">
      <c r="A7" s="90"/>
    </row>
    <row r="8" spans="1:9">
      <c r="A8" s="64" t="s">
        <v>596</v>
      </c>
    </row>
    <row r="9" spans="1:9" ht="39">
      <c r="A9" s="17" t="s">
        <v>29</v>
      </c>
      <c r="B9" s="18" t="s">
        <v>30</v>
      </c>
      <c r="C9" s="19" t="s">
        <v>207</v>
      </c>
      <c r="D9" s="91" t="s">
        <v>181</v>
      </c>
      <c r="E9" s="91" t="s">
        <v>181</v>
      </c>
      <c r="F9" s="91" t="s">
        <v>181</v>
      </c>
      <c r="G9" s="91" t="s">
        <v>181</v>
      </c>
      <c r="H9" s="93" t="s">
        <v>182</v>
      </c>
      <c r="I9" s="88" t="s">
        <v>24</v>
      </c>
    </row>
    <row r="10" spans="1:9" hidden="1">
      <c r="A10" s="82"/>
      <c r="B10" s="82"/>
      <c r="C10" s="68"/>
      <c r="D10" s="82"/>
      <c r="E10" s="82"/>
      <c r="F10" s="82"/>
      <c r="G10" s="82"/>
      <c r="H10" s="94"/>
      <c r="I10" s="68"/>
    </row>
    <row r="11" spans="1:9" hidden="1">
      <c r="A11" s="82"/>
      <c r="B11" s="82"/>
      <c r="C11" s="68"/>
      <c r="D11" s="82"/>
      <c r="E11" s="82"/>
      <c r="F11" s="82"/>
      <c r="G11" s="82"/>
      <c r="H11" s="94"/>
      <c r="I11" s="68"/>
    </row>
    <row r="12" spans="1:9" hidden="1">
      <c r="A12" s="82"/>
      <c r="B12" s="82"/>
      <c r="C12" s="68"/>
      <c r="D12" s="82"/>
      <c r="E12" s="82"/>
      <c r="F12" s="82"/>
      <c r="G12" s="82"/>
      <c r="H12" s="94"/>
      <c r="I12" s="68"/>
    </row>
    <row r="13" spans="1:9" hidden="1">
      <c r="A13" s="82"/>
      <c r="B13" s="82"/>
      <c r="C13" s="68"/>
      <c r="D13" s="82"/>
      <c r="E13" s="82"/>
      <c r="F13" s="82"/>
      <c r="G13" s="82"/>
      <c r="H13" s="94"/>
      <c r="I13" s="68"/>
    </row>
    <row r="14" spans="1:9">
      <c r="A14" s="79" t="s">
        <v>205</v>
      </c>
      <c r="B14" s="65" t="s">
        <v>86</v>
      </c>
      <c r="C14" s="67">
        <v>22147078</v>
      </c>
      <c r="D14" s="82"/>
      <c r="E14" s="82"/>
      <c r="F14" s="82"/>
      <c r="G14" s="82"/>
      <c r="H14" s="94"/>
      <c r="I14" s="67">
        <v>16687947</v>
      </c>
    </row>
    <row r="15" spans="1:9">
      <c r="A15" s="79"/>
      <c r="B15" s="65"/>
      <c r="C15" s="68"/>
      <c r="D15" s="82"/>
      <c r="E15" s="82"/>
      <c r="F15" s="82"/>
      <c r="G15" s="82"/>
      <c r="H15" s="94"/>
      <c r="I15" s="68"/>
    </row>
    <row r="16" spans="1:9" hidden="1">
      <c r="A16" s="79"/>
      <c r="B16" s="65"/>
      <c r="C16" s="68"/>
      <c r="D16" s="82"/>
      <c r="E16" s="82"/>
      <c r="F16" s="82"/>
      <c r="G16" s="82"/>
      <c r="H16" s="94"/>
      <c r="I16" s="68"/>
    </row>
    <row r="17" spans="1:9" hidden="1">
      <c r="A17" s="79"/>
      <c r="B17" s="65"/>
      <c r="C17" s="68"/>
      <c r="D17" s="82"/>
      <c r="E17" s="82"/>
      <c r="F17" s="82"/>
      <c r="G17" s="82"/>
      <c r="H17" s="94"/>
      <c r="I17" s="68"/>
    </row>
    <row r="18" spans="1:9" hidden="1">
      <c r="A18" s="79"/>
      <c r="B18" s="65"/>
      <c r="C18" s="68"/>
      <c r="D18" s="82"/>
      <c r="E18" s="82"/>
      <c r="F18" s="82"/>
      <c r="G18" s="82"/>
      <c r="H18" s="94"/>
      <c r="I18" s="68"/>
    </row>
    <row r="19" spans="1:9">
      <c r="A19" s="79" t="s">
        <v>206</v>
      </c>
      <c r="B19" s="65" t="s">
        <v>86</v>
      </c>
      <c r="C19" s="67">
        <v>0</v>
      </c>
      <c r="D19" s="82"/>
      <c r="E19" s="82"/>
      <c r="F19" s="82"/>
      <c r="G19" s="82"/>
      <c r="H19" s="94"/>
      <c r="I19" s="68">
        <v>0</v>
      </c>
    </row>
    <row r="20" spans="1:9">
      <c r="A20" s="82"/>
      <c r="B20" s="82"/>
      <c r="C20" s="68"/>
      <c r="I20" s="68"/>
    </row>
  </sheetData>
  <mergeCells count="4">
    <mergeCell ref="A1:C1"/>
    <mergeCell ref="A2:F2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opLeftCell="A2" workbookViewId="0">
      <selection activeCell="L15" sqref="L15"/>
    </sheetView>
  </sheetViews>
  <sheetFormatPr defaultRowHeight="15"/>
  <cols>
    <col min="1" max="1" width="53" style="64" customWidth="1"/>
    <col min="2" max="2" width="13.28515625" style="64" customWidth="1"/>
    <col min="3" max="3" width="15.28515625" style="77" customWidth="1"/>
    <col min="4" max="4" width="15.7109375" style="77" customWidth="1"/>
    <col min="5" max="256" width="9.140625" style="64"/>
    <col min="257" max="257" width="53" style="64" customWidth="1"/>
    <col min="258" max="258" width="13.28515625" style="64" customWidth="1"/>
    <col min="259" max="259" width="15.28515625" style="64" customWidth="1"/>
    <col min="260" max="512" width="9.140625" style="64"/>
    <col min="513" max="513" width="53" style="64" customWidth="1"/>
    <col min="514" max="514" width="13.28515625" style="64" customWidth="1"/>
    <col min="515" max="515" width="15.28515625" style="64" customWidth="1"/>
    <col min="516" max="768" width="9.140625" style="64"/>
    <col min="769" max="769" width="53" style="64" customWidth="1"/>
    <col min="770" max="770" width="13.28515625" style="64" customWidth="1"/>
    <col min="771" max="771" width="15.28515625" style="64" customWidth="1"/>
    <col min="772" max="1024" width="9.140625" style="64"/>
    <col min="1025" max="1025" width="53" style="64" customWidth="1"/>
    <col min="1026" max="1026" width="13.28515625" style="64" customWidth="1"/>
    <col min="1027" max="1027" width="15.28515625" style="64" customWidth="1"/>
    <col min="1028" max="1280" width="9.140625" style="64"/>
    <col min="1281" max="1281" width="53" style="64" customWidth="1"/>
    <col min="1282" max="1282" width="13.28515625" style="64" customWidth="1"/>
    <col min="1283" max="1283" width="15.28515625" style="64" customWidth="1"/>
    <col min="1284" max="1536" width="9.140625" style="64"/>
    <col min="1537" max="1537" width="53" style="64" customWidth="1"/>
    <col min="1538" max="1538" width="13.28515625" style="64" customWidth="1"/>
    <col min="1539" max="1539" width="15.28515625" style="64" customWidth="1"/>
    <col min="1540" max="1792" width="9.140625" style="64"/>
    <col min="1793" max="1793" width="53" style="64" customWidth="1"/>
    <col min="1794" max="1794" width="13.28515625" style="64" customWidth="1"/>
    <col min="1795" max="1795" width="15.28515625" style="64" customWidth="1"/>
    <col min="1796" max="2048" width="9.140625" style="64"/>
    <col min="2049" max="2049" width="53" style="64" customWidth="1"/>
    <col min="2050" max="2050" width="13.28515625" style="64" customWidth="1"/>
    <col min="2051" max="2051" width="15.28515625" style="64" customWidth="1"/>
    <col min="2052" max="2304" width="9.140625" style="64"/>
    <col min="2305" max="2305" width="53" style="64" customWidth="1"/>
    <col min="2306" max="2306" width="13.28515625" style="64" customWidth="1"/>
    <col min="2307" max="2307" width="15.28515625" style="64" customWidth="1"/>
    <col min="2308" max="2560" width="9.140625" style="64"/>
    <col min="2561" max="2561" width="53" style="64" customWidth="1"/>
    <col min="2562" max="2562" width="13.28515625" style="64" customWidth="1"/>
    <col min="2563" max="2563" width="15.28515625" style="64" customWidth="1"/>
    <col min="2564" max="2816" width="9.140625" style="64"/>
    <col min="2817" max="2817" width="53" style="64" customWidth="1"/>
    <col min="2818" max="2818" width="13.28515625" style="64" customWidth="1"/>
    <col min="2819" max="2819" width="15.28515625" style="64" customWidth="1"/>
    <col min="2820" max="3072" width="9.140625" style="64"/>
    <col min="3073" max="3073" width="53" style="64" customWidth="1"/>
    <col min="3074" max="3074" width="13.28515625" style="64" customWidth="1"/>
    <col min="3075" max="3075" width="15.28515625" style="64" customWidth="1"/>
    <col min="3076" max="3328" width="9.140625" style="64"/>
    <col min="3329" max="3329" width="53" style="64" customWidth="1"/>
    <col min="3330" max="3330" width="13.28515625" style="64" customWidth="1"/>
    <col min="3331" max="3331" width="15.28515625" style="64" customWidth="1"/>
    <col min="3332" max="3584" width="9.140625" style="64"/>
    <col min="3585" max="3585" width="53" style="64" customWidth="1"/>
    <col min="3586" max="3586" width="13.28515625" style="64" customWidth="1"/>
    <col min="3587" max="3587" width="15.28515625" style="64" customWidth="1"/>
    <col min="3588" max="3840" width="9.140625" style="64"/>
    <col min="3841" max="3841" width="53" style="64" customWidth="1"/>
    <col min="3842" max="3842" width="13.28515625" style="64" customWidth="1"/>
    <col min="3843" max="3843" width="15.28515625" style="64" customWidth="1"/>
    <col min="3844" max="4096" width="9.140625" style="64"/>
    <col min="4097" max="4097" width="53" style="64" customWidth="1"/>
    <col min="4098" max="4098" width="13.28515625" style="64" customWidth="1"/>
    <col min="4099" max="4099" width="15.28515625" style="64" customWidth="1"/>
    <col min="4100" max="4352" width="9.140625" style="64"/>
    <col min="4353" max="4353" width="53" style="64" customWidth="1"/>
    <col min="4354" max="4354" width="13.28515625" style="64" customWidth="1"/>
    <col min="4355" max="4355" width="15.28515625" style="64" customWidth="1"/>
    <col min="4356" max="4608" width="9.140625" style="64"/>
    <col min="4609" max="4609" width="53" style="64" customWidth="1"/>
    <col min="4610" max="4610" width="13.28515625" style="64" customWidth="1"/>
    <col min="4611" max="4611" width="15.28515625" style="64" customWidth="1"/>
    <col min="4612" max="4864" width="9.140625" style="64"/>
    <col min="4865" max="4865" width="53" style="64" customWidth="1"/>
    <col min="4866" max="4866" width="13.28515625" style="64" customWidth="1"/>
    <col min="4867" max="4867" width="15.28515625" style="64" customWidth="1"/>
    <col min="4868" max="5120" width="9.140625" style="64"/>
    <col min="5121" max="5121" width="53" style="64" customWidth="1"/>
    <col min="5122" max="5122" width="13.28515625" style="64" customWidth="1"/>
    <col min="5123" max="5123" width="15.28515625" style="64" customWidth="1"/>
    <col min="5124" max="5376" width="9.140625" style="64"/>
    <col min="5377" max="5377" width="53" style="64" customWidth="1"/>
    <col min="5378" max="5378" width="13.28515625" style="64" customWidth="1"/>
    <col min="5379" max="5379" width="15.28515625" style="64" customWidth="1"/>
    <col min="5380" max="5632" width="9.140625" style="64"/>
    <col min="5633" max="5633" width="53" style="64" customWidth="1"/>
    <col min="5634" max="5634" width="13.28515625" style="64" customWidth="1"/>
    <col min="5635" max="5635" width="15.28515625" style="64" customWidth="1"/>
    <col min="5636" max="5888" width="9.140625" style="64"/>
    <col min="5889" max="5889" width="53" style="64" customWidth="1"/>
    <col min="5890" max="5890" width="13.28515625" style="64" customWidth="1"/>
    <col min="5891" max="5891" width="15.28515625" style="64" customWidth="1"/>
    <col min="5892" max="6144" width="9.140625" style="64"/>
    <col min="6145" max="6145" width="53" style="64" customWidth="1"/>
    <col min="6146" max="6146" width="13.28515625" style="64" customWidth="1"/>
    <col min="6147" max="6147" width="15.28515625" style="64" customWidth="1"/>
    <col min="6148" max="6400" width="9.140625" style="64"/>
    <col min="6401" max="6401" width="53" style="64" customWidth="1"/>
    <col min="6402" max="6402" width="13.28515625" style="64" customWidth="1"/>
    <col min="6403" max="6403" width="15.28515625" style="64" customWidth="1"/>
    <col min="6404" max="6656" width="9.140625" style="64"/>
    <col min="6657" max="6657" width="53" style="64" customWidth="1"/>
    <col min="6658" max="6658" width="13.28515625" style="64" customWidth="1"/>
    <col min="6659" max="6659" width="15.28515625" style="64" customWidth="1"/>
    <col min="6660" max="6912" width="9.140625" style="64"/>
    <col min="6913" max="6913" width="53" style="64" customWidth="1"/>
    <col min="6914" max="6914" width="13.28515625" style="64" customWidth="1"/>
    <col min="6915" max="6915" width="15.28515625" style="64" customWidth="1"/>
    <col min="6916" max="7168" width="9.140625" style="64"/>
    <col min="7169" max="7169" width="53" style="64" customWidth="1"/>
    <col min="7170" max="7170" width="13.28515625" style="64" customWidth="1"/>
    <col min="7171" max="7171" width="15.28515625" style="64" customWidth="1"/>
    <col min="7172" max="7424" width="9.140625" style="64"/>
    <col min="7425" max="7425" width="53" style="64" customWidth="1"/>
    <col min="7426" max="7426" width="13.28515625" style="64" customWidth="1"/>
    <col min="7427" max="7427" width="15.28515625" style="64" customWidth="1"/>
    <col min="7428" max="7680" width="9.140625" style="64"/>
    <col min="7681" max="7681" width="53" style="64" customWidth="1"/>
    <col min="7682" max="7682" width="13.28515625" style="64" customWidth="1"/>
    <col min="7683" max="7683" width="15.28515625" style="64" customWidth="1"/>
    <col min="7684" max="7936" width="9.140625" style="64"/>
    <col min="7937" max="7937" width="53" style="64" customWidth="1"/>
    <col min="7938" max="7938" width="13.28515625" style="64" customWidth="1"/>
    <col min="7939" max="7939" width="15.28515625" style="64" customWidth="1"/>
    <col min="7940" max="8192" width="9.140625" style="64"/>
    <col min="8193" max="8193" width="53" style="64" customWidth="1"/>
    <col min="8194" max="8194" width="13.28515625" style="64" customWidth="1"/>
    <col min="8195" max="8195" width="15.28515625" style="64" customWidth="1"/>
    <col min="8196" max="8448" width="9.140625" style="64"/>
    <col min="8449" max="8449" width="53" style="64" customWidth="1"/>
    <col min="8450" max="8450" width="13.28515625" style="64" customWidth="1"/>
    <col min="8451" max="8451" width="15.28515625" style="64" customWidth="1"/>
    <col min="8452" max="8704" width="9.140625" style="64"/>
    <col min="8705" max="8705" width="53" style="64" customWidth="1"/>
    <col min="8706" max="8706" width="13.28515625" style="64" customWidth="1"/>
    <col min="8707" max="8707" width="15.28515625" style="64" customWidth="1"/>
    <col min="8708" max="8960" width="9.140625" style="64"/>
    <col min="8961" max="8961" width="53" style="64" customWidth="1"/>
    <col min="8962" max="8962" width="13.28515625" style="64" customWidth="1"/>
    <col min="8963" max="8963" width="15.28515625" style="64" customWidth="1"/>
    <col min="8964" max="9216" width="9.140625" style="64"/>
    <col min="9217" max="9217" width="53" style="64" customWidth="1"/>
    <col min="9218" max="9218" width="13.28515625" style="64" customWidth="1"/>
    <col min="9219" max="9219" width="15.28515625" style="64" customWidth="1"/>
    <col min="9220" max="9472" width="9.140625" style="64"/>
    <col min="9473" max="9473" width="53" style="64" customWidth="1"/>
    <col min="9474" max="9474" width="13.28515625" style="64" customWidth="1"/>
    <col min="9475" max="9475" width="15.28515625" style="64" customWidth="1"/>
    <col min="9476" max="9728" width="9.140625" style="64"/>
    <col min="9729" max="9729" width="53" style="64" customWidth="1"/>
    <col min="9730" max="9730" width="13.28515625" style="64" customWidth="1"/>
    <col min="9731" max="9731" width="15.28515625" style="64" customWidth="1"/>
    <col min="9732" max="9984" width="9.140625" style="64"/>
    <col min="9985" max="9985" width="53" style="64" customWidth="1"/>
    <col min="9986" max="9986" width="13.28515625" style="64" customWidth="1"/>
    <col min="9987" max="9987" width="15.28515625" style="64" customWidth="1"/>
    <col min="9988" max="10240" width="9.140625" style="64"/>
    <col min="10241" max="10241" width="53" style="64" customWidth="1"/>
    <col min="10242" max="10242" width="13.28515625" style="64" customWidth="1"/>
    <col min="10243" max="10243" width="15.28515625" style="64" customWidth="1"/>
    <col min="10244" max="10496" width="9.140625" style="64"/>
    <col min="10497" max="10497" width="53" style="64" customWidth="1"/>
    <col min="10498" max="10498" width="13.28515625" style="64" customWidth="1"/>
    <col min="10499" max="10499" width="15.28515625" style="64" customWidth="1"/>
    <col min="10500" max="10752" width="9.140625" style="64"/>
    <col min="10753" max="10753" width="53" style="64" customWidth="1"/>
    <col min="10754" max="10754" width="13.28515625" style="64" customWidth="1"/>
    <col min="10755" max="10755" width="15.28515625" style="64" customWidth="1"/>
    <col min="10756" max="11008" width="9.140625" style="64"/>
    <col min="11009" max="11009" width="53" style="64" customWidth="1"/>
    <col min="11010" max="11010" width="13.28515625" style="64" customWidth="1"/>
    <col min="11011" max="11011" width="15.28515625" style="64" customWidth="1"/>
    <col min="11012" max="11264" width="9.140625" style="64"/>
    <col min="11265" max="11265" width="53" style="64" customWidth="1"/>
    <col min="11266" max="11266" width="13.28515625" style="64" customWidth="1"/>
    <col min="11267" max="11267" width="15.28515625" style="64" customWidth="1"/>
    <col min="11268" max="11520" width="9.140625" style="64"/>
    <col min="11521" max="11521" width="53" style="64" customWidth="1"/>
    <col min="11522" max="11522" width="13.28515625" style="64" customWidth="1"/>
    <col min="11523" max="11523" width="15.28515625" style="64" customWidth="1"/>
    <col min="11524" max="11776" width="9.140625" style="64"/>
    <col min="11777" max="11777" width="53" style="64" customWidth="1"/>
    <col min="11778" max="11778" width="13.28515625" style="64" customWidth="1"/>
    <col min="11779" max="11779" width="15.28515625" style="64" customWidth="1"/>
    <col min="11780" max="12032" width="9.140625" style="64"/>
    <col min="12033" max="12033" width="53" style="64" customWidth="1"/>
    <col min="12034" max="12034" width="13.28515625" style="64" customWidth="1"/>
    <col min="12035" max="12035" width="15.28515625" style="64" customWidth="1"/>
    <col min="12036" max="12288" width="9.140625" style="64"/>
    <col min="12289" max="12289" width="53" style="64" customWidth="1"/>
    <col min="12290" max="12290" width="13.28515625" style="64" customWidth="1"/>
    <col min="12291" max="12291" width="15.28515625" style="64" customWidth="1"/>
    <col min="12292" max="12544" width="9.140625" style="64"/>
    <col min="12545" max="12545" width="53" style="64" customWidth="1"/>
    <col min="12546" max="12546" width="13.28515625" style="64" customWidth="1"/>
    <col min="12547" max="12547" width="15.28515625" style="64" customWidth="1"/>
    <col min="12548" max="12800" width="9.140625" style="64"/>
    <col min="12801" max="12801" width="53" style="64" customWidth="1"/>
    <col min="12802" max="12802" width="13.28515625" style="64" customWidth="1"/>
    <col min="12803" max="12803" width="15.28515625" style="64" customWidth="1"/>
    <col min="12804" max="13056" width="9.140625" style="64"/>
    <col min="13057" max="13057" width="53" style="64" customWidth="1"/>
    <col min="13058" max="13058" width="13.28515625" style="64" customWidth="1"/>
    <col min="13059" max="13059" width="15.28515625" style="64" customWidth="1"/>
    <col min="13060" max="13312" width="9.140625" style="64"/>
    <col min="13313" max="13313" width="53" style="64" customWidth="1"/>
    <col min="13314" max="13314" width="13.28515625" style="64" customWidth="1"/>
    <col min="13315" max="13315" width="15.28515625" style="64" customWidth="1"/>
    <col min="13316" max="13568" width="9.140625" style="64"/>
    <col min="13569" max="13569" width="53" style="64" customWidth="1"/>
    <col min="13570" max="13570" width="13.28515625" style="64" customWidth="1"/>
    <col min="13571" max="13571" width="15.28515625" style="64" customWidth="1"/>
    <col min="13572" max="13824" width="9.140625" style="64"/>
    <col min="13825" max="13825" width="53" style="64" customWidth="1"/>
    <col min="13826" max="13826" width="13.28515625" style="64" customWidth="1"/>
    <col min="13827" max="13827" width="15.28515625" style="64" customWidth="1"/>
    <col min="13828" max="14080" width="9.140625" style="64"/>
    <col min="14081" max="14081" width="53" style="64" customWidth="1"/>
    <col min="14082" max="14082" width="13.28515625" style="64" customWidth="1"/>
    <col min="14083" max="14083" width="15.28515625" style="64" customWidth="1"/>
    <col min="14084" max="14336" width="9.140625" style="64"/>
    <col min="14337" max="14337" width="53" style="64" customWidth="1"/>
    <col min="14338" max="14338" width="13.28515625" style="64" customWidth="1"/>
    <col min="14339" max="14339" width="15.28515625" style="64" customWidth="1"/>
    <col min="14340" max="14592" width="9.140625" style="64"/>
    <col min="14593" max="14593" width="53" style="64" customWidth="1"/>
    <col min="14594" max="14594" width="13.28515625" style="64" customWidth="1"/>
    <col min="14595" max="14595" width="15.28515625" style="64" customWidth="1"/>
    <col min="14596" max="14848" width="9.140625" style="64"/>
    <col min="14849" max="14849" width="53" style="64" customWidth="1"/>
    <col min="14850" max="14850" width="13.28515625" style="64" customWidth="1"/>
    <col min="14851" max="14851" width="15.28515625" style="64" customWidth="1"/>
    <col min="14852" max="15104" width="9.140625" style="64"/>
    <col min="15105" max="15105" width="53" style="64" customWidth="1"/>
    <col min="15106" max="15106" width="13.28515625" style="64" customWidth="1"/>
    <col min="15107" max="15107" width="15.28515625" style="64" customWidth="1"/>
    <col min="15108" max="15360" width="9.140625" style="64"/>
    <col min="15361" max="15361" width="53" style="64" customWidth="1"/>
    <col min="15362" max="15362" width="13.28515625" style="64" customWidth="1"/>
    <col min="15363" max="15363" width="15.28515625" style="64" customWidth="1"/>
    <col min="15364" max="15616" width="9.140625" style="64"/>
    <col min="15617" max="15617" width="53" style="64" customWidth="1"/>
    <col min="15618" max="15618" width="13.28515625" style="64" customWidth="1"/>
    <col min="15619" max="15619" width="15.28515625" style="64" customWidth="1"/>
    <col min="15620" max="15872" width="9.140625" style="64"/>
    <col min="15873" max="15873" width="53" style="64" customWidth="1"/>
    <col min="15874" max="15874" width="13.28515625" style="64" customWidth="1"/>
    <col min="15875" max="15875" width="15.28515625" style="64" customWidth="1"/>
    <col min="15876" max="16128" width="9.140625" style="64"/>
    <col min="16129" max="16129" width="53" style="64" customWidth="1"/>
    <col min="16130" max="16130" width="13.28515625" style="64" customWidth="1"/>
    <col min="16131" max="16131" width="15.28515625" style="64" customWidth="1"/>
    <col min="16132" max="16384" width="9.140625" style="64"/>
  </cols>
  <sheetData>
    <row r="1" spans="1:4" hidden="1">
      <c r="A1" s="186" t="s">
        <v>208</v>
      </c>
      <c r="B1" s="186"/>
      <c r="C1" s="186"/>
      <c r="D1" s="59"/>
    </row>
    <row r="2" spans="1:4">
      <c r="A2" s="161"/>
      <c r="B2" s="161"/>
      <c r="C2" s="161"/>
      <c r="D2" s="162"/>
    </row>
    <row r="3" spans="1:4">
      <c r="A3" s="161"/>
      <c r="B3" s="161"/>
      <c r="C3" s="161"/>
      <c r="D3" s="162"/>
    </row>
    <row r="4" spans="1:4" ht="18.75">
      <c r="A4" s="200" t="s">
        <v>209</v>
      </c>
      <c r="B4" s="200"/>
      <c r="C4" s="200"/>
      <c r="D4" s="192"/>
    </row>
    <row r="5" spans="1:4" ht="16.5">
      <c r="A5" s="197" t="s">
        <v>210</v>
      </c>
      <c r="B5" s="198"/>
      <c r="C5" s="198"/>
      <c r="D5" s="189"/>
    </row>
    <row r="6" spans="1:4" ht="19.5">
      <c r="A6" s="74"/>
      <c r="B6" s="75"/>
      <c r="C6" s="76"/>
    </row>
    <row r="7" spans="1:4" ht="19.5">
      <c r="A7" s="74"/>
      <c r="B7" s="75"/>
      <c r="C7" s="76"/>
    </row>
    <row r="8" spans="1:4">
      <c r="A8" s="175" t="s">
        <v>597</v>
      </c>
      <c r="B8" s="75"/>
      <c r="C8" s="76"/>
    </row>
    <row r="9" spans="1:4">
      <c r="A9" s="4" t="s">
        <v>4</v>
      </c>
      <c r="B9" s="18" t="s">
        <v>30</v>
      </c>
      <c r="C9" s="95" t="s">
        <v>211</v>
      </c>
      <c r="D9" s="89" t="s">
        <v>25</v>
      </c>
    </row>
    <row r="10" spans="1:4" s="98" customFormat="1" ht="16.5" customHeight="1">
      <c r="A10" s="96" t="s">
        <v>212</v>
      </c>
      <c r="B10" s="26" t="s">
        <v>82</v>
      </c>
      <c r="C10" s="97">
        <v>160000</v>
      </c>
      <c r="D10" s="72">
        <v>160000</v>
      </c>
    </row>
    <row r="11" spans="1:4" ht="21" customHeight="1">
      <c r="A11" s="32" t="s">
        <v>213</v>
      </c>
      <c r="B11" s="39" t="s">
        <v>82</v>
      </c>
      <c r="C11" s="72">
        <v>245400</v>
      </c>
      <c r="D11" s="68">
        <v>248670</v>
      </c>
    </row>
    <row r="12" spans="1:4" ht="24" customHeight="1">
      <c r="A12" s="32" t="s">
        <v>214</v>
      </c>
      <c r="B12" s="39" t="s">
        <v>82</v>
      </c>
      <c r="C12" s="72">
        <v>188263</v>
      </c>
      <c r="D12" s="68">
        <v>90432</v>
      </c>
    </row>
    <row r="13" spans="1:4" ht="30" customHeight="1">
      <c r="A13" s="99" t="s">
        <v>81</v>
      </c>
      <c r="B13" s="65" t="s">
        <v>82</v>
      </c>
      <c r="C13" s="67">
        <f>SUM(C10:C12)</f>
        <v>593663</v>
      </c>
      <c r="D13" s="67">
        <f>SUM(D10:D12)</f>
        <v>499102</v>
      </c>
    </row>
    <row r="14" spans="1:4" ht="24" customHeight="1">
      <c r="A14" s="32" t="s">
        <v>215</v>
      </c>
      <c r="B14" s="26" t="s">
        <v>84</v>
      </c>
      <c r="C14" s="68">
        <v>990888</v>
      </c>
      <c r="D14" s="68">
        <v>904880</v>
      </c>
    </row>
    <row r="15" spans="1:4" ht="33" customHeight="1">
      <c r="A15" s="79" t="s">
        <v>216</v>
      </c>
      <c r="B15" s="65" t="s">
        <v>84</v>
      </c>
      <c r="C15" s="67">
        <f>SUM(C14:C14)</f>
        <v>990888</v>
      </c>
      <c r="D15" s="68">
        <f>SUM(D14)</f>
        <v>904880</v>
      </c>
    </row>
    <row r="16" spans="1:4" ht="31.5" customHeight="1">
      <c r="D16" s="92"/>
    </row>
  </sheetData>
  <mergeCells count="3">
    <mergeCell ref="A1:C1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sqref="A1:XFD1048576"/>
    </sheetView>
  </sheetViews>
  <sheetFormatPr defaultRowHeight="15"/>
  <cols>
    <col min="1" max="1" width="55" style="64" customWidth="1"/>
    <col min="2" max="2" width="12.5703125" style="64" customWidth="1"/>
    <col min="3" max="3" width="19.140625" style="77" customWidth="1"/>
    <col min="4" max="4" width="13.140625" style="64" customWidth="1"/>
    <col min="5" max="256" width="9.140625" style="64"/>
    <col min="257" max="257" width="49.85546875" style="64" customWidth="1"/>
    <col min="258" max="258" width="12.5703125" style="64" customWidth="1"/>
    <col min="259" max="259" width="19.140625" style="64" customWidth="1"/>
    <col min="260" max="512" width="9.140625" style="64"/>
    <col min="513" max="513" width="49.85546875" style="64" customWidth="1"/>
    <col min="514" max="514" width="12.5703125" style="64" customWidth="1"/>
    <col min="515" max="515" width="19.140625" style="64" customWidth="1"/>
    <col min="516" max="768" width="9.140625" style="64"/>
    <col min="769" max="769" width="49.85546875" style="64" customWidth="1"/>
    <col min="770" max="770" width="12.5703125" style="64" customWidth="1"/>
    <col min="771" max="771" width="19.140625" style="64" customWidth="1"/>
    <col min="772" max="1024" width="9.140625" style="64"/>
    <col min="1025" max="1025" width="49.85546875" style="64" customWidth="1"/>
    <col min="1026" max="1026" width="12.5703125" style="64" customWidth="1"/>
    <col min="1027" max="1027" width="19.140625" style="64" customWidth="1"/>
    <col min="1028" max="1280" width="9.140625" style="64"/>
    <col min="1281" max="1281" width="49.85546875" style="64" customWidth="1"/>
    <col min="1282" max="1282" width="12.5703125" style="64" customWidth="1"/>
    <col min="1283" max="1283" width="19.140625" style="64" customWidth="1"/>
    <col min="1284" max="1536" width="9.140625" style="64"/>
    <col min="1537" max="1537" width="49.85546875" style="64" customWidth="1"/>
    <col min="1538" max="1538" width="12.5703125" style="64" customWidth="1"/>
    <col min="1539" max="1539" width="19.140625" style="64" customWidth="1"/>
    <col min="1540" max="1792" width="9.140625" style="64"/>
    <col min="1793" max="1793" width="49.85546875" style="64" customWidth="1"/>
    <col min="1794" max="1794" width="12.5703125" style="64" customWidth="1"/>
    <col min="1795" max="1795" width="19.140625" style="64" customWidth="1"/>
    <col min="1796" max="2048" width="9.140625" style="64"/>
    <col min="2049" max="2049" width="49.85546875" style="64" customWidth="1"/>
    <col min="2050" max="2050" width="12.5703125" style="64" customWidth="1"/>
    <col min="2051" max="2051" width="19.140625" style="64" customWidth="1"/>
    <col min="2052" max="2304" width="9.140625" style="64"/>
    <col min="2305" max="2305" width="49.85546875" style="64" customWidth="1"/>
    <col min="2306" max="2306" width="12.5703125" style="64" customWidth="1"/>
    <col min="2307" max="2307" width="19.140625" style="64" customWidth="1"/>
    <col min="2308" max="2560" width="9.140625" style="64"/>
    <col min="2561" max="2561" width="49.85546875" style="64" customWidth="1"/>
    <col min="2562" max="2562" width="12.5703125" style="64" customWidth="1"/>
    <col min="2563" max="2563" width="19.140625" style="64" customWidth="1"/>
    <col min="2564" max="2816" width="9.140625" style="64"/>
    <col min="2817" max="2817" width="49.85546875" style="64" customWidth="1"/>
    <col min="2818" max="2818" width="12.5703125" style="64" customWidth="1"/>
    <col min="2819" max="2819" width="19.140625" style="64" customWidth="1"/>
    <col min="2820" max="3072" width="9.140625" style="64"/>
    <col min="3073" max="3073" width="49.85546875" style="64" customWidth="1"/>
    <col min="3074" max="3074" width="12.5703125" style="64" customWidth="1"/>
    <col min="3075" max="3075" width="19.140625" style="64" customWidth="1"/>
    <col min="3076" max="3328" width="9.140625" style="64"/>
    <col min="3329" max="3329" width="49.85546875" style="64" customWidth="1"/>
    <col min="3330" max="3330" width="12.5703125" style="64" customWidth="1"/>
    <col min="3331" max="3331" width="19.140625" style="64" customWidth="1"/>
    <col min="3332" max="3584" width="9.140625" style="64"/>
    <col min="3585" max="3585" width="49.85546875" style="64" customWidth="1"/>
    <col min="3586" max="3586" width="12.5703125" style="64" customWidth="1"/>
    <col min="3587" max="3587" width="19.140625" style="64" customWidth="1"/>
    <col min="3588" max="3840" width="9.140625" style="64"/>
    <col min="3841" max="3841" width="49.85546875" style="64" customWidth="1"/>
    <col min="3842" max="3842" width="12.5703125" style="64" customWidth="1"/>
    <col min="3843" max="3843" width="19.140625" style="64" customWidth="1"/>
    <col min="3844" max="4096" width="9.140625" style="64"/>
    <col min="4097" max="4097" width="49.85546875" style="64" customWidth="1"/>
    <col min="4098" max="4098" width="12.5703125" style="64" customWidth="1"/>
    <col min="4099" max="4099" width="19.140625" style="64" customWidth="1"/>
    <col min="4100" max="4352" width="9.140625" style="64"/>
    <col min="4353" max="4353" width="49.85546875" style="64" customWidth="1"/>
    <col min="4354" max="4354" width="12.5703125" style="64" customWidth="1"/>
    <col min="4355" max="4355" width="19.140625" style="64" customWidth="1"/>
    <col min="4356" max="4608" width="9.140625" style="64"/>
    <col min="4609" max="4609" width="49.85546875" style="64" customWidth="1"/>
    <col min="4610" max="4610" width="12.5703125" style="64" customWidth="1"/>
    <col min="4611" max="4611" width="19.140625" style="64" customWidth="1"/>
    <col min="4612" max="4864" width="9.140625" style="64"/>
    <col min="4865" max="4865" width="49.85546875" style="64" customWidth="1"/>
    <col min="4866" max="4866" width="12.5703125" style="64" customWidth="1"/>
    <col min="4867" max="4867" width="19.140625" style="64" customWidth="1"/>
    <col min="4868" max="5120" width="9.140625" style="64"/>
    <col min="5121" max="5121" width="49.85546875" style="64" customWidth="1"/>
    <col min="5122" max="5122" width="12.5703125" style="64" customWidth="1"/>
    <col min="5123" max="5123" width="19.140625" style="64" customWidth="1"/>
    <col min="5124" max="5376" width="9.140625" style="64"/>
    <col min="5377" max="5377" width="49.85546875" style="64" customWidth="1"/>
    <col min="5378" max="5378" width="12.5703125" style="64" customWidth="1"/>
    <col min="5379" max="5379" width="19.140625" style="64" customWidth="1"/>
    <col min="5380" max="5632" width="9.140625" style="64"/>
    <col min="5633" max="5633" width="49.85546875" style="64" customWidth="1"/>
    <col min="5634" max="5634" width="12.5703125" style="64" customWidth="1"/>
    <col min="5635" max="5635" width="19.140625" style="64" customWidth="1"/>
    <col min="5636" max="5888" width="9.140625" style="64"/>
    <col min="5889" max="5889" width="49.85546875" style="64" customWidth="1"/>
    <col min="5890" max="5890" width="12.5703125" style="64" customWidth="1"/>
    <col min="5891" max="5891" width="19.140625" style="64" customWidth="1"/>
    <col min="5892" max="6144" width="9.140625" style="64"/>
    <col min="6145" max="6145" width="49.85546875" style="64" customWidth="1"/>
    <col min="6146" max="6146" width="12.5703125" style="64" customWidth="1"/>
    <col min="6147" max="6147" width="19.140625" style="64" customWidth="1"/>
    <col min="6148" max="6400" width="9.140625" style="64"/>
    <col min="6401" max="6401" width="49.85546875" style="64" customWidth="1"/>
    <col min="6402" max="6402" width="12.5703125" style="64" customWidth="1"/>
    <col min="6403" max="6403" width="19.140625" style="64" customWidth="1"/>
    <col min="6404" max="6656" width="9.140625" style="64"/>
    <col min="6657" max="6657" width="49.85546875" style="64" customWidth="1"/>
    <col min="6658" max="6658" width="12.5703125" style="64" customWidth="1"/>
    <col min="6659" max="6659" width="19.140625" style="64" customWidth="1"/>
    <col min="6660" max="6912" width="9.140625" style="64"/>
    <col min="6913" max="6913" width="49.85546875" style="64" customWidth="1"/>
    <col min="6914" max="6914" width="12.5703125" style="64" customWidth="1"/>
    <col min="6915" max="6915" width="19.140625" style="64" customWidth="1"/>
    <col min="6916" max="7168" width="9.140625" style="64"/>
    <col min="7169" max="7169" width="49.85546875" style="64" customWidth="1"/>
    <col min="7170" max="7170" width="12.5703125" style="64" customWidth="1"/>
    <col min="7171" max="7171" width="19.140625" style="64" customWidth="1"/>
    <col min="7172" max="7424" width="9.140625" style="64"/>
    <col min="7425" max="7425" width="49.85546875" style="64" customWidth="1"/>
    <col min="7426" max="7426" width="12.5703125" style="64" customWidth="1"/>
    <col min="7427" max="7427" width="19.140625" style="64" customWidth="1"/>
    <col min="7428" max="7680" width="9.140625" style="64"/>
    <col min="7681" max="7681" width="49.85546875" style="64" customWidth="1"/>
    <col min="7682" max="7682" width="12.5703125" style="64" customWidth="1"/>
    <col min="7683" max="7683" width="19.140625" style="64" customWidth="1"/>
    <col min="7684" max="7936" width="9.140625" style="64"/>
    <col min="7937" max="7937" width="49.85546875" style="64" customWidth="1"/>
    <col min="7938" max="7938" width="12.5703125" style="64" customWidth="1"/>
    <col min="7939" max="7939" width="19.140625" style="64" customWidth="1"/>
    <col min="7940" max="8192" width="9.140625" style="64"/>
    <col min="8193" max="8193" width="49.85546875" style="64" customWidth="1"/>
    <col min="8194" max="8194" width="12.5703125" style="64" customWidth="1"/>
    <col min="8195" max="8195" width="19.140625" style="64" customWidth="1"/>
    <col min="8196" max="8448" width="9.140625" style="64"/>
    <col min="8449" max="8449" width="49.85546875" style="64" customWidth="1"/>
    <col min="8450" max="8450" width="12.5703125" style="64" customWidth="1"/>
    <col min="8451" max="8451" width="19.140625" style="64" customWidth="1"/>
    <col min="8452" max="8704" width="9.140625" style="64"/>
    <col min="8705" max="8705" width="49.85546875" style="64" customWidth="1"/>
    <col min="8706" max="8706" width="12.5703125" style="64" customWidth="1"/>
    <col min="8707" max="8707" width="19.140625" style="64" customWidth="1"/>
    <col min="8708" max="8960" width="9.140625" style="64"/>
    <col min="8961" max="8961" width="49.85546875" style="64" customWidth="1"/>
    <col min="8962" max="8962" width="12.5703125" style="64" customWidth="1"/>
    <col min="8963" max="8963" width="19.140625" style="64" customWidth="1"/>
    <col min="8964" max="9216" width="9.140625" style="64"/>
    <col min="9217" max="9217" width="49.85546875" style="64" customWidth="1"/>
    <col min="9218" max="9218" width="12.5703125" style="64" customWidth="1"/>
    <col min="9219" max="9219" width="19.140625" style="64" customWidth="1"/>
    <col min="9220" max="9472" width="9.140625" style="64"/>
    <col min="9473" max="9473" width="49.85546875" style="64" customWidth="1"/>
    <col min="9474" max="9474" width="12.5703125" style="64" customWidth="1"/>
    <col min="9475" max="9475" width="19.140625" style="64" customWidth="1"/>
    <col min="9476" max="9728" width="9.140625" style="64"/>
    <col min="9729" max="9729" width="49.85546875" style="64" customWidth="1"/>
    <col min="9730" max="9730" width="12.5703125" style="64" customWidth="1"/>
    <col min="9731" max="9731" width="19.140625" style="64" customWidth="1"/>
    <col min="9732" max="9984" width="9.140625" style="64"/>
    <col min="9985" max="9985" width="49.85546875" style="64" customWidth="1"/>
    <col min="9986" max="9986" width="12.5703125" style="64" customWidth="1"/>
    <col min="9987" max="9987" width="19.140625" style="64" customWidth="1"/>
    <col min="9988" max="10240" width="9.140625" style="64"/>
    <col min="10241" max="10241" width="49.85546875" style="64" customWidth="1"/>
    <col min="10242" max="10242" width="12.5703125" style="64" customWidth="1"/>
    <col min="10243" max="10243" width="19.140625" style="64" customWidth="1"/>
    <col min="10244" max="10496" width="9.140625" style="64"/>
    <col min="10497" max="10497" width="49.85546875" style="64" customWidth="1"/>
    <col min="10498" max="10498" width="12.5703125" style="64" customWidth="1"/>
    <col min="10499" max="10499" width="19.140625" style="64" customWidth="1"/>
    <col min="10500" max="10752" width="9.140625" style="64"/>
    <col min="10753" max="10753" width="49.85546875" style="64" customWidth="1"/>
    <col min="10754" max="10754" width="12.5703125" style="64" customWidth="1"/>
    <col min="10755" max="10755" width="19.140625" style="64" customWidth="1"/>
    <col min="10756" max="11008" width="9.140625" style="64"/>
    <col min="11009" max="11009" width="49.85546875" style="64" customWidth="1"/>
    <col min="11010" max="11010" width="12.5703125" style="64" customWidth="1"/>
    <col min="11011" max="11011" width="19.140625" style="64" customWidth="1"/>
    <col min="11012" max="11264" width="9.140625" style="64"/>
    <col min="11265" max="11265" width="49.85546875" style="64" customWidth="1"/>
    <col min="11266" max="11266" width="12.5703125" style="64" customWidth="1"/>
    <col min="11267" max="11267" width="19.140625" style="64" customWidth="1"/>
    <col min="11268" max="11520" width="9.140625" style="64"/>
    <col min="11521" max="11521" width="49.85546875" style="64" customWidth="1"/>
    <col min="11522" max="11522" width="12.5703125" style="64" customWidth="1"/>
    <col min="11523" max="11523" width="19.140625" style="64" customWidth="1"/>
    <col min="11524" max="11776" width="9.140625" style="64"/>
    <col min="11777" max="11777" width="49.85546875" style="64" customWidth="1"/>
    <col min="11778" max="11778" width="12.5703125" style="64" customWidth="1"/>
    <col min="11779" max="11779" width="19.140625" style="64" customWidth="1"/>
    <col min="11780" max="12032" width="9.140625" style="64"/>
    <col min="12033" max="12033" width="49.85546875" style="64" customWidth="1"/>
    <col min="12034" max="12034" width="12.5703125" style="64" customWidth="1"/>
    <col min="12035" max="12035" width="19.140625" style="64" customWidth="1"/>
    <col min="12036" max="12288" width="9.140625" style="64"/>
    <col min="12289" max="12289" width="49.85546875" style="64" customWidth="1"/>
    <col min="12290" max="12290" width="12.5703125" style="64" customWidth="1"/>
    <col min="12291" max="12291" width="19.140625" style="64" customWidth="1"/>
    <col min="12292" max="12544" width="9.140625" style="64"/>
    <col min="12545" max="12545" width="49.85546875" style="64" customWidth="1"/>
    <col min="12546" max="12546" width="12.5703125" style="64" customWidth="1"/>
    <col min="12547" max="12547" width="19.140625" style="64" customWidth="1"/>
    <col min="12548" max="12800" width="9.140625" style="64"/>
    <col min="12801" max="12801" width="49.85546875" style="64" customWidth="1"/>
    <col min="12802" max="12802" width="12.5703125" style="64" customWidth="1"/>
    <col min="12803" max="12803" width="19.140625" style="64" customWidth="1"/>
    <col min="12804" max="13056" width="9.140625" style="64"/>
    <col min="13057" max="13057" width="49.85546875" style="64" customWidth="1"/>
    <col min="13058" max="13058" width="12.5703125" style="64" customWidth="1"/>
    <col min="13059" max="13059" width="19.140625" style="64" customWidth="1"/>
    <col min="13060" max="13312" width="9.140625" style="64"/>
    <col min="13313" max="13313" width="49.85546875" style="64" customWidth="1"/>
    <col min="13314" max="13314" width="12.5703125" style="64" customWidth="1"/>
    <col min="13315" max="13315" width="19.140625" style="64" customWidth="1"/>
    <col min="13316" max="13568" width="9.140625" style="64"/>
    <col min="13569" max="13569" width="49.85546875" style="64" customWidth="1"/>
    <col min="13570" max="13570" width="12.5703125" style="64" customWidth="1"/>
    <col min="13571" max="13571" width="19.140625" style="64" customWidth="1"/>
    <col min="13572" max="13824" width="9.140625" style="64"/>
    <col min="13825" max="13825" width="49.85546875" style="64" customWidth="1"/>
    <col min="13826" max="13826" width="12.5703125" style="64" customWidth="1"/>
    <col min="13827" max="13827" width="19.140625" style="64" customWidth="1"/>
    <col min="13828" max="14080" width="9.140625" style="64"/>
    <col min="14081" max="14081" width="49.85546875" style="64" customWidth="1"/>
    <col min="14082" max="14082" width="12.5703125" style="64" customWidth="1"/>
    <col min="14083" max="14083" width="19.140625" style="64" customWidth="1"/>
    <col min="14084" max="14336" width="9.140625" style="64"/>
    <col min="14337" max="14337" width="49.85546875" style="64" customWidth="1"/>
    <col min="14338" max="14338" width="12.5703125" style="64" customWidth="1"/>
    <col min="14339" max="14339" width="19.140625" style="64" customWidth="1"/>
    <col min="14340" max="14592" width="9.140625" style="64"/>
    <col min="14593" max="14593" width="49.85546875" style="64" customWidth="1"/>
    <col min="14594" max="14594" width="12.5703125" style="64" customWidth="1"/>
    <col min="14595" max="14595" width="19.140625" style="64" customWidth="1"/>
    <col min="14596" max="14848" width="9.140625" style="64"/>
    <col min="14849" max="14849" width="49.85546875" style="64" customWidth="1"/>
    <col min="14850" max="14850" width="12.5703125" style="64" customWidth="1"/>
    <col min="14851" max="14851" width="19.140625" style="64" customWidth="1"/>
    <col min="14852" max="15104" width="9.140625" style="64"/>
    <col min="15105" max="15105" width="49.85546875" style="64" customWidth="1"/>
    <col min="15106" max="15106" width="12.5703125" style="64" customWidth="1"/>
    <col min="15107" max="15107" width="19.140625" style="64" customWidth="1"/>
    <col min="15108" max="15360" width="9.140625" style="64"/>
    <col min="15361" max="15361" width="49.85546875" style="64" customWidth="1"/>
    <col min="15362" max="15362" width="12.5703125" style="64" customWidth="1"/>
    <col min="15363" max="15363" width="19.140625" style="64" customWidth="1"/>
    <col min="15364" max="15616" width="9.140625" style="64"/>
    <col min="15617" max="15617" width="49.85546875" style="64" customWidth="1"/>
    <col min="15618" max="15618" width="12.5703125" style="64" customWidth="1"/>
    <col min="15619" max="15619" width="19.140625" style="64" customWidth="1"/>
    <col min="15620" max="15872" width="9.140625" style="64"/>
    <col min="15873" max="15873" width="49.85546875" style="64" customWidth="1"/>
    <col min="15874" max="15874" width="12.5703125" style="64" customWidth="1"/>
    <col min="15875" max="15875" width="19.140625" style="64" customWidth="1"/>
    <col min="15876" max="16128" width="9.140625" style="64"/>
    <col min="16129" max="16129" width="49.85546875" style="64" customWidth="1"/>
    <col min="16130" max="16130" width="12.5703125" style="64" customWidth="1"/>
    <col min="16131" max="16131" width="19.140625" style="64" customWidth="1"/>
    <col min="16132" max="16384" width="9.140625" style="64"/>
  </cols>
  <sheetData>
    <row r="1" spans="1:4">
      <c r="A1" s="186"/>
      <c r="B1" s="186"/>
      <c r="C1" s="186"/>
    </row>
    <row r="2" spans="1:4" hidden="1">
      <c r="A2" s="186" t="s">
        <v>217</v>
      </c>
      <c r="B2" s="186"/>
      <c r="C2" s="186"/>
      <c r="D2" s="192"/>
    </row>
    <row r="3" spans="1:4" ht="18.75">
      <c r="A3" s="200" t="s">
        <v>209</v>
      </c>
      <c r="B3" s="200"/>
      <c r="C3" s="200"/>
      <c r="D3" s="189"/>
    </row>
    <row r="4" spans="1:4" hidden="1">
      <c r="A4" s="186"/>
      <c r="B4" s="186"/>
      <c r="C4" s="186"/>
    </row>
    <row r="5" spans="1:4" ht="15.75" hidden="1">
      <c r="A5" s="193" t="s">
        <v>218</v>
      </c>
      <c r="B5" s="198"/>
      <c r="C5" s="198"/>
    </row>
    <row r="6" spans="1:4" ht="19.5">
      <c r="A6" s="201" t="s">
        <v>219</v>
      </c>
      <c r="B6" s="186"/>
      <c r="C6" s="186"/>
      <c r="D6" s="189"/>
    </row>
    <row r="10" spans="1:4">
      <c r="A10" s="64" t="s">
        <v>598</v>
      </c>
    </row>
    <row r="11" spans="1:4">
      <c r="A11" s="4" t="s">
        <v>4</v>
      </c>
      <c r="B11" s="18" t="s">
        <v>30</v>
      </c>
      <c r="C11" s="95" t="s">
        <v>211</v>
      </c>
      <c r="D11" s="95" t="s">
        <v>25</v>
      </c>
    </row>
    <row r="12" spans="1:4" ht="21.75" customHeight="1">
      <c r="A12" s="112" t="s">
        <v>220</v>
      </c>
      <c r="B12" s="26" t="s">
        <v>140</v>
      </c>
      <c r="C12" s="68">
        <v>350000</v>
      </c>
      <c r="D12" s="68">
        <v>220518</v>
      </c>
    </row>
    <row r="13" spans="1:4" ht="21.75" customHeight="1">
      <c r="A13" s="112" t="s">
        <v>221</v>
      </c>
      <c r="B13" s="26" t="s">
        <v>140</v>
      </c>
      <c r="C13" s="68">
        <v>975000</v>
      </c>
      <c r="D13" s="68">
        <v>963680</v>
      </c>
    </row>
    <row r="14" spans="1:4" ht="19.5" customHeight="1">
      <c r="A14" s="112" t="s">
        <v>222</v>
      </c>
      <c r="B14" s="26" t="s">
        <v>140</v>
      </c>
      <c r="C14" s="68">
        <v>98000</v>
      </c>
      <c r="D14" s="68">
        <v>98508</v>
      </c>
    </row>
    <row r="15" spans="1:4" ht="23.25" customHeight="1">
      <c r="A15" s="30" t="s">
        <v>139</v>
      </c>
      <c r="B15" s="65" t="s">
        <v>140</v>
      </c>
      <c r="C15" s="67">
        <f>SUM(C12:C14)</f>
        <v>1423000</v>
      </c>
      <c r="D15" s="67">
        <f>SUM(D12:D14)</f>
        <v>1282706</v>
      </c>
    </row>
    <row r="16" spans="1:4" ht="22.5" customHeight="1">
      <c r="A16" s="112" t="s">
        <v>141</v>
      </c>
      <c r="B16" s="39" t="s">
        <v>142</v>
      </c>
      <c r="C16" s="68">
        <v>3250000</v>
      </c>
      <c r="D16" s="68">
        <v>3857694</v>
      </c>
    </row>
    <row r="17" spans="1:4" s="102" customFormat="1" ht="34.5" customHeight="1">
      <c r="A17" s="176" t="s">
        <v>223</v>
      </c>
      <c r="B17" s="100" t="s">
        <v>142</v>
      </c>
      <c r="C17" s="101">
        <v>3250000</v>
      </c>
      <c r="D17" s="101">
        <v>3857694</v>
      </c>
    </row>
    <row r="18" spans="1:4" ht="22.5" customHeight="1">
      <c r="A18" s="112" t="s">
        <v>143</v>
      </c>
      <c r="B18" s="39" t="s">
        <v>144</v>
      </c>
      <c r="C18" s="68">
        <v>1000000</v>
      </c>
      <c r="D18" s="68">
        <v>1039336</v>
      </c>
    </row>
    <row r="19" spans="1:4" ht="25.5" customHeight="1">
      <c r="A19" s="30" t="s">
        <v>224</v>
      </c>
      <c r="B19" s="65" t="s">
        <v>225</v>
      </c>
      <c r="C19" s="67">
        <f>SUM(C17:C18)</f>
        <v>4250000</v>
      </c>
      <c r="D19" s="67">
        <f>SUM(D17:D18)</f>
        <v>4897030</v>
      </c>
    </row>
    <row r="20" spans="1:4">
      <c r="A20" s="82" t="s">
        <v>145</v>
      </c>
      <c r="B20" s="82" t="s">
        <v>146</v>
      </c>
      <c r="C20" s="68"/>
      <c r="D20" s="82">
        <v>3224</v>
      </c>
    </row>
    <row r="21" spans="1:4" s="81" customFormat="1" ht="14.25">
      <c r="A21" s="80" t="s">
        <v>226</v>
      </c>
      <c r="B21" s="80" t="s">
        <v>148</v>
      </c>
      <c r="C21" s="67">
        <f>SUM(C15+C19+C20)</f>
        <v>5673000</v>
      </c>
      <c r="D21" s="67">
        <f>SUM(D15+D19+D20)</f>
        <v>6182960</v>
      </c>
    </row>
  </sheetData>
  <mergeCells count="6">
    <mergeCell ref="A6:D6"/>
    <mergeCell ref="A1:C1"/>
    <mergeCell ref="A4:C4"/>
    <mergeCell ref="A5:C5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1"/>
  <sheetViews>
    <sheetView topLeftCell="H2" workbookViewId="0">
      <selection activeCell="AE37" sqref="AE37"/>
    </sheetView>
  </sheetViews>
  <sheetFormatPr defaultRowHeight="15"/>
  <cols>
    <col min="1" max="1" width="64.140625" style="64" customWidth="1"/>
    <col min="2" max="2" width="8.5703125" style="64" customWidth="1"/>
    <col min="3" max="3" width="13.7109375" style="64" customWidth="1"/>
    <col min="4" max="4" width="12.28515625" style="64" customWidth="1"/>
    <col min="5" max="5" width="12.7109375" style="64" customWidth="1"/>
    <col min="6" max="6" width="13.140625" style="64" customWidth="1"/>
    <col min="7" max="7" width="13.28515625" style="64" customWidth="1"/>
    <col min="8" max="8" width="12.28515625" style="64" customWidth="1"/>
    <col min="9" max="13" width="10.7109375" style="64" bestFit="1" customWidth="1"/>
    <col min="14" max="14" width="12" style="64" customWidth="1"/>
    <col min="15" max="15" width="14.140625" style="64" customWidth="1"/>
    <col min="16" max="16" width="6.5703125" style="64" customWidth="1"/>
    <col min="17" max="17" width="10.140625" style="64" bestFit="1" customWidth="1"/>
    <col min="18" max="18" width="3" style="64" customWidth="1"/>
    <col min="19" max="19" width="11" style="64" customWidth="1"/>
    <col min="20" max="256" width="9.140625" style="64"/>
    <col min="257" max="257" width="64.140625" style="64" customWidth="1"/>
    <col min="258" max="258" width="8.5703125" style="64" customWidth="1"/>
    <col min="259" max="259" width="13.7109375" style="64" customWidth="1"/>
    <col min="260" max="260" width="12.28515625" style="64" customWidth="1"/>
    <col min="261" max="261" width="12.7109375" style="64" customWidth="1"/>
    <col min="262" max="262" width="13.140625" style="64" customWidth="1"/>
    <col min="263" max="263" width="13.28515625" style="64" customWidth="1"/>
    <col min="264" max="269" width="10.7109375" style="64" bestFit="1" customWidth="1"/>
    <col min="270" max="270" width="12" style="64" customWidth="1"/>
    <col min="271" max="271" width="14.140625" style="64" customWidth="1"/>
    <col min="272" max="272" width="11.85546875" style="64" bestFit="1" customWidth="1"/>
    <col min="273" max="512" width="9.140625" style="64"/>
    <col min="513" max="513" width="64.140625" style="64" customWidth="1"/>
    <col min="514" max="514" width="8.5703125" style="64" customWidth="1"/>
    <col min="515" max="515" width="13.7109375" style="64" customWidth="1"/>
    <col min="516" max="516" width="12.28515625" style="64" customWidth="1"/>
    <col min="517" max="517" width="12.7109375" style="64" customWidth="1"/>
    <col min="518" max="518" width="13.140625" style="64" customWidth="1"/>
    <col min="519" max="519" width="13.28515625" style="64" customWidth="1"/>
    <col min="520" max="525" width="10.7109375" style="64" bestFit="1" customWidth="1"/>
    <col min="526" max="526" width="12" style="64" customWidth="1"/>
    <col min="527" max="527" width="14.140625" style="64" customWidth="1"/>
    <col min="528" max="528" width="11.85546875" style="64" bestFit="1" customWidth="1"/>
    <col min="529" max="768" width="9.140625" style="64"/>
    <col min="769" max="769" width="64.140625" style="64" customWidth="1"/>
    <col min="770" max="770" width="8.5703125" style="64" customWidth="1"/>
    <col min="771" max="771" width="13.7109375" style="64" customWidth="1"/>
    <col min="772" max="772" width="12.28515625" style="64" customWidth="1"/>
    <col min="773" max="773" width="12.7109375" style="64" customWidth="1"/>
    <col min="774" max="774" width="13.140625" style="64" customWidth="1"/>
    <col min="775" max="775" width="13.28515625" style="64" customWidth="1"/>
    <col min="776" max="781" width="10.7109375" style="64" bestFit="1" customWidth="1"/>
    <col min="782" max="782" width="12" style="64" customWidth="1"/>
    <col min="783" max="783" width="14.140625" style="64" customWidth="1"/>
    <col min="784" max="784" width="11.85546875" style="64" bestFit="1" customWidth="1"/>
    <col min="785" max="1024" width="9.140625" style="64"/>
    <col min="1025" max="1025" width="64.140625" style="64" customWidth="1"/>
    <col min="1026" max="1026" width="8.5703125" style="64" customWidth="1"/>
    <col min="1027" max="1027" width="13.7109375" style="64" customWidth="1"/>
    <col min="1028" max="1028" width="12.28515625" style="64" customWidth="1"/>
    <col min="1029" max="1029" width="12.7109375" style="64" customWidth="1"/>
    <col min="1030" max="1030" width="13.140625" style="64" customWidth="1"/>
    <col min="1031" max="1031" width="13.28515625" style="64" customWidth="1"/>
    <col min="1032" max="1037" width="10.7109375" style="64" bestFit="1" customWidth="1"/>
    <col min="1038" max="1038" width="12" style="64" customWidth="1"/>
    <col min="1039" max="1039" width="14.140625" style="64" customWidth="1"/>
    <col min="1040" max="1040" width="11.85546875" style="64" bestFit="1" customWidth="1"/>
    <col min="1041" max="1280" width="9.140625" style="64"/>
    <col min="1281" max="1281" width="64.140625" style="64" customWidth="1"/>
    <col min="1282" max="1282" width="8.5703125" style="64" customWidth="1"/>
    <col min="1283" max="1283" width="13.7109375" style="64" customWidth="1"/>
    <col min="1284" max="1284" width="12.28515625" style="64" customWidth="1"/>
    <col min="1285" max="1285" width="12.7109375" style="64" customWidth="1"/>
    <col min="1286" max="1286" width="13.140625" style="64" customWidth="1"/>
    <col min="1287" max="1287" width="13.28515625" style="64" customWidth="1"/>
    <col min="1288" max="1293" width="10.7109375" style="64" bestFit="1" customWidth="1"/>
    <col min="1294" max="1294" width="12" style="64" customWidth="1"/>
    <col min="1295" max="1295" width="14.140625" style="64" customWidth="1"/>
    <col min="1296" max="1296" width="11.85546875" style="64" bestFit="1" customWidth="1"/>
    <col min="1297" max="1536" width="9.140625" style="64"/>
    <col min="1537" max="1537" width="64.140625" style="64" customWidth="1"/>
    <col min="1538" max="1538" width="8.5703125" style="64" customWidth="1"/>
    <col min="1539" max="1539" width="13.7109375" style="64" customWidth="1"/>
    <col min="1540" max="1540" width="12.28515625" style="64" customWidth="1"/>
    <col min="1541" max="1541" width="12.7109375" style="64" customWidth="1"/>
    <col min="1542" max="1542" width="13.140625" style="64" customWidth="1"/>
    <col min="1543" max="1543" width="13.28515625" style="64" customWidth="1"/>
    <col min="1544" max="1549" width="10.7109375" style="64" bestFit="1" customWidth="1"/>
    <col min="1550" max="1550" width="12" style="64" customWidth="1"/>
    <col min="1551" max="1551" width="14.140625" style="64" customWidth="1"/>
    <col min="1552" max="1552" width="11.85546875" style="64" bestFit="1" customWidth="1"/>
    <col min="1553" max="1792" width="9.140625" style="64"/>
    <col min="1793" max="1793" width="64.140625" style="64" customWidth="1"/>
    <col min="1794" max="1794" width="8.5703125" style="64" customWidth="1"/>
    <col min="1795" max="1795" width="13.7109375" style="64" customWidth="1"/>
    <col min="1796" max="1796" width="12.28515625" style="64" customWidth="1"/>
    <col min="1797" max="1797" width="12.7109375" style="64" customWidth="1"/>
    <col min="1798" max="1798" width="13.140625" style="64" customWidth="1"/>
    <col min="1799" max="1799" width="13.28515625" style="64" customWidth="1"/>
    <col min="1800" max="1805" width="10.7109375" style="64" bestFit="1" customWidth="1"/>
    <col min="1806" max="1806" width="12" style="64" customWidth="1"/>
    <col min="1807" max="1807" width="14.140625" style="64" customWidth="1"/>
    <col min="1808" max="1808" width="11.85546875" style="64" bestFit="1" customWidth="1"/>
    <col min="1809" max="2048" width="9.140625" style="64"/>
    <col min="2049" max="2049" width="64.140625" style="64" customWidth="1"/>
    <col min="2050" max="2050" width="8.5703125" style="64" customWidth="1"/>
    <col min="2051" max="2051" width="13.7109375" style="64" customWidth="1"/>
    <col min="2052" max="2052" width="12.28515625" style="64" customWidth="1"/>
    <col min="2053" max="2053" width="12.7109375" style="64" customWidth="1"/>
    <col min="2054" max="2054" width="13.140625" style="64" customWidth="1"/>
    <col min="2055" max="2055" width="13.28515625" style="64" customWidth="1"/>
    <col min="2056" max="2061" width="10.7109375" style="64" bestFit="1" customWidth="1"/>
    <col min="2062" max="2062" width="12" style="64" customWidth="1"/>
    <col min="2063" max="2063" width="14.140625" style="64" customWidth="1"/>
    <col min="2064" max="2064" width="11.85546875" style="64" bestFit="1" customWidth="1"/>
    <col min="2065" max="2304" width="9.140625" style="64"/>
    <col min="2305" max="2305" width="64.140625" style="64" customWidth="1"/>
    <col min="2306" max="2306" width="8.5703125" style="64" customWidth="1"/>
    <col min="2307" max="2307" width="13.7109375" style="64" customWidth="1"/>
    <col min="2308" max="2308" width="12.28515625" style="64" customWidth="1"/>
    <col min="2309" max="2309" width="12.7109375" style="64" customWidth="1"/>
    <col min="2310" max="2310" width="13.140625" style="64" customWidth="1"/>
    <col min="2311" max="2311" width="13.28515625" style="64" customWidth="1"/>
    <col min="2312" max="2317" width="10.7109375" style="64" bestFit="1" customWidth="1"/>
    <col min="2318" max="2318" width="12" style="64" customWidth="1"/>
    <col min="2319" max="2319" width="14.140625" style="64" customWidth="1"/>
    <col min="2320" max="2320" width="11.85546875" style="64" bestFit="1" customWidth="1"/>
    <col min="2321" max="2560" width="9.140625" style="64"/>
    <col min="2561" max="2561" width="64.140625" style="64" customWidth="1"/>
    <col min="2562" max="2562" width="8.5703125" style="64" customWidth="1"/>
    <col min="2563" max="2563" width="13.7109375" style="64" customWidth="1"/>
    <col min="2564" max="2564" width="12.28515625" style="64" customWidth="1"/>
    <col min="2565" max="2565" width="12.7109375" style="64" customWidth="1"/>
    <col min="2566" max="2566" width="13.140625" style="64" customWidth="1"/>
    <col min="2567" max="2567" width="13.28515625" style="64" customWidth="1"/>
    <col min="2568" max="2573" width="10.7109375" style="64" bestFit="1" customWidth="1"/>
    <col min="2574" max="2574" width="12" style="64" customWidth="1"/>
    <col min="2575" max="2575" width="14.140625" style="64" customWidth="1"/>
    <col min="2576" max="2576" width="11.85546875" style="64" bestFit="1" customWidth="1"/>
    <col min="2577" max="2816" width="9.140625" style="64"/>
    <col min="2817" max="2817" width="64.140625" style="64" customWidth="1"/>
    <col min="2818" max="2818" width="8.5703125" style="64" customWidth="1"/>
    <col min="2819" max="2819" width="13.7109375" style="64" customWidth="1"/>
    <col min="2820" max="2820" width="12.28515625" style="64" customWidth="1"/>
    <col min="2821" max="2821" width="12.7109375" style="64" customWidth="1"/>
    <col min="2822" max="2822" width="13.140625" style="64" customWidth="1"/>
    <col min="2823" max="2823" width="13.28515625" style="64" customWidth="1"/>
    <col min="2824" max="2829" width="10.7109375" style="64" bestFit="1" customWidth="1"/>
    <col min="2830" max="2830" width="12" style="64" customWidth="1"/>
    <col min="2831" max="2831" width="14.140625" style="64" customWidth="1"/>
    <col min="2832" max="2832" width="11.85546875" style="64" bestFit="1" customWidth="1"/>
    <col min="2833" max="3072" width="9.140625" style="64"/>
    <col min="3073" max="3073" width="64.140625" style="64" customWidth="1"/>
    <col min="3074" max="3074" width="8.5703125" style="64" customWidth="1"/>
    <col min="3075" max="3075" width="13.7109375" style="64" customWidth="1"/>
    <col min="3076" max="3076" width="12.28515625" style="64" customWidth="1"/>
    <col min="3077" max="3077" width="12.7109375" style="64" customWidth="1"/>
    <col min="3078" max="3078" width="13.140625" style="64" customWidth="1"/>
    <col min="3079" max="3079" width="13.28515625" style="64" customWidth="1"/>
    <col min="3080" max="3085" width="10.7109375" style="64" bestFit="1" customWidth="1"/>
    <col min="3086" max="3086" width="12" style="64" customWidth="1"/>
    <col min="3087" max="3087" width="14.140625" style="64" customWidth="1"/>
    <col min="3088" max="3088" width="11.85546875" style="64" bestFit="1" customWidth="1"/>
    <col min="3089" max="3328" width="9.140625" style="64"/>
    <col min="3329" max="3329" width="64.140625" style="64" customWidth="1"/>
    <col min="3330" max="3330" width="8.5703125" style="64" customWidth="1"/>
    <col min="3331" max="3331" width="13.7109375" style="64" customWidth="1"/>
    <col min="3332" max="3332" width="12.28515625" style="64" customWidth="1"/>
    <col min="3333" max="3333" width="12.7109375" style="64" customWidth="1"/>
    <col min="3334" max="3334" width="13.140625" style="64" customWidth="1"/>
    <col min="3335" max="3335" width="13.28515625" style="64" customWidth="1"/>
    <col min="3336" max="3341" width="10.7109375" style="64" bestFit="1" customWidth="1"/>
    <col min="3342" max="3342" width="12" style="64" customWidth="1"/>
    <col min="3343" max="3343" width="14.140625" style="64" customWidth="1"/>
    <col min="3344" max="3344" width="11.85546875" style="64" bestFit="1" customWidth="1"/>
    <col min="3345" max="3584" width="9.140625" style="64"/>
    <col min="3585" max="3585" width="64.140625" style="64" customWidth="1"/>
    <col min="3586" max="3586" width="8.5703125" style="64" customWidth="1"/>
    <col min="3587" max="3587" width="13.7109375" style="64" customWidth="1"/>
    <col min="3588" max="3588" width="12.28515625" style="64" customWidth="1"/>
    <col min="3589" max="3589" width="12.7109375" style="64" customWidth="1"/>
    <col min="3590" max="3590" width="13.140625" style="64" customWidth="1"/>
    <col min="3591" max="3591" width="13.28515625" style="64" customWidth="1"/>
    <col min="3592" max="3597" width="10.7109375" style="64" bestFit="1" customWidth="1"/>
    <col min="3598" max="3598" width="12" style="64" customWidth="1"/>
    <col min="3599" max="3599" width="14.140625" style="64" customWidth="1"/>
    <col min="3600" max="3600" width="11.85546875" style="64" bestFit="1" customWidth="1"/>
    <col min="3601" max="3840" width="9.140625" style="64"/>
    <col min="3841" max="3841" width="64.140625" style="64" customWidth="1"/>
    <col min="3842" max="3842" width="8.5703125" style="64" customWidth="1"/>
    <col min="3843" max="3843" width="13.7109375" style="64" customWidth="1"/>
    <col min="3844" max="3844" width="12.28515625" style="64" customWidth="1"/>
    <col min="3845" max="3845" width="12.7109375" style="64" customWidth="1"/>
    <col min="3846" max="3846" width="13.140625" style="64" customWidth="1"/>
    <col min="3847" max="3847" width="13.28515625" style="64" customWidth="1"/>
    <col min="3848" max="3853" width="10.7109375" style="64" bestFit="1" customWidth="1"/>
    <col min="3854" max="3854" width="12" style="64" customWidth="1"/>
    <col min="3855" max="3855" width="14.140625" style="64" customWidth="1"/>
    <col min="3856" max="3856" width="11.85546875" style="64" bestFit="1" customWidth="1"/>
    <col min="3857" max="4096" width="9.140625" style="64"/>
    <col min="4097" max="4097" width="64.140625" style="64" customWidth="1"/>
    <col min="4098" max="4098" width="8.5703125" style="64" customWidth="1"/>
    <col min="4099" max="4099" width="13.7109375" style="64" customWidth="1"/>
    <col min="4100" max="4100" width="12.28515625" style="64" customWidth="1"/>
    <col min="4101" max="4101" width="12.7109375" style="64" customWidth="1"/>
    <col min="4102" max="4102" width="13.140625" style="64" customWidth="1"/>
    <col min="4103" max="4103" width="13.28515625" style="64" customWidth="1"/>
    <col min="4104" max="4109" width="10.7109375" style="64" bestFit="1" customWidth="1"/>
    <col min="4110" max="4110" width="12" style="64" customWidth="1"/>
    <col min="4111" max="4111" width="14.140625" style="64" customWidth="1"/>
    <col min="4112" max="4112" width="11.85546875" style="64" bestFit="1" customWidth="1"/>
    <col min="4113" max="4352" width="9.140625" style="64"/>
    <col min="4353" max="4353" width="64.140625" style="64" customWidth="1"/>
    <col min="4354" max="4354" width="8.5703125" style="64" customWidth="1"/>
    <col min="4355" max="4355" width="13.7109375" style="64" customWidth="1"/>
    <col min="4356" max="4356" width="12.28515625" style="64" customWidth="1"/>
    <col min="4357" max="4357" width="12.7109375" style="64" customWidth="1"/>
    <col min="4358" max="4358" width="13.140625" style="64" customWidth="1"/>
    <col min="4359" max="4359" width="13.28515625" style="64" customWidth="1"/>
    <col min="4360" max="4365" width="10.7109375" style="64" bestFit="1" customWidth="1"/>
    <col min="4366" max="4366" width="12" style="64" customWidth="1"/>
    <col min="4367" max="4367" width="14.140625" style="64" customWidth="1"/>
    <col min="4368" max="4368" width="11.85546875" style="64" bestFit="1" customWidth="1"/>
    <col min="4369" max="4608" width="9.140625" style="64"/>
    <col min="4609" max="4609" width="64.140625" style="64" customWidth="1"/>
    <col min="4610" max="4610" width="8.5703125" style="64" customWidth="1"/>
    <col min="4611" max="4611" width="13.7109375" style="64" customWidth="1"/>
    <col min="4612" max="4612" width="12.28515625" style="64" customWidth="1"/>
    <col min="4613" max="4613" width="12.7109375" style="64" customWidth="1"/>
    <col min="4614" max="4614" width="13.140625" style="64" customWidth="1"/>
    <col min="4615" max="4615" width="13.28515625" style="64" customWidth="1"/>
    <col min="4616" max="4621" width="10.7109375" style="64" bestFit="1" customWidth="1"/>
    <col min="4622" max="4622" width="12" style="64" customWidth="1"/>
    <col min="4623" max="4623" width="14.140625" style="64" customWidth="1"/>
    <col min="4624" max="4624" width="11.85546875" style="64" bestFit="1" customWidth="1"/>
    <col min="4625" max="4864" width="9.140625" style="64"/>
    <col min="4865" max="4865" width="64.140625" style="64" customWidth="1"/>
    <col min="4866" max="4866" width="8.5703125" style="64" customWidth="1"/>
    <col min="4867" max="4867" width="13.7109375" style="64" customWidth="1"/>
    <col min="4868" max="4868" width="12.28515625" style="64" customWidth="1"/>
    <col min="4869" max="4869" width="12.7109375" style="64" customWidth="1"/>
    <col min="4870" max="4870" width="13.140625" style="64" customWidth="1"/>
    <col min="4871" max="4871" width="13.28515625" style="64" customWidth="1"/>
    <col min="4872" max="4877" width="10.7109375" style="64" bestFit="1" customWidth="1"/>
    <col min="4878" max="4878" width="12" style="64" customWidth="1"/>
    <col min="4879" max="4879" width="14.140625" style="64" customWidth="1"/>
    <col min="4880" max="4880" width="11.85546875" style="64" bestFit="1" customWidth="1"/>
    <col min="4881" max="5120" width="9.140625" style="64"/>
    <col min="5121" max="5121" width="64.140625" style="64" customWidth="1"/>
    <col min="5122" max="5122" width="8.5703125" style="64" customWidth="1"/>
    <col min="5123" max="5123" width="13.7109375" style="64" customWidth="1"/>
    <col min="5124" max="5124" width="12.28515625" style="64" customWidth="1"/>
    <col min="5125" max="5125" width="12.7109375" style="64" customWidth="1"/>
    <col min="5126" max="5126" width="13.140625" style="64" customWidth="1"/>
    <col min="5127" max="5127" width="13.28515625" style="64" customWidth="1"/>
    <col min="5128" max="5133" width="10.7109375" style="64" bestFit="1" customWidth="1"/>
    <col min="5134" max="5134" width="12" style="64" customWidth="1"/>
    <col min="5135" max="5135" width="14.140625" style="64" customWidth="1"/>
    <col min="5136" max="5136" width="11.85546875" style="64" bestFit="1" customWidth="1"/>
    <col min="5137" max="5376" width="9.140625" style="64"/>
    <col min="5377" max="5377" width="64.140625" style="64" customWidth="1"/>
    <col min="5378" max="5378" width="8.5703125" style="64" customWidth="1"/>
    <col min="5379" max="5379" width="13.7109375" style="64" customWidth="1"/>
    <col min="5380" max="5380" width="12.28515625" style="64" customWidth="1"/>
    <col min="5381" max="5381" width="12.7109375" style="64" customWidth="1"/>
    <col min="5382" max="5382" width="13.140625" style="64" customWidth="1"/>
    <col min="5383" max="5383" width="13.28515625" style="64" customWidth="1"/>
    <col min="5384" max="5389" width="10.7109375" style="64" bestFit="1" customWidth="1"/>
    <col min="5390" max="5390" width="12" style="64" customWidth="1"/>
    <col min="5391" max="5391" width="14.140625" style="64" customWidth="1"/>
    <col min="5392" max="5392" width="11.85546875" style="64" bestFit="1" customWidth="1"/>
    <col min="5393" max="5632" width="9.140625" style="64"/>
    <col min="5633" max="5633" width="64.140625" style="64" customWidth="1"/>
    <col min="5634" max="5634" width="8.5703125" style="64" customWidth="1"/>
    <col min="5635" max="5635" width="13.7109375" style="64" customWidth="1"/>
    <col min="5636" max="5636" width="12.28515625" style="64" customWidth="1"/>
    <col min="5637" max="5637" width="12.7109375" style="64" customWidth="1"/>
    <col min="5638" max="5638" width="13.140625" style="64" customWidth="1"/>
    <col min="5639" max="5639" width="13.28515625" style="64" customWidth="1"/>
    <col min="5640" max="5645" width="10.7109375" style="64" bestFit="1" customWidth="1"/>
    <col min="5646" max="5646" width="12" style="64" customWidth="1"/>
    <col min="5647" max="5647" width="14.140625" style="64" customWidth="1"/>
    <col min="5648" max="5648" width="11.85546875" style="64" bestFit="1" customWidth="1"/>
    <col min="5649" max="5888" width="9.140625" style="64"/>
    <col min="5889" max="5889" width="64.140625" style="64" customWidth="1"/>
    <col min="5890" max="5890" width="8.5703125" style="64" customWidth="1"/>
    <col min="5891" max="5891" width="13.7109375" style="64" customWidth="1"/>
    <col min="5892" max="5892" width="12.28515625" style="64" customWidth="1"/>
    <col min="5893" max="5893" width="12.7109375" style="64" customWidth="1"/>
    <col min="5894" max="5894" width="13.140625" style="64" customWidth="1"/>
    <col min="5895" max="5895" width="13.28515625" style="64" customWidth="1"/>
    <col min="5896" max="5901" width="10.7109375" style="64" bestFit="1" customWidth="1"/>
    <col min="5902" max="5902" width="12" style="64" customWidth="1"/>
    <col min="5903" max="5903" width="14.140625" style="64" customWidth="1"/>
    <col min="5904" max="5904" width="11.85546875" style="64" bestFit="1" customWidth="1"/>
    <col min="5905" max="6144" width="9.140625" style="64"/>
    <col min="6145" max="6145" width="64.140625" style="64" customWidth="1"/>
    <col min="6146" max="6146" width="8.5703125" style="64" customWidth="1"/>
    <col min="6147" max="6147" width="13.7109375" style="64" customWidth="1"/>
    <col min="6148" max="6148" width="12.28515625" style="64" customWidth="1"/>
    <col min="6149" max="6149" width="12.7109375" style="64" customWidth="1"/>
    <col min="6150" max="6150" width="13.140625" style="64" customWidth="1"/>
    <col min="6151" max="6151" width="13.28515625" style="64" customWidth="1"/>
    <col min="6152" max="6157" width="10.7109375" style="64" bestFit="1" customWidth="1"/>
    <col min="6158" max="6158" width="12" style="64" customWidth="1"/>
    <col min="6159" max="6159" width="14.140625" style="64" customWidth="1"/>
    <col min="6160" max="6160" width="11.85546875" style="64" bestFit="1" customWidth="1"/>
    <col min="6161" max="6400" width="9.140625" style="64"/>
    <col min="6401" max="6401" width="64.140625" style="64" customWidth="1"/>
    <col min="6402" max="6402" width="8.5703125" style="64" customWidth="1"/>
    <col min="6403" max="6403" width="13.7109375" style="64" customWidth="1"/>
    <col min="6404" max="6404" width="12.28515625" style="64" customWidth="1"/>
    <col min="6405" max="6405" width="12.7109375" style="64" customWidth="1"/>
    <col min="6406" max="6406" width="13.140625" style="64" customWidth="1"/>
    <col min="6407" max="6407" width="13.28515625" style="64" customWidth="1"/>
    <col min="6408" max="6413" width="10.7109375" style="64" bestFit="1" customWidth="1"/>
    <col min="6414" max="6414" width="12" style="64" customWidth="1"/>
    <col min="6415" max="6415" width="14.140625" style="64" customWidth="1"/>
    <col min="6416" max="6416" width="11.85546875" style="64" bestFit="1" customWidth="1"/>
    <col min="6417" max="6656" width="9.140625" style="64"/>
    <col min="6657" max="6657" width="64.140625" style="64" customWidth="1"/>
    <col min="6658" max="6658" width="8.5703125" style="64" customWidth="1"/>
    <col min="6659" max="6659" width="13.7109375" style="64" customWidth="1"/>
    <col min="6660" max="6660" width="12.28515625" style="64" customWidth="1"/>
    <col min="6661" max="6661" width="12.7109375" style="64" customWidth="1"/>
    <col min="6662" max="6662" width="13.140625" style="64" customWidth="1"/>
    <col min="6663" max="6663" width="13.28515625" style="64" customWidth="1"/>
    <col min="6664" max="6669" width="10.7109375" style="64" bestFit="1" customWidth="1"/>
    <col min="6670" max="6670" width="12" style="64" customWidth="1"/>
    <col min="6671" max="6671" width="14.140625" style="64" customWidth="1"/>
    <col min="6672" max="6672" width="11.85546875" style="64" bestFit="1" customWidth="1"/>
    <col min="6673" max="6912" width="9.140625" style="64"/>
    <col min="6913" max="6913" width="64.140625" style="64" customWidth="1"/>
    <col min="6914" max="6914" width="8.5703125" style="64" customWidth="1"/>
    <col min="6915" max="6915" width="13.7109375" style="64" customWidth="1"/>
    <col min="6916" max="6916" width="12.28515625" style="64" customWidth="1"/>
    <col min="6917" max="6917" width="12.7109375" style="64" customWidth="1"/>
    <col min="6918" max="6918" width="13.140625" style="64" customWidth="1"/>
    <col min="6919" max="6919" width="13.28515625" style="64" customWidth="1"/>
    <col min="6920" max="6925" width="10.7109375" style="64" bestFit="1" customWidth="1"/>
    <col min="6926" max="6926" width="12" style="64" customWidth="1"/>
    <col min="6927" max="6927" width="14.140625" style="64" customWidth="1"/>
    <col min="6928" max="6928" width="11.85546875" style="64" bestFit="1" customWidth="1"/>
    <col min="6929" max="7168" width="9.140625" style="64"/>
    <col min="7169" max="7169" width="64.140625" style="64" customWidth="1"/>
    <col min="7170" max="7170" width="8.5703125" style="64" customWidth="1"/>
    <col min="7171" max="7171" width="13.7109375" style="64" customWidth="1"/>
    <col min="7172" max="7172" width="12.28515625" style="64" customWidth="1"/>
    <col min="7173" max="7173" width="12.7109375" style="64" customWidth="1"/>
    <col min="7174" max="7174" width="13.140625" style="64" customWidth="1"/>
    <col min="7175" max="7175" width="13.28515625" style="64" customWidth="1"/>
    <col min="7176" max="7181" width="10.7109375" style="64" bestFit="1" customWidth="1"/>
    <col min="7182" max="7182" width="12" style="64" customWidth="1"/>
    <col min="7183" max="7183" width="14.140625" style="64" customWidth="1"/>
    <col min="7184" max="7184" width="11.85546875" style="64" bestFit="1" customWidth="1"/>
    <col min="7185" max="7424" width="9.140625" style="64"/>
    <col min="7425" max="7425" width="64.140625" style="64" customWidth="1"/>
    <col min="7426" max="7426" width="8.5703125" style="64" customWidth="1"/>
    <col min="7427" max="7427" width="13.7109375" style="64" customWidth="1"/>
    <col min="7428" max="7428" width="12.28515625" style="64" customWidth="1"/>
    <col min="7429" max="7429" width="12.7109375" style="64" customWidth="1"/>
    <col min="7430" max="7430" width="13.140625" style="64" customWidth="1"/>
    <col min="7431" max="7431" width="13.28515625" style="64" customWidth="1"/>
    <col min="7432" max="7437" width="10.7109375" style="64" bestFit="1" customWidth="1"/>
    <col min="7438" max="7438" width="12" style="64" customWidth="1"/>
    <col min="7439" max="7439" width="14.140625" style="64" customWidth="1"/>
    <col min="7440" max="7440" width="11.85546875" style="64" bestFit="1" customWidth="1"/>
    <col min="7441" max="7680" width="9.140625" style="64"/>
    <col min="7681" max="7681" width="64.140625" style="64" customWidth="1"/>
    <col min="7682" max="7682" width="8.5703125" style="64" customWidth="1"/>
    <col min="7683" max="7683" width="13.7109375" style="64" customWidth="1"/>
    <col min="7684" max="7684" width="12.28515625" style="64" customWidth="1"/>
    <col min="7685" max="7685" width="12.7109375" style="64" customWidth="1"/>
    <col min="7686" max="7686" width="13.140625" style="64" customWidth="1"/>
    <col min="7687" max="7687" width="13.28515625" style="64" customWidth="1"/>
    <col min="7688" max="7693" width="10.7109375" style="64" bestFit="1" customWidth="1"/>
    <col min="7694" max="7694" width="12" style="64" customWidth="1"/>
    <col min="7695" max="7695" width="14.140625" style="64" customWidth="1"/>
    <col min="7696" max="7696" width="11.85546875" style="64" bestFit="1" customWidth="1"/>
    <col min="7697" max="7936" width="9.140625" style="64"/>
    <col min="7937" max="7937" width="64.140625" style="64" customWidth="1"/>
    <col min="7938" max="7938" width="8.5703125" style="64" customWidth="1"/>
    <col min="7939" max="7939" width="13.7109375" style="64" customWidth="1"/>
    <col min="7940" max="7940" width="12.28515625" style="64" customWidth="1"/>
    <col min="7941" max="7941" width="12.7109375" style="64" customWidth="1"/>
    <col min="7942" max="7942" width="13.140625" style="64" customWidth="1"/>
    <col min="7943" max="7943" width="13.28515625" style="64" customWidth="1"/>
    <col min="7944" max="7949" width="10.7109375" style="64" bestFit="1" customWidth="1"/>
    <col min="7950" max="7950" width="12" style="64" customWidth="1"/>
    <col min="7951" max="7951" width="14.140625" style="64" customWidth="1"/>
    <col min="7952" max="7952" width="11.85546875" style="64" bestFit="1" customWidth="1"/>
    <col min="7953" max="8192" width="9.140625" style="64"/>
    <col min="8193" max="8193" width="64.140625" style="64" customWidth="1"/>
    <col min="8194" max="8194" width="8.5703125" style="64" customWidth="1"/>
    <col min="8195" max="8195" width="13.7109375" style="64" customWidth="1"/>
    <col min="8196" max="8196" width="12.28515625" style="64" customWidth="1"/>
    <col min="8197" max="8197" width="12.7109375" style="64" customWidth="1"/>
    <col min="8198" max="8198" width="13.140625" style="64" customWidth="1"/>
    <col min="8199" max="8199" width="13.28515625" style="64" customWidth="1"/>
    <col min="8200" max="8205" width="10.7109375" style="64" bestFit="1" customWidth="1"/>
    <col min="8206" max="8206" width="12" style="64" customWidth="1"/>
    <col min="8207" max="8207" width="14.140625" style="64" customWidth="1"/>
    <col min="8208" max="8208" width="11.85546875" style="64" bestFit="1" customWidth="1"/>
    <col min="8209" max="8448" width="9.140625" style="64"/>
    <col min="8449" max="8449" width="64.140625" style="64" customWidth="1"/>
    <col min="8450" max="8450" width="8.5703125" style="64" customWidth="1"/>
    <col min="8451" max="8451" width="13.7109375" style="64" customWidth="1"/>
    <col min="8452" max="8452" width="12.28515625" style="64" customWidth="1"/>
    <col min="8453" max="8453" width="12.7109375" style="64" customWidth="1"/>
    <col min="8454" max="8454" width="13.140625" style="64" customWidth="1"/>
    <col min="8455" max="8455" width="13.28515625" style="64" customWidth="1"/>
    <col min="8456" max="8461" width="10.7109375" style="64" bestFit="1" customWidth="1"/>
    <col min="8462" max="8462" width="12" style="64" customWidth="1"/>
    <col min="8463" max="8463" width="14.140625" style="64" customWidth="1"/>
    <col min="8464" max="8464" width="11.85546875" style="64" bestFit="1" customWidth="1"/>
    <col min="8465" max="8704" width="9.140625" style="64"/>
    <col min="8705" max="8705" width="64.140625" style="64" customWidth="1"/>
    <col min="8706" max="8706" width="8.5703125" style="64" customWidth="1"/>
    <col min="8707" max="8707" width="13.7109375" style="64" customWidth="1"/>
    <col min="8708" max="8708" width="12.28515625" style="64" customWidth="1"/>
    <col min="8709" max="8709" width="12.7109375" style="64" customWidth="1"/>
    <col min="8710" max="8710" width="13.140625" style="64" customWidth="1"/>
    <col min="8711" max="8711" width="13.28515625" style="64" customWidth="1"/>
    <col min="8712" max="8717" width="10.7109375" style="64" bestFit="1" customWidth="1"/>
    <col min="8718" max="8718" width="12" style="64" customWidth="1"/>
    <col min="8719" max="8719" width="14.140625" style="64" customWidth="1"/>
    <col min="8720" max="8720" width="11.85546875" style="64" bestFit="1" customWidth="1"/>
    <col min="8721" max="8960" width="9.140625" style="64"/>
    <col min="8961" max="8961" width="64.140625" style="64" customWidth="1"/>
    <col min="8962" max="8962" width="8.5703125" style="64" customWidth="1"/>
    <col min="8963" max="8963" width="13.7109375" style="64" customWidth="1"/>
    <col min="8964" max="8964" width="12.28515625" style="64" customWidth="1"/>
    <col min="8965" max="8965" width="12.7109375" style="64" customWidth="1"/>
    <col min="8966" max="8966" width="13.140625" style="64" customWidth="1"/>
    <col min="8967" max="8967" width="13.28515625" style="64" customWidth="1"/>
    <col min="8968" max="8973" width="10.7109375" style="64" bestFit="1" customWidth="1"/>
    <col min="8974" max="8974" width="12" style="64" customWidth="1"/>
    <col min="8975" max="8975" width="14.140625" style="64" customWidth="1"/>
    <col min="8976" max="8976" width="11.85546875" style="64" bestFit="1" customWidth="1"/>
    <col min="8977" max="9216" width="9.140625" style="64"/>
    <col min="9217" max="9217" width="64.140625" style="64" customWidth="1"/>
    <col min="9218" max="9218" width="8.5703125" style="64" customWidth="1"/>
    <col min="9219" max="9219" width="13.7109375" style="64" customWidth="1"/>
    <col min="9220" max="9220" width="12.28515625" style="64" customWidth="1"/>
    <col min="9221" max="9221" width="12.7109375" style="64" customWidth="1"/>
    <col min="9222" max="9222" width="13.140625" style="64" customWidth="1"/>
    <col min="9223" max="9223" width="13.28515625" style="64" customWidth="1"/>
    <col min="9224" max="9229" width="10.7109375" style="64" bestFit="1" customWidth="1"/>
    <col min="9230" max="9230" width="12" style="64" customWidth="1"/>
    <col min="9231" max="9231" width="14.140625" style="64" customWidth="1"/>
    <col min="9232" max="9232" width="11.85546875" style="64" bestFit="1" customWidth="1"/>
    <col min="9233" max="9472" width="9.140625" style="64"/>
    <col min="9473" max="9473" width="64.140625" style="64" customWidth="1"/>
    <col min="9474" max="9474" width="8.5703125" style="64" customWidth="1"/>
    <col min="9475" max="9475" width="13.7109375" style="64" customWidth="1"/>
    <col min="9476" max="9476" width="12.28515625" style="64" customWidth="1"/>
    <col min="9477" max="9477" width="12.7109375" style="64" customWidth="1"/>
    <col min="9478" max="9478" width="13.140625" style="64" customWidth="1"/>
    <col min="9479" max="9479" width="13.28515625" style="64" customWidth="1"/>
    <col min="9480" max="9485" width="10.7109375" style="64" bestFit="1" customWidth="1"/>
    <col min="9486" max="9486" width="12" style="64" customWidth="1"/>
    <col min="9487" max="9487" width="14.140625" style="64" customWidth="1"/>
    <col min="9488" max="9488" width="11.85546875" style="64" bestFit="1" customWidth="1"/>
    <col min="9489" max="9728" width="9.140625" style="64"/>
    <col min="9729" max="9729" width="64.140625" style="64" customWidth="1"/>
    <col min="9730" max="9730" width="8.5703125" style="64" customWidth="1"/>
    <col min="9731" max="9731" width="13.7109375" style="64" customWidth="1"/>
    <col min="9732" max="9732" width="12.28515625" style="64" customWidth="1"/>
    <col min="9733" max="9733" width="12.7109375" style="64" customWidth="1"/>
    <col min="9734" max="9734" width="13.140625" style="64" customWidth="1"/>
    <col min="9735" max="9735" width="13.28515625" style="64" customWidth="1"/>
    <col min="9736" max="9741" width="10.7109375" style="64" bestFit="1" customWidth="1"/>
    <col min="9742" max="9742" width="12" style="64" customWidth="1"/>
    <col min="9743" max="9743" width="14.140625" style="64" customWidth="1"/>
    <col min="9744" max="9744" width="11.85546875" style="64" bestFit="1" customWidth="1"/>
    <col min="9745" max="9984" width="9.140625" style="64"/>
    <col min="9985" max="9985" width="64.140625" style="64" customWidth="1"/>
    <col min="9986" max="9986" width="8.5703125" style="64" customWidth="1"/>
    <col min="9987" max="9987" width="13.7109375" style="64" customWidth="1"/>
    <col min="9988" max="9988" width="12.28515625" style="64" customWidth="1"/>
    <col min="9989" max="9989" width="12.7109375" style="64" customWidth="1"/>
    <col min="9990" max="9990" width="13.140625" style="64" customWidth="1"/>
    <col min="9991" max="9991" width="13.28515625" style="64" customWidth="1"/>
    <col min="9992" max="9997" width="10.7109375" style="64" bestFit="1" customWidth="1"/>
    <col min="9998" max="9998" width="12" style="64" customWidth="1"/>
    <col min="9999" max="9999" width="14.140625" style="64" customWidth="1"/>
    <col min="10000" max="10000" width="11.85546875" style="64" bestFit="1" customWidth="1"/>
    <col min="10001" max="10240" width="9.140625" style="64"/>
    <col min="10241" max="10241" width="64.140625" style="64" customWidth="1"/>
    <col min="10242" max="10242" width="8.5703125" style="64" customWidth="1"/>
    <col min="10243" max="10243" width="13.7109375" style="64" customWidth="1"/>
    <col min="10244" max="10244" width="12.28515625" style="64" customWidth="1"/>
    <col min="10245" max="10245" width="12.7109375" style="64" customWidth="1"/>
    <col min="10246" max="10246" width="13.140625" style="64" customWidth="1"/>
    <col min="10247" max="10247" width="13.28515625" style="64" customWidth="1"/>
    <col min="10248" max="10253" width="10.7109375" style="64" bestFit="1" customWidth="1"/>
    <col min="10254" max="10254" width="12" style="64" customWidth="1"/>
    <col min="10255" max="10255" width="14.140625" style="64" customWidth="1"/>
    <col min="10256" max="10256" width="11.85546875" style="64" bestFit="1" customWidth="1"/>
    <col min="10257" max="10496" width="9.140625" style="64"/>
    <col min="10497" max="10497" width="64.140625" style="64" customWidth="1"/>
    <col min="10498" max="10498" width="8.5703125" style="64" customWidth="1"/>
    <col min="10499" max="10499" width="13.7109375" style="64" customWidth="1"/>
    <col min="10500" max="10500" width="12.28515625" style="64" customWidth="1"/>
    <col min="10501" max="10501" width="12.7109375" style="64" customWidth="1"/>
    <col min="10502" max="10502" width="13.140625" style="64" customWidth="1"/>
    <col min="10503" max="10503" width="13.28515625" style="64" customWidth="1"/>
    <col min="10504" max="10509" width="10.7109375" style="64" bestFit="1" customWidth="1"/>
    <col min="10510" max="10510" width="12" style="64" customWidth="1"/>
    <col min="10511" max="10511" width="14.140625" style="64" customWidth="1"/>
    <col min="10512" max="10512" width="11.85546875" style="64" bestFit="1" customWidth="1"/>
    <col min="10513" max="10752" width="9.140625" style="64"/>
    <col min="10753" max="10753" width="64.140625" style="64" customWidth="1"/>
    <col min="10754" max="10754" width="8.5703125" style="64" customWidth="1"/>
    <col min="10755" max="10755" width="13.7109375" style="64" customWidth="1"/>
    <col min="10756" max="10756" width="12.28515625" style="64" customWidth="1"/>
    <col min="10757" max="10757" width="12.7109375" style="64" customWidth="1"/>
    <col min="10758" max="10758" width="13.140625" style="64" customWidth="1"/>
    <col min="10759" max="10759" width="13.28515625" style="64" customWidth="1"/>
    <col min="10760" max="10765" width="10.7109375" style="64" bestFit="1" customWidth="1"/>
    <col min="10766" max="10766" width="12" style="64" customWidth="1"/>
    <col min="10767" max="10767" width="14.140625" style="64" customWidth="1"/>
    <col min="10768" max="10768" width="11.85546875" style="64" bestFit="1" customWidth="1"/>
    <col min="10769" max="11008" width="9.140625" style="64"/>
    <col min="11009" max="11009" width="64.140625" style="64" customWidth="1"/>
    <col min="11010" max="11010" width="8.5703125" style="64" customWidth="1"/>
    <col min="11011" max="11011" width="13.7109375" style="64" customWidth="1"/>
    <col min="11012" max="11012" width="12.28515625" style="64" customWidth="1"/>
    <col min="11013" max="11013" width="12.7109375" style="64" customWidth="1"/>
    <col min="11014" max="11014" width="13.140625" style="64" customWidth="1"/>
    <col min="11015" max="11015" width="13.28515625" style="64" customWidth="1"/>
    <col min="11016" max="11021" width="10.7109375" style="64" bestFit="1" customWidth="1"/>
    <col min="11022" max="11022" width="12" style="64" customWidth="1"/>
    <col min="11023" max="11023" width="14.140625" style="64" customWidth="1"/>
    <col min="11024" max="11024" width="11.85546875" style="64" bestFit="1" customWidth="1"/>
    <col min="11025" max="11264" width="9.140625" style="64"/>
    <col min="11265" max="11265" width="64.140625" style="64" customWidth="1"/>
    <col min="11266" max="11266" width="8.5703125" style="64" customWidth="1"/>
    <col min="11267" max="11267" width="13.7109375" style="64" customWidth="1"/>
    <col min="11268" max="11268" width="12.28515625" style="64" customWidth="1"/>
    <col min="11269" max="11269" width="12.7109375" style="64" customWidth="1"/>
    <col min="11270" max="11270" width="13.140625" style="64" customWidth="1"/>
    <col min="11271" max="11271" width="13.28515625" style="64" customWidth="1"/>
    <col min="11272" max="11277" width="10.7109375" style="64" bestFit="1" customWidth="1"/>
    <col min="11278" max="11278" width="12" style="64" customWidth="1"/>
    <col min="11279" max="11279" width="14.140625" style="64" customWidth="1"/>
    <col min="11280" max="11280" width="11.85546875" style="64" bestFit="1" customWidth="1"/>
    <col min="11281" max="11520" width="9.140625" style="64"/>
    <col min="11521" max="11521" width="64.140625" style="64" customWidth="1"/>
    <col min="11522" max="11522" width="8.5703125" style="64" customWidth="1"/>
    <col min="11523" max="11523" width="13.7109375" style="64" customWidth="1"/>
    <col min="11524" max="11524" width="12.28515625" style="64" customWidth="1"/>
    <col min="11525" max="11525" width="12.7109375" style="64" customWidth="1"/>
    <col min="11526" max="11526" width="13.140625" style="64" customWidth="1"/>
    <col min="11527" max="11527" width="13.28515625" style="64" customWidth="1"/>
    <col min="11528" max="11533" width="10.7109375" style="64" bestFit="1" customWidth="1"/>
    <col min="11534" max="11534" width="12" style="64" customWidth="1"/>
    <col min="11535" max="11535" width="14.140625" style="64" customWidth="1"/>
    <col min="11536" max="11536" width="11.85546875" style="64" bestFit="1" customWidth="1"/>
    <col min="11537" max="11776" width="9.140625" style="64"/>
    <col min="11777" max="11777" width="64.140625" style="64" customWidth="1"/>
    <col min="11778" max="11778" width="8.5703125" style="64" customWidth="1"/>
    <col min="11779" max="11779" width="13.7109375" style="64" customWidth="1"/>
    <col min="11780" max="11780" width="12.28515625" style="64" customWidth="1"/>
    <col min="11781" max="11781" width="12.7109375" style="64" customWidth="1"/>
    <col min="11782" max="11782" width="13.140625" style="64" customWidth="1"/>
    <col min="11783" max="11783" width="13.28515625" style="64" customWidth="1"/>
    <col min="11784" max="11789" width="10.7109375" style="64" bestFit="1" customWidth="1"/>
    <col min="11790" max="11790" width="12" style="64" customWidth="1"/>
    <col min="11791" max="11791" width="14.140625" style="64" customWidth="1"/>
    <col min="11792" max="11792" width="11.85546875" style="64" bestFit="1" customWidth="1"/>
    <col min="11793" max="12032" width="9.140625" style="64"/>
    <col min="12033" max="12033" width="64.140625" style="64" customWidth="1"/>
    <col min="12034" max="12034" width="8.5703125" style="64" customWidth="1"/>
    <col min="12035" max="12035" width="13.7109375" style="64" customWidth="1"/>
    <col min="12036" max="12036" width="12.28515625" style="64" customWidth="1"/>
    <col min="12037" max="12037" width="12.7109375" style="64" customWidth="1"/>
    <col min="12038" max="12038" width="13.140625" style="64" customWidth="1"/>
    <col min="12039" max="12039" width="13.28515625" style="64" customWidth="1"/>
    <col min="12040" max="12045" width="10.7109375" style="64" bestFit="1" customWidth="1"/>
    <col min="12046" max="12046" width="12" style="64" customWidth="1"/>
    <col min="12047" max="12047" width="14.140625" style="64" customWidth="1"/>
    <col min="12048" max="12048" width="11.85546875" style="64" bestFit="1" customWidth="1"/>
    <col min="12049" max="12288" width="9.140625" style="64"/>
    <col min="12289" max="12289" width="64.140625" style="64" customWidth="1"/>
    <col min="12290" max="12290" width="8.5703125" style="64" customWidth="1"/>
    <col min="12291" max="12291" width="13.7109375" style="64" customWidth="1"/>
    <col min="12292" max="12292" width="12.28515625" style="64" customWidth="1"/>
    <col min="12293" max="12293" width="12.7109375" style="64" customWidth="1"/>
    <col min="12294" max="12294" width="13.140625" style="64" customWidth="1"/>
    <col min="12295" max="12295" width="13.28515625" style="64" customWidth="1"/>
    <col min="12296" max="12301" width="10.7109375" style="64" bestFit="1" customWidth="1"/>
    <col min="12302" max="12302" width="12" style="64" customWidth="1"/>
    <col min="12303" max="12303" width="14.140625" style="64" customWidth="1"/>
    <col min="12304" max="12304" width="11.85546875" style="64" bestFit="1" customWidth="1"/>
    <col min="12305" max="12544" width="9.140625" style="64"/>
    <col min="12545" max="12545" width="64.140625" style="64" customWidth="1"/>
    <col min="12546" max="12546" width="8.5703125" style="64" customWidth="1"/>
    <col min="12547" max="12547" width="13.7109375" style="64" customWidth="1"/>
    <col min="12548" max="12548" width="12.28515625" style="64" customWidth="1"/>
    <col min="12549" max="12549" width="12.7109375" style="64" customWidth="1"/>
    <col min="12550" max="12550" width="13.140625" style="64" customWidth="1"/>
    <col min="12551" max="12551" width="13.28515625" style="64" customWidth="1"/>
    <col min="12552" max="12557" width="10.7109375" style="64" bestFit="1" customWidth="1"/>
    <col min="12558" max="12558" width="12" style="64" customWidth="1"/>
    <col min="12559" max="12559" width="14.140625" style="64" customWidth="1"/>
    <col min="12560" max="12560" width="11.85546875" style="64" bestFit="1" customWidth="1"/>
    <col min="12561" max="12800" width="9.140625" style="64"/>
    <col min="12801" max="12801" width="64.140625" style="64" customWidth="1"/>
    <col min="12802" max="12802" width="8.5703125" style="64" customWidth="1"/>
    <col min="12803" max="12803" width="13.7109375" style="64" customWidth="1"/>
    <col min="12804" max="12804" width="12.28515625" style="64" customWidth="1"/>
    <col min="12805" max="12805" width="12.7109375" style="64" customWidth="1"/>
    <col min="12806" max="12806" width="13.140625" style="64" customWidth="1"/>
    <col min="12807" max="12807" width="13.28515625" style="64" customWidth="1"/>
    <col min="12808" max="12813" width="10.7109375" style="64" bestFit="1" customWidth="1"/>
    <col min="12814" max="12814" width="12" style="64" customWidth="1"/>
    <col min="12815" max="12815" width="14.140625" style="64" customWidth="1"/>
    <col min="12816" max="12816" width="11.85546875" style="64" bestFit="1" customWidth="1"/>
    <col min="12817" max="13056" width="9.140625" style="64"/>
    <col min="13057" max="13057" width="64.140625" style="64" customWidth="1"/>
    <col min="13058" max="13058" width="8.5703125" style="64" customWidth="1"/>
    <col min="13059" max="13059" width="13.7109375" style="64" customWidth="1"/>
    <col min="13060" max="13060" width="12.28515625" style="64" customWidth="1"/>
    <col min="13061" max="13061" width="12.7109375" style="64" customWidth="1"/>
    <col min="13062" max="13062" width="13.140625" style="64" customWidth="1"/>
    <col min="13063" max="13063" width="13.28515625" style="64" customWidth="1"/>
    <col min="13064" max="13069" width="10.7109375" style="64" bestFit="1" customWidth="1"/>
    <col min="13070" max="13070" width="12" style="64" customWidth="1"/>
    <col min="13071" max="13071" width="14.140625" style="64" customWidth="1"/>
    <col min="13072" max="13072" width="11.85546875" style="64" bestFit="1" customWidth="1"/>
    <col min="13073" max="13312" width="9.140625" style="64"/>
    <col min="13313" max="13313" width="64.140625" style="64" customWidth="1"/>
    <col min="13314" max="13314" width="8.5703125" style="64" customWidth="1"/>
    <col min="13315" max="13315" width="13.7109375" style="64" customWidth="1"/>
    <col min="13316" max="13316" width="12.28515625" style="64" customWidth="1"/>
    <col min="13317" max="13317" width="12.7109375" style="64" customWidth="1"/>
    <col min="13318" max="13318" width="13.140625" style="64" customWidth="1"/>
    <col min="13319" max="13319" width="13.28515625" style="64" customWidth="1"/>
    <col min="13320" max="13325" width="10.7109375" style="64" bestFit="1" customWidth="1"/>
    <col min="13326" max="13326" width="12" style="64" customWidth="1"/>
    <col min="13327" max="13327" width="14.140625" style="64" customWidth="1"/>
    <col min="13328" max="13328" width="11.85546875" style="64" bestFit="1" customWidth="1"/>
    <col min="13329" max="13568" width="9.140625" style="64"/>
    <col min="13569" max="13569" width="64.140625" style="64" customWidth="1"/>
    <col min="13570" max="13570" width="8.5703125" style="64" customWidth="1"/>
    <col min="13571" max="13571" width="13.7109375" style="64" customWidth="1"/>
    <col min="13572" max="13572" width="12.28515625" style="64" customWidth="1"/>
    <col min="13573" max="13573" width="12.7109375" style="64" customWidth="1"/>
    <col min="13574" max="13574" width="13.140625" style="64" customWidth="1"/>
    <col min="13575" max="13575" width="13.28515625" style="64" customWidth="1"/>
    <col min="13576" max="13581" width="10.7109375" style="64" bestFit="1" customWidth="1"/>
    <col min="13582" max="13582" width="12" style="64" customWidth="1"/>
    <col min="13583" max="13583" width="14.140625" style="64" customWidth="1"/>
    <col min="13584" max="13584" width="11.85546875" style="64" bestFit="1" customWidth="1"/>
    <col min="13585" max="13824" width="9.140625" style="64"/>
    <col min="13825" max="13825" width="64.140625" style="64" customWidth="1"/>
    <col min="13826" max="13826" width="8.5703125" style="64" customWidth="1"/>
    <col min="13827" max="13827" width="13.7109375" style="64" customWidth="1"/>
    <col min="13828" max="13828" width="12.28515625" style="64" customWidth="1"/>
    <col min="13829" max="13829" width="12.7109375" style="64" customWidth="1"/>
    <col min="13830" max="13830" width="13.140625" style="64" customWidth="1"/>
    <col min="13831" max="13831" width="13.28515625" style="64" customWidth="1"/>
    <col min="13832" max="13837" width="10.7109375" style="64" bestFit="1" customWidth="1"/>
    <col min="13838" max="13838" width="12" style="64" customWidth="1"/>
    <col min="13839" max="13839" width="14.140625" style="64" customWidth="1"/>
    <col min="13840" max="13840" width="11.85546875" style="64" bestFit="1" customWidth="1"/>
    <col min="13841" max="14080" width="9.140625" style="64"/>
    <col min="14081" max="14081" width="64.140625" style="64" customWidth="1"/>
    <col min="14082" max="14082" width="8.5703125" style="64" customWidth="1"/>
    <col min="14083" max="14083" width="13.7109375" style="64" customWidth="1"/>
    <col min="14084" max="14084" width="12.28515625" style="64" customWidth="1"/>
    <col min="14085" max="14085" width="12.7109375" style="64" customWidth="1"/>
    <col min="14086" max="14086" width="13.140625" style="64" customWidth="1"/>
    <col min="14087" max="14087" width="13.28515625" style="64" customWidth="1"/>
    <col min="14088" max="14093" width="10.7109375" style="64" bestFit="1" customWidth="1"/>
    <col min="14094" max="14094" width="12" style="64" customWidth="1"/>
    <col min="14095" max="14095" width="14.140625" style="64" customWidth="1"/>
    <col min="14096" max="14096" width="11.85546875" style="64" bestFit="1" customWidth="1"/>
    <col min="14097" max="14336" width="9.140625" style="64"/>
    <col min="14337" max="14337" width="64.140625" style="64" customWidth="1"/>
    <col min="14338" max="14338" width="8.5703125" style="64" customWidth="1"/>
    <col min="14339" max="14339" width="13.7109375" style="64" customWidth="1"/>
    <col min="14340" max="14340" width="12.28515625" style="64" customWidth="1"/>
    <col min="14341" max="14341" width="12.7109375" style="64" customWidth="1"/>
    <col min="14342" max="14342" width="13.140625" style="64" customWidth="1"/>
    <col min="14343" max="14343" width="13.28515625" style="64" customWidth="1"/>
    <col min="14344" max="14349" width="10.7109375" style="64" bestFit="1" customWidth="1"/>
    <col min="14350" max="14350" width="12" style="64" customWidth="1"/>
    <col min="14351" max="14351" width="14.140625" style="64" customWidth="1"/>
    <col min="14352" max="14352" width="11.85546875" style="64" bestFit="1" customWidth="1"/>
    <col min="14353" max="14592" width="9.140625" style="64"/>
    <col min="14593" max="14593" width="64.140625" style="64" customWidth="1"/>
    <col min="14594" max="14594" width="8.5703125" style="64" customWidth="1"/>
    <col min="14595" max="14595" width="13.7109375" style="64" customWidth="1"/>
    <col min="14596" max="14596" width="12.28515625" style="64" customWidth="1"/>
    <col min="14597" max="14597" width="12.7109375" style="64" customWidth="1"/>
    <col min="14598" max="14598" width="13.140625" style="64" customWidth="1"/>
    <col min="14599" max="14599" width="13.28515625" style="64" customWidth="1"/>
    <col min="14600" max="14605" width="10.7109375" style="64" bestFit="1" customWidth="1"/>
    <col min="14606" max="14606" width="12" style="64" customWidth="1"/>
    <col min="14607" max="14607" width="14.140625" style="64" customWidth="1"/>
    <col min="14608" max="14608" width="11.85546875" style="64" bestFit="1" customWidth="1"/>
    <col min="14609" max="14848" width="9.140625" style="64"/>
    <col min="14849" max="14849" width="64.140625" style="64" customWidth="1"/>
    <col min="14850" max="14850" width="8.5703125" style="64" customWidth="1"/>
    <col min="14851" max="14851" width="13.7109375" style="64" customWidth="1"/>
    <col min="14852" max="14852" width="12.28515625" style="64" customWidth="1"/>
    <col min="14853" max="14853" width="12.7109375" style="64" customWidth="1"/>
    <col min="14854" max="14854" width="13.140625" style="64" customWidth="1"/>
    <col min="14855" max="14855" width="13.28515625" style="64" customWidth="1"/>
    <col min="14856" max="14861" width="10.7109375" style="64" bestFit="1" customWidth="1"/>
    <col min="14862" max="14862" width="12" style="64" customWidth="1"/>
    <col min="14863" max="14863" width="14.140625" style="64" customWidth="1"/>
    <col min="14864" max="14864" width="11.85546875" style="64" bestFit="1" customWidth="1"/>
    <col min="14865" max="15104" width="9.140625" style="64"/>
    <col min="15105" max="15105" width="64.140625" style="64" customWidth="1"/>
    <col min="15106" max="15106" width="8.5703125" style="64" customWidth="1"/>
    <col min="15107" max="15107" width="13.7109375" style="64" customWidth="1"/>
    <col min="15108" max="15108" width="12.28515625" style="64" customWidth="1"/>
    <col min="15109" max="15109" width="12.7109375" style="64" customWidth="1"/>
    <col min="15110" max="15110" width="13.140625" style="64" customWidth="1"/>
    <col min="15111" max="15111" width="13.28515625" style="64" customWidth="1"/>
    <col min="15112" max="15117" width="10.7109375" style="64" bestFit="1" customWidth="1"/>
    <col min="15118" max="15118" width="12" style="64" customWidth="1"/>
    <col min="15119" max="15119" width="14.140625" style="64" customWidth="1"/>
    <col min="15120" max="15120" width="11.85546875" style="64" bestFit="1" customWidth="1"/>
    <col min="15121" max="15360" width="9.140625" style="64"/>
    <col min="15361" max="15361" width="64.140625" style="64" customWidth="1"/>
    <col min="15362" max="15362" width="8.5703125" style="64" customWidth="1"/>
    <col min="15363" max="15363" width="13.7109375" style="64" customWidth="1"/>
    <col min="15364" max="15364" width="12.28515625" style="64" customWidth="1"/>
    <col min="15365" max="15365" width="12.7109375" style="64" customWidth="1"/>
    <col min="15366" max="15366" width="13.140625" style="64" customWidth="1"/>
    <col min="15367" max="15367" width="13.28515625" style="64" customWidth="1"/>
    <col min="15368" max="15373" width="10.7109375" style="64" bestFit="1" customWidth="1"/>
    <col min="15374" max="15374" width="12" style="64" customWidth="1"/>
    <col min="15375" max="15375" width="14.140625" style="64" customWidth="1"/>
    <col min="15376" max="15376" width="11.85546875" style="64" bestFit="1" customWidth="1"/>
    <col min="15377" max="15616" width="9.140625" style="64"/>
    <col min="15617" max="15617" width="64.140625" style="64" customWidth="1"/>
    <col min="15618" max="15618" width="8.5703125" style="64" customWidth="1"/>
    <col min="15619" max="15619" width="13.7109375" style="64" customWidth="1"/>
    <col min="15620" max="15620" width="12.28515625" style="64" customWidth="1"/>
    <col min="15621" max="15621" width="12.7109375" style="64" customWidth="1"/>
    <col min="15622" max="15622" width="13.140625" style="64" customWidth="1"/>
    <col min="15623" max="15623" width="13.28515625" style="64" customWidth="1"/>
    <col min="15624" max="15629" width="10.7109375" style="64" bestFit="1" customWidth="1"/>
    <col min="15630" max="15630" width="12" style="64" customWidth="1"/>
    <col min="15631" max="15631" width="14.140625" style="64" customWidth="1"/>
    <col min="15632" max="15632" width="11.85546875" style="64" bestFit="1" customWidth="1"/>
    <col min="15633" max="15872" width="9.140625" style="64"/>
    <col min="15873" max="15873" width="64.140625" style="64" customWidth="1"/>
    <col min="15874" max="15874" width="8.5703125" style="64" customWidth="1"/>
    <col min="15875" max="15875" width="13.7109375" style="64" customWidth="1"/>
    <col min="15876" max="15876" width="12.28515625" style="64" customWidth="1"/>
    <col min="15877" max="15877" width="12.7109375" style="64" customWidth="1"/>
    <col min="15878" max="15878" width="13.140625" style="64" customWidth="1"/>
    <col min="15879" max="15879" width="13.28515625" style="64" customWidth="1"/>
    <col min="15880" max="15885" width="10.7109375" style="64" bestFit="1" customWidth="1"/>
    <col min="15886" max="15886" width="12" style="64" customWidth="1"/>
    <col min="15887" max="15887" width="14.140625" style="64" customWidth="1"/>
    <col min="15888" max="15888" width="11.85546875" style="64" bestFit="1" customWidth="1"/>
    <col min="15889" max="16128" width="9.140625" style="64"/>
    <col min="16129" max="16129" width="64.140625" style="64" customWidth="1"/>
    <col min="16130" max="16130" width="8.5703125" style="64" customWidth="1"/>
    <col min="16131" max="16131" width="13.7109375" style="64" customWidth="1"/>
    <col min="16132" max="16132" width="12.28515625" style="64" customWidth="1"/>
    <col min="16133" max="16133" width="12.7109375" style="64" customWidth="1"/>
    <col min="16134" max="16134" width="13.140625" style="64" customWidth="1"/>
    <col min="16135" max="16135" width="13.28515625" style="64" customWidth="1"/>
    <col min="16136" max="16141" width="10.7109375" style="64" bestFit="1" customWidth="1"/>
    <col min="16142" max="16142" width="12" style="64" customWidth="1"/>
    <col min="16143" max="16143" width="14.140625" style="64" customWidth="1"/>
    <col min="16144" max="16144" width="11.85546875" style="64" bestFit="1" customWidth="1"/>
    <col min="16145" max="16384" width="9.140625" style="64"/>
  </cols>
  <sheetData>
    <row r="1" spans="1:256" hidden="1">
      <c r="A1" s="186" t="s">
        <v>227</v>
      </c>
      <c r="B1" s="186"/>
      <c r="C1" s="186"/>
      <c r="D1" s="186"/>
      <c r="E1" s="192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57"/>
    </row>
    <row r="2" spans="1:256">
      <c r="A2" s="202" t="s">
        <v>228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75"/>
    </row>
    <row r="3" spans="1:256">
      <c r="A3" s="203" t="s">
        <v>599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75"/>
    </row>
    <row r="4" spans="1:256" ht="28.5">
      <c r="A4" s="103" t="s">
        <v>29</v>
      </c>
      <c r="B4" s="104" t="s">
        <v>30</v>
      </c>
      <c r="C4" s="105" t="s">
        <v>229</v>
      </c>
      <c r="D4" s="105" t="s">
        <v>230</v>
      </c>
      <c r="E4" s="105" t="s">
        <v>231</v>
      </c>
      <c r="F4" s="105" t="s">
        <v>232</v>
      </c>
      <c r="G4" s="105" t="s">
        <v>233</v>
      </c>
      <c r="H4" s="105" t="s">
        <v>234</v>
      </c>
      <c r="I4" s="105" t="s">
        <v>235</v>
      </c>
      <c r="J4" s="105" t="s">
        <v>236</v>
      </c>
      <c r="K4" s="105" t="s">
        <v>237</v>
      </c>
      <c r="L4" s="105" t="s">
        <v>238</v>
      </c>
      <c r="M4" s="105" t="s">
        <v>239</v>
      </c>
      <c r="N4" s="105" t="s">
        <v>240</v>
      </c>
      <c r="O4" s="106" t="s">
        <v>241</v>
      </c>
      <c r="P4" s="141"/>
      <c r="Q4" s="54"/>
    </row>
    <row r="5" spans="1:256">
      <c r="A5" s="108" t="s">
        <v>31</v>
      </c>
      <c r="B5" s="109" t="s">
        <v>32</v>
      </c>
      <c r="C5" s="13">
        <v>247000</v>
      </c>
      <c r="D5" s="13">
        <v>247000</v>
      </c>
      <c r="E5" s="13">
        <v>247000</v>
      </c>
      <c r="F5" s="13">
        <v>247000</v>
      </c>
      <c r="G5" s="13">
        <v>247000</v>
      </c>
      <c r="H5" s="13">
        <v>247000</v>
      </c>
      <c r="I5" s="13">
        <v>247000</v>
      </c>
      <c r="J5" s="13">
        <v>247000</v>
      </c>
      <c r="K5" s="13">
        <v>247000</v>
      </c>
      <c r="L5" s="13">
        <v>247000</v>
      </c>
      <c r="M5" s="13">
        <v>247000</v>
      </c>
      <c r="N5" s="13">
        <v>247000</v>
      </c>
      <c r="O5" s="13">
        <v>2964000</v>
      </c>
      <c r="P5" s="142"/>
      <c r="Q5" s="107"/>
      <c r="R5" s="77"/>
    </row>
    <row r="6" spans="1:256">
      <c r="A6" s="110" t="s">
        <v>33</v>
      </c>
      <c r="B6" s="111" t="s">
        <v>34</v>
      </c>
      <c r="C6" s="2"/>
      <c r="D6" s="2"/>
      <c r="E6" s="2"/>
      <c r="F6" s="2"/>
      <c r="G6" s="2"/>
      <c r="H6" s="2">
        <v>125000</v>
      </c>
      <c r="I6" s="2"/>
      <c r="J6" s="2"/>
      <c r="K6" s="2"/>
      <c r="L6" s="2"/>
      <c r="M6" s="2">
        <v>124000</v>
      </c>
      <c r="N6" s="2"/>
      <c r="O6" s="13">
        <v>249000</v>
      </c>
      <c r="P6" s="142"/>
      <c r="Q6" s="107"/>
      <c r="R6" s="77"/>
    </row>
    <row r="7" spans="1:256" s="140" customFormat="1">
      <c r="A7" s="136" t="s">
        <v>35</v>
      </c>
      <c r="B7" s="137" t="s">
        <v>36</v>
      </c>
      <c r="C7" s="37">
        <f>SUM(C5:C6)</f>
        <v>247000</v>
      </c>
      <c r="D7" s="37">
        <f t="shared" ref="D7:N7" si="0">SUM(D5:D6)</f>
        <v>247000</v>
      </c>
      <c r="E7" s="37">
        <f t="shared" si="0"/>
        <v>247000</v>
      </c>
      <c r="F7" s="37">
        <f t="shared" si="0"/>
        <v>247000</v>
      </c>
      <c r="G7" s="37">
        <f t="shared" si="0"/>
        <v>247000</v>
      </c>
      <c r="H7" s="37">
        <f t="shared" si="0"/>
        <v>372000</v>
      </c>
      <c r="I7" s="37">
        <f t="shared" si="0"/>
        <v>247000</v>
      </c>
      <c r="J7" s="37">
        <f t="shared" si="0"/>
        <v>247000</v>
      </c>
      <c r="K7" s="37">
        <f t="shared" si="0"/>
        <v>247000</v>
      </c>
      <c r="L7" s="37">
        <f t="shared" si="0"/>
        <v>247000</v>
      </c>
      <c r="M7" s="37">
        <f t="shared" si="0"/>
        <v>371000</v>
      </c>
      <c r="N7" s="37">
        <f t="shared" si="0"/>
        <v>247000</v>
      </c>
      <c r="O7" s="37">
        <f>SUM(O5:O6)</f>
        <v>3213000</v>
      </c>
      <c r="P7" s="143"/>
      <c r="Q7" s="107"/>
      <c r="R7" s="138"/>
      <c r="S7" s="64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</row>
    <row r="8" spans="1:256">
      <c r="A8" s="112" t="s">
        <v>37</v>
      </c>
      <c r="B8" s="111" t="s">
        <v>38</v>
      </c>
      <c r="C8" s="13">
        <v>172012</v>
      </c>
      <c r="D8" s="13">
        <v>172012</v>
      </c>
      <c r="E8" s="13">
        <v>172012</v>
      </c>
      <c r="F8" s="13">
        <v>172012</v>
      </c>
      <c r="G8" s="13">
        <v>172012</v>
      </c>
      <c r="H8" s="13">
        <v>172012</v>
      </c>
      <c r="I8" s="13">
        <v>172012</v>
      </c>
      <c r="J8" s="13">
        <v>172012</v>
      </c>
      <c r="K8" s="13">
        <v>172012</v>
      </c>
      <c r="L8" s="13">
        <v>172012</v>
      </c>
      <c r="M8" s="13">
        <v>172012</v>
      </c>
      <c r="N8" s="13">
        <v>172012</v>
      </c>
      <c r="O8" s="13">
        <v>2064144</v>
      </c>
      <c r="P8" s="142"/>
      <c r="Q8" s="107"/>
      <c r="R8" s="77"/>
    </row>
    <row r="9" spans="1:256" ht="30">
      <c r="A9" s="112" t="s">
        <v>39</v>
      </c>
      <c r="B9" s="111" t="s">
        <v>40</v>
      </c>
      <c r="C9" s="13">
        <v>24667</v>
      </c>
      <c r="D9" s="13">
        <v>24667</v>
      </c>
      <c r="E9" s="13">
        <v>24667</v>
      </c>
      <c r="F9" s="13">
        <v>24667</v>
      </c>
      <c r="G9" s="13">
        <v>24667</v>
      </c>
      <c r="H9" s="13">
        <v>24667</v>
      </c>
      <c r="I9" s="13">
        <v>24667</v>
      </c>
      <c r="J9" s="13">
        <v>24667</v>
      </c>
      <c r="K9" s="13">
        <v>24667</v>
      </c>
      <c r="L9" s="13">
        <v>24667</v>
      </c>
      <c r="M9" s="13">
        <v>24667</v>
      </c>
      <c r="N9" s="13">
        <v>24663</v>
      </c>
      <c r="O9" s="13">
        <v>296000</v>
      </c>
      <c r="P9" s="142"/>
      <c r="Q9" s="107"/>
      <c r="R9" s="77"/>
    </row>
    <row r="10" spans="1:256">
      <c r="A10" s="112" t="s">
        <v>117</v>
      </c>
      <c r="B10" s="111" t="s">
        <v>118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v>115950</v>
      </c>
      <c r="M10" s="13"/>
      <c r="N10" s="13"/>
      <c r="O10" s="13">
        <v>115950</v>
      </c>
      <c r="P10" s="142"/>
      <c r="Q10" s="107"/>
      <c r="R10" s="77"/>
    </row>
    <row r="11" spans="1:256" s="81" customFormat="1">
      <c r="A11" s="30" t="s">
        <v>41</v>
      </c>
      <c r="B11" s="29" t="s">
        <v>42</v>
      </c>
      <c r="C11" s="14">
        <f>SUM(C8:C10)</f>
        <v>196679</v>
      </c>
      <c r="D11" s="14">
        <f t="shared" ref="D11:N11" si="1">SUM(D8:D10)</f>
        <v>196679</v>
      </c>
      <c r="E11" s="14">
        <f t="shared" si="1"/>
        <v>196679</v>
      </c>
      <c r="F11" s="14">
        <f t="shared" si="1"/>
        <v>196679</v>
      </c>
      <c r="G11" s="14">
        <f t="shared" si="1"/>
        <v>196679</v>
      </c>
      <c r="H11" s="14">
        <f t="shared" si="1"/>
        <v>196679</v>
      </c>
      <c r="I11" s="14">
        <f t="shared" si="1"/>
        <v>196679</v>
      </c>
      <c r="J11" s="14">
        <f t="shared" si="1"/>
        <v>196679</v>
      </c>
      <c r="K11" s="14">
        <f t="shared" si="1"/>
        <v>196679</v>
      </c>
      <c r="L11" s="14">
        <f t="shared" si="1"/>
        <v>312629</v>
      </c>
      <c r="M11" s="14">
        <f t="shared" si="1"/>
        <v>196679</v>
      </c>
      <c r="N11" s="14">
        <f t="shared" si="1"/>
        <v>196675</v>
      </c>
      <c r="O11" s="14">
        <f>SUM(O8:O10)</f>
        <v>2476094</v>
      </c>
      <c r="P11" s="133"/>
      <c r="Q11" s="107"/>
      <c r="R11" s="77"/>
      <c r="S11" s="64"/>
    </row>
    <row r="12" spans="1:256" s="81" customFormat="1">
      <c r="A12" s="28" t="s">
        <v>43</v>
      </c>
      <c r="B12" s="29" t="s">
        <v>44</v>
      </c>
      <c r="C12" s="14">
        <f>SUM(C11,C7)</f>
        <v>443679</v>
      </c>
      <c r="D12" s="14">
        <f t="shared" ref="D12:N12" si="2">SUM(D11,D7)</f>
        <v>443679</v>
      </c>
      <c r="E12" s="14">
        <f t="shared" si="2"/>
        <v>443679</v>
      </c>
      <c r="F12" s="14">
        <f t="shared" si="2"/>
        <v>443679</v>
      </c>
      <c r="G12" s="14">
        <f t="shared" si="2"/>
        <v>443679</v>
      </c>
      <c r="H12" s="14">
        <f t="shared" si="2"/>
        <v>568679</v>
      </c>
      <c r="I12" s="14">
        <f t="shared" si="2"/>
        <v>443679</v>
      </c>
      <c r="J12" s="14">
        <f t="shared" si="2"/>
        <v>443679</v>
      </c>
      <c r="K12" s="14">
        <f t="shared" si="2"/>
        <v>443679</v>
      </c>
      <c r="L12" s="14">
        <f t="shared" si="2"/>
        <v>559629</v>
      </c>
      <c r="M12" s="14">
        <f t="shared" si="2"/>
        <v>567679</v>
      </c>
      <c r="N12" s="14">
        <f t="shared" si="2"/>
        <v>443675</v>
      </c>
      <c r="O12" s="14">
        <f>SUM(O11,O7)</f>
        <v>5689094</v>
      </c>
      <c r="P12" s="133"/>
      <c r="Q12" s="107"/>
      <c r="R12" s="77"/>
      <c r="S12" s="64"/>
    </row>
    <row r="13" spans="1:256" s="81" customFormat="1">
      <c r="A13" s="30" t="s">
        <v>45</v>
      </c>
      <c r="B13" s="29" t="s">
        <v>46</v>
      </c>
      <c r="C13" s="14">
        <v>96188</v>
      </c>
      <c r="D13" s="14">
        <v>96188</v>
      </c>
      <c r="E13" s="14">
        <v>96188</v>
      </c>
      <c r="F13" s="14">
        <v>96188</v>
      </c>
      <c r="G13" s="14">
        <v>96189</v>
      </c>
      <c r="H13" s="14">
        <v>96188</v>
      </c>
      <c r="I13" s="14">
        <v>96188</v>
      </c>
      <c r="J13" s="14">
        <v>96188</v>
      </c>
      <c r="K13" s="14">
        <v>96188</v>
      </c>
      <c r="L13" s="14">
        <v>96188</v>
      </c>
      <c r="M13" s="14">
        <v>96192</v>
      </c>
      <c r="N13" s="14">
        <v>96188</v>
      </c>
      <c r="O13" s="14">
        <v>1154261</v>
      </c>
      <c r="P13" s="133"/>
      <c r="Q13" s="107"/>
      <c r="R13" s="77"/>
      <c r="S13" s="64"/>
    </row>
    <row r="14" spans="1:256">
      <c r="A14" s="112" t="s">
        <v>242</v>
      </c>
      <c r="B14" s="111" t="s">
        <v>48</v>
      </c>
      <c r="C14" s="13">
        <v>25133</v>
      </c>
      <c r="D14" s="13">
        <v>25133</v>
      </c>
      <c r="E14" s="13">
        <v>25133</v>
      </c>
      <c r="F14" s="13">
        <v>25133</v>
      </c>
      <c r="G14" s="13">
        <v>25133</v>
      </c>
      <c r="H14" s="13">
        <v>25133</v>
      </c>
      <c r="I14" s="13">
        <v>25133</v>
      </c>
      <c r="J14" s="13">
        <v>25137</v>
      </c>
      <c r="K14" s="13">
        <v>25133</v>
      </c>
      <c r="L14" s="13">
        <v>25133</v>
      </c>
      <c r="M14" s="13">
        <v>25133</v>
      </c>
      <c r="N14" s="13">
        <v>25133</v>
      </c>
      <c r="O14" s="13">
        <v>301600</v>
      </c>
      <c r="P14" s="142"/>
      <c r="Q14" s="107"/>
      <c r="R14" s="77"/>
    </row>
    <row r="15" spans="1:256">
      <c r="A15" s="112" t="s">
        <v>256</v>
      </c>
      <c r="B15" s="111" t="s">
        <v>50</v>
      </c>
      <c r="C15" s="13">
        <v>234583</v>
      </c>
      <c r="D15" s="13">
        <v>234583</v>
      </c>
      <c r="E15" s="13">
        <v>234583</v>
      </c>
      <c r="F15" s="13">
        <v>234583</v>
      </c>
      <c r="G15" s="13">
        <v>234583</v>
      </c>
      <c r="H15" s="13">
        <v>234583</v>
      </c>
      <c r="I15" s="13">
        <v>234583</v>
      </c>
      <c r="J15" s="13">
        <v>234587</v>
      </c>
      <c r="K15" s="13">
        <v>234583</v>
      </c>
      <c r="L15" s="13">
        <v>234583</v>
      </c>
      <c r="M15" s="13">
        <v>234583</v>
      </c>
      <c r="N15" s="13">
        <v>234583</v>
      </c>
      <c r="O15" s="13">
        <v>2815000</v>
      </c>
      <c r="P15" s="142"/>
      <c r="Q15" s="107"/>
      <c r="R15" s="77"/>
    </row>
    <row r="16" spans="1:256" s="81" customFormat="1">
      <c r="A16" s="30" t="s">
        <v>51</v>
      </c>
      <c r="B16" s="29" t="s">
        <v>52</v>
      </c>
      <c r="C16" s="14">
        <f>SUM(C14:C15)</f>
        <v>259716</v>
      </c>
      <c r="D16" s="14">
        <f t="shared" ref="D16:N16" si="3">SUM(D14:D15)</f>
        <v>259716</v>
      </c>
      <c r="E16" s="14">
        <f t="shared" si="3"/>
        <v>259716</v>
      </c>
      <c r="F16" s="14">
        <f t="shared" si="3"/>
        <v>259716</v>
      </c>
      <c r="G16" s="14">
        <f t="shared" si="3"/>
        <v>259716</v>
      </c>
      <c r="H16" s="14">
        <f t="shared" si="3"/>
        <v>259716</v>
      </c>
      <c r="I16" s="14">
        <f t="shared" si="3"/>
        <v>259716</v>
      </c>
      <c r="J16" s="14">
        <f t="shared" si="3"/>
        <v>259724</v>
      </c>
      <c r="K16" s="14">
        <f t="shared" si="3"/>
        <v>259716</v>
      </c>
      <c r="L16" s="14">
        <f t="shared" si="3"/>
        <v>259716</v>
      </c>
      <c r="M16" s="14">
        <f t="shared" si="3"/>
        <v>259716</v>
      </c>
      <c r="N16" s="14">
        <f t="shared" si="3"/>
        <v>259716</v>
      </c>
      <c r="O16" s="14">
        <f>SUM(O14:O15)</f>
        <v>3116600</v>
      </c>
      <c r="P16" s="133"/>
      <c r="Q16" s="107"/>
      <c r="R16" s="77"/>
      <c r="S16" s="64"/>
    </row>
    <row r="17" spans="1:19">
      <c r="A17" s="112" t="s">
        <v>53</v>
      </c>
      <c r="B17" s="111" t="s">
        <v>54</v>
      </c>
      <c r="C17" s="13">
        <v>9738</v>
      </c>
      <c r="D17" s="13">
        <v>9738</v>
      </c>
      <c r="E17" s="13">
        <v>9738</v>
      </c>
      <c r="F17" s="13">
        <v>9738</v>
      </c>
      <c r="G17" s="13">
        <v>9740</v>
      </c>
      <c r="H17" s="13">
        <v>9738</v>
      </c>
      <c r="I17" s="13">
        <v>9738</v>
      </c>
      <c r="J17" s="13">
        <v>9738</v>
      </c>
      <c r="K17" s="13">
        <v>9738</v>
      </c>
      <c r="L17" s="13">
        <v>9740</v>
      </c>
      <c r="M17" s="13">
        <v>9738</v>
      </c>
      <c r="N17" s="13">
        <v>9738</v>
      </c>
      <c r="O17" s="13">
        <v>116860</v>
      </c>
      <c r="P17" s="142"/>
      <c r="Q17" s="107"/>
      <c r="R17" s="77"/>
    </row>
    <row r="18" spans="1:19">
      <c r="A18" s="112" t="s">
        <v>55</v>
      </c>
      <c r="B18" s="111" t="s">
        <v>56</v>
      </c>
      <c r="C18" s="13">
        <v>18750</v>
      </c>
      <c r="D18" s="13">
        <v>18750</v>
      </c>
      <c r="E18" s="13">
        <v>18750</v>
      </c>
      <c r="F18" s="13">
        <v>18750</v>
      </c>
      <c r="G18" s="13">
        <v>18750</v>
      </c>
      <c r="H18" s="13">
        <v>18750</v>
      </c>
      <c r="I18" s="13">
        <v>18750</v>
      </c>
      <c r="J18" s="13">
        <v>18750</v>
      </c>
      <c r="K18" s="13">
        <v>18750</v>
      </c>
      <c r="L18" s="13">
        <v>18750</v>
      </c>
      <c r="M18" s="13">
        <v>18750</v>
      </c>
      <c r="N18" s="13">
        <v>18750</v>
      </c>
      <c r="O18" s="13">
        <v>225000</v>
      </c>
      <c r="P18" s="142"/>
      <c r="Q18" s="107"/>
      <c r="R18" s="77"/>
    </row>
    <row r="19" spans="1:19" s="81" customFormat="1">
      <c r="A19" s="30" t="s">
        <v>57</v>
      </c>
      <c r="B19" s="29" t="s">
        <v>58</v>
      </c>
      <c r="C19" s="14">
        <f>SUM(C17:C18)</f>
        <v>28488</v>
      </c>
      <c r="D19" s="14">
        <f t="shared" ref="D19:N19" si="4">SUM(D17:D18)</f>
        <v>28488</v>
      </c>
      <c r="E19" s="14">
        <f t="shared" si="4"/>
        <v>28488</v>
      </c>
      <c r="F19" s="14">
        <f t="shared" si="4"/>
        <v>28488</v>
      </c>
      <c r="G19" s="14">
        <f t="shared" si="4"/>
        <v>28490</v>
      </c>
      <c r="H19" s="14">
        <f t="shared" si="4"/>
        <v>28488</v>
      </c>
      <c r="I19" s="14">
        <f t="shared" si="4"/>
        <v>28488</v>
      </c>
      <c r="J19" s="14">
        <f t="shared" si="4"/>
        <v>28488</v>
      </c>
      <c r="K19" s="14">
        <f t="shared" si="4"/>
        <v>28488</v>
      </c>
      <c r="L19" s="14">
        <f t="shared" si="4"/>
        <v>28490</v>
      </c>
      <c r="M19" s="14">
        <f t="shared" si="4"/>
        <v>28488</v>
      </c>
      <c r="N19" s="14">
        <f t="shared" si="4"/>
        <v>28488</v>
      </c>
      <c r="O19" s="14">
        <f>SUM(O17:O18)</f>
        <v>341860</v>
      </c>
      <c r="P19" s="133"/>
      <c r="Q19" s="107"/>
      <c r="R19" s="77"/>
      <c r="S19" s="64"/>
    </row>
    <row r="20" spans="1:19">
      <c r="A20" s="112" t="s">
        <v>59</v>
      </c>
      <c r="B20" s="111" t="s">
        <v>60</v>
      </c>
      <c r="C20" s="68">
        <v>222083</v>
      </c>
      <c r="D20" s="68">
        <v>222083</v>
      </c>
      <c r="E20" s="68">
        <v>222083</v>
      </c>
      <c r="F20" s="68">
        <v>222083</v>
      </c>
      <c r="G20" s="68">
        <v>222083</v>
      </c>
      <c r="H20" s="68">
        <v>222083</v>
      </c>
      <c r="I20" s="68">
        <v>222087</v>
      </c>
      <c r="J20" s="68">
        <v>222083</v>
      </c>
      <c r="K20" s="68">
        <v>222083</v>
      </c>
      <c r="L20" s="68">
        <v>222083</v>
      </c>
      <c r="M20" s="68">
        <v>222083</v>
      </c>
      <c r="N20" s="68">
        <v>222083</v>
      </c>
      <c r="O20" s="13">
        <v>2665000</v>
      </c>
      <c r="P20" s="142"/>
      <c r="Q20" s="107"/>
      <c r="R20" s="77"/>
    </row>
    <row r="21" spans="1:19">
      <c r="A21" s="112" t="s">
        <v>61</v>
      </c>
      <c r="B21" s="111" t="s">
        <v>62</v>
      </c>
      <c r="C21" s="13">
        <v>189029</v>
      </c>
      <c r="D21" s="13">
        <v>189029</v>
      </c>
      <c r="E21" s="13">
        <v>189029</v>
      </c>
      <c r="F21" s="13">
        <v>189030</v>
      </c>
      <c r="G21" s="13">
        <v>189029</v>
      </c>
      <c r="H21" s="13">
        <v>189029</v>
      </c>
      <c r="I21" s="13">
        <v>189029</v>
      </c>
      <c r="J21" s="13">
        <v>189029</v>
      </c>
      <c r="K21" s="13">
        <v>189029</v>
      </c>
      <c r="L21" s="13">
        <v>189030</v>
      </c>
      <c r="M21" s="13">
        <v>189029</v>
      </c>
      <c r="N21" s="13">
        <v>189029</v>
      </c>
      <c r="O21" s="13">
        <v>2268350</v>
      </c>
      <c r="P21" s="142"/>
      <c r="Q21" s="107"/>
      <c r="R21" s="77"/>
    </row>
    <row r="22" spans="1:19">
      <c r="A22" s="112" t="s">
        <v>63</v>
      </c>
      <c r="B22" s="111" t="s">
        <v>64</v>
      </c>
      <c r="C22" s="13">
        <v>53871</v>
      </c>
      <c r="D22" s="13">
        <v>53871</v>
      </c>
      <c r="E22" s="13">
        <v>53870</v>
      </c>
      <c r="F22" s="13">
        <v>53871</v>
      </c>
      <c r="G22" s="13">
        <v>53870</v>
      </c>
      <c r="H22" s="13">
        <v>53871</v>
      </c>
      <c r="I22" s="13">
        <v>53871</v>
      </c>
      <c r="J22" s="13">
        <v>53870</v>
      </c>
      <c r="K22" s="13">
        <v>53871</v>
      </c>
      <c r="L22" s="13">
        <v>53871</v>
      </c>
      <c r="M22" s="13">
        <v>53870</v>
      </c>
      <c r="N22" s="13">
        <v>53870</v>
      </c>
      <c r="O22" s="13">
        <v>646447</v>
      </c>
      <c r="P22" s="142"/>
      <c r="Q22" s="107"/>
      <c r="R22" s="77"/>
    </row>
    <row r="23" spans="1:19">
      <c r="A23" s="112" t="s">
        <v>65</v>
      </c>
      <c r="B23" s="111" t="s">
        <v>66</v>
      </c>
      <c r="C23" s="13">
        <v>368153</v>
      </c>
      <c r="D23" s="13">
        <v>368153</v>
      </c>
      <c r="E23" s="13">
        <v>368153</v>
      </c>
      <c r="F23" s="13">
        <v>368157</v>
      </c>
      <c r="G23" s="13">
        <v>368153</v>
      </c>
      <c r="H23" s="13">
        <v>368153</v>
      </c>
      <c r="I23" s="13">
        <v>368153</v>
      </c>
      <c r="J23" s="13">
        <v>368153</v>
      </c>
      <c r="K23" s="13">
        <v>368157</v>
      </c>
      <c r="L23" s="13">
        <v>368153</v>
      </c>
      <c r="M23" s="13">
        <v>368153</v>
      </c>
      <c r="N23" s="13">
        <v>368153</v>
      </c>
      <c r="O23" s="13">
        <v>4417844</v>
      </c>
      <c r="P23" s="142"/>
      <c r="Q23" s="107"/>
      <c r="R23" s="77"/>
    </row>
    <row r="24" spans="1:19" s="81" customFormat="1">
      <c r="A24" s="30" t="s">
        <v>67</v>
      </c>
      <c r="B24" s="29" t="s">
        <v>68</v>
      </c>
      <c r="C24" s="14">
        <f>SUM(C20:C23)</f>
        <v>833136</v>
      </c>
      <c r="D24" s="14">
        <f t="shared" ref="D24:N24" si="5">SUM(D20:D23)</f>
        <v>833136</v>
      </c>
      <c r="E24" s="14">
        <f t="shared" si="5"/>
        <v>833135</v>
      </c>
      <c r="F24" s="14">
        <f t="shared" si="5"/>
        <v>833141</v>
      </c>
      <c r="G24" s="14">
        <f t="shared" si="5"/>
        <v>833135</v>
      </c>
      <c r="H24" s="14">
        <f t="shared" si="5"/>
        <v>833136</v>
      </c>
      <c r="I24" s="14">
        <f t="shared" si="5"/>
        <v>833140</v>
      </c>
      <c r="J24" s="14">
        <f t="shared" si="5"/>
        <v>833135</v>
      </c>
      <c r="K24" s="14">
        <f t="shared" si="5"/>
        <v>833140</v>
      </c>
      <c r="L24" s="14">
        <f t="shared" si="5"/>
        <v>833137</v>
      </c>
      <c r="M24" s="14">
        <f t="shared" si="5"/>
        <v>833135</v>
      </c>
      <c r="N24" s="14">
        <f t="shared" si="5"/>
        <v>833135</v>
      </c>
      <c r="O24" s="14">
        <f>SUM(O20:O23)</f>
        <v>9997641</v>
      </c>
      <c r="P24" s="133"/>
      <c r="Q24" s="107"/>
      <c r="R24" s="77"/>
      <c r="S24" s="64"/>
    </row>
    <row r="25" spans="1:19">
      <c r="A25" s="112" t="s">
        <v>243</v>
      </c>
      <c r="B25" s="111" t="s">
        <v>70</v>
      </c>
      <c r="C25" s="13">
        <v>267129</v>
      </c>
      <c r="D25" s="13">
        <v>267129</v>
      </c>
      <c r="E25" s="13">
        <v>267129</v>
      </c>
      <c r="F25" s="13">
        <v>267129</v>
      </c>
      <c r="G25" s="13">
        <v>267128</v>
      </c>
      <c r="H25" s="13">
        <v>267129</v>
      </c>
      <c r="I25" s="13">
        <v>267129</v>
      </c>
      <c r="J25" s="13">
        <v>267129</v>
      </c>
      <c r="K25" s="13">
        <v>267129</v>
      </c>
      <c r="L25" s="13">
        <v>267128</v>
      </c>
      <c r="M25" s="13">
        <v>267129</v>
      </c>
      <c r="N25" s="13">
        <v>267129</v>
      </c>
      <c r="O25" s="13">
        <v>3205546</v>
      </c>
      <c r="P25" s="142"/>
      <c r="Q25" s="107"/>
      <c r="R25" s="77"/>
    </row>
    <row r="26" spans="1:19">
      <c r="A26" s="112" t="s">
        <v>119</v>
      </c>
      <c r="B26" s="111" t="s">
        <v>120</v>
      </c>
      <c r="C26" s="13"/>
      <c r="D26" s="13"/>
      <c r="E26" s="13"/>
      <c r="F26" s="13">
        <v>375500</v>
      </c>
      <c r="G26" s="13"/>
      <c r="H26" s="13"/>
      <c r="I26" s="13"/>
      <c r="J26" s="13"/>
      <c r="K26" s="13"/>
      <c r="L26" s="13">
        <v>375500</v>
      </c>
      <c r="M26" s="13"/>
      <c r="N26" s="13"/>
      <c r="O26" s="13">
        <v>751000</v>
      </c>
      <c r="P26" s="142"/>
      <c r="Q26" s="107"/>
      <c r="R26" s="77"/>
    </row>
    <row r="27" spans="1:19">
      <c r="A27" s="112" t="s">
        <v>71</v>
      </c>
      <c r="B27" s="111" t="s">
        <v>72</v>
      </c>
      <c r="C27" s="13"/>
      <c r="D27" s="13"/>
      <c r="E27" s="13"/>
      <c r="F27" s="13"/>
      <c r="G27" s="13"/>
      <c r="H27" s="13">
        <v>15762</v>
      </c>
      <c r="I27" s="13"/>
      <c r="J27" s="13"/>
      <c r="K27" s="13"/>
      <c r="L27" s="13"/>
      <c r="M27" s="13"/>
      <c r="N27" s="13"/>
      <c r="O27" s="13">
        <v>15762</v>
      </c>
      <c r="P27" s="142"/>
      <c r="Q27" s="107"/>
      <c r="R27" s="77"/>
    </row>
    <row r="28" spans="1:19" s="81" customFormat="1">
      <c r="A28" s="30" t="s">
        <v>73</v>
      </c>
      <c r="B28" s="29" t="s">
        <v>74</v>
      </c>
      <c r="C28" s="14">
        <f>SUM(C25:C27)</f>
        <v>267129</v>
      </c>
      <c r="D28" s="14">
        <f t="shared" ref="D28:N28" si="6">SUM(D25:D27)</f>
        <v>267129</v>
      </c>
      <c r="E28" s="14">
        <f t="shared" si="6"/>
        <v>267129</v>
      </c>
      <c r="F28" s="14">
        <f t="shared" si="6"/>
        <v>642629</v>
      </c>
      <c r="G28" s="14">
        <f t="shared" si="6"/>
        <v>267128</v>
      </c>
      <c r="H28" s="14">
        <f t="shared" si="6"/>
        <v>282891</v>
      </c>
      <c r="I28" s="14">
        <f t="shared" si="6"/>
        <v>267129</v>
      </c>
      <c r="J28" s="14">
        <f t="shared" si="6"/>
        <v>267129</v>
      </c>
      <c r="K28" s="14">
        <f t="shared" si="6"/>
        <v>267129</v>
      </c>
      <c r="L28" s="14">
        <f t="shared" si="6"/>
        <v>642628</v>
      </c>
      <c r="M28" s="14">
        <f t="shared" si="6"/>
        <v>267129</v>
      </c>
      <c r="N28" s="14">
        <f t="shared" si="6"/>
        <v>267129</v>
      </c>
      <c r="O28" s="14">
        <f>SUM(O25:O27)</f>
        <v>3972308</v>
      </c>
      <c r="P28" s="133"/>
      <c r="Q28" s="107"/>
      <c r="R28" s="77"/>
      <c r="S28" s="64"/>
    </row>
    <row r="29" spans="1:19" s="81" customFormat="1">
      <c r="A29" s="30" t="s">
        <v>75</v>
      </c>
      <c r="B29" s="29" t="s">
        <v>76</v>
      </c>
      <c r="C29" s="14">
        <f>SUM(C16+C19+C24+C28)</f>
        <v>1388469</v>
      </c>
      <c r="D29" s="14">
        <f t="shared" ref="D29:N29" si="7">SUM(D16+D19+D24+D28)</f>
        <v>1388469</v>
      </c>
      <c r="E29" s="14">
        <f t="shared" si="7"/>
        <v>1388468</v>
      </c>
      <c r="F29" s="14">
        <f t="shared" si="7"/>
        <v>1763974</v>
      </c>
      <c r="G29" s="14">
        <f t="shared" si="7"/>
        <v>1388469</v>
      </c>
      <c r="H29" s="14">
        <f t="shared" si="7"/>
        <v>1404231</v>
      </c>
      <c r="I29" s="14">
        <f t="shared" si="7"/>
        <v>1388473</v>
      </c>
      <c r="J29" s="14">
        <f t="shared" si="7"/>
        <v>1388476</v>
      </c>
      <c r="K29" s="14">
        <f t="shared" si="7"/>
        <v>1388473</v>
      </c>
      <c r="L29" s="14">
        <f t="shared" si="7"/>
        <v>1763971</v>
      </c>
      <c r="M29" s="14">
        <f t="shared" si="7"/>
        <v>1388468</v>
      </c>
      <c r="N29" s="14">
        <f t="shared" si="7"/>
        <v>1388468</v>
      </c>
      <c r="O29" s="14">
        <f>SUM(O16+O19+O24+O28)</f>
        <v>17428409</v>
      </c>
      <c r="P29" s="133"/>
      <c r="Q29" s="107"/>
      <c r="R29" s="77"/>
      <c r="S29" s="64"/>
    </row>
    <row r="30" spans="1:19">
      <c r="A30" s="112" t="s">
        <v>121</v>
      </c>
      <c r="B30" s="111" t="s">
        <v>122</v>
      </c>
      <c r="C30" s="13"/>
      <c r="D30" s="13"/>
      <c r="E30" s="13"/>
      <c r="F30" s="13"/>
      <c r="G30" s="13"/>
      <c r="H30" s="13"/>
      <c r="I30" s="13">
        <v>21000</v>
      </c>
      <c r="J30" s="13"/>
      <c r="K30" s="13"/>
      <c r="L30" s="13"/>
      <c r="M30" s="13">
        <v>21000</v>
      </c>
      <c r="N30" s="13"/>
      <c r="O30" s="13">
        <v>42000</v>
      </c>
      <c r="P30" s="142"/>
      <c r="Q30" s="107"/>
      <c r="R30" s="77"/>
    </row>
    <row r="31" spans="1:19">
      <c r="A31" s="113" t="s">
        <v>77</v>
      </c>
      <c r="B31" s="111" t="s">
        <v>78</v>
      </c>
      <c r="C31" s="13"/>
      <c r="D31" s="13"/>
      <c r="E31" s="13">
        <v>30000</v>
      </c>
      <c r="F31" s="13"/>
      <c r="G31" s="13">
        <v>50000</v>
      </c>
      <c r="H31" s="13"/>
      <c r="I31" s="13"/>
      <c r="J31" s="13"/>
      <c r="K31" s="13">
        <v>1831347</v>
      </c>
      <c r="L31" s="13">
        <v>220000</v>
      </c>
      <c r="M31" s="13"/>
      <c r="N31" s="13"/>
      <c r="O31" s="13">
        <v>2131347</v>
      </c>
      <c r="P31" s="142"/>
      <c r="Q31" s="107"/>
      <c r="R31" s="77"/>
    </row>
    <row r="32" spans="1:19" s="81" customFormat="1">
      <c r="A32" s="33" t="s">
        <v>79</v>
      </c>
      <c r="B32" s="29" t="s">
        <v>80</v>
      </c>
      <c r="C32" s="14">
        <f>SUM(C30:C31)</f>
        <v>0</v>
      </c>
      <c r="D32" s="14">
        <f t="shared" ref="D32:N32" si="8">SUM(D30:D31)</f>
        <v>0</v>
      </c>
      <c r="E32" s="14">
        <f t="shared" si="8"/>
        <v>30000</v>
      </c>
      <c r="F32" s="14">
        <f t="shared" si="8"/>
        <v>0</v>
      </c>
      <c r="G32" s="14">
        <f t="shared" si="8"/>
        <v>50000</v>
      </c>
      <c r="H32" s="14">
        <f t="shared" si="8"/>
        <v>0</v>
      </c>
      <c r="I32" s="14">
        <f t="shared" si="8"/>
        <v>21000</v>
      </c>
      <c r="J32" s="14">
        <f t="shared" si="8"/>
        <v>0</v>
      </c>
      <c r="K32" s="14">
        <f t="shared" si="8"/>
        <v>1831347</v>
      </c>
      <c r="L32" s="14">
        <f t="shared" si="8"/>
        <v>220000</v>
      </c>
      <c r="M32" s="14">
        <f t="shared" si="8"/>
        <v>21000</v>
      </c>
      <c r="N32" s="14">
        <f t="shared" si="8"/>
        <v>0</v>
      </c>
      <c r="O32" s="14">
        <f>SUM(O30:O31)</f>
        <v>2173347</v>
      </c>
      <c r="P32" s="133"/>
      <c r="Q32" s="107"/>
      <c r="R32" s="77"/>
      <c r="S32" s="64"/>
    </row>
    <row r="33" spans="1:256">
      <c r="A33" s="114" t="s">
        <v>81</v>
      </c>
      <c r="B33" s="111" t="s">
        <v>82</v>
      </c>
      <c r="C33" s="13"/>
      <c r="D33" s="13"/>
      <c r="E33" s="13">
        <v>150000</v>
      </c>
      <c r="F33" s="13"/>
      <c r="G33" s="13"/>
      <c r="H33" s="13">
        <v>150000</v>
      </c>
      <c r="I33" s="13"/>
      <c r="J33" s="13"/>
      <c r="K33" s="13">
        <v>150000</v>
      </c>
      <c r="L33" s="13"/>
      <c r="M33" s="13">
        <v>143663</v>
      </c>
      <c r="N33" s="13"/>
      <c r="O33" s="13">
        <v>593663</v>
      </c>
      <c r="P33" s="142"/>
      <c r="Q33" s="107"/>
      <c r="R33" s="77"/>
    </row>
    <row r="34" spans="1:256">
      <c r="A34" s="114" t="s">
        <v>83</v>
      </c>
      <c r="B34" s="111" t="s">
        <v>84</v>
      </c>
      <c r="C34" s="13"/>
      <c r="D34" s="13"/>
      <c r="E34" s="13">
        <v>247722</v>
      </c>
      <c r="F34" s="13"/>
      <c r="G34" s="13"/>
      <c r="H34" s="13">
        <v>247722</v>
      </c>
      <c r="I34" s="13"/>
      <c r="J34" s="13"/>
      <c r="K34" s="13">
        <v>247722</v>
      </c>
      <c r="L34" s="13"/>
      <c r="M34" s="13">
        <v>247722</v>
      </c>
      <c r="N34" s="13"/>
      <c r="O34" s="13">
        <v>990888</v>
      </c>
      <c r="P34" s="142"/>
      <c r="Q34" s="107"/>
      <c r="R34" s="77"/>
    </row>
    <row r="35" spans="1:256">
      <c r="A35" s="115" t="s">
        <v>85</v>
      </c>
      <c r="B35" s="111" t="s">
        <v>86</v>
      </c>
      <c r="C35" s="13"/>
      <c r="D35" s="13"/>
      <c r="E35" s="13">
        <v>16687947</v>
      </c>
      <c r="F35" s="13"/>
      <c r="G35" s="13"/>
      <c r="H35" s="13"/>
      <c r="I35" s="13"/>
      <c r="J35" s="13"/>
      <c r="K35" s="13"/>
      <c r="L35" s="13"/>
      <c r="M35" s="13"/>
      <c r="N35" s="13"/>
      <c r="O35" s="13">
        <v>16687947</v>
      </c>
      <c r="P35" s="142"/>
      <c r="Q35" s="107"/>
      <c r="R35" s="77"/>
    </row>
    <row r="36" spans="1:256" s="81" customFormat="1">
      <c r="A36" s="33" t="s">
        <v>87</v>
      </c>
      <c r="B36" s="29" t="s">
        <v>88</v>
      </c>
      <c r="C36" s="14">
        <f>SUM(C33:C35)</f>
        <v>0</v>
      </c>
      <c r="D36" s="14">
        <f t="shared" ref="D36:N36" si="9">SUM(D33:D35)</f>
        <v>0</v>
      </c>
      <c r="E36" s="14">
        <f t="shared" si="9"/>
        <v>17085669</v>
      </c>
      <c r="F36" s="14">
        <f t="shared" si="9"/>
        <v>0</v>
      </c>
      <c r="G36" s="14">
        <f t="shared" si="9"/>
        <v>0</v>
      </c>
      <c r="H36" s="14">
        <f t="shared" si="9"/>
        <v>397722</v>
      </c>
      <c r="I36" s="14">
        <f t="shared" si="9"/>
        <v>0</v>
      </c>
      <c r="J36" s="14">
        <f t="shared" si="9"/>
        <v>0</v>
      </c>
      <c r="K36" s="14">
        <f t="shared" si="9"/>
        <v>397722</v>
      </c>
      <c r="L36" s="14">
        <f t="shared" si="9"/>
        <v>0</v>
      </c>
      <c r="M36" s="14">
        <f t="shared" si="9"/>
        <v>391385</v>
      </c>
      <c r="N36" s="14">
        <f t="shared" si="9"/>
        <v>0</v>
      </c>
      <c r="O36" s="14">
        <f>SUM(O33:O35)</f>
        <v>18272498</v>
      </c>
      <c r="P36" s="133"/>
      <c r="Q36" s="107"/>
      <c r="R36" s="77"/>
      <c r="S36" s="64"/>
    </row>
    <row r="37" spans="1:256" s="121" customFormat="1">
      <c r="A37" s="116" t="s">
        <v>89</v>
      </c>
      <c r="B37" s="117"/>
      <c r="C37" s="118">
        <f>SUM(C12+C13+C29+C32+C36)</f>
        <v>1928336</v>
      </c>
      <c r="D37" s="118">
        <f t="shared" ref="D37:N37" si="10">SUM(D12+D13+D29+D32+D36)</f>
        <v>1928336</v>
      </c>
      <c r="E37" s="118">
        <f t="shared" si="10"/>
        <v>19044004</v>
      </c>
      <c r="F37" s="118">
        <f t="shared" si="10"/>
        <v>2303841</v>
      </c>
      <c r="G37" s="118">
        <f t="shared" si="10"/>
        <v>1978337</v>
      </c>
      <c r="H37" s="118">
        <f t="shared" si="10"/>
        <v>2466820</v>
      </c>
      <c r="I37" s="118">
        <f t="shared" si="10"/>
        <v>1949340</v>
      </c>
      <c r="J37" s="118">
        <f t="shared" si="10"/>
        <v>1928343</v>
      </c>
      <c r="K37" s="118">
        <f t="shared" si="10"/>
        <v>4157409</v>
      </c>
      <c r="L37" s="118">
        <f t="shared" si="10"/>
        <v>2639788</v>
      </c>
      <c r="M37" s="118">
        <f t="shared" si="10"/>
        <v>2464724</v>
      </c>
      <c r="N37" s="118">
        <f t="shared" si="10"/>
        <v>1928331</v>
      </c>
      <c r="O37" s="119">
        <f>SUM(O12+O13+O29+O32+O36)</f>
        <v>44717609</v>
      </c>
      <c r="P37" s="144"/>
      <c r="Q37" s="107"/>
      <c r="R37" s="77"/>
      <c r="S37" s="64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>
      <c r="A38" s="122" t="s">
        <v>90</v>
      </c>
      <c r="B38" s="111" t="s">
        <v>91</v>
      </c>
      <c r="C38" s="13"/>
      <c r="D38" s="13"/>
      <c r="E38" s="13"/>
      <c r="F38" s="13"/>
      <c r="G38" s="13">
        <v>5243458</v>
      </c>
      <c r="H38" s="13"/>
      <c r="I38" s="13"/>
      <c r="J38" s="13"/>
      <c r="K38" s="13"/>
      <c r="L38" s="13"/>
      <c r="M38" s="13"/>
      <c r="N38" s="13"/>
      <c r="O38" s="13">
        <v>5243458</v>
      </c>
      <c r="P38" s="142"/>
      <c r="Q38" s="107"/>
      <c r="R38" s="77"/>
    </row>
    <row r="39" spans="1:256">
      <c r="A39" s="122" t="s">
        <v>195</v>
      </c>
      <c r="B39" s="111" t="s">
        <v>124</v>
      </c>
      <c r="C39" s="13"/>
      <c r="D39" s="13"/>
      <c r="E39" s="13"/>
      <c r="F39" s="13">
        <v>55000</v>
      </c>
      <c r="G39" s="13"/>
      <c r="H39" s="13"/>
      <c r="I39" s="13">
        <v>46530</v>
      </c>
      <c r="J39" s="13"/>
      <c r="K39" s="13"/>
      <c r="L39" s="13"/>
      <c r="M39" s="13"/>
      <c r="N39" s="13"/>
      <c r="O39" s="13">
        <v>101530</v>
      </c>
      <c r="P39" s="142"/>
      <c r="Q39" s="107"/>
      <c r="R39" s="77"/>
    </row>
    <row r="40" spans="1:256">
      <c r="A40" s="122" t="s">
        <v>244</v>
      </c>
      <c r="B40" s="111" t="s">
        <v>93</v>
      </c>
      <c r="C40" s="13"/>
      <c r="D40" s="13"/>
      <c r="E40" s="13"/>
      <c r="F40" s="13"/>
      <c r="G40" s="13"/>
      <c r="H40" s="13"/>
      <c r="I40" s="13"/>
      <c r="J40" s="13">
        <v>2800000</v>
      </c>
      <c r="K40" s="13"/>
      <c r="L40" s="13"/>
      <c r="M40" s="13"/>
      <c r="N40" s="13"/>
      <c r="O40" s="13">
        <v>2800000</v>
      </c>
      <c r="P40" s="142"/>
      <c r="Q40" s="107"/>
      <c r="R40" s="77"/>
    </row>
    <row r="41" spans="1:256">
      <c r="A41" s="123" t="s">
        <v>94</v>
      </c>
      <c r="B41" s="111" t="s">
        <v>95</v>
      </c>
      <c r="C41" s="13"/>
      <c r="D41" s="13"/>
      <c r="E41" s="13"/>
      <c r="F41" s="13">
        <v>14850</v>
      </c>
      <c r="G41" s="13">
        <v>2053126</v>
      </c>
      <c r="H41" s="13"/>
      <c r="I41" s="13">
        <v>12000</v>
      </c>
      <c r="J41" s="13">
        <v>756000</v>
      </c>
      <c r="K41" s="13"/>
      <c r="L41" s="13"/>
      <c r="M41" s="13"/>
      <c r="N41" s="13"/>
      <c r="O41" s="13">
        <v>2835976</v>
      </c>
      <c r="P41" s="142"/>
      <c r="Q41" s="107"/>
      <c r="R41" s="77"/>
    </row>
    <row r="42" spans="1:256" s="81" customFormat="1">
      <c r="A42" s="40" t="s">
        <v>96</v>
      </c>
      <c r="B42" s="29" t="s">
        <v>97</v>
      </c>
      <c r="C42" s="14">
        <f>SUM(C38:C41)</f>
        <v>0</v>
      </c>
      <c r="D42" s="14">
        <f t="shared" ref="D42:N42" si="11">SUM(D38:D41)</f>
        <v>0</v>
      </c>
      <c r="E42" s="14">
        <f t="shared" si="11"/>
        <v>0</v>
      </c>
      <c r="F42" s="14">
        <f t="shared" si="11"/>
        <v>69850</v>
      </c>
      <c r="G42" s="14">
        <f t="shared" si="11"/>
        <v>7296584</v>
      </c>
      <c r="H42" s="14">
        <f t="shared" si="11"/>
        <v>0</v>
      </c>
      <c r="I42" s="14">
        <f t="shared" si="11"/>
        <v>58530</v>
      </c>
      <c r="J42" s="14">
        <f t="shared" si="11"/>
        <v>3556000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>SUM(O38:O41)</f>
        <v>10980964</v>
      </c>
      <c r="P42" s="133"/>
      <c r="Q42" s="107"/>
      <c r="R42" s="77"/>
      <c r="S42" s="64"/>
    </row>
    <row r="43" spans="1:256">
      <c r="A43" s="113" t="s">
        <v>98</v>
      </c>
      <c r="B43" s="111" t="s">
        <v>99</v>
      </c>
      <c r="C43" s="13"/>
      <c r="D43" s="13"/>
      <c r="E43" s="13"/>
      <c r="F43" s="13">
        <v>10000000</v>
      </c>
      <c r="G43" s="13"/>
      <c r="H43" s="13">
        <v>11412072</v>
      </c>
      <c r="I43" s="13"/>
      <c r="J43" s="13"/>
      <c r="K43" s="13"/>
      <c r="L43" s="13"/>
      <c r="M43" s="13"/>
      <c r="N43" s="13"/>
      <c r="O43" s="13">
        <v>21412072</v>
      </c>
      <c r="P43" s="142"/>
      <c r="Q43" s="107"/>
      <c r="R43" s="77"/>
    </row>
    <row r="44" spans="1:256">
      <c r="A44" s="113" t="s">
        <v>196</v>
      </c>
      <c r="B44" s="111" t="s">
        <v>126</v>
      </c>
      <c r="C44" s="13"/>
      <c r="D44" s="13"/>
      <c r="E44" s="13"/>
      <c r="F44" s="13"/>
      <c r="G44" s="13"/>
      <c r="H44" s="13"/>
      <c r="I44" s="13"/>
      <c r="J44" s="13"/>
      <c r="K44" s="13">
        <v>200000</v>
      </c>
      <c r="L44" s="13"/>
      <c r="M44" s="13"/>
      <c r="N44" s="13"/>
      <c r="O44" s="13">
        <v>200000</v>
      </c>
      <c r="P44" s="142"/>
      <c r="Q44" s="107"/>
      <c r="R44" s="77"/>
    </row>
    <row r="45" spans="1:256">
      <c r="A45" s="113" t="s">
        <v>100</v>
      </c>
      <c r="B45" s="111" t="s">
        <v>101</v>
      </c>
      <c r="C45" s="13"/>
      <c r="D45" s="13"/>
      <c r="E45" s="13"/>
      <c r="F45" s="13">
        <v>2700000</v>
      </c>
      <c r="G45" s="13"/>
      <c r="H45" s="13">
        <v>2376930</v>
      </c>
      <c r="I45" s="13"/>
      <c r="J45" s="13"/>
      <c r="K45" s="13">
        <v>54000</v>
      </c>
      <c r="L45" s="13"/>
      <c r="M45" s="13"/>
      <c r="N45" s="13"/>
      <c r="O45" s="13">
        <v>5130930</v>
      </c>
      <c r="P45" s="142"/>
      <c r="Q45" s="107"/>
      <c r="R45" s="77"/>
    </row>
    <row r="46" spans="1:256" s="81" customFormat="1">
      <c r="A46" s="33" t="s">
        <v>102</v>
      </c>
      <c r="B46" s="29" t="s">
        <v>103</v>
      </c>
      <c r="C46" s="14">
        <f>SUM(C43:C45)</f>
        <v>0</v>
      </c>
      <c r="D46" s="14">
        <f t="shared" ref="D46:N46" si="12">SUM(D43:D45)</f>
        <v>0</v>
      </c>
      <c r="E46" s="14">
        <f t="shared" si="12"/>
        <v>0</v>
      </c>
      <c r="F46" s="14">
        <f t="shared" si="12"/>
        <v>12700000</v>
      </c>
      <c r="G46" s="14">
        <f t="shared" si="12"/>
        <v>0</v>
      </c>
      <c r="H46" s="14">
        <f t="shared" si="12"/>
        <v>13789002</v>
      </c>
      <c r="I46" s="14">
        <f t="shared" si="12"/>
        <v>0</v>
      </c>
      <c r="J46" s="14">
        <f t="shared" si="12"/>
        <v>0</v>
      </c>
      <c r="K46" s="14">
        <f t="shared" si="12"/>
        <v>254000</v>
      </c>
      <c r="L46" s="14">
        <f t="shared" si="12"/>
        <v>0</v>
      </c>
      <c r="M46" s="14">
        <f t="shared" si="12"/>
        <v>0</v>
      </c>
      <c r="N46" s="14">
        <f t="shared" si="12"/>
        <v>0</v>
      </c>
      <c r="O46" s="14">
        <f>SUM(O43:O45)</f>
        <v>26743002</v>
      </c>
      <c r="P46" s="133"/>
      <c r="Q46" s="107"/>
      <c r="R46" s="77"/>
      <c r="S46" s="64"/>
    </row>
    <row r="47" spans="1:256">
      <c r="A47" s="113" t="s">
        <v>257</v>
      </c>
      <c r="B47" s="111" t="s">
        <v>128</v>
      </c>
      <c r="C47" s="13"/>
      <c r="D47" s="13"/>
      <c r="E47" s="13">
        <v>560000</v>
      </c>
      <c r="F47" s="13"/>
      <c r="G47" s="13"/>
      <c r="H47" s="13"/>
      <c r="I47" s="13"/>
      <c r="J47" s="13"/>
      <c r="K47" s="13"/>
      <c r="L47" s="13"/>
      <c r="M47" s="13">
        <v>400000</v>
      </c>
      <c r="N47" s="13"/>
      <c r="O47" s="13">
        <v>960000</v>
      </c>
      <c r="P47" s="142"/>
      <c r="Q47" s="107"/>
      <c r="R47" s="77"/>
    </row>
    <row r="48" spans="1:256" s="81" customFormat="1">
      <c r="A48" s="33" t="s">
        <v>106</v>
      </c>
      <c r="B48" s="29" t="s">
        <v>107</v>
      </c>
      <c r="C48" s="14">
        <f>SUM(C47)</f>
        <v>0</v>
      </c>
      <c r="D48" s="14">
        <f t="shared" ref="D48:N48" si="13">SUM(D47)</f>
        <v>0</v>
      </c>
      <c r="E48" s="14">
        <f t="shared" si="13"/>
        <v>560000</v>
      </c>
      <c r="F48" s="14">
        <f t="shared" si="13"/>
        <v>0</v>
      </c>
      <c r="G48" s="14">
        <f t="shared" si="13"/>
        <v>0</v>
      </c>
      <c r="H48" s="14">
        <f t="shared" si="13"/>
        <v>0</v>
      </c>
      <c r="I48" s="14">
        <f t="shared" si="13"/>
        <v>0</v>
      </c>
      <c r="J48" s="14">
        <f t="shared" si="13"/>
        <v>0</v>
      </c>
      <c r="K48" s="14">
        <f t="shared" si="13"/>
        <v>0</v>
      </c>
      <c r="L48" s="14">
        <f t="shared" si="13"/>
        <v>0</v>
      </c>
      <c r="M48" s="14">
        <f t="shared" si="13"/>
        <v>400000</v>
      </c>
      <c r="N48" s="14">
        <f t="shared" si="13"/>
        <v>0</v>
      </c>
      <c r="O48" s="14">
        <f>SUM(O47)</f>
        <v>960000</v>
      </c>
      <c r="P48" s="133"/>
      <c r="Q48" s="107"/>
      <c r="R48" s="77"/>
      <c r="S48" s="64"/>
    </row>
    <row r="49" spans="1:256" s="121" customFormat="1">
      <c r="A49" s="116" t="s">
        <v>108</v>
      </c>
      <c r="B49" s="117"/>
      <c r="C49" s="118">
        <f>SUM(C48,C46,C42)</f>
        <v>0</v>
      </c>
      <c r="D49" s="118">
        <f t="shared" ref="D49:N49" si="14">SUM(D48,D46,D42)</f>
        <v>0</v>
      </c>
      <c r="E49" s="118">
        <f t="shared" si="14"/>
        <v>560000</v>
      </c>
      <c r="F49" s="118">
        <f t="shared" si="14"/>
        <v>12769850</v>
      </c>
      <c r="G49" s="118">
        <f t="shared" si="14"/>
        <v>7296584</v>
      </c>
      <c r="H49" s="118">
        <f t="shared" si="14"/>
        <v>13789002</v>
      </c>
      <c r="I49" s="118">
        <f t="shared" si="14"/>
        <v>58530</v>
      </c>
      <c r="J49" s="118">
        <f t="shared" si="14"/>
        <v>3556000</v>
      </c>
      <c r="K49" s="118">
        <f t="shared" si="14"/>
        <v>254000</v>
      </c>
      <c r="L49" s="118">
        <f t="shared" si="14"/>
        <v>0</v>
      </c>
      <c r="M49" s="118">
        <f t="shared" si="14"/>
        <v>400000</v>
      </c>
      <c r="N49" s="118">
        <f t="shared" si="14"/>
        <v>0</v>
      </c>
      <c r="O49" s="119">
        <f>SUM(O48,O46,O42)</f>
        <v>38683966</v>
      </c>
      <c r="P49" s="144"/>
      <c r="Q49" s="107"/>
      <c r="R49" s="77"/>
      <c r="S49" s="64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>
      <c r="A50" s="124" t="s">
        <v>109</v>
      </c>
      <c r="B50" s="41" t="s">
        <v>110</v>
      </c>
      <c r="C50" s="125">
        <f>SUM(C37+C49)</f>
        <v>1928336</v>
      </c>
      <c r="D50" s="125">
        <f t="shared" ref="D50:N50" si="15">SUM(D37+D49)</f>
        <v>1928336</v>
      </c>
      <c r="E50" s="125">
        <f t="shared" si="15"/>
        <v>19604004</v>
      </c>
      <c r="F50" s="125">
        <f t="shared" si="15"/>
        <v>15073691</v>
      </c>
      <c r="G50" s="125">
        <f t="shared" si="15"/>
        <v>9274921</v>
      </c>
      <c r="H50" s="125">
        <f t="shared" si="15"/>
        <v>16255822</v>
      </c>
      <c r="I50" s="125">
        <f t="shared" si="15"/>
        <v>2007870</v>
      </c>
      <c r="J50" s="125">
        <f t="shared" si="15"/>
        <v>5484343</v>
      </c>
      <c r="K50" s="125">
        <f t="shared" si="15"/>
        <v>4411409</v>
      </c>
      <c r="L50" s="125">
        <f t="shared" si="15"/>
        <v>2639788</v>
      </c>
      <c r="M50" s="125">
        <f t="shared" si="15"/>
        <v>2864724</v>
      </c>
      <c r="N50" s="125">
        <f t="shared" si="15"/>
        <v>1928331</v>
      </c>
      <c r="O50" s="14">
        <f>SUM(O37+O49)</f>
        <v>83401575</v>
      </c>
      <c r="P50" s="133"/>
      <c r="Q50" s="107"/>
      <c r="R50" s="77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6"/>
      <c r="IP50" s="126"/>
      <c r="IQ50" s="126"/>
      <c r="IR50" s="126"/>
      <c r="IS50" s="126"/>
      <c r="IT50" s="126"/>
      <c r="IU50" s="126"/>
      <c r="IV50" s="126"/>
    </row>
    <row r="51" spans="1:256">
      <c r="A51" s="127" t="s">
        <v>111</v>
      </c>
      <c r="B51" s="128" t="s">
        <v>112</v>
      </c>
      <c r="C51" s="129">
        <v>851268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">
        <v>851268</v>
      </c>
      <c r="P51" s="142"/>
      <c r="Q51" s="107"/>
      <c r="R51" s="7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s="81" customFormat="1">
      <c r="A52" s="46" t="s">
        <v>115</v>
      </c>
      <c r="B52" s="47" t="s">
        <v>116</v>
      </c>
      <c r="C52" s="125">
        <f>SUM(C51)</f>
        <v>851268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4">
        <f>SUM(O51)</f>
        <v>851268</v>
      </c>
      <c r="P52" s="133"/>
      <c r="Q52" s="107"/>
      <c r="R52" s="77"/>
      <c r="S52" s="64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  <c r="IO52" s="126"/>
      <c r="IP52" s="126"/>
      <c r="IQ52" s="126"/>
      <c r="IR52" s="126"/>
      <c r="IS52" s="126"/>
      <c r="IT52" s="126"/>
      <c r="IU52" s="126"/>
      <c r="IV52" s="126"/>
    </row>
    <row r="53" spans="1:256" s="81" customFormat="1">
      <c r="A53" s="130" t="s">
        <v>16</v>
      </c>
      <c r="B53" s="130"/>
      <c r="C53" s="125">
        <f>SUM(C50+C52)</f>
        <v>2779604</v>
      </c>
      <c r="D53" s="125">
        <f t="shared" ref="D53:N53" si="16">SUM(D50+D52)</f>
        <v>1928336</v>
      </c>
      <c r="E53" s="125">
        <f t="shared" si="16"/>
        <v>19604004</v>
      </c>
      <c r="F53" s="125">
        <f t="shared" si="16"/>
        <v>15073691</v>
      </c>
      <c r="G53" s="125">
        <f t="shared" si="16"/>
        <v>9274921</v>
      </c>
      <c r="H53" s="125">
        <f t="shared" si="16"/>
        <v>16255822</v>
      </c>
      <c r="I53" s="125">
        <f t="shared" si="16"/>
        <v>2007870</v>
      </c>
      <c r="J53" s="125">
        <f t="shared" si="16"/>
        <v>5484343</v>
      </c>
      <c r="K53" s="125">
        <f t="shared" si="16"/>
        <v>4411409</v>
      </c>
      <c r="L53" s="125">
        <f t="shared" si="16"/>
        <v>2639788</v>
      </c>
      <c r="M53" s="125">
        <f t="shared" si="16"/>
        <v>2864724</v>
      </c>
      <c r="N53" s="125">
        <f t="shared" si="16"/>
        <v>1928331</v>
      </c>
      <c r="O53" s="14">
        <f>SUM(O50+O52)</f>
        <v>84252843</v>
      </c>
      <c r="P53" s="133"/>
      <c r="Q53" s="107"/>
      <c r="R53" s="77"/>
      <c r="S53" s="64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</row>
    <row r="54" spans="1:256" s="81" customFormat="1">
      <c r="A54" s="131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3"/>
      <c r="P54" s="133"/>
      <c r="Q54" s="107"/>
      <c r="R54" s="77"/>
      <c r="S54" s="64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</row>
    <row r="55" spans="1:256" s="81" customFormat="1">
      <c r="A55" s="131"/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3"/>
      <c r="P55" s="133"/>
      <c r="Q55" s="107"/>
      <c r="R55" s="77"/>
      <c r="S55" s="64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126"/>
      <c r="IN55" s="126"/>
      <c r="IO55" s="126"/>
      <c r="IP55" s="126"/>
      <c r="IQ55" s="126"/>
      <c r="IR55" s="126"/>
      <c r="IS55" s="126"/>
      <c r="IT55" s="126"/>
      <c r="IU55" s="126"/>
      <c r="IV55" s="126"/>
    </row>
    <row r="56" spans="1:256" s="81" customFormat="1">
      <c r="A56" s="131"/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3"/>
      <c r="P56" s="133"/>
      <c r="Q56" s="107"/>
      <c r="R56" s="77"/>
      <c r="S56" s="64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</row>
    <row r="57" spans="1:256" s="81" customFormat="1">
      <c r="A57" s="131"/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3"/>
      <c r="P57" s="133"/>
      <c r="Q57" s="107"/>
      <c r="R57" s="77"/>
      <c r="S57" s="64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6"/>
      <c r="GE57" s="126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  <c r="HN57" s="126"/>
      <c r="HO57" s="126"/>
      <c r="HP57" s="126"/>
      <c r="HQ57" s="126"/>
      <c r="HR57" s="126"/>
      <c r="HS57" s="126"/>
      <c r="HT57" s="126"/>
      <c r="HU57" s="126"/>
      <c r="HV57" s="126"/>
      <c r="HW57" s="126"/>
      <c r="HX57" s="126"/>
      <c r="HY57" s="126"/>
      <c r="HZ57" s="126"/>
      <c r="IA57" s="126"/>
      <c r="IB57" s="126"/>
      <c r="IC57" s="126"/>
      <c r="ID57" s="126"/>
      <c r="IE57" s="126"/>
      <c r="IF57" s="126"/>
      <c r="IG57" s="126"/>
      <c r="IH57" s="126"/>
      <c r="II57" s="126"/>
      <c r="IJ57" s="126"/>
      <c r="IK57" s="126"/>
      <c r="IL57" s="126"/>
      <c r="IM57" s="126"/>
      <c r="IN57" s="126"/>
      <c r="IO57" s="126"/>
      <c r="IP57" s="126"/>
      <c r="IQ57" s="126"/>
      <c r="IR57" s="126"/>
      <c r="IS57" s="126"/>
      <c r="IT57" s="126"/>
      <c r="IU57" s="126"/>
      <c r="IV57" s="126"/>
    </row>
    <row r="58" spans="1:256" ht="28.5">
      <c r="A58" s="103" t="s">
        <v>29</v>
      </c>
      <c r="B58" s="104" t="s">
        <v>245</v>
      </c>
      <c r="C58" s="105" t="s">
        <v>229</v>
      </c>
      <c r="D58" s="105" t="s">
        <v>230</v>
      </c>
      <c r="E58" s="105" t="s">
        <v>231</v>
      </c>
      <c r="F58" s="105" t="s">
        <v>232</v>
      </c>
      <c r="G58" s="105" t="s">
        <v>233</v>
      </c>
      <c r="H58" s="105" t="s">
        <v>234</v>
      </c>
      <c r="I58" s="105" t="s">
        <v>235</v>
      </c>
      <c r="J58" s="105" t="s">
        <v>236</v>
      </c>
      <c r="K58" s="105" t="s">
        <v>237</v>
      </c>
      <c r="L58" s="105" t="s">
        <v>238</v>
      </c>
      <c r="M58" s="105" t="s">
        <v>239</v>
      </c>
      <c r="N58" s="105" t="s">
        <v>240</v>
      </c>
      <c r="O58" s="106" t="s">
        <v>241</v>
      </c>
      <c r="P58" s="141"/>
      <c r="Q58" s="107"/>
      <c r="R58" s="77"/>
    </row>
    <row r="59" spans="1:256">
      <c r="A59" s="110" t="s">
        <v>246</v>
      </c>
      <c r="B59" s="123" t="s">
        <v>247</v>
      </c>
      <c r="C59" s="13">
        <v>1126539</v>
      </c>
      <c r="D59" s="13">
        <v>1126539</v>
      </c>
      <c r="E59" s="13">
        <v>1126539</v>
      </c>
      <c r="F59" s="13">
        <v>1126537</v>
      </c>
      <c r="G59" s="13">
        <v>1126539</v>
      </c>
      <c r="H59" s="13">
        <v>1126539</v>
      </c>
      <c r="I59" s="13">
        <v>1126539</v>
      </c>
      <c r="J59" s="13">
        <v>1126539</v>
      </c>
      <c r="K59" s="13">
        <v>1126539</v>
      </c>
      <c r="L59" s="13">
        <v>1126539</v>
      </c>
      <c r="M59" s="13">
        <v>1126535</v>
      </c>
      <c r="N59" s="13">
        <v>1126539</v>
      </c>
      <c r="O59" s="13">
        <v>13518462</v>
      </c>
      <c r="P59" s="142"/>
      <c r="Q59" s="107"/>
      <c r="R59" s="77"/>
    </row>
    <row r="60" spans="1:256" ht="30">
      <c r="A60" s="112" t="s">
        <v>248</v>
      </c>
      <c r="B60" s="123" t="s">
        <v>249</v>
      </c>
      <c r="C60" s="13">
        <v>496937</v>
      </c>
      <c r="D60" s="13">
        <v>496937</v>
      </c>
      <c r="E60" s="13">
        <v>496936</v>
      </c>
      <c r="F60" s="13">
        <v>496937</v>
      </c>
      <c r="G60" s="13">
        <v>496937</v>
      </c>
      <c r="H60" s="13">
        <v>496934</v>
      </c>
      <c r="I60" s="13">
        <v>496937</v>
      </c>
      <c r="J60" s="13">
        <v>496937</v>
      </c>
      <c r="K60" s="13">
        <v>496937</v>
      </c>
      <c r="L60" s="13">
        <v>496937</v>
      </c>
      <c r="M60" s="13">
        <v>496937</v>
      </c>
      <c r="N60" s="13">
        <v>496937</v>
      </c>
      <c r="O60" s="13">
        <v>5963240</v>
      </c>
      <c r="P60" s="142"/>
      <c r="Q60" s="107"/>
      <c r="R60" s="77"/>
    </row>
    <row r="61" spans="1:256">
      <c r="A61" s="112" t="s">
        <v>250</v>
      </c>
      <c r="B61" s="123" t="s">
        <v>251</v>
      </c>
      <c r="C61" s="13">
        <v>150000</v>
      </c>
      <c r="D61" s="13">
        <v>150000</v>
      </c>
      <c r="E61" s="13">
        <v>150000</v>
      </c>
      <c r="F61" s="13">
        <v>150000</v>
      </c>
      <c r="G61" s="13">
        <v>150000</v>
      </c>
      <c r="H61" s="13">
        <v>150000</v>
      </c>
      <c r="I61" s="13">
        <v>150000</v>
      </c>
      <c r="J61" s="13">
        <v>150000</v>
      </c>
      <c r="K61" s="13">
        <v>150000</v>
      </c>
      <c r="L61" s="13">
        <v>150000</v>
      </c>
      <c r="M61" s="13">
        <v>150000</v>
      </c>
      <c r="N61" s="13">
        <v>150000</v>
      </c>
      <c r="O61" s="13">
        <v>1800000</v>
      </c>
      <c r="P61" s="142"/>
      <c r="Q61" s="107"/>
      <c r="R61" s="77"/>
    </row>
    <row r="62" spans="1:256">
      <c r="A62" s="112" t="s">
        <v>258</v>
      </c>
      <c r="B62" s="123" t="s">
        <v>259</v>
      </c>
      <c r="C62" s="13">
        <v>22000</v>
      </c>
      <c r="D62" s="13">
        <v>22000</v>
      </c>
      <c r="E62" s="13">
        <v>22000</v>
      </c>
      <c r="F62" s="13">
        <v>22000</v>
      </c>
      <c r="G62" s="13">
        <v>22000</v>
      </c>
      <c r="H62" s="13">
        <v>22000</v>
      </c>
      <c r="I62" s="13">
        <v>22000</v>
      </c>
      <c r="J62" s="13">
        <v>22000</v>
      </c>
      <c r="K62" s="13">
        <v>22000</v>
      </c>
      <c r="L62" s="13">
        <v>22000</v>
      </c>
      <c r="M62" s="13">
        <v>22000</v>
      </c>
      <c r="N62" s="13">
        <v>22000</v>
      </c>
      <c r="O62" s="13">
        <v>264000</v>
      </c>
      <c r="P62" s="142"/>
      <c r="Q62" s="107"/>
      <c r="R62" s="77"/>
    </row>
    <row r="63" spans="1:256">
      <c r="A63" s="112" t="s">
        <v>260</v>
      </c>
      <c r="B63" s="123" t="s">
        <v>261</v>
      </c>
      <c r="C63" s="13"/>
      <c r="D63" s="13"/>
      <c r="E63" s="13"/>
      <c r="F63" s="13"/>
      <c r="G63" s="13"/>
      <c r="H63" s="13"/>
      <c r="I63" s="13">
        <v>21000</v>
      </c>
      <c r="J63" s="13"/>
      <c r="K63" s="13"/>
      <c r="L63" s="13"/>
      <c r="M63" s="13">
        <v>21000</v>
      </c>
      <c r="N63" s="13"/>
      <c r="O63" s="13">
        <v>42000</v>
      </c>
      <c r="P63" s="142"/>
      <c r="Q63" s="107"/>
      <c r="R63" s="77"/>
    </row>
    <row r="64" spans="1:256" s="81" customFormat="1">
      <c r="A64" s="30" t="s">
        <v>135</v>
      </c>
      <c r="B64" s="40" t="s">
        <v>138</v>
      </c>
      <c r="C64" s="14">
        <f>SUM(C59:C63)</f>
        <v>1795476</v>
      </c>
      <c r="D64" s="14">
        <f t="shared" ref="D64:N64" si="17">SUM(D59:D63)</f>
        <v>1795476</v>
      </c>
      <c r="E64" s="14">
        <f t="shared" si="17"/>
        <v>1795475</v>
      </c>
      <c r="F64" s="14">
        <f t="shared" si="17"/>
        <v>1795474</v>
      </c>
      <c r="G64" s="14">
        <f t="shared" si="17"/>
        <v>1795476</v>
      </c>
      <c r="H64" s="14">
        <f t="shared" si="17"/>
        <v>1795473</v>
      </c>
      <c r="I64" s="14">
        <f t="shared" si="17"/>
        <v>1816476</v>
      </c>
      <c r="J64" s="14">
        <f t="shared" si="17"/>
        <v>1795476</v>
      </c>
      <c r="K64" s="14">
        <f t="shared" si="17"/>
        <v>1795476</v>
      </c>
      <c r="L64" s="14">
        <f t="shared" si="17"/>
        <v>1795476</v>
      </c>
      <c r="M64" s="14">
        <f t="shared" si="17"/>
        <v>1816472</v>
      </c>
      <c r="N64" s="14">
        <f t="shared" si="17"/>
        <v>1795476</v>
      </c>
      <c r="O64" s="14">
        <f>SUM(O59:O63)</f>
        <v>21587702</v>
      </c>
      <c r="P64" s="133"/>
      <c r="Q64" s="107"/>
      <c r="R64" s="77"/>
      <c r="S64" s="64"/>
    </row>
    <row r="65" spans="1:256">
      <c r="A65" s="112" t="s">
        <v>165</v>
      </c>
      <c r="B65" s="123" t="s">
        <v>252</v>
      </c>
      <c r="C65" s="13"/>
      <c r="D65" s="13">
        <v>5201966</v>
      </c>
      <c r="E65" s="13"/>
      <c r="F65" s="13"/>
      <c r="G65" s="13">
        <v>15000000</v>
      </c>
      <c r="H65" s="13"/>
      <c r="I65" s="13"/>
      <c r="J65" s="13"/>
      <c r="K65" s="13"/>
      <c r="L65" s="13"/>
      <c r="M65" s="13"/>
      <c r="N65" s="13"/>
      <c r="O65" s="13">
        <v>20201966</v>
      </c>
      <c r="P65" s="142"/>
      <c r="Q65" s="107"/>
      <c r="R65" s="77"/>
    </row>
    <row r="66" spans="1:256" s="81" customFormat="1">
      <c r="A66" s="30" t="s">
        <v>253</v>
      </c>
      <c r="B66" s="40" t="s">
        <v>166</v>
      </c>
      <c r="C66" s="14">
        <f>SUM(C65)</f>
        <v>0</v>
      </c>
      <c r="D66" s="14">
        <f t="shared" ref="D66:N66" si="18">SUM(D65)</f>
        <v>5201966</v>
      </c>
      <c r="E66" s="14">
        <f t="shared" si="18"/>
        <v>0</v>
      </c>
      <c r="F66" s="14">
        <f t="shared" si="18"/>
        <v>0</v>
      </c>
      <c r="G66" s="14">
        <f t="shared" si="18"/>
        <v>15000000</v>
      </c>
      <c r="H66" s="14">
        <f t="shared" si="18"/>
        <v>0</v>
      </c>
      <c r="I66" s="14">
        <f t="shared" si="18"/>
        <v>0</v>
      </c>
      <c r="J66" s="14">
        <f t="shared" si="18"/>
        <v>0</v>
      </c>
      <c r="K66" s="14">
        <f t="shared" si="18"/>
        <v>0</v>
      </c>
      <c r="L66" s="14">
        <f t="shared" si="18"/>
        <v>0</v>
      </c>
      <c r="M66" s="14">
        <f t="shared" si="18"/>
        <v>0</v>
      </c>
      <c r="N66" s="14">
        <f t="shared" si="18"/>
        <v>0</v>
      </c>
      <c r="O66" s="14">
        <f>SUM(O65)</f>
        <v>20201966</v>
      </c>
      <c r="P66" s="133"/>
      <c r="Q66" s="107"/>
      <c r="R66" s="77"/>
      <c r="S66" s="64"/>
    </row>
    <row r="67" spans="1:256">
      <c r="A67" s="112" t="s">
        <v>139</v>
      </c>
      <c r="B67" s="123" t="s">
        <v>140</v>
      </c>
      <c r="C67" s="13"/>
      <c r="D67" s="13"/>
      <c r="E67" s="13">
        <v>711500</v>
      </c>
      <c r="F67" s="13"/>
      <c r="G67" s="13"/>
      <c r="H67" s="13"/>
      <c r="I67" s="13"/>
      <c r="J67" s="13"/>
      <c r="K67" s="13">
        <v>711500</v>
      </c>
      <c r="L67" s="13"/>
      <c r="M67" s="13"/>
      <c r="N67" s="13"/>
      <c r="O67" s="13">
        <v>1423000</v>
      </c>
      <c r="P67" s="142"/>
      <c r="Q67" s="107"/>
      <c r="R67" s="77"/>
    </row>
    <row r="68" spans="1:256">
      <c r="A68" s="112" t="s">
        <v>141</v>
      </c>
      <c r="B68" s="123" t="s">
        <v>142</v>
      </c>
      <c r="C68" s="13"/>
      <c r="D68" s="13"/>
      <c r="E68" s="13"/>
      <c r="F68" s="13"/>
      <c r="G68" s="13">
        <v>1250000</v>
      </c>
      <c r="H68" s="13"/>
      <c r="I68" s="13"/>
      <c r="J68" s="13"/>
      <c r="K68" s="13"/>
      <c r="L68" s="13"/>
      <c r="M68" s="13"/>
      <c r="N68" s="13">
        <v>2000000</v>
      </c>
      <c r="O68" s="13">
        <v>3250000</v>
      </c>
      <c r="P68" s="142"/>
      <c r="Q68" s="107"/>
      <c r="R68" s="77"/>
    </row>
    <row r="69" spans="1:256">
      <c r="A69" s="112" t="s">
        <v>143</v>
      </c>
      <c r="B69" s="123" t="s">
        <v>144</v>
      </c>
      <c r="C69" s="13"/>
      <c r="D69" s="13"/>
      <c r="E69" s="13">
        <v>500000</v>
      </c>
      <c r="F69" s="13"/>
      <c r="G69" s="13"/>
      <c r="H69" s="13"/>
      <c r="I69" s="13"/>
      <c r="J69" s="13"/>
      <c r="K69" s="13">
        <v>500000</v>
      </c>
      <c r="L69" s="13"/>
      <c r="M69" s="13"/>
      <c r="N69" s="13"/>
      <c r="O69" s="13">
        <v>1000000</v>
      </c>
      <c r="P69" s="142"/>
      <c r="Q69" s="107"/>
      <c r="R69" s="77"/>
    </row>
    <row r="70" spans="1:256" s="81" customFormat="1">
      <c r="A70" s="30" t="s">
        <v>147</v>
      </c>
      <c r="B70" s="40" t="s">
        <v>148</v>
      </c>
      <c r="C70" s="14">
        <f>SUM(C67:C69)</f>
        <v>0</v>
      </c>
      <c r="D70" s="14">
        <f t="shared" ref="D70:N70" si="19">SUM(D67:D69)</f>
        <v>0</v>
      </c>
      <c r="E70" s="14">
        <f t="shared" si="19"/>
        <v>1211500</v>
      </c>
      <c r="F70" s="14">
        <f t="shared" si="19"/>
        <v>0</v>
      </c>
      <c r="G70" s="14">
        <f t="shared" si="19"/>
        <v>1250000</v>
      </c>
      <c r="H70" s="14">
        <f t="shared" si="19"/>
        <v>0</v>
      </c>
      <c r="I70" s="14">
        <f t="shared" si="19"/>
        <v>0</v>
      </c>
      <c r="J70" s="14">
        <f t="shared" si="19"/>
        <v>0</v>
      </c>
      <c r="K70" s="14">
        <f t="shared" si="19"/>
        <v>1211500</v>
      </c>
      <c r="L70" s="14">
        <f t="shared" si="19"/>
        <v>0</v>
      </c>
      <c r="M70" s="14">
        <f t="shared" si="19"/>
        <v>0</v>
      </c>
      <c r="N70" s="14">
        <f t="shared" si="19"/>
        <v>2000000</v>
      </c>
      <c r="O70" s="14">
        <f>SUM(O67:O69)</f>
        <v>5673000</v>
      </c>
      <c r="P70" s="133"/>
      <c r="Q70" s="107"/>
      <c r="R70" s="77"/>
      <c r="S70" s="64"/>
    </row>
    <row r="71" spans="1:256">
      <c r="A71" s="113" t="s">
        <v>149</v>
      </c>
      <c r="B71" s="123" t="s">
        <v>150</v>
      </c>
      <c r="C71" s="13">
        <v>458333</v>
      </c>
      <c r="D71" s="13">
        <v>458333</v>
      </c>
      <c r="E71" s="13">
        <v>458333</v>
      </c>
      <c r="F71" s="13">
        <v>458333</v>
      </c>
      <c r="G71" s="13">
        <v>458333</v>
      </c>
      <c r="H71" s="13">
        <v>458333</v>
      </c>
      <c r="I71" s="13">
        <v>458333</v>
      </c>
      <c r="J71" s="13">
        <v>458337</v>
      </c>
      <c r="K71" s="13">
        <v>458333</v>
      </c>
      <c r="L71" s="13">
        <v>458333</v>
      </c>
      <c r="M71" s="13">
        <v>458333</v>
      </c>
      <c r="N71" s="13">
        <v>458333</v>
      </c>
      <c r="O71" s="13">
        <v>5500000</v>
      </c>
      <c r="P71" s="142"/>
      <c r="Q71" s="107"/>
      <c r="R71" s="77"/>
    </row>
    <row r="72" spans="1:256">
      <c r="A72" s="113" t="s">
        <v>153</v>
      </c>
      <c r="B72" s="123" t="s">
        <v>154</v>
      </c>
      <c r="C72" s="13">
        <v>84524</v>
      </c>
      <c r="D72" s="13">
        <v>84524</v>
      </c>
      <c r="E72" s="13">
        <v>84524</v>
      </c>
      <c r="F72" s="13">
        <v>84524</v>
      </c>
      <c r="G72" s="13">
        <v>84524</v>
      </c>
      <c r="H72" s="13">
        <v>84524</v>
      </c>
      <c r="I72" s="13">
        <v>84524</v>
      </c>
      <c r="J72" s="13">
        <v>84524</v>
      </c>
      <c r="K72" s="13">
        <v>84527</v>
      </c>
      <c r="L72" s="13">
        <v>84524</v>
      </c>
      <c r="M72" s="13">
        <v>84524</v>
      </c>
      <c r="N72" s="13">
        <v>84524</v>
      </c>
      <c r="O72" s="13">
        <v>1014291</v>
      </c>
      <c r="P72" s="142"/>
      <c r="Q72" s="107"/>
      <c r="R72" s="77"/>
    </row>
    <row r="73" spans="1:256">
      <c r="A73" s="113" t="s">
        <v>155</v>
      </c>
      <c r="B73" s="123" t="s">
        <v>156</v>
      </c>
      <c r="C73" s="13">
        <v>160667</v>
      </c>
      <c r="D73" s="13">
        <v>160667</v>
      </c>
      <c r="E73" s="13">
        <v>160667</v>
      </c>
      <c r="F73" s="13">
        <v>160667</v>
      </c>
      <c r="G73" s="13">
        <v>160667</v>
      </c>
      <c r="H73" s="13">
        <v>160667</v>
      </c>
      <c r="I73" s="13">
        <v>160667</v>
      </c>
      <c r="J73" s="13">
        <v>160667</v>
      </c>
      <c r="K73" s="13">
        <v>160667</v>
      </c>
      <c r="L73" s="13">
        <v>160667</v>
      </c>
      <c r="M73" s="13">
        <v>160663</v>
      </c>
      <c r="N73" s="13">
        <v>160667</v>
      </c>
      <c r="O73" s="13">
        <v>1928000</v>
      </c>
      <c r="P73" s="142"/>
      <c r="Q73" s="107"/>
      <c r="R73" s="77"/>
    </row>
    <row r="74" spans="1:256" s="81" customFormat="1">
      <c r="A74" s="33" t="s">
        <v>159</v>
      </c>
      <c r="B74" s="40" t="s">
        <v>160</v>
      </c>
      <c r="C74" s="14">
        <f>SUM(C71:C73)</f>
        <v>703524</v>
      </c>
      <c r="D74" s="14">
        <f t="shared" ref="D74:N74" si="20">SUM(D71:D73)</f>
        <v>703524</v>
      </c>
      <c r="E74" s="14">
        <f t="shared" si="20"/>
        <v>703524</v>
      </c>
      <c r="F74" s="14">
        <f t="shared" si="20"/>
        <v>703524</v>
      </c>
      <c r="G74" s="14">
        <f t="shared" si="20"/>
        <v>703524</v>
      </c>
      <c r="H74" s="14">
        <f t="shared" si="20"/>
        <v>703524</v>
      </c>
      <c r="I74" s="14">
        <f t="shared" si="20"/>
        <v>703524</v>
      </c>
      <c r="J74" s="14">
        <f t="shared" si="20"/>
        <v>703528</v>
      </c>
      <c r="K74" s="14">
        <f t="shared" si="20"/>
        <v>703527</v>
      </c>
      <c r="L74" s="14">
        <f t="shared" si="20"/>
        <v>703524</v>
      </c>
      <c r="M74" s="14">
        <f t="shared" si="20"/>
        <v>703520</v>
      </c>
      <c r="N74" s="14">
        <f t="shared" si="20"/>
        <v>703524</v>
      </c>
      <c r="O74" s="14">
        <f>SUM(O71:O73)</f>
        <v>8442291</v>
      </c>
      <c r="P74" s="133"/>
      <c r="Q74" s="107"/>
      <c r="R74" s="77"/>
      <c r="S74" s="64"/>
    </row>
    <row r="75" spans="1:256" s="81" customFormat="1">
      <c r="A75" s="134" t="s">
        <v>161</v>
      </c>
      <c r="B75" s="124" t="s">
        <v>162</v>
      </c>
      <c r="C75" s="125">
        <f>SUM(C74,C70,C66,C64)</f>
        <v>2499000</v>
      </c>
      <c r="D75" s="125">
        <f t="shared" ref="D75:N75" si="21">SUM(D74,D70,D66,D64)</f>
        <v>7700966</v>
      </c>
      <c r="E75" s="125">
        <f t="shared" si="21"/>
        <v>3710499</v>
      </c>
      <c r="F75" s="125">
        <f t="shared" si="21"/>
        <v>2498998</v>
      </c>
      <c r="G75" s="125">
        <f t="shared" si="21"/>
        <v>18749000</v>
      </c>
      <c r="H75" s="125">
        <f t="shared" si="21"/>
        <v>2498997</v>
      </c>
      <c r="I75" s="125">
        <f t="shared" si="21"/>
        <v>2520000</v>
      </c>
      <c r="J75" s="125">
        <f t="shared" si="21"/>
        <v>2499004</v>
      </c>
      <c r="K75" s="125">
        <f t="shared" si="21"/>
        <v>3710503</v>
      </c>
      <c r="L75" s="125">
        <f t="shared" si="21"/>
        <v>2499000</v>
      </c>
      <c r="M75" s="125">
        <f t="shared" si="21"/>
        <v>2519992</v>
      </c>
      <c r="N75" s="125">
        <f t="shared" si="21"/>
        <v>4499000</v>
      </c>
      <c r="O75" s="14">
        <f>SUM(O64+O66+O70+O74)</f>
        <v>55904959</v>
      </c>
      <c r="P75" s="133"/>
      <c r="Q75" s="107"/>
      <c r="R75" s="77"/>
      <c r="S75" s="64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6"/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  <c r="HF75" s="126"/>
      <c r="HG75" s="126"/>
      <c r="HH75" s="126"/>
      <c r="HI75" s="126"/>
      <c r="HJ75" s="126"/>
      <c r="HK75" s="126"/>
      <c r="HL75" s="126"/>
      <c r="HM75" s="126"/>
      <c r="HN75" s="126"/>
      <c r="HO75" s="126"/>
      <c r="HP75" s="126"/>
      <c r="HQ75" s="126"/>
      <c r="HR75" s="126"/>
      <c r="HS75" s="126"/>
      <c r="HT75" s="126"/>
      <c r="HU75" s="126"/>
      <c r="HV75" s="126"/>
      <c r="HW75" s="126"/>
      <c r="HX75" s="126"/>
      <c r="HY75" s="126"/>
      <c r="HZ75" s="126"/>
      <c r="IA75" s="126"/>
      <c r="IB75" s="126"/>
      <c r="IC75" s="126"/>
      <c r="ID75" s="126"/>
      <c r="IE75" s="126"/>
      <c r="IF75" s="126"/>
      <c r="IG75" s="126"/>
      <c r="IH75" s="126"/>
      <c r="II75" s="126"/>
      <c r="IJ75" s="126"/>
      <c r="IK75" s="126"/>
      <c r="IL75" s="126"/>
      <c r="IM75" s="126"/>
      <c r="IN75" s="126"/>
      <c r="IO75" s="126"/>
      <c r="IP75" s="126"/>
      <c r="IQ75" s="126"/>
      <c r="IR75" s="126"/>
      <c r="IS75" s="126"/>
      <c r="IT75" s="126"/>
      <c r="IU75" s="126"/>
      <c r="IV75" s="126"/>
    </row>
    <row r="76" spans="1:256">
      <c r="A76" s="135" t="s">
        <v>254</v>
      </c>
      <c r="B76" s="128" t="s">
        <v>169</v>
      </c>
      <c r="C76" s="129"/>
      <c r="D76" s="129"/>
      <c r="E76" s="129"/>
      <c r="F76" s="129"/>
      <c r="G76" s="129">
        <v>28347884</v>
      </c>
      <c r="H76" s="129"/>
      <c r="I76" s="129"/>
      <c r="J76" s="129"/>
      <c r="K76" s="129"/>
      <c r="L76" s="129"/>
      <c r="M76" s="129"/>
      <c r="N76" s="129"/>
      <c r="O76" s="13">
        <v>28347884</v>
      </c>
      <c r="P76" s="142"/>
      <c r="Q76" s="107"/>
      <c r="R76" s="7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</row>
    <row r="77" spans="1:256" s="81" customFormat="1">
      <c r="A77" s="134" t="s">
        <v>255</v>
      </c>
      <c r="B77" s="47" t="s">
        <v>171</v>
      </c>
      <c r="C77" s="125">
        <f>SUM(C76)</f>
        <v>0</v>
      </c>
      <c r="D77" s="125">
        <f t="shared" ref="D77:N77" si="22">SUM(D76)</f>
        <v>0</v>
      </c>
      <c r="E77" s="125">
        <f t="shared" si="22"/>
        <v>0</v>
      </c>
      <c r="F77" s="125">
        <f t="shared" si="22"/>
        <v>0</v>
      </c>
      <c r="G77" s="125">
        <f t="shared" si="22"/>
        <v>28347884</v>
      </c>
      <c r="H77" s="125">
        <f t="shared" si="22"/>
        <v>0</v>
      </c>
      <c r="I77" s="125">
        <f t="shared" si="22"/>
        <v>0</v>
      </c>
      <c r="J77" s="125">
        <f t="shared" si="22"/>
        <v>0</v>
      </c>
      <c r="K77" s="125">
        <f t="shared" si="22"/>
        <v>0</v>
      </c>
      <c r="L77" s="125">
        <f t="shared" si="22"/>
        <v>0</v>
      </c>
      <c r="M77" s="125">
        <f t="shared" si="22"/>
        <v>0</v>
      </c>
      <c r="N77" s="125">
        <f t="shared" si="22"/>
        <v>0</v>
      </c>
      <c r="O77" s="14">
        <f>SUM(O76)</f>
        <v>28347884</v>
      </c>
      <c r="P77" s="133"/>
      <c r="Q77" s="107"/>
      <c r="R77" s="77"/>
      <c r="S77" s="64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/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/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/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</row>
    <row r="78" spans="1:256" s="81" customFormat="1">
      <c r="A78" s="130" t="s">
        <v>23</v>
      </c>
      <c r="B78" s="130"/>
      <c r="C78" s="125">
        <f>SUM(C75+C77)</f>
        <v>2499000</v>
      </c>
      <c r="D78" s="125">
        <f t="shared" ref="D78:N78" si="23">SUM(D75+D77)</f>
        <v>7700966</v>
      </c>
      <c r="E78" s="125">
        <f t="shared" si="23"/>
        <v>3710499</v>
      </c>
      <c r="F78" s="125">
        <f t="shared" si="23"/>
        <v>2498998</v>
      </c>
      <c r="G78" s="125">
        <f t="shared" si="23"/>
        <v>47096884</v>
      </c>
      <c r="H78" s="125">
        <f t="shared" si="23"/>
        <v>2498997</v>
      </c>
      <c r="I78" s="125">
        <f t="shared" si="23"/>
        <v>2520000</v>
      </c>
      <c r="J78" s="125">
        <f t="shared" si="23"/>
        <v>2499004</v>
      </c>
      <c r="K78" s="125">
        <f t="shared" si="23"/>
        <v>3710503</v>
      </c>
      <c r="L78" s="125">
        <f t="shared" si="23"/>
        <v>2499000</v>
      </c>
      <c r="M78" s="125">
        <f t="shared" si="23"/>
        <v>2519992</v>
      </c>
      <c r="N78" s="125">
        <f t="shared" si="23"/>
        <v>4499000</v>
      </c>
      <c r="O78" s="14">
        <f>SUM(O77,O75)</f>
        <v>84252843</v>
      </c>
      <c r="P78" s="133"/>
      <c r="Q78" s="107"/>
      <c r="R78" s="77"/>
      <c r="S78" s="64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/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</row>
    <row r="79" spans="1:256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256">
      <c r="A80" s="204">
        <v>2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145"/>
      <c r="Q80" s="54"/>
    </row>
    <row r="81" spans="2:17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2:17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2:17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2:17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2:17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2:17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2:17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2:17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2:17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2:17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2:17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</sheetData>
  <mergeCells count="4">
    <mergeCell ref="A1:O1"/>
    <mergeCell ref="A2:O2"/>
    <mergeCell ref="A3:O3"/>
    <mergeCell ref="A80:O80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21"/>
  <sheetViews>
    <sheetView workbookViewId="0">
      <selection sqref="A1:XFD1048576"/>
    </sheetView>
  </sheetViews>
  <sheetFormatPr defaultColWidth="9" defaultRowHeight="15"/>
  <cols>
    <col min="1" max="1" width="7.140625" style="149" customWidth="1"/>
    <col min="2" max="6" width="3.28515625" style="149" customWidth="1"/>
    <col min="7" max="7" width="3.85546875" style="149" customWidth="1"/>
    <col min="8" max="11" width="3.28515625" style="149" customWidth="1"/>
    <col min="12" max="12" width="3.85546875" style="149" customWidth="1"/>
    <col min="13" max="47" width="3.28515625" style="149" customWidth="1"/>
    <col min="48" max="256" width="9" style="149"/>
    <col min="257" max="257" width="7.140625" style="149" customWidth="1"/>
    <col min="258" max="262" width="3.28515625" style="149" customWidth="1"/>
    <col min="263" max="263" width="3.85546875" style="149" customWidth="1"/>
    <col min="264" max="267" width="3.28515625" style="149" customWidth="1"/>
    <col min="268" max="268" width="3.85546875" style="149" customWidth="1"/>
    <col min="269" max="303" width="3.28515625" style="149" customWidth="1"/>
    <col min="304" max="512" width="9" style="149"/>
    <col min="513" max="513" width="7.140625" style="149" customWidth="1"/>
    <col min="514" max="518" width="3.28515625" style="149" customWidth="1"/>
    <col min="519" max="519" width="3.85546875" style="149" customWidth="1"/>
    <col min="520" max="523" width="3.28515625" style="149" customWidth="1"/>
    <col min="524" max="524" width="3.85546875" style="149" customWidth="1"/>
    <col min="525" max="559" width="3.28515625" style="149" customWidth="1"/>
    <col min="560" max="768" width="9" style="149"/>
    <col min="769" max="769" width="7.140625" style="149" customWidth="1"/>
    <col min="770" max="774" width="3.28515625" style="149" customWidth="1"/>
    <col min="775" max="775" width="3.85546875" style="149" customWidth="1"/>
    <col min="776" max="779" width="3.28515625" style="149" customWidth="1"/>
    <col min="780" max="780" width="3.85546875" style="149" customWidth="1"/>
    <col min="781" max="815" width="3.28515625" style="149" customWidth="1"/>
    <col min="816" max="1024" width="9" style="149"/>
    <col min="1025" max="1025" width="7.140625" style="149" customWidth="1"/>
    <col min="1026" max="1030" width="3.28515625" style="149" customWidth="1"/>
    <col min="1031" max="1031" width="3.85546875" style="149" customWidth="1"/>
    <col min="1032" max="1035" width="3.28515625" style="149" customWidth="1"/>
    <col min="1036" max="1036" width="3.85546875" style="149" customWidth="1"/>
    <col min="1037" max="1071" width="3.28515625" style="149" customWidth="1"/>
    <col min="1072" max="1280" width="9" style="149"/>
    <col min="1281" max="1281" width="7.140625" style="149" customWidth="1"/>
    <col min="1282" max="1286" width="3.28515625" style="149" customWidth="1"/>
    <col min="1287" max="1287" width="3.85546875" style="149" customWidth="1"/>
    <col min="1288" max="1291" width="3.28515625" style="149" customWidth="1"/>
    <col min="1292" max="1292" width="3.85546875" style="149" customWidth="1"/>
    <col min="1293" max="1327" width="3.28515625" style="149" customWidth="1"/>
    <col min="1328" max="1536" width="9" style="149"/>
    <col min="1537" max="1537" width="7.140625" style="149" customWidth="1"/>
    <col min="1538" max="1542" width="3.28515625" style="149" customWidth="1"/>
    <col min="1543" max="1543" width="3.85546875" style="149" customWidth="1"/>
    <col min="1544" max="1547" width="3.28515625" style="149" customWidth="1"/>
    <col min="1548" max="1548" width="3.85546875" style="149" customWidth="1"/>
    <col min="1549" max="1583" width="3.28515625" style="149" customWidth="1"/>
    <col min="1584" max="1792" width="9" style="149"/>
    <col min="1793" max="1793" width="7.140625" style="149" customWidth="1"/>
    <col min="1794" max="1798" width="3.28515625" style="149" customWidth="1"/>
    <col min="1799" max="1799" width="3.85546875" style="149" customWidth="1"/>
    <col min="1800" max="1803" width="3.28515625" style="149" customWidth="1"/>
    <col min="1804" max="1804" width="3.85546875" style="149" customWidth="1"/>
    <col min="1805" max="1839" width="3.28515625" style="149" customWidth="1"/>
    <col min="1840" max="2048" width="9" style="149"/>
    <col min="2049" max="2049" width="7.140625" style="149" customWidth="1"/>
    <col min="2050" max="2054" width="3.28515625" style="149" customWidth="1"/>
    <col min="2055" max="2055" width="3.85546875" style="149" customWidth="1"/>
    <col min="2056" max="2059" width="3.28515625" style="149" customWidth="1"/>
    <col min="2060" max="2060" width="3.85546875" style="149" customWidth="1"/>
    <col min="2061" max="2095" width="3.28515625" style="149" customWidth="1"/>
    <col min="2096" max="2304" width="9" style="149"/>
    <col min="2305" max="2305" width="7.140625" style="149" customWidth="1"/>
    <col min="2306" max="2310" width="3.28515625" style="149" customWidth="1"/>
    <col min="2311" max="2311" width="3.85546875" style="149" customWidth="1"/>
    <col min="2312" max="2315" width="3.28515625" style="149" customWidth="1"/>
    <col min="2316" max="2316" width="3.85546875" style="149" customWidth="1"/>
    <col min="2317" max="2351" width="3.28515625" style="149" customWidth="1"/>
    <col min="2352" max="2560" width="9" style="149"/>
    <col min="2561" max="2561" width="7.140625" style="149" customWidth="1"/>
    <col min="2562" max="2566" width="3.28515625" style="149" customWidth="1"/>
    <col min="2567" max="2567" width="3.85546875" style="149" customWidth="1"/>
    <col min="2568" max="2571" width="3.28515625" style="149" customWidth="1"/>
    <col min="2572" max="2572" width="3.85546875" style="149" customWidth="1"/>
    <col min="2573" max="2607" width="3.28515625" style="149" customWidth="1"/>
    <col min="2608" max="2816" width="9" style="149"/>
    <col min="2817" max="2817" width="7.140625" style="149" customWidth="1"/>
    <col min="2818" max="2822" width="3.28515625" style="149" customWidth="1"/>
    <col min="2823" max="2823" width="3.85546875" style="149" customWidth="1"/>
    <col min="2824" max="2827" width="3.28515625" style="149" customWidth="1"/>
    <col min="2828" max="2828" width="3.85546875" style="149" customWidth="1"/>
    <col min="2829" max="2863" width="3.28515625" style="149" customWidth="1"/>
    <col min="2864" max="3072" width="9" style="149"/>
    <col min="3073" max="3073" width="7.140625" style="149" customWidth="1"/>
    <col min="3074" max="3078" width="3.28515625" style="149" customWidth="1"/>
    <col min="3079" max="3079" width="3.85546875" style="149" customWidth="1"/>
    <col min="3080" max="3083" width="3.28515625" style="149" customWidth="1"/>
    <col min="3084" max="3084" width="3.85546875" style="149" customWidth="1"/>
    <col min="3085" max="3119" width="3.28515625" style="149" customWidth="1"/>
    <col min="3120" max="3328" width="9" style="149"/>
    <col min="3329" max="3329" width="7.140625" style="149" customWidth="1"/>
    <col min="3330" max="3334" width="3.28515625" style="149" customWidth="1"/>
    <col min="3335" max="3335" width="3.85546875" style="149" customWidth="1"/>
    <col min="3336" max="3339" width="3.28515625" style="149" customWidth="1"/>
    <col min="3340" max="3340" width="3.85546875" style="149" customWidth="1"/>
    <col min="3341" max="3375" width="3.28515625" style="149" customWidth="1"/>
    <col min="3376" max="3584" width="9" style="149"/>
    <col min="3585" max="3585" width="7.140625" style="149" customWidth="1"/>
    <col min="3586" max="3590" width="3.28515625" style="149" customWidth="1"/>
    <col min="3591" max="3591" width="3.85546875" style="149" customWidth="1"/>
    <col min="3592" max="3595" width="3.28515625" style="149" customWidth="1"/>
    <col min="3596" max="3596" width="3.85546875" style="149" customWidth="1"/>
    <col min="3597" max="3631" width="3.28515625" style="149" customWidth="1"/>
    <col min="3632" max="3840" width="9" style="149"/>
    <col min="3841" max="3841" width="7.140625" style="149" customWidth="1"/>
    <col min="3842" max="3846" width="3.28515625" style="149" customWidth="1"/>
    <col min="3847" max="3847" width="3.85546875" style="149" customWidth="1"/>
    <col min="3848" max="3851" width="3.28515625" style="149" customWidth="1"/>
    <col min="3852" max="3852" width="3.85546875" style="149" customWidth="1"/>
    <col min="3853" max="3887" width="3.28515625" style="149" customWidth="1"/>
    <col min="3888" max="4096" width="9" style="149"/>
    <col min="4097" max="4097" width="7.140625" style="149" customWidth="1"/>
    <col min="4098" max="4102" width="3.28515625" style="149" customWidth="1"/>
    <col min="4103" max="4103" width="3.85546875" style="149" customWidth="1"/>
    <col min="4104" max="4107" width="3.28515625" style="149" customWidth="1"/>
    <col min="4108" max="4108" width="3.85546875" style="149" customWidth="1"/>
    <col min="4109" max="4143" width="3.28515625" style="149" customWidth="1"/>
    <col min="4144" max="4352" width="9" style="149"/>
    <col min="4353" max="4353" width="7.140625" style="149" customWidth="1"/>
    <col min="4354" max="4358" width="3.28515625" style="149" customWidth="1"/>
    <col min="4359" max="4359" width="3.85546875" style="149" customWidth="1"/>
    <col min="4360" max="4363" width="3.28515625" style="149" customWidth="1"/>
    <col min="4364" max="4364" width="3.85546875" style="149" customWidth="1"/>
    <col min="4365" max="4399" width="3.28515625" style="149" customWidth="1"/>
    <col min="4400" max="4608" width="9" style="149"/>
    <col min="4609" max="4609" width="7.140625" style="149" customWidth="1"/>
    <col min="4610" max="4614" width="3.28515625" style="149" customWidth="1"/>
    <col min="4615" max="4615" width="3.85546875" style="149" customWidth="1"/>
    <col min="4616" max="4619" width="3.28515625" style="149" customWidth="1"/>
    <col min="4620" max="4620" width="3.85546875" style="149" customWidth="1"/>
    <col min="4621" max="4655" width="3.28515625" style="149" customWidth="1"/>
    <col min="4656" max="4864" width="9" style="149"/>
    <col min="4865" max="4865" width="7.140625" style="149" customWidth="1"/>
    <col min="4866" max="4870" width="3.28515625" style="149" customWidth="1"/>
    <col min="4871" max="4871" width="3.85546875" style="149" customWidth="1"/>
    <col min="4872" max="4875" width="3.28515625" style="149" customWidth="1"/>
    <col min="4876" max="4876" width="3.85546875" style="149" customWidth="1"/>
    <col min="4877" max="4911" width="3.28515625" style="149" customWidth="1"/>
    <col min="4912" max="5120" width="9" style="149"/>
    <col min="5121" max="5121" width="7.140625" style="149" customWidth="1"/>
    <col min="5122" max="5126" width="3.28515625" style="149" customWidth="1"/>
    <col min="5127" max="5127" width="3.85546875" style="149" customWidth="1"/>
    <col min="5128" max="5131" width="3.28515625" style="149" customWidth="1"/>
    <col min="5132" max="5132" width="3.85546875" style="149" customWidth="1"/>
    <col min="5133" max="5167" width="3.28515625" style="149" customWidth="1"/>
    <col min="5168" max="5376" width="9" style="149"/>
    <col min="5377" max="5377" width="7.140625" style="149" customWidth="1"/>
    <col min="5378" max="5382" width="3.28515625" style="149" customWidth="1"/>
    <col min="5383" max="5383" width="3.85546875" style="149" customWidth="1"/>
    <col min="5384" max="5387" width="3.28515625" style="149" customWidth="1"/>
    <col min="5388" max="5388" width="3.85546875" style="149" customWidth="1"/>
    <col min="5389" max="5423" width="3.28515625" style="149" customWidth="1"/>
    <col min="5424" max="5632" width="9" style="149"/>
    <col min="5633" max="5633" width="7.140625" style="149" customWidth="1"/>
    <col min="5634" max="5638" width="3.28515625" style="149" customWidth="1"/>
    <col min="5639" max="5639" width="3.85546875" style="149" customWidth="1"/>
    <col min="5640" max="5643" width="3.28515625" style="149" customWidth="1"/>
    <col min="5644" max="5644" width="3.85546875" style="149" customWidth="1"/>
    <col min="5645" max="5679" width="3.28515625" style="149" customWidth="1"/>
    <col min="5680" max="5888" width="9" style="149"/>
    <col min="5889" max="5889" width="7.140625" style="149" customWidth="1"/>
    <col min="5890" max="5894" width="3.28515625" style="149" customWidth="1"/>
    <col min="5895" max="5895" width="3.85546875" style="149" customWidth="1"/>
    <col min="5896" max="5899" width="3.28515625" style="149" customWidth="1"/>
    <col min="5900" max="5900" width="3.85546875" style="149" customWidth="1"/>
    <col min="5901" max="5935" width="3.28515625" style="149" customWidth="1"/>
    <col min="5936" max="6144" width="9" style="149"/>
    <col min="6145" max="6145" width="7.140625" style="149" customWidth="1"/>
    <col min="6146" max="6150" width="3.28515625" style="149" customWidth="1"/>
    <col min="6151" max="6151" width="3.85546875" style="149" customWidth="1"/>
    <col min="6152" max="6155" width="3.28515625" style="149" customWidth="1"/>
    <col min="6156" max="6156" width="3.85546875" style="149" customWidth="1"/>
    <col min="6157" max="6191" width="3.28515625" style="149" customWidth="1"/>
    <col min="6192" max="6400" width="9" style="149"/>
    <col min="6401" max="6401" width="7.140625" style="149" customWidth="1"/>
    <col min="6402" max="6406" width="3.28515625" style="149" customWidth="1"/>
    <col min="6407" max="6407" width="3.85546875" style="149" customWidth="1"/>
    <col min="6408" max="6411" width="3.28515625" style="149" customWidth="1"/>
    <col min="6412" max="6412" width="3.85546875" style="149" customWidth="1"/>
    <col min="6413" max="6447" width="3.28515625" style="149" customWidth="1"/>
    <col min="6448" max="6656" width="9" style="149"/>
    <col min="6657" max="6657" width="7.140625" style="149" customWidth="1"/>
    <col min="6658" max="6662" width="3.28515625" style="149" customWidth="1"/>
    <col min="6663" max="6663" width="3.85546875" style="149" customWidth="1"/>
    <col min="6664" max="6667" width="3.28515625" style="149" customWidth="1"/>
    <col min="6668" max="6668" width="3.85546875" style="149" customWidth="1"/>
    <col min="6669" max="6703" width="3.28515625" style="149" customWidth="1"/>
    <col min="6704" max="6912" width="9" style="149"/>
    <col min="6913" max="6913" width="7.140625" style="149" customWidth="1"/>
    <col min="6914" max="6918" width="3.28515625" style="149" customWidth="1"/>
    <col min="6919" max="6919" width="3.85546875" style="149" customWidth="1"/>
    <col min="6920" max="6923" width="3.28515625" style="149" customWidth="1"/>
    <col min="6924" max="6924" width="3.85546875" style="149" customWidth="1"/>
    <col min="6925" max="6959" width="3.28515625" style="149" customWidth="1"/>
    <col min="6960" max="7168" width="9" style="149"/>
    <col min="7169" max="7169" width="7.140625" style="149" customWidth="1"/>
    <col min="7170" max="7174" width="3.28515625" style="149" customWidth="1"/>
    <col min="7175" max="7175" width="3.85546875" style="149" customWidth="1"/>
    <col min="7176" max="7179" width="3.28515625" style="149" customWidth="1"/>
    <col min="7180" max="7180" width="3.85546875" style="149" customWidth="1"/>
    <col min="7181" max="7215" width="3.28515625" style="149" customWidth="1"/>
    <col min="7216" max="7424" width="9" style="149"/>
    <col min="7425" max="7425" width="7.140625" style="149" customWidth="1"/>
    <col min="7426" max="7430" width="3.28515625" style="149" customWidth="1"/>
    <col min="7431" max="7431" width="3.85546875" style="149" customWidth="1"/>
    <col min="7432" max="7435" width="3.28515625" style="149" customWidth="1"/>
    <col min="7436" max="7436" width="3.85546875" style="149" customWidth="1"/>
    <col min="7437" max="7471" width="3.28515625" style="149" customWidth="1"/>
    <col min="7472" max="7680" width="9" style="149"/>
    <col min="7681" max="7681" width="7.140625" style="149" customWidth="1"/>
    <col min="7682" max="7686" width="3.28515625" style="149" customWidth="1"/>
    <col min="7687" max="7687" width="3.85546875" style="149" customWidth="1"/>
    <col min="7688" max="7691" width="3.28515625" style="149" customWidth="1"/>
    <col min="7692" max="7692" width="3.85546875" style="149" customWidth="1"/>
    <col min="7693" max="7727" width="3.28515625" style="149" customWidth="1"/>
    <col min="7728" max="7936" width="9" style="149"/>
    <col min="7937" max="7937" width="7.140625" style="149" customWidth="1"/>
    <col min="7938" max="7942" width="3.28515625" style="149" customWidth="1"/>
    <col min="7943" max="7943" width="3.85546875" style="149" customWidth="1"/>
    <col min="7944" max="7947" width="3.28515625" style="149" customWidth="1"/>
    <col min="7948" max="7948" width="3.85546875" style="149" customWidth="1"/>
    <col min="7949" max="7983" width="3.28515625" style="149" customWidth="1"/>
    <col min="7984" max="8192" width="9" style="149"/>
    <col min="8193" max="8193" width="7.140625" style="149" customWidth="1"/>
    <col min="8194" max="8198" width="3.28515625" style="149" customWidth="1"/>
    <col min="8199" max="8199" width="3.85546875" style="149" customWidth="1"/>
    <col min="8200" max="8203" width="3.28515625" style="149" customWidth="1"/>
    <col min="8204" max="8204" width="3.85546875" style="149" customWidth="1"/>
    <col min="8205" max="8239" width="3.28515625" style="149" customWidth="1"/>
    <col min="8240" max="8448" width="9" style="149"/>
    <col min="8449" max="8449" width="7.140625" style="149" customWidth="1"/>
    <col min="8450" max="8454" width="3.28515625" style="149" customWidth="1"/>
    <col min="8455" max="8455" width="3.85546875" style="149" customWidth="1"/>
    <col min="8456" max="8459" width="3.28515625" style="149" customWidth="1"/>
    <col min="8460" max="8460" width="3.85546875" style="149" customWidth="1"/>
    <col min="8461" max="8495" width="3.28515625" style="149" customWidth="1"/>
    <col min="8496" max="8704" width="9" style="149"/>
    <col min="8705" max="8705" width="7.140625" style="149" customWidth="1"/>
    <col min="8706" max="8710" width="3.28515625" style="149" customWidth="1"/>
    <col min="8711" max="8711" width="3.85546875" style="149" customWidth="1"/>
    <col min="8712" max="8715" width="3.28515625" style="149" customWidth="1"/>
    <col min="8716" max="8716" width="3.85546875" style="149" customWidth="1"/>
    <col min="8717" max="8751" width="3.28515625" style="149" customWidth="1"/>
    <col min="8752" max="8960" width="9" style="149"/>
    <col min="8961" max="8961" width="7.140625" style="149" customWidth="1"/>
    <col min="8962" max="8966" width="3.28515625" style="149" customWidth="1"/>
    <col min="8967" max="8967" width="3.85546875" style="149" customWidth="1"/>
    <col min="8968" max="8971" width="3.28515625" style="149" customWidth="1"/>
    <col min="8972" max="8972" width="3.85546875" style="149" customWidth="1"/>
    <col min="8973" max="9007" width="3.28515625" style="149" customWidth="1"/>
    <col min="9008" max="9216" width="9" style="149"/>
    <col min="9217" max="9217" width="7.140625" style="149" customWidth="1"/>
    <col min="9218" max="9222" width="3.28515625" style="149" customWidth="1"/>
    <col min="9223" max="9223" width="3.85546875" style="149" customWidth="1"/>
    <col min="9224" max="9227" width="3.28515625" style="149" customWidth="1"/>
    <col min="9228" max="9228" width="3.85546875" style="149" customWidth="1"/>
    <col min="9229" max="9263" width="3.28515625" style="149" customWidth="1"/>
    <col min="9264" max="9472" width="9" style="149"/>
    <col min="9473" max="9473" width="7.140625" style="149" customWidth="1"/>
    <col min="9474" max="9478" width="3.28515625" style="149" customWidth="1"/>
    <col min="9479" max="9479" width="3.85546875" style="149" customWidth="1"/>
    <col min="9480" max="9483" width="3.28515625" style="149" customWidth="1"/>
    <col min="9484" max="9484" width="3.85546875" style="149" customWidth="1"/>
    <col min="9485" max="9519" width="3.28515625" style="149" customWidth="1"/>
    <col min="9520" max="9728" width="9" style="149"/>
    <col min="9729" max="9729" width="7.140625" style="149" customWidth="1"/>
    <col min="9730" max="9734" width="3.28515625" style="149" customWidth="1"/>
    <col min="9735" max="9735" width="3.85546875" style="149" customWidth="1"/>
    <col min="9736" max="9739" width="3.28515625" style="149" customWidth="1"/>
    <col min="9740" max="9740" width="3.85546875" style="149" customWidth="1"/>
    <col min="9741" max="9775" width="3.28515625" style="149" customWidth="1"/>
    <col min="9776" max="9984" width="9" style="149"/>
    <col min="9985" max="9985" width="7.140625" style="149" customWidth="1"/>
    <col min="9986" max="9990" width="3.28515625" style="149" customWidth="1"/>
    <col min="9991" max="9991" width="3.85546875" style="149" customWidth="1"/>
    <col min="9992" max="9995" width="3.28515625" style="149" customWidth="1"/>
    <col min="9996" max="9996" width="3.85546875" style="149" customWidth="1"/>
    <col min="9997" max="10031" width="3.28515625" style="149" customWidth="1"/>
    <col min="10032" max="10240" width="9" style="149"/>
    <col min="10241" max="10241" width="7.140625" style="149" customWidth="1"/>
    <col min="10242" max="10246" width="3.28515625" style="149" customWidth="1"/>
    <col min="10247" max="10247" width="3.85546875" style="149" customWidth="1"/>
    <col min="10248" max="10251" width="3.28515625" style="149" customWidth="1"/>
    <col min="10252" max="10252" width="3.85546875" style="149" customWidth="1"/>
    <col min="10253" max="10287" width="3.28515625" style="149" customWidth="1"/>
    <col min="10288" max="10496" width="9" style="149"/>
    <col min="10497" max="10497" width="7.140625" style="149" customWidth="1"/>
    <col min="10498" max="10502" width="3.28515625" style="149" customWidth="1"/>
    <col min="10503" max="10503" width="3.85546875" style="149" customWidth="1"/>
    <col min="10504" max="10507" width="3.28515625" style="149" customWidth="1"/>
    <col min="10508" max="10508" width="3.85546875" style="149" customWidth="1"/>
    <col min="10509" max="10543" width="3.28515625" style="149" customWidth="1"/>
    <col min="10544" max="10752" width="9" style="149"/>
    <col min="10753" max="10753" width="7.140625" style="149" customWidth="1"/>
    <col min="10754" max="10758" width="3.28515625" style="149" customWidth="1"/>
    <col min="10759" max="10759" width="3.85546875" style="149" customWidth="1"/>
    <col min="10760" max="10763" width="3.28515625" style="149" customWidth="1"/>
    <col min="10764" max="10764" width="3.85546875" style="149" customWidth="1"/>
    <col min="10765" max="10799" width="3.28515625" style="149" customWidth="1"/>
    <col min="10800" max="11008" width="9" style="149"/>
    <col min="11009" max="11009" width="7.140625" style="149" customWidth="1"/>
    <col min="11010" max="11014" width="3.28515625" style="149" customWidth="1"/>
    <col min="11015" max="11015" width="3.85546875" style="149" customWidth="1"/>
    <col min="11016" max="11019" width="3.28515625" style="149" customWidth="1"/>
    <col min="11020" max="11020" width="3.85546875" style="149" customWidth="1"/>
    <col min="11021" max="11055" width="3.28515625" style="149" customWidth="1"/>
    <col min="11056" max="11264" width="9" style="149"/>
    <col min="11265" max="11265" width="7.140625" style="149" customWidth="1"/>
    <col min="11266" max="11270" width="3.28515625" style="149" customWidth="1"/>
    <col min="11271" max="11271" width="3.85546875" style="149" customWidth="1"/>
    <col min="11272" max="11275" width="3.28515625" style="149" customWidth="1"/>
    <col min="11276" max="11276" width="3.85546875" style="149" customWidth="1"/>
    <col min="11277" max="11311" width="3.28515625" style="149" customWidth="1"/>
    <col min="11312" max="11520" width="9" style="149"/>
    <col min="11521" max="11521" width="7.140625" style="149" customWidth="1"/>
    <col min="11522" max="11526" width="3.28515625" style="149" customWidth="1"/>
    <col min="11527" max="11527" width="3.85546875" style="149" customWidth="1"/>
    <col min="11528" max="11531" width="3.28515625" style="149" customWidth="1"/>
    <col min="11532" max="11532" width="3.85546875" style="149" customWidth="1"/>
    <col min="11533" max="11567" width="3.28515625" style="149" customWidth="1"/>
    <col min="11568" max="11776" width="9" style="149"/>
    <col min="11777" max="11777" width="7.140625" style="149" customWidth="1"/>
    <col min="11778" max="11782" width="3.28515625" style="149" customWidth="1"/>
    <col min="11783" max="11783" width="3.85546875" style="149" customWidth="1"/>
    <col min="11784" max="11787" width="3.28515625" style="149" customWidth="1"/>
    <col min="11788" max="11788" width="3.85546875" style="149" customWidth="1"/>
    <col min="11789" max="11823" width="3.28515625" style="149" customWidth="1"/>
    <col min="11824" max="12032" width="9" style="149"/>
    <col min="12033" max="12033" width="7.140625" style="149" customWidth="1"/>
    <col min="12034" max="12038" width="3.28515625" style="149" customWidth="1"/>
    <col min="12039" max="12039" width="3.85546875" style="149" customWidth="1"/>
    <col min="12040" max="12043" width="3.28515625" style="149" customWidth="1"/>
    <col min="12044" max="12044" width="3.85546875" style="149" customWidth="1"/>
    <col min="12045" max="12079" width="3.28515625" style="149" customWidth="1"/>
    <col min="12080" max="12288" width="9" style="149"/>
    <col min="12289" max="12289" width="7.140625" style="149" customWidth="1"/>
    <col min="12290" max="12294" width="3.28515625" style="149" customWidth="1"/>
    <col min="12295" max="12295" width="3.85546875" style="149" customWidth="1"/>
    <col min="12296" max="12299" width="3.28515625" style="149" customWidth="1"/>
    <col min="12300" max="12300" width="3.85546875" style="149" customWidth="1"/>
    <col min="12301" max="12335" width="3.28515625" style="149" customWidth="1"/>
    <col min="12336" max="12544" width="9" style="149"/>
    <col min="12545" max="12545" width="7.140625" style="149" customWidth="1"/>
    <col min="12546" max="12550" width="3.28515625" style="149" customWidth="1"/>
    <col min="12551" max="12551" width="3.85546875" style="149" customWidth="1"/>
    <col min="12552" max="12555" width="3.28515625" style="149" customWidth="1"/>
    <col min="12556" max="12556" width="3.85546875" style="149" customWidth="1"/>
    <col min="12557" max="12591" width="3.28515625" style="149" customWidth="1"/>
    <col min="12592" max="12800" width="9" style="149"/>
    <col min="12801" max="12801" width="7.140625" style="149" customWidth="1"/>
    <col min="12802" max="12806" width="3.28515625" style="149" customWidth="1"/>
    <col min="12807" max="12807" width="3.85546875" style="149" customWidth="1"/>
    <col min="12808" max="12811" width="3.28515625" style="149" customWidth="1"/>
    <col min="12812" max="12812" width="3.85546875" style="149" customWidth="1"/>
    <col min="12813" max="12847" width="3.28515625" style="149" customWidth="1"/>
    <col min="12848" max="13056" width="9" style="149"/>
    <col min="13057" max="13057" width="7.140625" style="149" customWidth="1"/>
    <col min="13058" max="13062" width="3.28515625" style="149" customWidth="1"/>
    <col min="13063" max="13063" width="3.85546875" style="149" customWidth="1"/>
    <col min="13064" max="13067" width="3.28515625" style="149" customWidth="1"/>
    <col min="13068" max="13068" width="3.85546875" style="149" customWidth="1"/>
    <col min="13069" max="13103" width="3.28515625" style="149" customWidth="1"/>
    <col min="13104" max="13312" width="9" style="149"/>
    <col min="13313" max="13313" width="7.140625" style="149" customWidth="1"/>
    <col min="13314" max="13318" width="3.28515625" style="149" customWidth="1"/>
    <col min="13319" max="13319" width="3.85546875" style="149" customWidth="1"/>
    <col min="13320" max="13323" width="3.28515625" style="149" customWidth="1"/>
    <col min="13324" max="13324" width="3.85546875" style="149" customWidth="1"/>
    <col min="13325" max="13359" width="3.28515625" style="149" customWidth="1"/>
    <col min="13360" max="13568" width="9" style="149"/>
    <col min="13569" max="13569" width="7.140625" style="149" customWidth="1"/>
    <col min="13570" max="13574" width="3.28515625" style="149" customWidth="1"/>
    <col min="13575" max="13575" width="3.85546875" style="149" customWidth="1"/>
    <col min="13576" max="13579" width="3.28515625" style="149" customWidth="1"/>
    <col min="13580" max="13580" width="3.85546875" style="149" customWidth="1"/>
    <col min="13581" max="13615" width="3.28515625" style="149" customWidth="1"/>
    <col min="13616" max="13824" width="9" style="149"/>
    <col min="13825" max="13825" width="7.140625" style="149" customWidth="1"/>
    <col min="13826" max="13830" width="3.28515625" style="149" customWidth="1"/>
    <col min="13831" max="13831" width="3.85546875" style="149" customWidth="1"/>
    <col min="13832" max="13835" width="3.28515625" style="149" customWidth="1"/>
    <col min="13836" max="13836" width="3.85546875" style="149" customWidth="1"/>
    <col min="13837" max="13871" width="3.28515625" style="149" customWidth="1"/>
    <col min="13872" max="14080" width="9" style="149"/>
    <col min="14081" max="14081" width="7.140625" style="149" customWidth="1"/>
    <col min="14082" max="14086" width="3.28515625" style="149" customWidth="1"/>
    <col min="14087" max="14087" width="3.85546875" style="149" customWidth="1"/>
    <col min="14088" max="14091" width="3.28515625" style="149" customWidth="1"/>
    <col min="14092" max="14092" width="3.85546875" style="149" customWidth="1"/>
    <col min="14093" max="14127" width="3.28515625" style="149" customWidth="1"/>
    <col min="14128" max="14336" width="9" style="149"/>
    <col min="14337" max="14337" width="7.140625" style="149" customWidth="1"/>
    <col min="14338" max="14342" width="3.28515625" style="149" customWidth="1"/>
    <col min="14343" max="14343" width="3.85546875" style="149" customWidth="1"/>
    <col min="14344" max="14347" width="3.28515625" style="149" customWidth="1"/>
    <col min="14348" max="14348" width="3.85546875" style="149" customWidth="1"/>
    <col min="14349" max="14383" width="3.28515625" style="149" customWidth="1"/>
    <col min="14384" max="14592" width="9" style="149"/>
    <col min="14593" max="14593" width="7.140625" style="149" customWidth="1"/>
    <col min="14594" max="14598" width="3.28515625" style="149" customWidth="1"/>
    <col min="14599" max="14599" width="3.85546875" style="149" customWidth="1"/>
    <col min="14600" max="14603" width="3.28515625" style="149" customWidth="1"/>
    <col min="14604" max="14604" width="3.85546875" style="149" customWidth="1"/>
    <col min="14605" max="14639" width="3.28515625" style="149" customWidth="1"/>
    <col min="14640" max="14848" width="9" style="149"/>
    <col min="14849" max="14849" width="7.140625" style="149" customWidth="1"/>
    <col min="14850" max="14854" width="3.28515625" style="149" customWidth="1"/>
    <col min="14855" max="14855" width="3.85546875" style="149" customWidth="1"/>
    <col min="14856" max="14859" width="3.28515625" style="149" customWidth="1"/>
    <col min="14860" max="14860" width="3.85546875" style="149" customWidth="1"/>
    <col min="14861" max="14895" width="3.28515625" style="149" customWidth="1"/>
    <col min="14896" max="15104" width="9" style="149"/>
    <col min="15105" max="15105" width="7.140625" style="149" customWidth="1"/>
    <col min="15106" max="15110" width="3.28515625" style="149" customWidth="1"/>
    <col min="15111" max="15111" width="3.85546875" style="149" customWidth="1"/>
    <col min="15112" max="15115" width="3.28515625" style="149" customWidth="1"/>
    <col min="15116" max="15116" width="3.85546875" style="149" customWidth="1"/>
    <col min="15117" max="15151" width="3.28515625" style="149" customWidth="1"/>
    <col min="15152" max="15360" width="9" style="149"/>
    <col min="15361" max="15361" width="7.140625" style="149" customWidth="1"/>
    <col min="15362" max="15366" width="3.28515625" style="149" customWidth="1"/>
    <col min="15367" max="15367" width="3.85546875" style="149" customWidth="1"/>
    <col min="15368" max="15371" width="3.28515625" style="149" customWidth="1"/>
    <col min="15372" max="15372" width="3.85546875" style="149" customWidth="1"/>
    <col min="15373" max="15407" width="3.28515625" style="149" customWidth="1"/>
    <col min="15408" max="15616" width="9" style="149"/>
    <col min="15617" max="15617" width="7.140625" style="149" customWidth="1"/>
    <col min="15618" max="15622" width="3.28515625" style="149" customWidth="1"/>
    <col min="15623" max="15623" width="3.85546875" style="149" customWidth="1"/>
    <col min="15624" max="15627" width="3.28515625" style="149" customWidth="1"/>
    <col min="15628" max="15628" width="3.85546875" style="149" customWidth="1"/>
    <col min="15629" max="15663" width="3.28515625" style="149" customWidth="1"/>
    <col min="15664" max="15872" width="9" style="149"/>
    <col min="15873" max="15873" width="7.140625" style="149" customWidth="1"/>
    <col min="15874" max="15878" width="3.28515625" style="149" customWidth="1"/>
    <col min="15879" max="15879" width="3.85546875" style="149" customWidth="1"/>
    <col min="15880" max="15883" width="3.28515625" style="149" customWidth="1"/>
    <col min="15884" max="15884" width="3.85546875" style="149" customWidth="1"/>
    <col min="15885" max="15919" width="3.28515625" style="149" customWidth="1"/>
    <col min="15920" max="16128" width="9" style="149"/>
    <col min="16129" max="16129" width="7.140625" style="149" customWidth="1"/>
    <col min="16130" max="16134" width="3.28515625" style="149" customWidth="1"/>
    <col min="16135" max="16135" width="3.85546875" style="149" customWidth="1"/>
    <col min="16136" max="16139" width="3.28515625" style="149" customWidth="1"/>
    <col min="16140" max="16140" width="3.85546875" style="149" customWidth="1"/>
    <col min="16141" max="16175" width="3.28515625" style="149" customWidth="1"/>
    <col min="16176" max="16384" width="9" style="149"/>
  </cols>
  <sheetData>
    <row r="1" spans="1:53" s="148" customFormat="1" ht="9.9499999999999993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</row>
    <row r="2" spans="1:53" s="148" customFormat="1" ht="16.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7"/>
      <c r="AT2" s="147"/>
      <c r="AU2" s="150"/>
    </row>
    <row r="3" spans="1:53" s="148" customFormat="1" ht="16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7"/>
      <c r="AT3" s="147"/>
      <c r="AU3" s="150"/>
    </row>
    <row r="4" spans="1:53" s="148" customFormat="1" ht="16.5" customHeight="1">
      <c r="A4" s="163" t="s">
        <v>601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51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52"/>
    </row>
    <row r="5" spans="1:53" s="64" customFormat="1" ht="25.5" customHeight="1">
      <c r="A5" s="213" t="s">
        <v>600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</row>
    <row r="6" spans="1:53" ht="15.75" thickBot="1">
      <c r="A6" s="214" t="s">
        <v>262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R6" s="153"/>
      <c r="AS6" s="153"/>
      <c r="AT6" s="153"/>
      <c r="AU6" s="153"/>
      <c r="AV6" s="154"/>
    </row>
    <row r="7" spans="1:53" ht="12.75" customHeight="1" thickTop="1" thickBot="1">
      <c r="A7" s="215" t="s">
        <v>4</v>
      </c>
      <c r="B7" s="215"/>
      <c r="C7" s="215"/>
      <c r="D7" s="215"/>
      <c r="E7" s="215"/>
      <c r="F7" s="215"/>
      <c r="G7" s="215"/>
      <c r="H7" s="215"/>
      <c r="I7" s="215"/>
      <c r="J7" s="215"/>
      <c r="K7" s="216" t="s">
        <v>263</v>
      </c>
      <c r="L7" s="216"/>
      <c r="M7" s="216"/>
      <c r="N7" s="216"/>
      <c r="O7" s="216" t="s">
        <v>264</v>
      </c>
      <c r="P7" s="216"/>
      <c r="Q7" s="216"/>
      <c r="R7" s="216"/>
      <c r="S7" s="216"/>
      <c r="T7" s="216"/>
      <c r="U7" s="216" t="s">
        <v>265</v>
      </c>
      <c r="V7" s="216"/>
      <c r="W7" s="216"/>
      <c r="X7" s="216"/>
      <c r="Y7" s="216"/>
      <c r="Z7" s="216"/>
      <c r="AA7" s="217" t="s">
        <v>266</v>
      </c>
      <c r="AB7" s="217"/>
      <c r="AC7" s="217"/>
      <c r="AD7" s="217"/>
      <c r="AE7" s="217"/>
      <c r="AF7" s="217"/>
      <c r="AV7" s="154"/>
    </row>
    <row r="8" spans="1:53" ht="15.75" thickTop="1">
      <c r="A8" s="209" t="s">
        <v>267</v>
      </c>
      <c r="B8" s="209"/>
      <c r="C8" s="209"/>
      <c r="D8" s="209"/>
      <c r="E8" s="209"/>
      <c r="F8" s="209"/>
      <c r="G8" s="209"/>
      <c r="H8" s="209"/>
      <c r="I8" s="209"/>
      <c r="J8" s="209"/>
      <c r="K8" s="210" t="s">
        <v>268</v>
      </c>
      <c r="L8" s="210"/>
      <c r="M8" s="210"/>
      <c r="N8" s="210"/>
      <c r="O8" s="210" t="s">
        <v>269</v>
      </c>
      <c r="P8" s="210"/>
      <c r="Q8" s="210"/>
      <c r="R8" s="210"/>
      <c r="S8" s="210"/>
      <c r="T8" s="210"/>
      <c r="U8" s="210" t="s">
        <v>270</v>
      </c>
      <c r="V8" s="210"/>
      <c r="W8" s="210"/>
      <c r="X8" s="210"/>
      <c r="Y8" s="210"/>
      <c r="Z8" s="210"/>
      <c r="AA8" s="211" t="s">
        <v>271</v>
      </c>
      <c r="AB8" s="211"/>
      <c r="AC8" s="211"/>
      <c r="AD8" s="211"/>
      <c r="AE8" s="211"/>
      <c r="AF8" s="211"/>
      <c r="AV8" s="154"/>
    </row>
    <row r="9" spans="1:53" ht="15.2" customHeight="1" thickBot="1">
      <c r="A9" s="206" t="s">
        <v>272</v>
      </c>
      <c r="B9" s="206"/>
      <c r="C9" s="206"/>
      <c r="D9" s="206"/>
      <c r="E9" s="206"/>
      <c r="F9" s="206"/>
      <c r="G9" s="206"/>
      <c r="H9" s="206"/>
      <c r="I9" s="206"/>
      <c r="J9" s="206"/>
      <c r="K9" s="207" t="s">
        <v>134</v>
      </c>
      <c r="L9" s="207"/>
      <c r="M9" s="207"/>
      <c r="N9" s="207"/>
      <c r="O9" s="207" t="s">
        <v>134</v>
      </c>
      <c r="P9" s="207"/>
      <c r="Q9" s="207"/>
      <c r="R9" s="207"/>
      <c r="S9" s="207"/>
      <c r="T9" s="207"/>
      <c r="U9" s="207" t="s">
        <v>134</v>
      </c>
      <c r="V9" s="207"/>
      <c r="W9" s="207"/>
      <c r="X9" s="207"/>
      <c r="Y9" s="207"/>
      <c r="Z9" s="207"/>
      <c r="AA9" s="208" t="s">
        <v>134</v>
      </c>
      <c r="AB9" s="208"/>
      <c r="AC9" s="208"/>
      <c r="AD9" s="208"/>
      <c r="AE9" s="208"/>
      <c r="AF9" s="208"/>
      <c r="AV9" s="154"/>
    </row>
    <row r="10" spans="1:53" ht="25.35" customHeight="1" thickTop="1" thickBot="1">
      <c r="A10" s="206" t="s">
        <v>273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7" t="s">
        <v>274</v>
      </c>
      <c r="L10" s="207"/>
      <c r="M10" s="207"/>
      <c r="N10" s="207"/>
      <c r="O10" s="207" t="s">
        <v>275</v>
      </c>
      <c r="P10" s="207"/>
      <c r="Q10" s="207"/>
      <c r="R10" s="207"/>
      <c r="S10" s="207"/>
      <c r="T10" s="207"/>
      <c r="U10" s="207" t="s">
        <v>276</v>
      </c>
      <c r="V10" s="207"/>
      <c r="W10" s="207"/>
      <c r="X10" s="207"/>
      <c r="Y10" s="207"/>
      <c r="Z10" s="207"/>
      <c r="AA10" s="208" t="s">
        <v>277</v>
      </c>
      <c r="AB10" s="208"/>
      <c r="AC10" s="208"/>
      <c r="AD10" s="208"/>
      <c r="AE10" s="208"/>
      <c r="AF10" s="208"/>
    </row>
    <row r="11" spans="1:53" ht="15.2" customHeight="1" thickTop="1" thickBot="1">
      <c r="A11" s="206" t="s">
        <v>278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7" t="s">
        <v>279</v>
      </c>
      <c r="L11" s="207"/>
      <c r="M11" s="207"/>
      <c r="N11" s="207"/>
      <c r="O11" s="207" t="s">
        <v>280</v>
      </c>
      <c r="P11" s="207"/>
      <c r="Q11" s="207"/>
      <c r="R11" s="207"/>
      <c r="S11" s="207"/>
      <c r="T11" s="207"/>
      <c r="U11" s="207" t="s">
        <v>281</v>
      </c>
      <c r="V11" s="207"/>
      <c r="W11" s="207"/>
      <c r="X11" s="207"/>
      <c r="Y11" s="207"/>
      <c r="Z11" s="207"/>
      <c r="AA11" s="208" t="s">
        <v>282</v>
      </c>
      <c r="AB11" s="208"/>
      <c r="AC11" s="208"/>
      <c r="AD11" s="208"/>
      <c r="AE11" s="208"/>
      <c r="AF11" s="208"/>
    </row>
    <row r="12" spans="1:53" ht="15.2" customHeight="1" thickTop="1" thickBot="1">
      <c r="A12" s="206" t="s">
        <v>283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7" t="s">
        <v>284</v>
      </c>
      <c r="L12" s="207"/>
      <c r="M12" s="207"/>
      <c r="N12" s="207"/>
      <c r="O12" s="207" t="s">
        <v>285</v>
      </c>
      <c r="P12" s="207"/>
      <c r="Q12" s="207"/>
      <c r="R12" s="207"/>
      <c r="S12" s="207"/>
      <c r="T12" s="207"/>
      <c r="U12" s="207" t="s">
        <v>285</v>
      </c>
      <c r="V12" s="207"/>
      <c r="W12" s="207"/>
      <c r="X12" s="207"/>
      <c r="Y12" s="207"/>
      <c r="Z12" s="207"/>
      <c r="AA12" s="208" t="s">
        <v>285</v>
      </c>
      <c r="AB12" s="208"/>
      <c r="AC12" s="208"/>
      <c r="AD12" s="208"/>
      <c r="AE12" s="208"/>
      <c r="AF12" s="208"/>
    </row>
    <row r="13" spans="1:53" ht="15.2" customHeight="1" thickTop="1" thickBot="1">
      <c r="A13" s="206" t="s">
        <v>286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7" t="s">
        <v>287</v>
      </c>
      <c r="L13" s="207"/>
      <c r="M13" s="207"/>
      <c r="N13" s="207"/>
      <c r="O13" s="207" t="s">
        <v>285</v>
      </c>
      <c r="P13" s="207"/>
      <c r="Q13" s="207"/>
      <c r="R13" s="207"/>
      <c r="S13" s="207"/>
      <c r="T13" s="207"/>
      <c r="U13" s="207" t="s">
        <v>285</v>
      </c>
      <c r="V13" s="207"/>
      <c r="W13" s="207"/>
      <c r="X13" s="207"/>
      <c r="Y13" s="207"/>
      <c r="Z13" s="207"/>
      <c r="AA13" s="208" t="s">
        <v>285</v>
      </c>
      <c r="AB13" s="208"/>
      <c r="AC13" s="208"/>
      <c r="AD13" s="208"/>
      <c r="AE13" s="208"/>
      <c r="AF13" s="208"/>
    </row>
    <row r="14" spans="1:53" ht="25.35" customHeight="1" thickTop="1" thickBot="1">
      <c r="A14" s="206" t="s">
        <v>288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7" t="s">
        <v>289</v>
      </c>
      <c r="L14" s="207"/>
      <c r="M14" s="207"/>
      <c r="N14" s="207"/>
      <c r="O14" s="207" t="s">
        <v>285</v>
      </c>
      <c r="P14" s="207"/>
      <c r="Q14" s="207"/>
      <c r="R14" s="207"/>
      <c r="S14" s="207"/>
      <c r="T14" s="207"/>
      <c r="U14" s="207" t="s">
        <v>285</v>
      </c>
      <c r="V14" s="207"/>
      <c r="W14" s="207"/>
      <c r="X14" s="207"/>
      <c r="Y14" s="207"/>
      <c r="Z14" s="207"/>
      <c r="AA14" s="208" t="s">
        <v>285</v>
      </c>
      <c r="AB14" s="208"/>
      <c r="AC14" s="208"/>
      <c r="AD14" s="208"/>
      <c r="AE14" s="208"/>
      <c r="AF14" s="208"/>
      <c r="BA14" s="64"/>
    </row>
    <row r="15" spans="1:53" ht="15.2" customHeight="1" thickTop="1" thickBot="1">
      <c r="A15" s="206" t="s">
        <v>290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7" t="s">
        <v>291</v>
      </c>
      <c r="L15" s="207"/>
      <c r="M15" s="207"/>
      <c r="N15" s="207"/>
      <c r="O15" s="207" t="s">
        <v>285</v>
      </c>
      <c r="P15" s="207"/>
      <c r="Q15" s="207"/>
      <c r="R15" s="207"/>
      <c r="S15" s="207"/>
      <c r="T15" s="207"/>
      <c r="U15" s="207" t="s">
        <v>285</v>
      </c>
      <c r="V15" s="207"/>
      <c r="W15" s="207"/>
      <c r="X15" s="207"/>
      <c r="Y15" s="207"/>
      <c r="Z15" s="207"/>
      <c r="AA15" s="208" t="s">
        <v>285</v>
      </c>
      <c r="AB15" s="208"/>
      <c r="AC15" s="208"/>
      <c r="AD15" s="208"/>
      <c r="AE15" s="208"/>
      <c r="AF15" s="208"/>
    </row>
    <row r="16" spans="1:53" ht="15.2" customHeight="1" thickTop="1" thickBot="1">
      <c r="A16" s="206" t="s">
        <v>292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7" t="s">
        <v>293</v>
      </c>
      <c r="L16" s="207"/>
      <c r="M16" s="207"/>
      <c r="N16" s="207"/>
      <c r="O16" s="207" t="s">
        <v>285</v>
      </c>
      <c r="P16" s="207"/>
      <c r="Q16" s="207"/>
      <c r="R16" s="207"/>
      <c r="S16" s="207"/>
      <c r="T16" s="207"/>
      <c r="U16" s="207" t="s">
        <v>285</v>
      </c>
      <c r="V16" s="207"/>
      <c r="W16" s="207"/>
      <c r="X16" s="207"/>
      <c r="Y16" s="207"/>
      <c r="Z16" s="207"/>
      <c r="AA16" s="208" t="s">
        <v>285</v>
      </c>
      <c r="AB16" s="208"/>
      <c r="AC16" s="208"/>
      <c r="AD16" s="208"/>
      <c r="AE16" s="208"/>
      <c r="AF16" s="208"/>
    </row>
    <row r="17" spans="1:32" ht="15.2" customHeight="1" thickTop="1" thickBot="1">
      <c r="A17" s="206" t="s">
        <v>294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7" t="s">
        <v>295</v>
      </c>
      <c r="L17" s="207"/>
      <c r="M17" s="207"/>
      <c r="N17" s="207"/>
      <c r="O17" s="207" t="s">
        <v>280</v>
      </c>
      <c r="P17" s="207"/>
      <c r="Q17" s="207"/>
      <c r="R17" s="207"/>
      <c r="S17" s="207"/>
      <c r="T17" s="207"/>
      <c r="U17" s="207" t="s">
        <v>281</v>
      </c>
      <c r="V17" s="207"/>
      <c r="W17" s="207"/>
      <c r="X17" s="207"/>
      <c r="Y17" s="207"/>
      <c r="Z17" s="207"/>
      <c r="AA17" s="208" t="s">
        <v>282</v>
      </c>
      <c r="AB17" s="208"/>
      <c r="AC17" s="208"/>
      <c r="AD17" s="208"/>
      <c r="AE17" s="208"/>
      <c r="AF17" s="208"/>
    </row>
    <row r="18" spans="1:32" ht="15.2" customHeight="1" thickTop="1" thickBot="1">
      <c r="A18" s="206" t="s">
        <v>286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7" t="s">
        <v>296</v>
      </c>
      <c r="L18" s="207"/>
      <c r="M18" s="207"/>
      <c r="N18" s="207"/>
      <c r="O18" s="207" t="s">
        <v>285</v>
      </c>
      <c r="P18" s="207"/>
      <c r="Q18" s="207"/>
      <c r="R18" s="207"/>
      <c r="S18" s="207"/>
      <c r="T18" s="207"/>
      <c r="U18" s="207" t="s">
        <v>285</v>
      </c>
      <c r="V18" s="207"/>
      <c r="W18" s="207"/>
      <c r="X18" s="207"/>
      <c r="Y18" s="207"/>
      <c r="Z18" s="207"/>
      <c r="AA18" s="208" t="s">
        <v>285</v>
      </c>
      <c r="AB18" s="208"/>
      <c r="AC18" s="208"/>
      <c r="AD18" s="208"/>
      <c r="AE18" s="208"/>
      <c r="AF18" s="208"/>
    </row>
    <row r="19" spans="1:32" ht="25.35" customHeight="1" thickTop="1" thickBot="1">
      <c r="A19" s="206" t="s">
        <v>288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7" t="s">
        <v>297</v>
      </c>
      <c r="L19" s="207"/>
      <c r="M19" s="207"/>
      <c r="N19" s="207"/>
      <c r="O19" s="207" t="s">
        <v>285</v>
      </c>
      <c r="P19" s="207"/>
      <c r="Q19" s="207"/>
      <c r="R19" s="207"/>
      <c r="S19" s="207"/>
      <c r="T19" s="207"/>
      <c r="U19" s="207" t="s">
        <v>285</v>
      </c>
      <c r="V19" s="207"/>
      <c r="W19" s="207"/>
      <c r="X19" s="207"/>
      <c r="Y19" s="207"/>
      <c r="Z19" s="207"/>
      <c r="AA19" s="208" t="s">
        <v>285</v>
      </c>
      <c r="AB19" s="208"/>
      <c r="AC19" s="208"/>
      <c r="AD19" s="208"/>
      <c r="AE19" s="208"/>
      <c r="AF19" s="208"/>
    </row>
    <row r="20" spans="1:32" ht="15.2" customHeight="1" thickTop="1" thickBot="1">
      <c r="A20" s="206" t="s">
        <v>290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 t="s">
        <v>298</v>
      </c>
      <c r="L20" s="207"/>
      <c r="M20" s="207"/>
      <c r="N20" s="207"/>
      <c r="O20" s="207" t="s">
        <v>285</v>
      </c>
      <c r="P20" s="207"/>
      <c r="Q20" s="207"/>
      <c r="R20" s="207"/>
      <c r="S20" s="207"/>
      <c r="T20" s="207"/>
      <c r="U20" s="207" t="s">
        <v>281</v>
      </c>
      <c r="V20" s="207"/>
      <c r="W20" s="207"/>
      <c r="X20" s="207"/>
      <c r="Y20" s="207"/>
      <c r="Z20" s="207"/>
      <c r="AA20" s="208" t="s">
        <v>285</v>
      </c>
      <c r="AB20" s="208"/>
      <c r="AC20" s="208"/>
      <c r="AD20" s="208"/>
      <c r="AE20" s="208"/>
      <c r="AF20" s="208"/>
    </row>
    <row r="21" spans="1:32" ht="15.2" customHeight="1" thickTop="1" thickBot="1">
      <c r="A21" s="206" t="s">
        <v>292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7" t="s">
        <v>299</v>
      </c>
      <c r="L21" s="207"/>
      <c r="M21" s="207"/>
      <c r="N21" s="207"/>
      <c r="O21" s="207" t="s">
        <v>280</v>
      </c>
      <c r="P21" s="207"/>
      <c r="Q21" s="207"/>
      <c r="R21" s="207"/>
      <c r="S21" s="207"/>
      <c r="T21" s="207"/>
      <c r="U21" s="207" t="s">
        <v>285</v>
      </c>
      <c r="V21" s="207"/>
      <c r="W21" s="207"/>
      <c r="X21" s="207"/>
      <c r="Y21" s="207"/>
      <c r="Z21" s="207"/>
      <c r="AA21" s="208" t="s">
        <v>285</v>
      </c>
      <c r="AB21" s="208"/>
      <c r="AC21" s="208"/>
      <c r="AD21" s="208"/>
      <c r="AE21" s="208"/>
      <c r="AF21" s="208"/>
    </row>
    <row r="22" spans="1:32" ht="15.2" customHeight="1" thickTop="1" thickBot="1">
      <c r="A22" s="206" t="s">
        <v>300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7" t="s">
        <v>301</v>
      </c>
      <c r="L22" s="207"/>
      <c r="M22" s="207"/>
      <c r="N22" s="207"/>
      <c r="O22" s="207" t="s">
        <v>285</v>
      </c>
      <c r="P22" s="207"/>
      <c r="Q22" s="207"/>
      <c r="R22" s="207"/>
      <c r="S22" s="207"/>
      <c r="T22" s="207"/>
      <c r="U22" s="207" t="s">
        <v>285</v>
      </c>
      <c r="V22" s="207"/>
      <c r="W22" s="207"/>
      <c r="X22" s="207"/>
      <c r="Y22" s="207"/>
      <c r="Z22" s="207"/>
      <c r="AA22" s="208" t="s">
        <v>285</v>
      </c>
      <c r="AB22" s="208"/>
      <c r="AC22" s="208"/>
      <c r="AD22" s="208"/>
      <c r="AE22" s="208"/>
      <c r="AF22" s="208"/>
    </row>
    <row r="23" spans="1:32" ht="15.2" customHeight="1" thickTop="1" thickBot="1">
      <c r="A23" s="206" t="s">
        <v>286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7" t="s">
        <v>302</v>
      </c>
      <c r="L23" s="207"/>
      <c r="M23" s="207"/>
      <c r="N23" s="207"/>
      <c r="O23" s="207" t="s">
        <v>285</v>
      </c>
      <c r="P23" s="207"/>
      <c r="Q23" s="207"/>
      <c r="R23" s="207"/>
      <c r="S23" s="207"/>
      <c r="T23" s="207"/>
      <c r="U23" s="207" t="s">
        <v>285</v>
      </c>
      <c r="V23" s="207"/>
      <c r="W23" s="207"/>
      <c r="X23" s="207"/>
      <c r="Y23" s="207"/>
      <c r="Z23" s="207"/>
      <c r="AA23" s="208" t="s">
        <v>285</v>
      </c>
      <c r="AB23" s="208"/>
      <c r="AC23" s="208"/>
      <c r="AD23" s="208"/>
      <c r="AE23" s="208"/>
      <c r="AF23" s="208"/>
    </row>
    <row r="24" spans="1:32" ht="25.35" customHeight="1" thickTop="1" thickBot="1">
      <c r="A24" s="206" t="s">
        <v>288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7" t="s">
        <v>303</v>
      </c>
      <c r="L24" s="207"/>
      <c r="M24" s="207"/>
      <c r="N24" s="207"/>
      <c r="O24" s="207" t="s">
        <v>285</v>
      </c>
      <c r="P24" s="207"/>
      <c r="Q24" s="207"/>
      <c r="R24" s="207"/>
      <c r="S24" s="207"/>
      <c r="T24" s="207"/>
      <c r="U24" s="207" t="s">
        <v>285</v>
      </c>
      <c r="V24" s="207"/>
      <c r="W24" s="207"/>
      <c r="X24" s="207"/>
      <c r="Y24" s="207"/>
      <c r="Z24" s="207"/>
      <c r="AA24" s="208" t="s">
        <v>285</v>
      </c>
      <c r="AB24" s="208"/>
      <c r="AC24" s="208"/>
      <c r="AD24" s="208"/>
      <c r="AE24" s="208"/>
      <c r="AF24" s="208"/>
    </row>
    <row r="25" spans="1:32" ht="15.2" customHeight="1" thickTop="1" thickBot="1">
      <c r="A25" s="206" t="s">
        <v>290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7" t="s">
        <v>304</v>
      </c>
      <c r="L25" s="207"/>
      <c r="M25" s="207"/>
      <c r="N25" s="207"/>
      <c r="O25" s="207" t="s">
        <v>285</v>
      </c>
      <c r="P25" s="207"/>
      <c r="Q25" s="207"/>
      <c r="R25" s="207"/>
      <c r="S25" s="207"/>
      <c r="T25" s="207"/>
      <c r="U25" s="207" t="s">
        <v>285</v>
      </c>
      <c r="V25" s="207"/>
      <c r="W25" s="207"/>
      <c r="X25" s="207"/>
      <c r="Y25" s="207"/>
      <c r="Z25" s="207"/>
      <c r="AA25" s="208" t="s">
        <v>285</v>
      </c>
      <c r="AB25" s="208"/>
      <c r="AC25" s="208"/>
      <c r="AD25" s="208"/>
      <c r="AE25" s="208"/>
      <c r="AF25" s="208"/>
    </row>
    <row r="26" spans="1:32" ht="15.2" customHeight="1" thickTop="1" thickBot="1">
      <c r="A26" s="206" t="s">
        <v>292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7" t="s">
        <v>305</v>
      </c>
      <c r="L26" s="207"/>
      <c r="M26" s="207"/>
      <c r="N26" s="207"/>
      <c r="O26" s="207" t="s">
        <v>285</v>
      </c>
      <c r="P26" s="207"/>
      <c r="Q26" s="207"/>
      <c r="R26" s="207"/>
      <c r="S26" s="207"/>
      <c r="T26" s="207"/>
      <c r="U26" s="207" t="s">
        <v>285</v>
      </c>
      <c r="V26" s="207"/>
      <c r="W26" s="207"/>
      <c r="X26" s="207"/>
      <c r="Y26" s="207"/>
      <c r="Z26" s="207"/>
      <c r="AA26" s="208" t="s">
        <v>285</v>
      </c>
      <c r="AB26" s="208"/>
      <c r="AC26" s="208"/>
      <c r="AD26" s="208"/>
      <c r="AE26" s="208"/>
      <c r="AF26" s="208"/>
    </row>
    <row r="27" spans="1:32" ht="15.2" customHeight="1" thickTop="1" thickBot="1">
      <c r="A27" s="206" t="s">
        <v>306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7" t="s">
        <v>307</v>
      </c>
      <c r="L27" s="207"/>
      <c r="M27" s="207"/>
      <c r="N27" s="207"/>
      <c r="O27" s="207" t="s">
        <v>308</v>
      </c>
      <c r="P27" s="207"/>
      <c r="Q27" s="207"/>
      <c r="R27" s="207"/>
      <c r="S27" s="207"/>
      <c r="T27" s="207"/>
      <c r="U27" s="207" t="s">
        <v>309</v>
      </c>
      <c r="V27" s="207"/>
      <c r="W27" s="207"/>
      <c r="X27" s="207"/>
      <c r="Y27" s="207"/>
      <c r="Z27" s="207"/>
      <c r="AA27" s="208" t="s">
        <v>310</v>
      </c>
      <c r="AB27" s="208"/>
      <c r="AC27" s="208"/>
      <c r="AD27" s="208"/>
      <c r="AE27" s="208"/>
      <c r="AF27" s="208"/>
    </row>
    <row r="28" spans="1:32" ht="25.35" customHeight="1" thickTop="1" thickBot="1">
      <c r="A28" s="206" t="s">
        <v>311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7" t="s">
        <v>312</v>
      </c>
      <c r="L28" s="207"/>
      <c r="M28" s="207"/>
      <c r="N28" s="207"/>
      <c r="O28" s="207" t="s">
        <v>313</v>
      </c>
      <c r="P28" s="207"/>
      <c r="Q28" s="207"/>
      <c r="R28" s="207"/>
      <c r="S28" s="207"/>
      <c r="T28" s="207"/>
      <c r="U28" s="207" t="s">
        <v>314</v>
      </c>
      <c r="V28" s="207"/>
      <c r="W28" s="207"/>
      <c r="X28" s="207"/>
      <c r="Y28" s="207"/>
      <c r="Z28" s="207"/>
      <c r="AA28" s="208" t="s">
        <v>315</v>
      </c>
      <c r="AB28" s="208"/>
      <c r="AC28" s="208"/>
      <c r="AD28" s="208"/>
      <c r="AE28" s="208"/>
      <c r="AF28" s="208"/>
    </row>
    <row r="29" spans="1:32" ht="15.2" customHeight="1" thickTop="1" thickBot="1">
      <c r="A29" s="206" t="s">
        <v>286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7" t="s">
        <v>316</v>
      </c>
      <c r="L29" s="207"/>
      <c r="M29" s="207"/>
      <c r="N29" s="207"/>
      <c r="O29" s="207" t="s">
        <v>317</v>
      </c>
      <c r="P29" s="207"/>
      <c r="Q29" s="207"/>
      <c r="R29" s="207"/>
      <c r="S29" s="207"/>
      <c r="T29" s="207"/>
      <c r="U29" s="207" t="s">
        <v>318</v>
      </c>
      <c r="V29" s="207"/>
      <c r="W29" s="207"/>
      <c r="X29" s="207"/>
      <c r="Y29" s="207"/>
      <c r="Z29" s="207"/>
      <c r="AA29" s="208" t="s">
        <v>319</v>
      </c>
      <c r="AB29" s="208"/>
      <c r="AC29" s="208"/>
      <c r="AD29" s="208"/>
      <c r="AE29" s="208"/>
      <c r="AF29" s="208"/>
    </row>
    <row r="30" spans="1:32" ht="25.35" customHeight="1" thickTop="1" thickBot="1">
      <c r="A30" s="206" t="s">
        <v>288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7" t="s">
        <v>320</v>
      </c>
      <c r="L30" s="207"/>
      <c r="M30" s="207"/>
      <c r="N30" s="207"/>
      <c r="O30" s="207" t="s">
        <v>285</v>
      </c>
      <c r="P30" s="207"/>
      <c r="Q30" s="207"/>
      <c r="R30" s="207"/>
      <c r="S30" s="207"/>
      <c r="T30" s="207"/>
      <c r="U30" s="207" t="s">
        <v>285</v>
      </c>
      <c r="V30" s="207"/>
      <c r="W30" s="207"/>
      <c r="X30" s="207"/>
      <c r="Y30" s="207"/>
      <c r="Z30" s="207"/>
      <c r="AA30" s="208" t="s">
        <v>285</v>
      </c>
      <c r="AB30" s="208"/>
      <c r="AC30" s="208"/>
      <c r="AD30" s="208"/>
      <c r="AE30" s="208"/>
      <c r="AF30" s="208"/>
    </row>
    <row r="31" spans="1:32" ht="15.2" customHeight="1" thickTop="1" thickBot="1">
      <c r="A31" s="206" t="s">
        <v>290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7" t="s">
        <v>321</v>
      </c>
      <c r="L31" s="207"/>
      <c r="M31" s="207"/>
      <c r="N31" s="207"/>
      <c r="O31" s="207" t="s">
        <v>322</v>
      </c>
      <c r="P31" s="207"/>
      <c r="Q31" s="207"/>
      <c r="R31" s="207"/>
      <c r="S31" s="207"/>
      <c r="T31" s="207"/>
      <c r="U31" s="207" t="s">
        <v>323</v>
      </c>
      <c r="V31" s="207"/>
      <c r="W31" s="207"/>
      <c r="X31" s="207"/>
      <c r="Y31" s="207"/>
      <c r="Z31" s="207"/>
      <c r="AA31" s="208" t="s">
        <v>324</v>
      </c>
      <c r="AB31" s="208"/>
      <c r="AC31" s="208"/>
      <c r="AD31" s="208"/>
      <c r="AE31" s="208"/>
      <c r="AF31" s="208"/>
    </row>
    <row r="32" spans="1:32" ht="15.2" customHeight="1" thickTop="1" thickBot="1">
      <c r="A32" s="206" t="s">
        <v>292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7" t="s">
        <v>325</v>
      </c>
      <c r="L32" s="207"/>
      <c r="M32" s="207"/>
      <c r="N32" s="207"/>
      <c r="O32" s="207" t="s">
        <v>326</v>
      </c>
      <c r="P32" s="207"/>
      <c r="Q32" s="207"/>
      <c r="R32" s="207"/>
      <c r="S32" s="207"/>
      <c r="T32" s="207"/>
      <c r="U32" s="207" t="s">
        <v>327</v>
      </c>
      <c r="V32" s="207"/>
      <c r="W32" s="207"/>
      <c r="X32" s="207"/>
      <c r="Y32" s="207"/>
      <c r="Z32" s="207"/>
      <c r="AA32" s="208" t="s">
        <v>328</v>
      </c>
      <c r="AB32" s="208"/>
      <c r="AC32" s="208"/>
      <c r="AD32" s="208"/>
      <c r="AE32" s="208"/>
      <c r="AF32" s="208"/>
    </row>
    <row r="33" spans="1:32" ht="25.35" customHeight="1" thickTop="1" thickBot="1">
      <c r="A33" s="206" t="s">
        <v>329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7" t="s">
        <v>330</v>
      </c>
      <c r="L33" s="207"/>
      <c r="M33" s="207"/>
      <c r="N33" s="207"/>
      <c r="O33" s="207" t="s">
        <v>331</v>
      </c>
      <c r="P33" s="207"/>
      <c r="Q33" s="207"/>
      <c r="R33" s="207"/>
      <c r="S33" s="207"/>
      <c r="T33" s="207"/>
      <c r="U33" s="207" t="s">
        <v>332</v>
      </c>
      <c r="V33" s="207"/>
      <c r="W33" s="207"/>
      <c r="X33" s="207"/>
      <c r="Y33" s="207"/>
      <c r="Z33" s="207"/>
      <c r="AA33" s="208" t="s">
        <v>333</v>
      </c>
      <c r="AB33" s="208"/>
      <c r="AC33" s="208"/>
      <c r="AD33" s="208"/>
      <c r="AE33" s="208"/>
      <c r="AF33" s="208"/>
    </row>
    <row r="34" spans="1:32" ht="15.2" customHeight="1" thickTop="1" thickBot="1">
      <c r="A34" s="206" t="s">
        <v>286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7" t="s">
        <v>334</v>
      </c>
      <c r="L34" s="207"/>
      <c r="M34" s="207"/>
      <c r="N34" s="207"/>
      <c r="O34" s="207" t="s">
        <v>285</v>
      </c>
      <c r="P34" s="207"/>
      <c r="Q34" s="207"/>
      <c r="R34" s="207"/>
      <c r="S34" s="207"/>
      <c r="T34" s="207"/>
      <c r="U34" s="207" t="s">
        <v>285</v>
      </c>
      <c r="V34" s="207"/>
      <c r="W34" s="207"/>
      <c r="X34" s="207"/>
      <c r="Y34" s="207"/>
      <c r="Z34" s="207"/>
      <c r="AA34" s="208" t="s">
        <v>285</v>
      </c>
      <c r="AB34" s="208"/>
      <c r="AC34" s="208"/>
      <c r="AD34" s="208"/>
      <c r="AE34" s="208"/>
      <c r="AF34" s="208"/>
    </row>
    <row r="35" spans="1:32" ht="25.35" customHeight="1" thickTop="1" thickBot="1">
      <c r="A35" s="206" t="s">
        <v>288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7" t="s">
        <v>335</v>
      </c>
      <c r="L35" s="207"/>
      <c r="M35" s="207"/>
      <c r="N35" s="207"/>
      <c r="O35" s="207" t="s">
        <v>285</v>
      </c>
      <c r="P35" s="207"/>
      <c r="Q35" s="207"/>
      <c r="R35" s="207"/>
      <c r="S35" s="207"/>
      <c r="T35" s="207"/>
      <c r="U35" s="207" t="s">
        <v>285</v>
      </c>
      <c r="V35" s="207"/>
      <c r="W35" s="207"/>
      <c r="X35" s="207"/>
      <c r="Y35" s="207"/>
      <c r="Z35" s="207"/>
      <c r="AA35" s="208" t="s">
        <v>285</v>
      </c>
      <c r="AB35" s="208"/>
      <c r="AC35" s="208"/>
      <c r="AD35" s="208"/>
      <c r="AE35" s="208"/>
      <c r="AF35" s="208"/>
    </row>
    <row r="36" spans="1:32" ht="15.2" customHeight="1" thickTop="1" thickBot="1">
      <c r="A36" s="206" t="s">
        <v>290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7" t="s">
        <v>336</v>
      </c>
      <c r="L36" s="207"/>
      <c r="M36" s="207"/>
      <c r="N36" s="207"/>
      <c r="O36" s="207" t="s">
        <v>337</v>
      </c>
      <c r="P36" s="207"/>
      <c r="Q36" s="207"/>
      <c r="R36" s="207"/>
      <c r="S36" s="207"/>
      <c r="T36" s="207"/>
      <c r="U36" s="207" t="s">
        <v>338</v>
      </c>
      <c r="V36" s="207"/>
      <c r="W36" s="207"/>
      <c r="X36" s="207"/>
      <c r="Y36" s="207"/>
      <c r="Z36" s="207"/>
      <c r="AA36" s="208" t="s">
        <v>339</v>
      </c>
      <c r="AB36" s="208"/>
      <c r="AC36" s="208"/>
      <c r="AD36" s="208"/>
      <c r="AE36" s="208"/>
      <c r="AF36" s="208"/>
    </row>
    <row r="37" spans="1:32" ht="15.2" customHeight="1" thickTop="1" thickBot="1">
      <c r="A37" s="206" t="s">
        <v>292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7" t="s">
        <v>340</v>
      </c>
      <c r="L37" s="207"/>
      <c r="M37" s="207"/>
      <c r="N37" s="207"/>
      <c r="O37" s="207" t="s">
        <v>341</v>
      </c>
      <c r="P37" s="207"/>
      <c r="Q37" s="207"/>
      <c r="R37" s="207"/>
      <c r="S37" s="207"/>
      <c r="T37" s="207"/>
      <c r="U37" s="207" t="s">
        <v>342</v>
      </c>
      <c r="V37" s="207"/>
      <c r="W37" s="207"/>
      <c r="X37" s="207"/>
      <c r="Y37" s="207"/>
      <c r="Z37" s="207"/>
      <c r="AA37" s="208" t="s">
        <v>343</v>
      </c>
      <c r="AB37" s="208"/>
      <c r="AC37" s="208"/>
      <c r="AD37" s="208"/>
      <c r="AE37" s="208"/>
      <c r="AF37" s="208"/>
    </row>
    <row r="38" spans="1:32" ht="15.2" customHeight="1" thickTop="1" thickBot="1">
      <c r="A38" s="206" t="s">
        <v>344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7" t="s">
        <v>345</v>
      </c>
      <c r="L38" s="207"/>
      <c r="M38" s="207"/>
      <c r="N38" s="207"/>
      <c r="O38" s="207" t="s">
        <v>285</v>
      </c>
      <c r="P38" s="207"/>
      <c r="Q38" s="207"/>
      <c r="R38" s="207"/>
      <c r="S38" s="207"/>
      <c r="T38" s="207"/>
      <c r="U38" s="207" t="s">
        <v>285</v>
      </c>
      <c r="V38" s="207"/>
      <c r="W38" s="207"/>
      <c r="X38" s="207"/>
      <c r="Y38" s="207"/>
      <c r="Z38" s="207"/>
      <c r="AA38" s="208" t="s">
        <v>285</v>
      </c>
      <c r="AB38" s="208"/>
      <c r="AC38" s="208"/>
      <c r="AD38" s="208"/>
      <c r="AE38" s="208"/>
      <c r="AF38" s="208"/>
    </row>
    <row r="39" spans="1:32" ht="15.2" customHeight="1" thickTop="1" thickBot="1">
      <c r="A39" s="206" t="s">
        <v>286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7" t="s">
        <v>346</v>
      </c>
      <c r="L39" s="207"/>
      <c r="M39" s="207"/>
      <c r="N39" s="207"/>
      <c r="O39" s="207" t="s">
        <v>285</v>
      </c>
      <c r="P39" s="207"/>
      <c r="Q39" s="207"/>
      <c r="R39" s="207"/>
      <c r="S39" s="207"/>
      <c r="T39" s="207"/>
      <c r="U39" s="207" t="s">
        <v>285</v>
      </c>
      <c r="V39" s="207"/>
      <c r="W39" s="207"/>
      <c r="X39" s="207"/>
      <c r="Y39" s="207"/>
      <c r="Z39" s="207"/>
      <c r="AA39" s="208" t="s">
        <v>285</v>
      </c>
      <c r="AB39" s="208"/>
      <c r="AC39" s="208"/>
      <c r="AD39" s="208"/>
      <c r="AE39" s="208"/>
      <c r="AF39" s="208"/>
    </row>
    <row r="40" spans="1:32" ht="25.35" customHeight="1" thickTop="1" thickBot="1">
      <c r="A40" s="206" t="s">
        <v>288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7" t="s">
        <v>347</v>
      </c>
      <c r="L40" s="207"/>
      <c r="M40" s="207"/>
      <c r="N40" s="207"/>
      <c r="O40" s="207" t="s">
        <v>285</v>
      </c>
      <c r="P40" s="207"/>
      <c r="Q40" s="207"/>
      <c r="R40" s="207"/>
      <c r="S40" s="207"/>
      <c r="T40" s="207"/>
      <c r="U40" s="207" t="s">
        <v>285</v>
      </c>
      <c r="V40" s="207"/>
      <c r="W40" s="207"/>
      <c r="X40" s="207"/>
      <c r="Y40" s="207"/>
      <c r="Z40" s="207"/>
      <c r="AA40" s="208" t="s">
        <v>285</v>
      </c>
      <c r="AB40" s="208"/>
      <c r="AC40" s="208"/>
      <c r="AD40" s="208"/>
      <c r="AE40" s="208"/>
      <c r="AF40" s="208"/>
    </row>
    <row r="41" spans="1:32" ht="15.2" customHeight="1" thickTop="1" thickBot="1">
      <c r="A41" s="206" t="s">
        <v>290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7" t="s">
        <v>348</v>
      </c>
      <c r="L41" s="207"/>
      <c r="M41" s="207"/>
      <c r="N41" s="207"/>
      <c r="O41" s="207" t="s">
        <v>285</v>
      </c>
      <c r="P41" s="207"/>
      <c r="Q41" s="207"/>
      <c r="R41" s="207"/>
      <c r="S41" s="207"/>
      <c r="T41" s="207"/>
      <c r="U41" s="207" t="s">
        <v>285</v>
      </c>
      <c r="V41" s="207"/>
      <c r="W41" s="207"/>
      <c r="X41" s="207"/>
      <c r="Y41" s="207"/>
      <c r="Z41" s="207"/>
      <c r="AA41" s="208" t="s">
        <v>285</v>
      </c>
      <c r="AB41" s="208"/>
      <c r="AC41" s="208"/>
      <c r="AD41" s="208"/>
      <c r="AE41" s="208"/>
      <c r="AF41" s="208"/>
    </row>
    <row r="42" spans="1:32" ht="15.2" customHeight="1" thickTop="1" thickBot="1">
      <c r="A42" s="206" t="s">
        <v>292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7" t="s">
        <v>349</v>
      </c>
      <c r="L42" s="207"/>
      <c r="M42" s="207"/>
      <c r="N42" s="207"/>
      <c r="O42" s="207" t="s">
        <v>285</v>
      </c>
      <c r="P42" s="207"/>
      <c r="Q42" s="207"/>
      <c r="R42" s="207"/>
      <c r="S42" s="207"/>
      <c r="T42" s="207"/>
      <c r="U42" s="207" t="s">
        <v>285</v>
      </c>
      <c r="V42" s="207"/>
      <c r="W42" s="207"/>
      <c r="X42" s="207"/>
      <c r="Y42" s="207"/>
      <c r="Z42" s="207"/>
      <c r="AA42" s="208" t="s">
        <v>285</v>
      </c>
      <c r="AB42" s="208"/>
      <c r="AC42" s="208"/>
      <c r="AD42" s="208"/>
      <c r="AE42" s="208"/>
      <c r="AF42" s="208"/>
    </row>
    <row r="43" spans="1:32" ht="15.2" customHeight="1" thickTop="1" thickBot="1">
      <c r="A43" s="206" t="s">
        <v>350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7" t="s">
        <v>351</v>
      </c>
      <c r="L43" s="207"/>
      <c r="M43" s="207"/>
      <c r="N43" s="207"/>
      <c r="O43" s="207" t="s">
        <v>352</v>
      </c>
      <c r="P43" s="207"/>
      <c r="Q43" s="207"/>
      <c r="R43" s="207"/>
      <c r="S43" s="207"/>
      <c r="T43" s="207"/>
      <c r="U43" s="207" t="s">
        <v>353</v>
      </c>
      <c r="V43" s="207"/>
      <c r="W43" s="207"/>
      <c r="X43" s="207"/>
      <c r="Y43" s="207"/>
      <c r="Z43" s="207"/>
      <c r="AA43" s="208" t="s">
        <v>354</v>
      </c>
      <c r="AB43" s="208"/>
      <c r="AC43" s="208"/>
      <c r="AD43" s="208"/>
      <c r="AE43" s="208"/>
      <c r="AF43" s="208"/>
    </row>
    <row r="44" spans="1:32" ht="15.2" customHeight="1" thickTop="1" thickBot="1">
      <c r="A44" s="206" t="s">
        <v>286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7" t="s">
        <v>355</v>
      </c>
      <c r="L44" s="207"/>
      <c r="M44" s="207"/>
      <c r="N44" s="207"/>
      <c r="O44" s="207" t="s">
        <v>285</v>
      </c>
      <c r="P44" s="207"/>
      <c r="Q44" s="207"/>
      <c r="R44" s="207"/>
      <c r="S44" s="207"/>
      <c r="T44" s="207"/>
      <c r="U44" s="207" t="s">
        <v>285</v>
      </c>
      <c r="V44" s="207"/>
      <c r="W44" s="207"/>
      <c r="X44" s="207"/>
      <c r="Y44" s="207"/>
      <c r="Z44" s="207"/>
      <c r="AA44" s="208" t="s">
        <v>285</v>
      </c>
      <c r="AB44" s="208"/>
      <c r="AC44" s="208"/>
      <c r="AD44" s="208"/>
      <c r="AE44" s="208"/>
      <c r="AF44" s="208"/>
    </row>
    <row r="45" spans="1:32" ht="25.35" customHeight="1" thickTop="1" thickBot="1">
      <c r="A45" s="206" t="s">
        <v>288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7" t="s">
        <v>356</v>
      </c>
      <c r="L45" s="207"/>
      <c r="M45" s="207"/>
      <c r="N45" s="207"/>
      <c r="O45" s="207" t="s">
        <v>285</v>
      </c>
      <c r="P45" s="207"/>
      <c r="Q45" s="207"/>
      <c r="R45" s="207"/>
      <c r="S45" s="207"/>
      <c r="T45" s="207"/>
      <c r="U45" s="207" t="s">
        <v>285</v>
      </c>
      <c r="V45" s="207"/>
      <c r="W45" s="207"/>
      <c r="X45" s="207"/>
      <c r="Y45" s="207"/>
      <c r="Z45" s="207"/>
      <c r="AA45" s="208" t="s">
        <v>285</v>
      </c>
      <c r="AB45" s="208"/>
      <c r="AC45" s="208"/>
      <c r="AD45" s="208"/>
      <c r="AE45" s="208"/>
      <c r="AF45" s="208"/>
    </row>
    <row r="46" spans="1:32" ht="15.2" customHeight="1" thickTop="1" thickBot="1">
      <c r="A46" s="206" t="s">
        <v>290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7" t="s">
        <v>357</v>
      </c>
      <c r="L46" s="207"/>
      <c r="M46" s="207"/>
      <c r="N46" s="207"/>
      <c r="O46" s="207" t="s">
        <v>285</v>
      </c>
      <c r="P46" s="207"/>
      <c r="Q46" s="207"/>
      <c r="R46" s="207"/>
      <c r="S46" s="207"/>
      <c r="T46" s="207"/>
      <c r="U46" s="207" t="s">
        <v>285</v>
      </c>
      <c r="V46" s="207"/>
      <c r="W46" s="207"/>
      <c r="X46" s="207"/>
      <c r="Y46" s="207"/>
      <c r="Z46" s="207"/>
      <c r="AA46" s="208" t="s">
        <v>285</v>
      </c>
      <c r="AB46" s="208"/>
      <c r="AC46" s="208"/>
      <c r="AD46" s="208"/>
      <c r="AE46" s="208"/>
      <c r="AF46" s="208"/>
    </row>
    <row r="47" spans="1:32" ht="15.2" customHeight="1" thickTop="1" thickBot="1">
      <c r="A47" s="206" t="s">
        <v>292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7" t="s">
        <v>358</v>
      </c>
      <c r="L47" s="207"/>
      <c r="M47" s="207"/>
      <c r="N47" s="207"/>
      <c r="O47" s="207" t="s">
        <v>352</v>
      </c>
      <c r="P47" s="207"/>
      <c r="Q47" s="207"/>
      <c r="R47" s="207"/>
      <c r="S47" s="207"/>
      <c r="T47" s="207"/>
      <c r="U47" s="207" t="s">
        <v>353</v>
      </c>
      <c r="V47" s="207"/>
      <c r="W47" s="207"/>
      <c r="X47" s="207"/>
      <c r="Y47" s="207"/>
      <c r="Z47" s="207"/>
      <c r="AA47" s="208" t="s">
        <v>354</v>
      </c>
      <c r="AB47" s="208"/>
      <c r="AC47" s="208"/>
      <c r="AD47" s="208"/>
      <c r="AE47" s="208"/>
      <c r="AF47" s="208"/>
    </row>
    <row r="48" spans="1:32" ht="15.2" customHeight="1" thickTop="1" thickBot="1">
      <c r="A48" s="206" t="s">
        <v>359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7" t="s">
        <v>360</v>
      </c>
      <c r="L48" s="207"/>
      <c r="M48" s="207"/>
      <c r="N48" s="207"/>
      <c r="O48" s="207" t="s">
        <v>285</v>
      </c>
      <c r="P48" s="207"/>
      <c r="Q48" s="207"/>
      <c r="R48" s="207"/>
      <c r="S48" s="207"/>
      <c r="T48" s="207"/>
      <c r="U48" s="207" t="s">
        <v>285</v>
      </c>
      <c r="V48" s="207"/>
      <c r="W48" s="207"/>
      <c r="X48" s="207"/>
      <c r="Y48" s="207"/>
      <c r="Z48" s="207"/>
      <c r="AA48" s="208" t="s">
        <v>285</v>
      </c>
      <c r="AB48" s="208"/>
      <c r="AC48" s="208"/>
      <c r="AD48" s="208"/>
      <c r="AE48" s="208"/>
      <c r="AF48" s="208"/>
    </row>
    <row r="49" spans="1:32" ht="15.2" customHeight="1" thickTop="1" thickBot="1">
      <c r="A49" s="206" t="s">
        <v>286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7" t="s">
        <v>361</v>
      </c>
      <c r="L49" s="207"/>
      <c r="M49" s="207"/>
      <c r="N49" s="207"/>
      <c r="O49" s="207" t="s">
        <v>285</v>
      </c>
      <c r="P49" s="207"/>
      <c r="Q49" s="207"/>
      <c r="R49" s="207"/>
      <c r="S49" s="207"/>
      <c r="T49" s="207"/>
      <c r="U49" s="207" t="s">
        <v>285</v>
      </c>
      <c r="V49" s="207"/>
      <c r="W49" s="207"/>
      <c r="X49" s="207"/>
      <c r="Y49" s="207"/>
      <c r="Z49" s="207"/>
      <c r="AA49" s="208" t="s">
        <v>285</v>
      </c>
      <c r="AB49" s="208"/>
      <c r="AC49" s="208"/>
      <c r="AD49" s="208"/>
      <c r="AE49" s="208"/>
      <c r="AF49" s="208"/>
    </row>
    <row r="50" spans="1:32" ht="25.35" customHeight="1" thickTop="1" thickBot="1">
      <c r="A50" s="206" t="s">
        <v>288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7" t="s">
        <v>362</v>
      </c>
      <c r="L50" s="207"/>
      <c r="M50" s="207"/>
      <c r="N50" s="207"/>
      <c r="O50" s="207" t="s">
        <v>285</v>
      </c>
      <c r="P50" s="207"/>
      <c r="Q50" s="207"/>
      <c r="R50" s="207"/>
      <c r="S50" s="207"/>
      <c r="T50" s="207"/>
      <c r="U50" s="207" t="s">
        <v>285</v>
      </c>
      <c r="V50" s="207"/>
      <c r="W50" s="207"/>
      <c r="X50" s="207"/>
      <c r="Y50" s="207"/>
      <c r="Z50" s="207"/>
      <c r="AA50" s="208" t="s">
        <v>285</v>
      </c>
      <c r="AB50" s="208"/>
      <c r="AC50" s="208"/>
      <c r="AD50" s="208"/>
      <c r="AE50" s="208"/>
      <c r="AF50" s="208"/>
    </row>
    <row r="51" spans="1:32" ht="15.2" customHeight="1" thickTop="1" thickBot="1">
      <c r="A51" s="206" t="s">
        <v>290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7" t="s">
        <v>363</v>
      </c>
      <c r="L51" s="207"/>
      <c r="M51" s="207"/>
      <c r="N51" s="207"/>
      <c r="O51" s="207" t="s">
        <v>285</v>
      </c>
      <c r="P51" s="207"/>
      <c r="Q51" s="207"/>
      <c r="R51" s="207"/>
      <c r="S51" s="207"/>
      <c r="T51" s="207"/>
      <c r="U51" s="207" t="s">
        <v>285</v>
      </c>
      <c r="V51" s="207"/>
      <c r="W51" s="207"/>
      <c r="X51" s="207"/>
      <c r="Y51" s="207"/>
      <c r="Z51" s="207"/>
      <c r="AA51" s="208" t="s">
        <v>285</v>
      </c>
      <c r="AB51" s="208"/>
      <c r="AC51" s="208"/>
      <c r="AD51" s="208"/>
      <c r="AE51" s="208"/>
      <c r="AF51" s="208"/>
    </row>
    <row r="52" spans="1:32" ht="15.2" customHeight="1" thickTop="1" thickBot="1">
      <c r="A52" s="206" t="s">
        <v>292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7" t="s">
        <v>364</v>
      </c>
      <c r="L52" s="207"/>
      <c r="M52" s="207"/>
      <c r="N52" s="207"/>
      <c r="O52" s="207" t="s">
        <v>285</v>
      </c>
      <c r="P52" s="207"/>
      <c r="Q52" s="207"/>
      <c r="R52" s="207"/>
      <c r="S52" s="207"/>
      <c r="T52" s="207"/>
      <c r="U52" s="207" t="s">
        <v>285</v>
      </c>
      <c r="V52" s="207"/>
      <c r="W52" s="207"/>
      <c r="X52" s="207"/>
      <c r="Y52" s="207"/>
      <c r="Z52" s="207"/>
      <c r="AA52" s="208" t="s">
        <v>285</v>
      </c>
      <c r="AB52" s="208"/>
      <c r="AC52" s="208"/>
      <c r="AD52" s="208"/>
      <c r="AE52" s="208"/>
      <c r="AF52" s="208"/>
    </row>
    <row r="53" spans="1:32" ht="15.2" customHeight="1" thickTop="1" thickBot="1">
      <c r="A53" s="206" t="s">
        <v>365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7" t="s">
        <v>366</v>
      </c>
      <c r="L53" s="207"/>
      <c r="M53" s="207"/>
      <c r="N53" s="207"/>
      <c r="O53" s="207" t="s">
        <v>367</v>
      </c>
      <c r="P53" s="207"/>
      <c r="Q53" s="207"/>
      <c r="R53" s="207"/>
      <c r="S53" s="207"/>
      <c r="T53" s="207"/>
      <c r="U53" s="207" t="s">
        <v>367</v>
      </c>
      <c r="V53" s="207"/>
      <c r="W53" s="207"/>
      <c r="X53" s="207"/>
      <c r="Y53" s="207"/>
      <c r="Z53" s="207"/>
      <c r="AA53" s="208" t="s">
        <v>368</v>
      </c>
      <c r="AB53" s="208"/>
      <c r="AC53" s="208"/>
      <c r="AD53" s="208"/>
      <c r="AE53" s="208"/>
      <c r="AF53" s="208"/>
    </row>
    <row r="54" spans="1:32" ht="15.2" customHeight="1" thickTop="1" thickBot="1">
      <c r="A54" s="206" t="s">
        <v>369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7" t="s">
        <v>370</v>
      </c>
      <c r="L54" s="207"/>
      <c r="M54" s="207"/>
      <c r="N54" s="207"/>
      <c r="O54" s="207" t="s">
        <v>367</v>
      </c>
      <c r="P54" s="207"/>
      <c r="Q54" s="207"/>
      <c r="R54" s="207"/>
      <c r="S54" s="207"/>
      <c r="T54" s="207"/>
      <c r="U54" s="207" t="s">
        <v>367</v>
      </c>
      <c r="V54" s="207"/>
      <c r="W54" s="207"/>
      <c r="X54" s="207"/>
      <c r="Y54" s="207"/>
      <c r="Z54" s="207"/>
      <c r="AA54" s="208" t="s">
        <v>368</v>
      </c>
      <c r="AB54" s="208"/>
      <c r="AC54" s="208"/>
      <c r="AD54" s="208"/>
      <c r="AE54" s="208"/>
      <c r="AF54" s="208"/>
    </row>
    <row r="55" spans="1:32" ht="15.2" customHeight="1" thickTop="1" thickBot="1">
      <c r="A55" s="206" t="s">
        <v>286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7" t="s">
        <v>371</v>
      </c>
      <c r="L55" s="207"/>
      <c r="M55" s="207"/>
      <c r="N55" s="207"/>
      <c r="O55" s="207" t="s">
        <v>285</v>
      </c>
      <c r="P55" s="207"/>
      <c r="Q55" s="207"/>
      <c r="R55" s="207"/>
      <c r="S55" s="207"/>
      <c r="T55" s="207"/>
      <c r="U55" s="207" t="s">
        <v>285</v>
      </c>
      <c r="V55" s="207"/>
      <c r="W55" s="207"/>
      <c r="X55" s="207"/>
      <c r="Y55" s="207"/>
      <c r="Z55" s="207"/>
      <c r="AA55" s="208" t="s">
        <v>285</v>
      </c>
      <c r="AB55" s="208"/>
      <c r="AC55" s="208"/>
      <c r="AD55" s="208"/>
      <c r="AE55" s="208"/>
      <c r="AF55" s="208"/>
    </row>
    <row r="56" spans="1:32" ht="25.35" customHeight="1" thickTop="1" thickBot="1">
      <c r="A56" s="206" t="s">
        <v>288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7" t="s">
        <v>372</v>
      </c>
      <c r="L56" s="207"/>
      <c r="M56" s="207"/>
      <c r="N56" s="207"/>
      <c r="O56" s="207" t="s">
        <v>285</v>
      </c>
      <c r="P56" s="207"/>
      <c r="Q56" s="207"/>
      <c r="R56" s="207"/>
      <c r="S56" s="207"/>
      <c r="T56" s="207"/>
      <c r="U56" s="207" t="s">
        <v>285</v>
      </c>
      <c r="V56" s="207"/>
      <c r="W56" s="207"/>
      <c r="X56" s="207"/>
      <c r="Y56" s="207"/>
      <c r="Z56" s="207"/>
      <c r="AA56" s="208" t="s">
        <v>285</v>
      </c>
      <c r="AB56" s="208"/>
      <c r="AC56" s="208"/>
      <c r="AD56" s="208"/>
      <c r="AE56" s="208"/>
      <c r="AF56" s="208"/>
    </row>
    <row r="57" spans="1:32" ht="15.2" customHeight="1" thickTop="1" thickBot="1">
      <c r="A57" s="206" t="s">
        <v>290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7" t="s">
        <v>373</v>
      </c>
      <c r="L57" s="207"/>
      <c r="M57" s="207"/>
      <c r="N57" s="207"/>
      <c r="O57" s="207" t="s">
        <v>367</v>
      </c>
      <c r="P57" s="207"/>
      <c r="Q57" s="207"/>
      <c r="R57" s="207"/>
      <c r="S57" s="207"/>
      <c r="T57" s="207"/>
      <c r="U57" s="207" t="s">
        <v>367</v>
      </c>
      <c r="V57" s="207"/>
      <c r="W57" s="207"/>
      <c r="X57" s="207"/>
      <c r="Y57" s="207"/>
      <c r="Z57" s="207"/>
      <c r="AA57" s="208" t="s">
        <v>368</v>
      </c>
      <c r="AB57" s="208"/>
      <c r="AC57" s="208"/>
      <c r="AD57" s="208"/>
      <c r="AE57" s="208"/>
      <c r="AF57" s="208"/>
    </row>
    <row r="58" spans="1:32" ht="15.2" customHeight="1" thickTop="1" thickBot="1">
      <c r="A58" s="206" t="s">
        <v>292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7" t="s">
        <v>374</v>
      </c>
      <c r="L58" s="207"/>
      <c r="M58" s="207"/>
      <c r="N58" s="207"/>
      <c r="O58" s="207" t="s">
        <v>285</v>
      </c>
      <c r="P58" s="207"/>
      <c r="Q58" s="207"/>
      <c r="R58" s="207"/>
      <c r="S58" s="207"/>
      <c r="T58" s="207"/>
      <c r="U58" s="207" t="s">
        <v>285</v>
      </c>
      <c r="V58" s="207"/>
      <c r="W58" s="207"/>
      <c r="X58" s="207"/>
      <c r="Y58" s="207"/>
      <c r="Z58" s="207"/>
      <c r="AA58" s="208" t="s">
        <v>285</v>
      </c>
      <c r="AB58" s="208"/>
      <c r="AC58" s="208"/>
      <c r="AD58" s="208"/>
      <c r="AE58" s="208"/>
      <c r="AF58" s="208"/>
    </row>
    <row r="59" spans="1:32" ht="25.35" customHeight="1" thickTop="1" thickBot="1">
      <c r="A59" s="206" t="s">
        <v>375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7" t="s">
        <v>376</v>
      </c>
      <c r="L59" s="207"/>
      <c r="M59" s="207"/>
      <c r="N59" s="207"/>
      <c r="O59" s="207" t="s">
        <v>285</v>
      </c>
      <c r="P59" s="207"/>
      <c r="Q59" s="207"/>
      <c r="R59" s="207"/>
      <c r="S59" s="207"/>
      <c r="T59" s="207"/>
      <c r="U59" s="207" t="s">
        <v>285</v>
      </c>
      <c r="V59" s="207"/>
      <c r="W59" s="207"/>
      <c r="X59" s="207"/>
      <c r="Y59" s="207"/>
      <c r="Z59" s="207"/>
      <c r="AA59" s="208" t="s">
        <v>285</v>
      </c>
      <c r="AB59" s="208"/>
      <c r="AC59" s="208"/>
      <c r="AD59" s="208"/>
      <c r="AE59" s="208"/>
      <c r="AF59" s="208"/>
    </row>
    <row r="60" spans="1:32" ht="15.2" customHeight="1" thickTop="1" thickBot="1">
      <c r="A60" s="206" t="s">
        <v>286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7" t="s">
        <v>377</v>
      </c>
      <c r="L60" s="207"/>
      <c r="M60" s="207"/>
      <c r="N60" s="207"/>
      <c r="O60" s="207" t="s">
        <v>285</v>
      </c>
      <c r="P60" s="207"/>
      <c r="Q60" s="207"/>
      <c r="R60" s="207"/>
      <c r="S60" s="207"/>
      <c r="T60" s="207"/>
      <c r="U60" s="207" t="s">
        <v>285</v>
      </c>
      <c r="V60" s="207"/>
      <c r="W60" s="207"/>
      <c r="X60" s="207"/>
      <c r="Y60" s="207"/>
      <c r="Z60" s="207"/>
      <c r="AA60" s="208" t="s">
        <v>285</v>
      </c>
      <c r="AB60" s="208"/>
      <c r="AC60" s="208"/>
      <c r="AD60" s="208"/>
      <c r="AE60" s="208"/>
      <c r="AF60" s="208"/>
    </row>
    <row r="61" spans="1:32" ht="25.35" customHeight="1" thickTop="1" thickBot="1">
      <c r="A61" s="206" t="s">
        <v>288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7" t="s">
        <v>378</v>
      </c>
      <c r="L61" s="207"/>
      <c r="M61" s="207"/>
      <c r="N61" s="207"/>
      <c r="O61" s="207" t="s">
        <v>285</v>
      </c>
      <c r="P61" s="207"/>
      <c r="Q61" s="207"/>
      <c r="R61" s="207"/>
      <c r="S61" s="207"/>
      <c r="T61" s="207"/>
      <c r="U61" s="207" t="s">
        <v>285</v>
      </c>
      <c r="V61" s="207"/>
      <c r="W61" s="207"/>
      <c r="X61" s="207"/>
      <c r="Y61" s="207"/>
      <c r="Z61" s="207"/>
      <c r="AA61" s="208" t="s">
        <v>285</v>
      </c>
      <c r="AB61" s="208"/>
      <c r="AC61" s="208"/>
      <c r="AD61" s="208"/>
      <c r="AE61" s="208"/>
      <c r="AF61" s="208"/>
    </row>
    <row r="62" spans="1:32" ht="15.2" customHeight="1" thickTop="1" thickBot="1">
      <c r="A62" s="206" t="s">
        <v>290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7" t="s">
        <v>379</v>
      </c>
      <c r="L62" s="207"/>
      <c r="M62" s="207"/>
      <c r="N62" s="207"/>
      <c r="O62" s="207" t="s">
        <v>285</v>
      </c>
      <c r="P62" s="207"/>
      <c r="Q62" s="207"/>
      <c r="R62" s="207"/>
      <c r="S62" s="207"/>
      <c r="T62" s="207"/>
      <c r="U62" s="207" t="s">
        <v>285</v>
      </c>
      <c r="V62" s="207"/>
      <c r="W62" s="207"/>
      <c r="X62" s="207"/>
      <c r="Y62" s="207"/>
      <c r="Z62" s="207"/>
      <c r="AA62" s="208" t="s">
        <v>285</v>
      </c>
      <c r="AB62" s="208"/>
      <c r="AC62" s="208"/>
      <c r="AD62" s="208"/>
      <c r="AE62" s="208"/>
      <c r="AF62" s="208"/>
    </row>
    <row r="63" spans="1:32" ht="15.2" customHeight="1" thickTop="1" thickBot="1">
      <c r="A63" s="206" t="s">
        <v>292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7" t="s">
        <v>380</v>
      </c>
      <c r="L63" s="207"/>
      <c r="M63" s="207"/>
      <c r="N63" s="207"/>
      <c r="O63" s="207" t="s">
        <v>285</v>
      </c>
      <c r="P63" s="207"/>
      <c r="Q63" s="207"/>
      <c r="R63" s="207"/>
      <c r="S63" s="207"/>
      <c r="T63" s="207"/>
      <c r="U63" s="207" t="s">
        <v>285</v>
      </c>
      <c r="V63" s="207"/>
      <c r="W63" s="207"/>
      <c r="X63" s="207"/>
      <c r="Y63" s="207"/>
      <c r="Z63" s="207"/>
      <c r="AA63" s="208" t="s">
        <v>285</v>
      </c>
      <c r="AB63" s="208"/>
      <c r="AC63" s="208"/>
      <c r="AD63" s="208"/>
      <c r="AE63" s="208"/>
      <c r="AF63" s="208"/>
    </row>
    <row r="64" spans="1:32" ht="25.35" customHeight="1" thickTop="1" thickBot="1">
      <c r="A64" s="206" t="s">
        <v>381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7" t="s">
        <v>382</v>
      </c>
      <c r="L64" s="207"/>
      <c r="M64" s="207"/>
      <c r="N64" s="207"/>
      <c r="O64" s="207" t="s">
        <v>285</v>
      </c>
      <c r="P64" s="207"/>
      <c r="Q64" s="207"/>
      <c r="R64" s="207"/>
      <c r="S64" s="207"/>
      <c r="T64" s="207"/>
      <c r="U64" s="207" t="s">
        <v>285</v>
      </c>
      <c r="V64" s="207"/>
      <c r="W64" s="207"/>
      <c r="X64" s="207"/>
      <c r="Y64" s="207"/>
      <c r="Z64" s="207"/>
      <c r="AA64" s="208" t="s">
        <v>285</v>
      </c>
      <c r="AB64" s="208"/>
      <c r="AC64" s="208"/>
      <c r="AD64" s="208"/>
      <c r="AE64" s="208"/>
      <c r="AF64" s="208"/>
    </row>
    <row r="65" spans="1:32" ht="15.2" customHeight="1" thickTop="1" thickBot="1">
      <c r="A65" s="206" t="s">
        <v>286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7" t="s">
        <v>383</v>
      </c>
      <c r="L65" s="207"/>
      <c r="M65" s="207"/>
      <c r="N65" s="207"/>
      <c r="O65" s="207" t="s">
        <v>285</v>
      </c>
      <c r="P65" s="207"/>
      <c r="Q65" s="207"/>
      <c r="R65" s="207"/>
      <c r="S65" s="207"/>
      <c r="T65" s="207"/>
      <c r="U65" s="207" t="s">
        <v>285</v>
      </c>
      <c r="V65" s="207"/>
      <c r="W65" s="207"/>
      <c r="X65" s="207"/>
      <c r="Y65" s="207"/>
      <c r="Z65" s="207"/>
      <c r="AA65" s="208" t="s">
        <v>285</v>
      </c>
      <c r="AB65" s="208"/>
      <c r="AC65" s="208"/>
      <c r="AD65" s="208"/>
      <c r="AE65" s="208"/>
      <c r="AF65" s="208"/>
    </row>
    <row r="66" spans="1:32" ht="25.35" customHeight="1" thickTop="1" thickBot="1">
      <c r="A66" s="206" t="s">
        <v>288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7" t="s">
        <v>384</v>
      </c>
      <c r="L66" s="207"/>
      <c r="M66" s="207"/>
      <c r="N66" s="207"/>
      <c r="O66" s="207" t="s">
        <v>285</v>
      </c>
      <c r="P66" s="207"/>
      <c r="Q66" s="207"/>
      <c r="R66" s="207"/>
      <c r="S66" s="207"/>
      <c r="T66" s="207"/>
      <c r="U66" s="207" t="s">
        <v>285</v>
      </c>
      <c r="V66" s="207"/>
      <c r="W66" s="207"/>
      <c r="X66" s="207"/>
      <c r="Y66" s="207"/>
      <c r="Z66" s="207"/>
      <c r="AA66" s="208" t="s">
        <v>285</v>
      </c>
      <c r="AB66" s="208"/>
      <c r="AC66" s="208"/>
      <c r="AD66" s="208"/>
      <c r="AE66" s="208"/>
      <c r="AF66" s="208"/>
    </row>
    <row r="67" spans="1:32" ht="15.2" customHeight="1" thickTop="1" thickBot="1">
      <c r="A67" s="206" t="s">
        <v>290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7" t="s">
        <v>385</v>
      </c>
      <c r="L67" s="207"/>
      <c r="M67" s="207"/>
      <c r="N67" s="207"/>
      <c r="O67" s="207" t="s">
        <v>285</v>
      </c>
      <c r="P67" s="207"/>
      <c r="Q67" s="207"/>
      <c r="R67" s="207"/>
      <c r="S67" s="207"/>
      <c r="T67" s="207"/>
      <c r="U67" s="207" t="s">
        <v>285</v>
      </c>
      <c r="V67" s="207"/>
      <c r="W67" s="207"/>
      <c r="X67" s="207"/>
      <c r="Y67" s="207"/>
      <c r="Z67" s="207"/>
      <c r="AA67" s="208" t="s">
        <v>285</v>
      </c>
      <c r="AB67" s="208"/>
      <c r="AC67" s="208"/>
      <c r="AD67" s="208"/>
      <c r="AE67" s="208"/>
      <c r="AF67" s="208"/>
    </row>
    <row r="68" spans="1:32" ht="15.2" customHeight="1" thickTop="1" thickBot="1">
      <c r="A68" s="206" t="s">
        <v>292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 t="s">
        <v>386</v>
      </c>
      <c r="L68" s="207"/>
      <c r="M68" s="207"/>
      <c r="N68" s="207"/>
      <c r="O68" s="207" t="s">
        <v>285</v>
      </c>
      <c r="P68" s="207"/>
      <c r="Q68" s="207"/>
      <c r="R68" s="207"/>
      <c r="S68" s="207"/>
      <c r="T68" s="207"/>
      <c r="U68" s="207" t="s">
        <v>285</v>
      </c>
      <c r="V68" s="207"/>
      <c r="W68" s="207"/>
      <c r="X68" s="207"/>
      <c r="Y68" s="207"/>
      <c r="Z68" s="207"/>
      <c r="AA68" s="208" t="s">
        <v>285</v>
      </c>
      <c r="AB68" s="208"/>
      <c r="AC68" s="208"/>
      <c r="AD68" s="208"/>
      <c r="AE68" s="208"/>
      <c r="AF68" s="208"/>
    </row>
    <row r="69" spans="1:32" ht="25.35" customHeight="1" thickTop="1" thickBot="1">
      <c r="A69" s="206" t="s">
        <v>387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 t="s">
        <v>388</v>
      </c>
      <c r="L69" s="207"/>
      <c r="M69" s="207"/>
      <c r="N69" s="207"/>
      <c r="O69" s="207" t="s">
        <v>285</v>
      </c>
      <c r="P69" s="207"/>
      <c r="Q69" s="207"/>
      <c r="R69" s="207"/>
      <c r="S69" s="207"/>
      <c r="T69" s="207"/>
      <c r="U69" s="207" t="s">
        <v>285</v>
      </c>
      <c r="V69" s="207"/>
      <c r="W69" s="207"/>
      <c r="X69" s="207"/>
      <c r="Y69" s="207"/>
      <c r="Z69" s="207"/>
      <c r="AA69" s="208" t="s">
        <v>285</v>
      </c>
      <c r="AB69" s="208"/>
      <c r="AC69" s="208"/>
      <c r="AD69" s="208"/>
      <c r="AE69" s="208"/>
      <c r="AF69" s="208"/>
    </row>
    <row r="70" spans="1:32" ht="25.35" customHeight="1" thickTop="1" thickBot="1">
      <c r="A70" s="206" t="s">
        <v>389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7" t="s">
        <v>390</v>
      </c>
      <c r="L70" s="207"/>
      <c r="M70" s="207"/>
      <c r="N70" s="207"/>
      <c r="O70" s="207" t="s">
        <v>285</v>
      </c>
      <c r="P70" s="207"/>
      <c r="Q70" s="207"/>
      <c r="R70" s="207"/>
      <c r="S70" s="207"/>
      <c r="T70" s="207"/>
      <c r="U70" s="207" t="s">
        <v>285</v>
      </c>
      <c r="V70" s="207"/>
      <c r="W70" s="207"/>
      <c r="X70" s="207"/>
      <c r="Y70" s="207"/>
      <c r="Z70" s="207"/>
      <c r="AA70" s="208" t="s">
        <v>285</v>
      </c>
      <c r="AB70" s="208"/>
      <c r="AC70" s="208"/>
      <c r="AD70" s="208"/>
      <c r="AE70" s="208"/>
      <c r="AF70" s="208"/>
    </row>
    <row r="71" spans="1:32" ht="15.2" customHeight="1" thickTop="1" thickBot="1">
      <c r="A71" s="206" t="s">
        <v>286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7" t="s">
        <v>391</v>
      </c>
      <c r="L71" s="207"/>
      <c r="M71" s="207"/>
      <c r="N71" s="207"/>
      <c r="O71" s="207" t="s">
        <v>285</v>
      </c>
      <c r="P71" s="207"/>
      <c r="Q71" s="207"/>
      <c r="R71" s="207"/>
      <c r="S71" s="207"/>
      <c r="T71" s="207"/>
      <c r="U71" s="207" t="s">
        <v>285</v>
      </c>
      <c r="V71" s="207"/>
      <c r="W71" s="207"/>
      <c r="X71" s="207"/>
      <c r="Y71" s="207"/>
      <c r="Z71" s="207"/>
      <c r="AA71" s="208" t="s">
        <v>285</v>
      </c>
      <c r="AB71" s="208"/>
      <c r="AC71" s="208"/>
      <c r="AD71" s="208"/>
      <c r="AE71" s="208"/>
      <c r="AF71" s="208"/>
    </row>
    <row r="72" spans="1:32" ht="25.35" customHeight="1" thickTop="1" thickBot="1">
      <c r="A72" s="206" t="s">
        <v>288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7" t="s">
        <v>392</v>
      </c>
      <c r="L72" s="207"/>
      <c r="M72" s="207"/>
      <c r="N72" s="207"/>
      <c r="O72" s="207" t="s">
        <v>285</v>
      </c>
      <c r="P72" s="207"/>
      <c r="Q72" s="207"/>
      <c r="R72" s="207"/>
      <c r="S72" s="207"/>
      <c r="T72" s="207"/>
      <c r="U72" s="207" t="s">
        <v>285</v>
      </c>
      <c r="V72" s="207"/>
      <c r="W72" s="207"/>
      <c r="X72" s="207"/>
      <c r="Y72" s="207"/>
      <c r="Z72" s="207"/>
      <c r="AA72" s="208" t="s">
        <v>285</v>
      </c>
      <c r="AB72" s="208"/>
      <c r="AC72" s="208"/>
      <c r="AD72" s="208"/>
      <c r="AE72" s="208"/>
      <c r="AF72" s="208"/>
    </row>
    <row r="73" spans="1:32" ht="15.2" customHeight="1" thickTop="1" thickBot="1">
      <c r="A73" s="206" t="s">
        <v>290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7" t="s">
        <v>393</v>
      </c>
      <c r="L73" s="207"/>
      <c r="M73" s="207"/>
      <c r="N73" s="207"/>
      <c r="O73" s="207" t="s">
        <v>285</v>
      </c>
      <c r="P73" s="207"/>
      <c r="Q73" s="207"/>
      <c r="R73" s="207"/>
      <c r="S73" s="207"/>
      <c r="T73" s="207"/>
      <c r="U73" s="207" t="s">
        <v>285</v>
      </c>
      <c r="V73" s="207"/>
      <c r="W73" s="207"/>
      <c r="X73" s="207"/>
      <c r="Y73" s="207"/>
      <c r="Z73" s="207"/>
      <c r="AA73" s="208" t="s">
        <v>285</v>
      </c>
      <c r="AB73" s="208"/>
      <c r="AC73" s="208"/>
      <c r="AD73" s="208"/>
      <c r="AE73" s="208"/>
      <c r="AF73" s="208"/>
    </row>
    <row r="74" spans="1:32" ht="15.2" customHeight="1" thickTop="1" thickBot="1">
      <c r="A74" s="206" t="s">
        <v>292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7" t="s">
        <v>394</v>
      </c>
      <c r="L74" s="207"/>
      <c r="M74" s="207"/>
      <c r="N74" s="207"/>
      <c r="O74" s="207" t="s">
        <v>285</v>
      </c>
      <c r="P74" s="207"/>
      <c r="Q74" s="207"/>
      <c r="R74" s="207"/>
      <c r="S74" s="207"/>
      <c r="T74" s="207"/>
      <c r="U74" s="207" t="s">
        <v>285</v>
      </c>
      <c r="V74" s="207"/>
      <c r="W74" s="207"/>
      <c r="X74" s="207"/>
      <c r="Y74" s="207"/>
      <c r="Z74" s="207"/>
      <c r="AA74" s="208" t="s">
        <v>285</v>
      </c>
      <c r="AB74" s="208"/>
      <c r="AC74" s="208"/>
      <c r="AD74" s="208"/>
      <c r="AE74" s="208"/>
      <c r="AF74" s="208"/>
    </row>
    <row r="75" spans="1:32" ht="25.35" customHeight="1" thickTop="1" thickBot="1">
      <c r="A75" s="206" t="s">
        <v>395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7" t="s">
        <v>396</v>
      </c>
      <c r="L75" s="207"/>
      <c r="M75" s="207"/>
      <c r="N75" s="207"/>
      <c r="O75" s="207" t="s">
        <v>285</v>
      </c>
      <c r="P75" s="207"/>
      <c r="Q75" s="207"/>
      <c r="R75" s="207"/>
      <c r="S75" s="207"/>
      <c r="T75" s="207"/>
      <c r="U75" s="207" t="s">
        <v>285</v>
      </c>
      <c r="V75" s="207"/>
      <c r="W75" s="207"/>
      <c r="X75" s="207"/>
      <c r="Y75" s="207"/>
      <c r="Z75" s="207"/>
      <c r="AA75" s="208" t="s">
        <v>285</v>
      </c>
      <c r="AB75" s="208"/>
      <c r="AC75" s="208"/>
      <c r="AD75" s="208"/>
      <c r="AE75" s="208"/>
      <c r="AF75" s="208"/>
    </row>
    <row r="76" spans="1:32" ht="15.2" customHeight="1" thickTop="1" thickBot="1">
      <c r="A76" s="206" t="s">
        <v>286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7" t="s">
        <v>397</v>
      </c>
      <c r="L76" s="207"/>
      <c r="M76" s="207"/>
      <c r="N76" s="207"/>
      <c r="O76" s="207" t="s">
        <v>285</v>
      </c>
      <c r="P76" s="207"/>
      <c r="Q76" s="207"/>
      <c r="R76" s="207"/>
      <c r="S76" s="207"/>
      <c r="T76" s="207"/>
      <c r="U76" s="207" t="s">
        <v>285</v>
      </c>
      <c r="V76" s="207"/>
      <c r="W76" s="207"/>
      <c r="X76" s="207"/>
      <c r="Y76" s="207"/>
      <c r="Z76" s="207"/>
      <c r="AA76" s="208" t="s">
        <v>285</v>
      </c>
      <c r="AB76" s="208"/>
      <c r="AC76" s="208"/>
      <c r="AD76" s="208"/>
      <c r="AE76" s="208"/>
      <c r="AF76" s="208"/>
    </row>
    <row r="77" spans="1:32" ht="25.35" customHeight="1" thickTop="1" thickBot="1">
      <c r="A77" s="206" t="s">
        <v>288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7" t="s">
        <v>398</v>
      </c>
      <c r="L77" s="207"/>
      <c r="M77" s="207"/>
      <c r="N77" s="207"/>
      <c r="O77" s="207" t="s">
        <v>285</v>
      </c>
      <c r="P77" s="207"/>
      <c r="Q77" s="207"/>
      <c r="R77" s="207"/>
      <c r="S77" s="207"/>
      <c r="T77" s="207"/>
      <c r="U77" s="207" t="s">
        <v>285</v>
      </c>
      <c r="V77" s="207"/>
      <c r="W77" s="207"/>
      <c r="X77" s="207"/>
      <c r="Y77" s="207"/>
      <c r="Z77" s="207"/>
      <c r="AA77" s="208" t="s">
        <v>285</v>
      </c>
      <c r="AB77" s="208"/>
      <c r="AC77" s="208"/>
      <c r="AD77" s="208"/>
      <c r="AE77" s="208"/>
      <c r="AF77" s="208"/>
    </row>
    <row r="78" spans="1:32" ht="15.2" customHeight="1" thickTop="1" thickBot="1">
      <c r="A78" s="206" t="s">
        <v>290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7" t="s">
        <v>399</v>
      </c>
      <c r="L78" s="207"/>
      <c r="M78" s="207"/>
      <c r="N78" s="207"/>
      <c r="O78" s="207" t="s">
        <v>285</v>
      </c>
      <c r="P78" s="207"/>
      <c r="Q78" s="207"/>
      <c r="R78" s="207"/>
      <c r="S78" s="207"/>
      <c r="T78" s="207"/>
      <c r="U78" s="207" t="s">
        <v>285</v>
      </c>
      <c r="V78" s="207"/>
      <c r="W78" s="207"/>
      <c r="X78" s="207"/>
      <c r="Y78" s="207"/>
      <c r="Z78" s="207"/>
      <c r="AA78" s="208" t="s">
        <v>285</v>
      </c>
      <c r="AB78" s="208"/>
      <c r="AC78" s="208"/>
      <c r="AD78" s="208"/>
      <c r="AE78" s="208"/>
      <c r="AF78" s="208"/>
    </row>
    <row r="79" spans="1:32" ht="15.2" customHeight="1" thickTop="1" thickBot="1">
      <c r="A79" s="206" t="s">
        <v>292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7" t="s">
        <v>400</v>
      </c>
      <c r="L79" s="207"/>
      <c r="M79" s="207"/>
      <c r="N79" s="207"/>
      <c r="O79" s="207" t="s">
        <v>285</v>
      </c>
      <c r="P79" s="207"/>
      <c r="Q79" s="207"/>
      <c r="R79" s="207"/>
      <c r="S79" s="207"/>
      <c r="T79" s="207"/>
      <c r="U79" s="207" t="s">
        <v>285</v>
      </c>
      <c r="V79" s="207"/>
      <c r="W79" s="207"/>
      <c r="X79" s="207"/>
      <c r="Y79" s="207"/>
      <c r="Z79" s="207"/>
      <c r="AA79" s="208" t="s">
        <v>285</v>
      </c>
      <c r="AB79" s="208"/>
      <c r="AC79" s="208"/>
      <c r="AD79" s="208"/>
      <c r="AE79" s="208"/>
      <c r="AF79" s="208"/>
    </row>
    <row r="80" spans="1:32" ht="25.35" customHeight="1" thickTop="1" thickBot="1">
      <c r="A80" s="206" t="s">
        <v>401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7" t="s">
        <v>402</v>
      </c>
      <c r="L80" s="207"/>
      <c r="M80" s="207"/>
      <c r="N80" s="207"/>
      <c r="O80" s="207" t="s">
        <v>285</v>
      </c>
      <c r="P80" s="207"/>
      <c r="Q80" s="207"/>
      <c r="R80" s="207"/>
      <c r="S80" s="207"/>
      <c r="T80" s="207"/>
      <c r="U80" s="207" t="s">
        <v>285</v>
      </c>
      <c r="V80" s="207"/>
      <c r="W80" s="207"/>
      <c r="X80" s="207"/>
      <c r="Y80" s="207"/>
      <c r="Z80" s="207"/>
      <c r="AA80" s="208" t="s">
        <v>285</v>
      </c>
      <c r="AB80" s="208"/>
      <c r="AC80" s="208"/>
      <c r="AD80" s="208"/>
      <c r="AE80" s="208"/>
      <c r="AF80" s="208"/>
    </row>
    <row r="81" spans="1:32" ht="15.2" customHeight="1" thickTop="1" thickBot="1">
      <c r="A81" s="206" t="s">
        <v>403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7" t="s">
        <v>404</v>
      </c>
      <c r="L81" s="207"/>
      <c r="M81" s="207"/>
      <c r="N81" s="207"/>
      <c r="O81" s="207" t="s">
        <v>285</v>
      </c>
      <c r="P81" s="207"/>
      <c r="Q81" s="207"/>
      <c r="R81" s="207"/>
      <c r="S81" s="207"/>
      <c r="T81" s="207"/>
      <c r="U81" s="207" t="s">
        <v>285</v>
      </c>
      <c r="V81" s="207"/>
      <c r="W81" s="207"/>
      <c r="X81" s="207"/>
      <c r="Y81" s="207"/>
      <c r="Z81" s="207"/>
      <c r="AA81" s="208" t="s">
        <v>285</v>
      </c>
      <c r="AB81" s="208"/>
      <c r="AC81" s="208"/>
      <c r="AD81" s="208"/>
      <c r="AE81" s="208"/>
      <c r="AF81" s="208"/>
    </row>
    <row r="82" spans="1:32" ht="15.2" customHeight="1" thickTop="1" thickBot="1">
      <c r="A82" s="206" t="s">
        <v>405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7" t="s">
        <v>406</v>
      </c>
      <c r="L82" s="207"/>
      <c r="M82" s="207"/>
      <c r="N82" s="207"/>
      <c r="O82" s="207" t="s">
        <v>285</v>
      </c>
      <c r="P82" s="207"/>
      <c r="Q82" s="207"/>
      <c r="R82" s="207"/>
      <c r="S82" s="207"/>
      <c r="T82" s="207"/>
      <c r="U82" s="207" t="s">
        <v>285</v>
      </c>
      <c r="V82" s="207"/>
      <c r="W82" s="207"/>
      <c r="X82" s="207"/>
      <c r="Y82" s="207"/>
      <c r="Z82" s="207"/>
      <c r="AA82" s="208" t="s">
        <v>285</v>
      </c>
      <c r="AB82" s="208"/>
      <c r="AC82" s="208"/>
      <c r="AD82" s="208"/>
      <c r="AE82" s="208"/>
      <c r="AF82" s="208"/>
    </row>
    <row r="83" spans="1:32" ht="15.2" customHeight="1" thickTop="1" thickBot="1">
      <c r="A83" s="206" t="s">
        <v>407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7" t="s">
        <v>408</v>
      </c>
      <c r="L83" s="207"/>
      <c r="M83" s="207"/>
      <c r="N83" s="207"/>
      <c r="O83" s="207" t="s">
        <v>409</v>
      </c>
      <c r="P83" s="207"/>
      <c r="Q83" s="207"/>
      <c r="R83" s="207"/>
      <c r="S83" s="207"/>
      <c r="T83" s="207"/>
      <c r="U83" s="207" t="s">
        <v>410</v>
      </c>
      <c r="V83" s="207"/>
      <c r="W83" s="207"/>
      <c r="X83" s="207"/>
      <c r="Y83" s="207"/>
      <c r="Z83" s="207"/>
      <c r="AA83" s="208" t="s">
        <v>411</v>
      </c>
      <c r="AB83" s="208"/>
      <c r="AC83" s="208"/>
      <c r="AD83" s="208"/>
      <c r="AE83" s="208"/>
      <c r="AF83" s="208"/>
    </row>
    <row r="84" spans="1:32" ht="15.2" customHeight="1" thickTop="1" thickBot="1">
      <c r="A84" s="206" t="s">
        <v>412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7" t="s">
        <v>413</v>
      </c>
      <c r="L84" s="207"/>
      <c r="M84" s="207"/>
      <c r="N84" s="207"/>
      <c r="O84" s="207" t="s">
        <v>285</v>
      </c>
      <c r="P84" s="207"/>
      <c r="Q84" s="207"/>
      <c r="R84" s="207"/>
      <c r="S84" s="207"/>
      <c r="T84" s="207"/>
      <c r="U84" s="207" t="s">
        <v>285</v>
      </c>
      <c r="V84" s="207"/>
      <c r="W84" s="207"/>
      <c r="X84" s="207"/>
      <c r="Y84" s="207"/>
      <c r="Z84" s="207"/>
      <c r="AA84" s="208" t="s">
        <v>285</v>
      </c>
      <c r="AB84" s="208"/>
      <c r="AC84" s="208"/>
      <c r="AD84" s="208"/>
      <c r="AE84" s="208"/>
      <c r="AF84" s="208"/>
    </row>
    <row r="85" spans="1:32" ht="15.2" customHeight="1" thickTop="1" thickBot="1">
      <c r="A85" s="206" t="s">
        <v>414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7" t="s">
        <v>415</v>
      </c>
      <c r="L85" s="207"/>
      <c r="M85" s="207"/>
      <c r="N85" s="207"/>
      <c r="O85" s="207" t="s">
        <v>416</v>
      </c>
      <c r="P85" s="207"/>
      <c r="Q85" s="207"/>
      <c r="R85" s="207"/>
      <c r="S85" s="207"/>
      <c r="T85" s="207"/>
      <c r="U85" s="207" t="s">
        <v>417</v>
      </c>
      <c r="V85" s="207"/>
      <c r="W85" s="207"/>
      <c r="X85" s="207"/>
      <c r="Y85" s="207"/>
      <c r="Z85" s="207"/>
      <c r="AA85" s="208" t="s">
        <v>418</v>
      </c>
      <c r="AB85" s="208"/>
      <c r="AC85" s="208"/>
      <c r="AD85" s="208"/>
      <c r="AE85" s="208"/>
      <c r="AF85" s="208"/>
    </row>
    <row r="86" spans="1:32" ht="15.2" customHeight="1" thickTop="1" thickBot="1">
      <c r="A86" s="206" t="s">
        <v>419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7" t="s">
        <v>420</v>
      </c>
      <c r="L86" s="207"/>
      <c r="M86" s="207"/>
      <c r="N86" s="207"/>
      <c r="O86" s="207" t="s">
        <v>421</v>
      </c>
      <c r="P86" s="207"/>
      <c r="Q86" s="207"/>
      <c r="R86" s="207"/>
      <c r="S86" s="207"/>
      <c r="T86" s="207"/>
      <c r="U86" s="207" t="s">
        <v>422</v>
      </c>
      <c r="V86" s="207"/>
      <c r="W86" s="207"/>
      <c r="X86" s="207"/>
      <c r="Y86" s="207"/>
      <c r="Z86" s="207"/>
      <c r="AA86" s="208" t="s">
        <v>423</v>
      </c>
      <c r="AB86" s="208"/>
      <c r="AC86" s="208"/>
      <c r="AD86" s="208"/>
      <c r="AE86" s="208"/>
      <c r="AF86" s="208"/>
    </row>
    <row r="87" spans="1:32" ht="15.2" customHeight="1" thickTop="1" thickBot="1">
      <c r="A87" s="206" t="s">
        <v>424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7" t="s">
        <v>425</v>
      </c>
      <c r="L87" s="207"/>
      <c r="M87" s="207"/>
      <c r="N87" s="207"/>
      <c r="O87" s="207" t="s">
        <v>285</v>
      </c>
      <c r="P87" s="207"/>
      <c r="Q87" s="207"/>
      <c r="R87" s="207"/>
      <c r="S87" s="207"/>
      <c r="T87" s="207"/>
      <c r="U87" s="207" t="s">
        <v>285</v>
      </c>
      <c r="V87" s="207"/>
      <c r="W87" s="207"/>
      <c r="X87" s="207"/>
      <c r="Y87" s="207"/>
      <c r="Z87" s="207"/>
      <c r="AA87" s="208" t="s">
        <v>285</v>
      </c>
      <c r="AB87" s="208"/>
      <c r="AC87" s="208"/>
      <c r="AD87" s="208"/>
      <c r="AE87" s="208"/>
      <c r="AF87" s="208"/>
    </row>
    <row r="88" spans="1:32" ht="15.2" customHeight="1" thickTop="1" thickBot="1">
      <c r="A88" s="206" t="s">
        <v>426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7" t="s">
        <v>427</v>
      </c>
      <c r="L88" s="207"/>
      <c r="M88" s="207"/>
      <c r="N88" s="207"/>
      <c r="O88" s="207" t="s">
        <v>428</v>
      </c>
      <c r="P88" s="207"/>
      <c r="Q88" s="207"/>
      <c r="R88" s="207"/>
      <c r="S88" s="207"/>
      <c r="T88" s="207"/>
      <c r="U88" s="207" t="s">
        <v>429</v>
      </c>
      <c r="V88" s="207"/>
      <c r="W88" s="207"/>
      <c r="X88" s="207"/>
      <c r="Y88" s="207"/>
      <c r="Z88" s="207"/>
      <c r="AA88" s="208" t="s">
        <v>430</v>
      </c>
      <c r="AB88" s="208"/>
      <c r="AC88" s="208"/>
      <c r="AD88" s="208"/>
      <c r="AE88" s="208"/>
      <c r="AF88" s="208"/>
    </row>
    <row r="89" spans="1:32" ht="15.2" customHeight="1" thickTop="1" thickBot="1">
      <c r="A89" s="206" t="s">
        <v>431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7" t="s">
        <v>432</v>
      </c>
      <c r="L89" s="207"/>
      <c r="M89" s="207"/>
      <c r="N89" s="207"/>
      <c r="O89" s="207" t="s">
        <v>433</v>
      </c>
      <c r="P89" s="207"/>
      <c r="Q89" s="207"/>
      <c r="R89" s="207"/>
      <c r="S89" s="207"/>
      <c r="T89" s="207"/>
      <c r="U89" s="207" t="s">
        <v>434</v>
      </c>
      <c r="V89" s="207"/>
      <c r="W89" s="207"/>
      <c r="X89" s="207"/>
      <c r="Y89" s="207"/>
      <c r="Z89" s="207"/>
      <c r="AA89" s="208" t="s">
        <v>435</v>
      </c>
      <c r="AB89" s="208"/>
      <c r="AC89" s="208"/>
      <c r="AD89" s="208"/>
      <c r="AE89" s="208"/>
      <c r="AF89" s="208"/>
    </row>
    <row r="90" spans="1:32" ht="25.35" customHeight="1" thickTop="1" thickBot="1">
      <c r="A90" s="206" t="s">
        <v>436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7" t="s">
        <v>437</v>
      </c>
      <c r="L90" s="207"/>
      <c r="M90" s="207"/>
      <c r="N90" s="207"/>
      <c r="O90" s="207" t="s">
        <v>285</v>
      </c>
      <c r="P90" s="207"/>
      <c r="Q90" s="207"/>
      <c r="R90" s="207"/>
      <c r="S90" s="207"/>
      <c r="T90" s="207"/>
      <c r="U90" s="207" t="s">
        <v>285</v>
      </c>
      <c r="V90" s="207"/>
      <c r="W90" s="207"/>
      <c r="X90" s="207"/>
      <c r="Y90" s="207"/>
      <c r="Z90" s="207"/>
      <c r="AA90" s="208" t="s">
        <v>285</v>
      </c>
      <c r="AB90" s="208"/>
      <c r="AC90" s="208"/>
      <c r="AD90" s="208"/>
      <c r="AE90" s="208"/>
      <c r="AF90" s="208"/>
    </row>
    <row r="91" spans="1:32" ht="15.2" customHeight="1" thickTop="1" thickBot="1">
      <c r="A91" s="206" t="s">
        <v>438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7" t="s">
        <v>439</v>
      </c>
      <c r="L91" s="207"/>
      <c r="M91" s="207"/>
      <c r="N91" s="207"/>
      <c r="O91" s="207" t="s">
        <v>440</v>
      </c>
      <c r="P91" s="207"/>
      <c r="Q91" s="207"/>
      <c r="R91" s="207"/>
      <c r="S91" s="207"/>
      <c r="T91" s="207"/>
      <c r="U91" s="207" t="s">
        <v>441</v>
      </c>
      <c r="V91" s="207"/>
      <c r="W91" s="207"/>
      <c r="X91" s="207"/>
      <c r="Y91" s="207"/>
      <c r="Z91" s="207"/>
      <c r="AA91" s="208" t="s">
        <v>442</v>
      </c>
      <c r="AB91" s="208"/>
      <c r="AC91" s="208"/>
      <c r="AD91" s="208"/>
      <c r="AE91" s="208"/>
      <c r="AF91" s="208"/>
    </row>
    <row r="92" spans="1:32" ht="25.35" customHeight="1" thickTop="1" thickBot="1">
      <c r="A92" s="206" t="s">
        <v>443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7" t="s">
        <v>444</v>
      </c>
      <c r="L92" s="207"/>
      <c r="M92" s="207"/>
      <c r="N92" s="207"/>
      <c r="O92" s="207" t="s">
        <v>445</v>
      </c>
      <c r="P92" s="207"/>
      <c r="Q92" s="207"/>
      <c r="R92" s="207"/>
      <c r="S92" s="207"/>
      <c r="T92" s="207"/>
      <c r="U92" s="207" t="s">
        <v>446</v>
      </c>
      <c r="V92" s="207"/>
      <c r="W92" s="207"/>
      <c r="X92" s="207"/>
      <c r="Y92" s="207"/>
      <c r="Z92" s="207"/>
      <c r="AA92" s="208" t="s">
        <v>447</v>
      </c>
      <c r="AB92" s="208"/>
      <c r="AC92" s="208"/>
      <c r="AD92" s="208"/>
      <c r="AE92" s="208"/>
      <c r="AF92" s="208"/>
    </row>
    <row r="93" spans="1:32" ht="15.2" customHeight="1" thickTop="1" thickBot="1">
      <c r="A93" s="206" t="s">
        <v>448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 t="s">
        <v>449</v>
      </c>
      <c r="L93" s="207"/>
      <c r="M93" s="207"/>
      <c r="N93" s="207"/>
      <c r="O93" s="207" t="s">
        <v>450</v>
      </c>
      <c r="P93" s="207"/>
      <c r="Q93" s="207"/>
      <c r="R93" s="207"/>
      <c r="S93" s="207"/>
      <c r="T93" s="207"/>
      <c r="U93" s="207" t="s">
        <v>285</v>
      </c>
      <c r="V93" s="207"/>
      <c r="W93" s="207"/>
      <c r="X93" s="207"/>
      <c r="Y93" s="207"/>
      <c r="Z93" s="207"/>
      <c r="AA93" s="208" t="s">
        <v>285</v>
      </c>
      <c r="AB93" s="208"/>
      <c r="AC93" s="208"/>
      <c r="AD93" s="208"/>
      <c r="AE93" s="208"/>
      <c r="AF93" s="208"/>
    </row>
    <row r="94" spans="1:32" ht="15.2" customHeight="1" thickTop="1" thickBot="1">
      <c r="A94" s="206" t="s">
        <v>451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7" t="s">
        <v>452</v>
      </c>
      <c r="L94" s="207"/>
      <c r="M94" s="207"/>
      <c r="N94" s="207"/>
      <c r="O94" s="207" t="s">
        <v>453</v>
      </c>
      <c r="P94" s="207"/>
      <c r="Q94" s="207"/>
      <c r="R94" s="207"/>
      <c r="S94" s="207"/>
      <c r="T94" s="207"/>
      <c r="U94" s="207" t="s">
        <v>454</v>
      </c>
      <c r="V94" s="207"/>
      <c r="W94" s="207"/>
      <c r="X94" s="207"/>
      <c r="Y94" s="207"/>
      <c r="Z94" s="207"/>
      <c r="AA94" s="208" t="s">
        <v>455</v>
      </c>
      <c r="AB94" s="208"/>
      <c r="AC94" s="208"/>
      <c r="AD94" s="208"/>
      <c r="AE94" s="208"/>
      <c r="AF94" s="208"/>
    </row>
    <row r="95" spans="1:32" ht="15.2" customHeight="1" thickTop="1" thickBot="1">
      <c r="A95" s="206" t="s">
        <v>134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7" t="s">
        <v>134</v>
      </c>
      <c r="L95" s="207"/>
      <c r="M95" s="207"/>
      <c r="N95" s="207"/>
      <c r="O95" s="207" t="s">
        <v>134</v>
      </c>
      <c r="P95" s="207"/>
      <c r="Q95" s="207"/>
      <c r="R95" s="207"/>
      <c r="S95" s="207"/>
      <c r="T95" s="207"/>
      <c r="U95" s="207" t="s">
        <v>134</v>
      </c>
      <c r="V95" s="207"/>
      <c r="W95" s="207"/>
      <c r="X95" s="207"/>
      <c r="Y95" s="207"/>
      <c r="Z95" s="207"/>
      <c r="AA95" s="208" t="s">
        <v>134</v>
      </c>
      <c r="AB95" s="208"/>
      <c r="AC95" s="208"/>
      <c r="AD95" s="208"/>
      <c r="AE95" s="208"/>
      <c r="AF95" s="208"/>
    </row>
    <row r="96" spans="1:32" ht="15.2" customHeight="1" thickTop="1" thickBot="1">
      <c r="A96" s="206" t="s">
        <v>456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7" t="s">
        <v>134</v>
      </c>
      <c r="L96" s="207"/>
      <c r="M96" s="207"/>
      <c r="N96" s="207"/>
      <c r="O96" s="207" t="s">
        <v>134</v>
      </c>
      <c r="P96" s="207"/>
      <c r="Q96" s="207"/>
      <c r="R96" s="207"/>
      <c r="S96" s="207"/>
      <c r="T96" s="207"/>
      <c r="U96" s="207" t="s">
        <v>134</v>
      </c>
      <c r="V96" s="207"/>
      <c r="W96" s="207"/>
      <c r="X96" s="207"/>
      <c r="Y96" s="207"/>
      <c r="Z96" s="207"/>
      <c r="AA96" s="208" t="s">
        <v>134</v>
      </c>
      <c r="AB96" s="208"/>
      <c r="AC96" s="208"/>
      <c r="AD96" s="208"/>
      <c r="AE96" s="208"/>
      <c r="AF96" s="208"/>
    </row>
    <row r="97" spans="1:32" ht="15.2" customHeight="1" thickTop="1" thickBot="1">
      <c r="A97" s="206" t="s">
        <v>457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7" t="s">
        <v>458</v>
      </c>
      <c r="L97" s="207"/>
      <c r="M97" s="207"/>
      <c r="N97" s="207"/>
      <c r="O97" s="207" t="s">
        <v>459</v>
      </c>
      <c r="P97" s="207"/>
      <c r="Q97" s="207"/>
      <c r="R97" s="207"/>
      <c r="S97" s="207"/>
      <c r="T97" s="207"/>
      <c r="U97" s="207" t="s">
        <v>460</v>
      </c>
      <c r="V97" s="207"/>
      <c r="W97" s="207"/>
      <c r="X97" s="207"/>
      <c r="Y97" s="207"/>
      <c r="Z97" s="207"/>
      <c r="AA97" s="208" t="s">
        <v>461</v>
      </c>
      <c r="AB97" s="208"/>
      <c r="AC97" s="208"/>
      <c r="AD97" s="208"/>
      <c r="AE97" s="208"/>
      <c r="AF97" s="208"/>
    </row>
    <row r="98" spans="1:32" ht="15.2" customHeight="1" thickTop="1" thickBot="1">
      <c r="A98" s="206" t="s">
        <v>462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7" t="s">
        <v>463</v>
      </c>
      <c r="L98" s="207"/>
      <c r="M98" s="207"/>
      <c r="N98" s="207"/>
      <c r="O98" s="207" t="s">
        <v>464</v>
      </c>
      <c r="P98" s="207"/>
      <c r="Q98" s="207"/>
      <c r="R98" s="207"/>
      <c r="S98" s="207"/>
      <c r="T98" s="207"/>
      <c r="U98" s="207" t="s">
        <v>464</v>
      </c>
      <c r="V98" s="207"/>
      <c r="W98" s="207"/>
      <c r="X98" s="207"/>
      <c r="Y98" s="207"/>
      <c r="Z98" s="207"/>
      <c r="AA98" s="208" t="s">
        <v>368</v>
      </c>
      <c r="AB98" s="208"/>
      <c r="AC98" s="208"/>
      <c r="AD98" s="208"/>
      <c r="AE98" s="208"/>
      <c r="AF98" s="208"/>
    </row>
    <row r="99" spans="1:32" ht="15.2" customHeight="1" thickTop="1" thickBot="1">
      <c r="A99" s="206" t="s">
        <v>465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7" t="s">
        <v>466</v>
      </c>
      <c r="L99" s="207"/>
      <c r="M99" s="207"/>
      <c r="N99" s="207"/>
      <c r="O99" s="207" t="s">
        <v>467</v>
      </c>
      <c r="P99" s="207"/>
      <c r="Q99" s="207"/>
      <c r="R99" s="207"/>
      <c r="S99" s="207"/>
      <c r="T99" s="207"/>
      <c r="U99" s="207" t="s">
        <v>467</v>
      </c>
      <c r="V99" s="207"/>
      <c r="W99" s="207"/>
      <c r="X99" s="207"/>
      <c r="Y99" s="207"/>
      <c r="Z99" s="207"/>
      <c r="AA99" s="208" t="s">
        <v>368</v>
      </c>
      <c r="AB99" s="208"/>
      <c r="AC99" s="208"/>
      <c r="AD99" s="208"/>
      <c r="AE99" s="208"/>
      <c r="AF99" s="208"/>
    </row>
    <row r="100" spans="1:32" ht="25.35" customHeight="1" thickTop="1" thickBot="1">
      <c r="A100" s="206" t="s">
        <v>468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7" t="s">
        <v>469</v>
      </c>
      <c r="L100" s="207"/>
      <c r="M100" s="207"/>
      <c r="N100" s="207"/>
      <c r="O100" s="207" t="s">
        <v>470</v>
      </c>
      <c r="P100" s="207"/>
      <c r="Q100" s="207"/>
      <c r="R100" s="207"/>
      <c r="S100" s="207"/>
      <c r="T100" s="207"/>
      <c r="U100" s="207" t="s">
        <v>470</v>
      </c>
      <c r="V100" s="207"/>
      <c r="W100" s="207"/>
      <c r="X100" s="207"/>
      <c r="Y100" s="207"/>
      <c r="Z100" s="207"/>
      <c r="AA100" s="208" t="s">
        <v>368</v>
      </c>
      <c r="AB100" s="208"/>
      <c r="AC100" s="208"/>
      <c r="AD100" s="208"/>
      <c r="AE100" s="208"/>
      <c r="AF100" s="208"/>
    </row>
    <row r="101" spans="1:32" ht="15.2" customHeight="1" thickTop="1" thickBot="1">
      <c r="A101" s="206" t="s">
        <v>471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7" t="s">
        <v>472</v>
      </c>
      <c r="L101" s="207"/>
      <c r="M101" s="207"/>
      <c r="N101" s="207"/>
      <c r="O101" s="207" t="s">
        <v>473</v>
      </c>
      <c r="P101" s="207"/>
      <c r="Q101" s="207"/>
      <c r="R101" s="207"/>
      <c r="S101" s="207"/>
      <c r="T101" s="207"/>
      <c r="U101" s="207" t="s">
        <v>474</v>
      </c>
      <c r="V101" s="207"/>
      <c r="W101" s="207"/>
      <c r="X101" s="207"/>
      <c r="Y101" s="207"/>
      <c r="Z101" s="207"/>
      <c r="AA101" s="208" t="s">
        <v>475</v>
      </c>
      <c r="AB101" s="208"/>
      <c r="AC101" s="208"/>
      <c r="AD101" s="208"/>
      <c r="AE101" s="208"/>
      <c r="AF101" s="208"/>
    </row>
    <row r="102" spans="1:32" ht="15.2" customHeight="1" thickTop="1" thickBot="1">
      <c r="A102" s="206" t="s">
        <v>476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7" t="s">
        <v>477</v>
      </c>
      <c r="L102" s="207"/>
      <c r="M102" s="207"/>
      <c r="N102" s="207"/>
      <c r="O102" s="207" t="s">
        <v>285</v>
      </c>
      <c r="P102" s="207"/>
      <c r="Q102" s="207"/>
      <c r="R102" s="207"/>
      <c r="S102" s="207"/>
      <c r="T102" s="207"/>
      <c r="U102" s="207" t="s">
        <v>285</v>
      </c>
      <c r="V102" s="207"/>
      <c r="W102" s="207"/>
      <c r="X102" s="207"/>
      <c r="Y102" s="207"/>
      <c r="Z102" s="207"/>
      <c r="AA102" s="208" t="s">
        <v>285</v>
      </c>
      <c r="AB102" s="208"/>
      <c r="AC102" s="208"/>
      <c r="AD102" s="208"/>
      <c r="AE102" s="208"/>
      <c r="AF102" s="208"/>
    </row>
    <row r="103" spans="1:32" ht="15.2" customHeight="1" thickTop="1" thickBot="1">
      <c r="A103" s="206" t="s">
        <v>478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7" t="s">
        <v>479</v>
      </c>
      <c r="L103" s="207"/>
      <c r="M103" s="207"/>
      <c r="N103" s="207"/>
      <c r="O103" s="207" t="s">
        <v>480</v>
      </c>
      <c r="P103" s="207"/>
      <c r="Q103" s="207"/>
      <c r="R103" s="207"/>
      <c r="S103" s="207"/>
      <c r="T103" s="207"/>
      <c r="U103" s="207" t="s">
        <v>481</v>
      </c>
      <c r="V103" s="207"/>
      <c r="W103" s="207"/>
      <c r="X103" s="207"/>
      <c r="Y103" s="207"/>
      <c r="Z103" s="207"/>
      <c r="AA103" s="208" t="s">
        <v>482</v>
      </c>
      <c r="AB103" s="208"/>
      <c r="AC103" s="208"/>
      <c r="AD103" s="208"/>
      <c r="AE103" s="208"/>
      <c r="AF103" s="208"/>
    </row>
    <row r="104" spans="1:32" ht="15.2" customHeight="1" thickTop="1" thickBot="1">
      <c r="A104" s="206" t="s">
        <v>483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7" t="s">
        <v>484</v>
      </c>
      <c r="L104" s="207"/>
      <c r="M104" s="207"/>
      <c r="N104" s="207"/>
      <c r="O104" s="207" t="s">
        <v>485</v>
      </c>
      <c r="P104" s="207"/>
      <c r="Q104" s="207"/>
      <c r="R104" s="207"/>
      <c r="S104" s="207"/>
      <c r="T104" s="207"/>
      <c r="U104" s="207" t="s">
        <v>486</v>
      </c>
      <c r="V104" s="207"/>
      <c r="W104" s="207"/>
      <c r="X104" s="207"/>
      <c r="Y104" s="207"/>
      <c r="Z104" s="207"/>
      <c r="AA104" s="208" t="s">
        <v>487</v>
      </c>
      <c r="AB104" s="208"/>
      <c r="AC104" s="208"/>
      <c r="AD104" s="208"/>
      <c r="AE104" s="208"/>
      <c r="AF104" s="208"/>
    </row>
    <row r="105" spans="1:32" ht="25.35" customHeight="1" thickTop="1" thickBot="1">
      <c r="A105" s="206" t="s">
        <v>488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7" t="s">
        <v>489</v>
      </c>
      <c r="L105" s="207"/>
      <c r="M105" s="207"/>
      <c r="N105" s="207"/>
      <c r="O105" s="207" t="s">
        <v>490</v>
      </c>
      <c r="P105" s="207"/>
      <c r="Q105" s="207"/>
      <c r="R105" s="207"/>
      <c r="S105" s="207"/>
      <c r="T105" s="207"/>
      <c r="U105" s="207" t="s">
        <v>285</v>
      </c>
      <c r="V105" s="207"/>
      <c r="W105" s="207"/>
      <c r="X105" s="207"/>
      <c r="Y105" s="207"/>
      <c r="Z105" s="207"/>
      <c r="AA105" s="208" t="s">
        <v>285</v>
      </c>
      <c r="AB105" s="208"/>
      <c r="AC105" s="208"/>
      <c r="AD105" s="208"/>
      <c r="AE105" s="208"/>
      <c r="AF105" s="208"/>
    </row>
    <row r="106" spans="1:32" ht="25.35" customHeight="1" thickTop="1" thickBot="1">
      <c r="A106" s="206" t="s">
        <v>491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7" t="s">
        <v>492</v>
      </c>
      <c r="L106" s="207"/>
      <c r="M106" s="207"/>
      <c r="N106" s="207"/>
      <c r="O106" s="207" t="s">
        <v>493</v>
      </c>
      <c r="P106" s="207"/>
      <c r="Q106" s="207"/>
      <c r="R106" s="207"/>
      <c r="S106" s="207"/>
      <c r="T106" s="207"/>
      <c r="U106" s="207" t="s">
        <v>494</v>
      </c>
      <c r="V106" s="207"/>
      <c r="W106" s="207"/>
      <c r="X106" s="207"/>
      <c r="Y106" s="207"/>
      <c r="Z106" s="207"/>
      <c r="AA106" s="208" t="s">
        <v>495</v>
      </c>
      <c r="AB106" s="208"/>
      <c r="AC106" s="208"/>
      <c r="AD106" s="208"/>
      <c r="AE106" s="208"/>
      <c r="AF106" s="208"/>
    </row>
    <row r="107" spans="1:32" ht="15.2" customHeight="1" thickTop="1" thickBot="1">
      <c r="A107" s="206" t="s">
        <v>496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7" t="s">
        <v>497</v>
      </c>
      <c r="L107" s="207"/>
      <c r="M107" s="207"/>
      <c r="N107" s="207"/>
      <c r="O107" s="207" t="s">
        <v>498</v>
      </c>
      <c r="P107" s="207"/>
      <c r="Q107" s="207"/>
      <c r="R107" s="207"/>
      <c r="S107" s="207"/>
      <c r="T107" s="207"/>
      <c r="U107" s="207" t="s">
        <v>499</v>
      </c>
      <c r="V107" s="207"/>
      <c r="W107" s="207"/>
      <c r="X107" s="207"/>
      <c r="Y107" s="207"/>
      <c r="Z107" s="207"/>
      <c r="AA107" s="208" t="s">
        <v>500</v>
      </c>
      <c r="AB107" s="208"/>
      <c r="AC107" s="208"/>
      <c r="AD107" s="208"/>
      <c r="AE107" s="208"/>
      <c r="AF107" s="208"/>
    </row>
    <row r="108" spans="1:32" ht="25.35" customHeight="1" thickTop="1" thickBot="1">
      <c r="A108" s="206" t="s">
        <v>501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7" t="s">
        <v>502</v>
      </c>
      <c r="L108" s="207"/>
      <c r="M108" s="207"/>
      <c r="N108" s="207"/>
      <c r="O108" s="207" t="s">
        <v>285</v>
      </c>
      <c r="P108" s="207"/>
      <c r="Q108" s="207"/>
      <c r="R108" s="207"/>
      <c r="S108" s="207"/>
      <c r="T108" s="207"/>
      <c r="U108" s="207" t="s">
        <v>285</v>
      </c>
      <c r="V108" s="207"/>
      <c r="W108" s="207"/>
      <c r="X108" s="207"/>
      <c r="Y108" s="207"/>
      <c r="Z108" s="207"/>
      <c r="AA108" s="208" t="s">
        <v>285</v>
      </c>
      <c r="AB108" s="208"/>
      <c r="AC108" s="208"/>
      <c r="AD108" s="208"/>
      <c r="AE108" s="208"/>
      <c r="AF108" s="208"/>
    </row>
    <row r="109" spans="1:32" ht="25.35" customHeight="1" thickTop="1" thickBot="1">
      <c r="A109" s="206" t="s">
        <v>503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7" t="s">
        <v>504</v>
      </c>
      <c r="L109" s="207"/>
      <c r="M109" s="207"/>
      <c r="N109" s="207"/>
      <c r="O109" s="207" t="s">
        <v>505</v>
      </c>
      <c r="P109" s="207"/>
      <c r="Q109" s="207"/>
      <c r="R109" s="207"/>
      <c r="S109" s="207"/>
      <c r="T109" s="207"/>
      <c r="U109" s="207" t="s">
        <v>506</v>
      </c>
      <c r="V109" s="207"/>
      <c r="W109" s="207"/>
      <c r="X109" s="207"/>
      <c r="Y109" s="207"/>
      <c r="Z109" s="207"/>
      <c r="AA109" s="208" t="s">
        <v>507</v>
      </c>
      <c r="AB109" s="208"/>
      <c r="AC109" s="208"/>
      <c r="AD109" s="208"/>
      <c r="AE109" s="208"/>
      <c r="AF109" s="208"/>
    </row>
    <row r="110" spans="1:32" ht="15.2" customHeight="1" thickTop="1" thickBot="1">
      <c r="A110" s="206" t="s">
        <v>508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7" t="s">
        <v>509</v>
      </c>
      <c r="L110" s="207"/>
      <c r="M110" s="207"/>
      <c r="N110" s="207"/>
      <c r="O110" s="207" t="s">
        <v>453</v>
      </c>
      <c r="P110" s="207"/>
      <c r="Q110" s="207"/>
      <c r="R110" s="207"/>
      <c r="S110" s="207"/>
      <c r="T110" s="207"/>
      <c r="U110" s="207" t="s">
        <v>454</v>
      </c>
      <c r="V110" s="207"/>
      <c r="W110" s="207"/>
      <c r="X110" s="207"/>
      <c r="Y110" s="207"/>
      <c r="Z110" s="207"/>
      <c r="AA110" s="208" t="s">
        <v>455</v>
      </c>
      <c r="AB110" s="208"/>
      <c r="AC110" s="208"/>
      <c r="AD110" s="208"/>
      <c r="AE110" s="208"/>
      <c r="AF110" s="208"/>
    </row>
    <row r="111" spans="1:32" ht="15.2" customHeight="1" thickTop="1" thickBot="1">
      <c r="A111" s="206" t="s">
        <v>134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7" t="s">
        <v>134</v>
      </c>
      <c r="L111" s="207"/>
      <c r="M111" s="207"/>
      <c r="N111" s="207"/>
      <c r="O111" s="207" t="s">
        <v>134</v>
      </c>
      <c r="P111" s="207"/>
      <c r="Q111" s="207"/>
      <c r="R111" s="207"/>
      <c r="S111" s="207"/>
      <c r="T111" s="207"/>
      <c r="U111" s="207" t="s">
        <v>134</v>
      </c>
      <c r="V111" s="207"/>
      <c r="W111" s="207"/>
      <c r="X111" s="207"/>
      <c r="Y111" s="207"/>
      <c r="Z111" s="207"/>
      <c r="AA111" s="208" t="s">
        <v>134</v>
      </c>
      <c r="AB111" s="208"/>
      <c r="AC111" s="208"/>
      <c r="AD111" s="208"/>
      <c r="AE111" s="208"/>
      <c r="AF111" s="208"/>
    </row>
    <row r="112" spans="1:32" ht="15.2" customHeight="1" thickTop="1" thickBot="1">
      <c r="A112" s="206" t="s">
        <v>510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7" t="s">
        <v>511</v>
      </c>
      <c r="L112" s="207"/>
      <c r="M112" s="207"/>
      <c r="N112" s="207"/>
      <c r="O112" s="207" t="s">
        <v>134</v>
      </c>
      <c r="P112" s="207"/>
      <c r="Q112" s="207"/>
      <c r="R112" s="207"/>
      <c r="S112" s="207"/>
      <c r="T112" s="207"/>
      <c r="U112" s="207" t="s">
        <v>134</v>
      </c>
      <c r="V112" s="207"/>
      <c r="W112" s="207"/>
      <c r="X112" s="207"/>
      <c r="Y112" s="207"/>
      <c r="Z112" s="207"/>
      <c r="AA112" s="208" t="s">
        <v>134</v>
      </c>
      <c r="AB112" s="208"/>
      <c r="AC112" s="208"/>
      <c r="AD112" s="208"/>
      <c r="AE112" s="208"/>
      <c r="AF112" s="208"/>
    </row>
    <row r="113" spans="1:32" ht="15.2" customHeight="1" thickTop="1" thickBot="1">
      <c r="A113" s="206" t="s">
        <v>512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7" t="s">
        <v>513</v>
      </c>
      <c r="L113" s="207"/>
      <c r="M113" s="207"/>
      <c r="N113" s="207"/>
      <c r="O113" s="207" t="s">
        <v>285</v>
      </c>
      <c r="P113" s="207"/>
      <c r="Q113" s="207"/>
      <c r="R113" s="207"/>
      <c r="S113" s="207"/>
      <c r="T113" s="207"/>
      <c r="U113" s="207" t="s">
        <v>285</v>
      </c>
      <c r="V113" s="207"/>
      <c r="W113" s="207"/>
      <c r="X113" s="207"/>
      <c r="Y113" s="207"/>
      <c r="Z113" s="207"/>
      <c r="AA113" s="208" t="s">
        <v>285</v>
      </c>
      <c r="AB113" s="208"/>
      <c r="AC113" s="208"/>
      <c r="AD113" s="208"/>
      <c r="AE113" s="208"/>
      <c r="AF113" s="208"/>
    </row>
    <row r="114" spans="1:32" ht="25.35" customHeight="1" thickTop="1" thickBot="1">
      <c r="A114" s="206" t="s">
        <v>514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7" t="s">
        <v>515</v>
      </c>
      <c r="L114" s="207"/>
      <c r="M114" s="207"/>
      <c r="N114" s="207"/>
      <c r="O114" s="207" t="s">
        <v>285</v>
      </c>
      <c r="P114" s="207"/>
      <c r="Q114" s="207"/>
      <c r="R114" s="207"/>
      <c r="S114" s="207"/>
      <c r="T114" s="207"/>
      <c r="U114" s="207" t="s">
        <v>285</v>
      </c>
      <c r="V114" s="207"/>
      <c r="W114" s="207"/>
      <c r="X114" s="207"/>
      <c r="Y114" s="207"/>
      <c r="Z114" s="207"/>
      <c r="AA114" s="208" t="s">
        <v>285</v>
      </c>
      <c r="AB114" s="208"/>
      <c r="AC114" s="208"/>
      <c r="AD114" s="208"/>
      <c r="AE114" s="208"/>
      <c r="AF114" s="208"/>
    </row>
    <row r="115" spans="1:32" ht="15.2" customHeight="1" thickTop="1" thickBot="1">
      <c r="A115" s="206" t="s">
        <v>516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7" t="s">
        <v>517</v>
      </c>
      <c r="L115" s="207"/>
      <c r="M115" s="207"/>
      <c r="N115" s="207"/>
      <c r="O115" s="207" t="s">
        <v>285</v>
      </c>
      <c r="P115" s="207"/>
      <c r="Q115" s="207"/>
      <c r="R115" s="207"/>
      <c r="S115" s="207"/>
      <c r="T115" s="207"/>
      <c r="U115" s="207" t="s">
        <v>285</v>
      </c>
      <c r="V115" s="207"/>
      <c r="W115" s="207"/>
      <c r="X115" s="207"/>
      <c r="Y115" s="207"/>
      <c r="Z115" s="207"/>
      <c r="AA115" s="208" t="s">
        <v>285</v>
      </c>
      <c r="AB115" s="208"/>
      <c r="AC115" s="208"/>
      <c r="AD115" s="208"/>
      <c r="AE115" s="208"/>
      <c r="AF115" s="208"/>
    </row>
    <row r="116" spans="1:32" ht="46.35" customHeight="1" thickTop="1" thickBot="1">
      <c r="A116" s="206" t="s">
        <v>518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7" t="s">
        <v>519</v>
      </c>
      <c r="L116" s="207"/>
      <c r="M116" s="207"/>
      <c r="N116" s="207"/>
      <c r="O116" s="207" t="s">
        <v>285</v>
      </c>
      <c r="P116" s="207"/>
      <c r="Q116" s="207"/>
      <c r="R116" s="207"/>
      <c r="S116" s="207"/>
      <c r="T116" s="207"/>
      <c r="U116" s="207" t="s">
        <v>285</v>
      </c>
      <c r="V116" s="207"/>
      <c r="W116" s="207"/>
      <c r="X116" s="207"/>
      <c r="Y116" s="207"/>
      <c r="Z116" s="207"/>
      <c r="AA116" s="208" t="s">
        <v>285</v>
      </c>
      <c r="AB116" s="208"/>
      <c r="AC116" s="208"/>
      <c r="AD116" s="208"/>
      <c r="AE116" s="208"/>
      <c r="AF116" s="208"/>
    </row>
    <row r="117" spans="1:32" ht="46.35" customHeight="1" thickTop="1" thickBot="1">
      <c r="A117" s="206" t="s">
        <v>520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7" t="s">
        <v>521</v>
      </c>
      <c r="L117" s="207"/>
      <c r="M117" s="207"/>
      <c r="N117" s="207"/>
      <c r="O117" s="207" t="s">
        <v>285</v>
      </c>
      <c r="P117" s="207"/>
      <c r="Q117" s="207"/>
      <c r="R117" s="207"/>
      <c r="S117" s="207"/>
      <c r="T117" s="207"/>
      <c r="U117" s="207" t="s">
        <v>285</v>
      </c>
      <c r="V117" s="207"/>
      <c r="W117" s="207"/>
      <c r="X117" s="207"/>
      <c r="Y117" s="207"/>
      <c r="Z117" s="207"/>
      <c r="AA117" s="208" t="s">
        <v>285</v>
      </c>
      <c r="AB117" s="208"/>
      <c r="AC117" s="208"/>
      <c r="AD117" s="208"/>
      <c r="AE117" s="208"/>
      <c r="AF117" s="208"/>
    </row>
    <row r="118" spans="1:32" ht="15.2" customHeight="1" thickTop="1" thickBot="1">
      <c r="A118" s="206" t="s">
        <v>522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7" t="s">
        <v>523</v>
      </c>
      <c r="L118" s="207"/>
      <c r="M118" s="207"/>
      <c r="N118" s="207"/>
      <c r="O118" s="207" t="s">
        <v>285</v>
      </c>
      <c r="P118" s="207"/>
      <c r="Q118" s="207"/>
      <c r="R118" s="207"/>
      <c r="S118" s="207"/>
      <c r="T118" s="207"/>
      <c r="U118" s="207" t="s">
        <v>285</v>
      </c>
      <c r="V118" s="207"/>
      <c r="W118" s="207"/>
      <c r="X118" s="207"/>
      <c r="Y118" s="207"/>
      <c r="Z118" s="207"/>
      <c r="AA118" s="208" t="s">
        <v>285</v>
      </c>
      <c r="AB118" s="208"/>
      <c r="AC118" s="208"/>
      <c r="AD118" s="208"/>
      <c r="AE118" s="208"/>
      <c r="AF118" s="208"/>
    </row>
    <row r="119" spans="1:32" ht="15.2" customHeight="1" thickTop="1" thickBot="1">
      <c r="A119" s="206" t="s">
        <v>524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7" t="s">
        <v>525</v>
      </c>
      <c r="L119" s="207"/>
      <c r="M119" s="207"/>
      <c r="N119" s="207"/>
      <c r="O119" s="207" t="s">
        <v>285</v>
      </c>
      <c r="P119" s="207"/>
      <c r="Q119" s="207"/>
      <c r="R119" s="207"/>
      <c r="S119" s="207"/>
      <c r="T119" s="207"/>
      <c r="U119" s="207" t="s">
        <v>285</v>
      </c>
      <c r="V119" s="207"/>
      <c r="W119" s="207"/>
      <c r="X119" s="207"/>
      <c r="Y119" s="207"/>
      <c r="Z119" s="207"/>
      <c r="AA119" s="208" t="s">
        <v>285</v>
      </c>
      <c r="AB119" s="208"/>
      <c r="AC119" s="208"/>
      <c r="AD119" s="208"/>
      <c r="AE119" s="208"/>
      <c r="AF119" s="208"/>
    </row>
    <row r="120" spans="1:32" ht="15.2" customHeight="1" thickTop="1" thickBot="1">
      <c r="A120" s="206" t="s">
        <v>526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7" t="s">
        <v>527</v>
      </c>
      <c r="L120" s="207"/>
      <c r="M120" s="207"/>
      <c r="N120" s="207"/>
      <c r="O120" s="207" t="s">
        <v>285</v>
      </c>
      <c r="P120" s="207"/>
      <c r="Q120" s="207"/>
      <c r="R120" s="207"/>
      <c r="S120" s="207"/>
      <c r="T120" s="207"/>
      <c r="U120" s="207" t="s">
        <v>285</v>
      </c>
      <c r="V120" s="207"/>
      <c r="W120" s="207"/>
      <c r="X120" s="207"/>
      <c r="Y120" s="207"/>
      <c r="Z120" s="207"/>
      <c r="AA120" s="208" t="s">
        <v>285</v>
      </c>
      <c r="AB120" s="208"/>
      <c r="AC120" s="208"/>
      <c r="AD120" s="208"/>
      <c r="AE120" s="208"/>
      <c r="AF120" s="208"/>
    </row>
    <row r="121" spans="1:32" ht="15.75" thickTop="1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</row>
  </sheetData>
  <mergeCells count="574">
    <mergeCell ref="W2:AF2"/>
    <mergeCell ref="W3:AF3"/>
    <mergeCell ref="A5:AF5"/>
    <mergeCell ref="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  <mergeCell ref="A120:J120"/>
    <mergeCell ref="K120:N120"/>
    <mergeCell ref="O120:T120"/>
    <mergeCell ref="U120:Z120"/>
    <mergeCell ref="AA120:AF120"/>
    <mergeCell ref="A118:J118"/>
    <mergeCell ref="K118:N118"/>
    <mergeCell ref="O118:T118"/>
    <mergeCell ref="U118:Z118"/>
    <mergeCell ref="AA118:AF118"/>
    <mergeCell ref="A119:J119"/>
    <mergeCell ref="K119:N119"/>
    <mergeCell ref="O119:T119"/>
    <mergeCell ref="U119:Z119"/>
    <mergeCell ref="AA119:AF119"/>
  </mergeCells>
  <conditionalFormatting sqref="A9:A120">
    <cfRule type="cellIs" dxfId="1" priority="2" stopIfTrue="1" operator="equal">
      <formula>#REF!</formula>
    </cfRule>
  </conditionalFormatting>
  <conditionalFormatting sqref="K9:K120 O9:O120 U9:U120 AA9:AA120">
    <cfRule type="cellIs" dxfId="0" priority="1" stopIfTrue="1" operator="equal">
      <formula>#REF!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Kiemelt előirányzatok</vt:lpstr>
      <vt:lpstr>Kiadások működési, felhalm.</vt:lpstr>
      <vt:lpstr>Bevételek működési, felhalm.</vt:lpstr>
      <vt:lpstr>Beruházás, felújítás</vt:lpstr>
      <vt:lpstr>Tartalék</vt:lpstr>
      <vt:lpstr>Adott támogatás</vt:lpstr>
      <vt:lpstr>Helyi adók</vt:lpstr>
      <vt:lpstr>Felhasználási ütemterv</vt:lpstr>
      <vt:lpstr>Vagyonkimutatás</vt:lpstr>
      <vt:lpstr>Maradványkimutatás</vt:lpstr>
      <vt:lpstr>Eredménykimutatás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2019-05-24T09:09:10Z</cp:lastPrinted>
  <dcterms:created xsi:type="dcterms:W3CDTF">2019-05-02T06:26:59Z</dcterms:created>
  <dcterms:modified xsi:type="dcterms:W3CDTF">2019-06-28T10:46:40Z</dcterms:modified>
</cp:coreProperties>
</file>