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730" windowHeight="11760" firstSheet="2" activeTab="8"/>
  </bookViews>
  <sheets>
    <sheet name="Kiemelt előirányzatok" sheetId="1" r:id="rId1"/>
    <sheet name="Kiadások működési, felhalm. " sheetId="2" r:id="rId2"/>
    <sheet name="Bevételek működési, felhalm. " sheetId="3" r:id="rId3"/>
    <sheet name="Létszám" sheetId="4" r:id="rId4"/>
    <sheet name="Beruházás, felújítás" sheetId="5" r:id="rId5"/>
    <sheet name="Tartalék" sheetId="6" r:id="rId6"/>
    <sheet name="Szociális" sheetId="7" r:id="rId7"/>
    <sheet name="Adott támogatás" sheetId="8" r:id="rId8"/>
    <sheet name="Helyi adók" sheetId="9" r:id="rId9"/>
    <sheet name="Felhasználási ütemt." sheetId="10" r:id="rId10"/>
  </sheets>
  <definedNames/>
  <calcPr fullCalcOnLoad="1"/>
</workbook>
</file>

<file path=xl/sharedStrings.xml><?xml version="1.0" encoding="utf-8"?>
<sst xmlns="http://schemas.openxmlformats.org/spreadsheetml/2006/main" count="483" uniqueCount="281">
  <si>
    <t>Az egységes rovatrend szerint a kiemelt kiadási és bevételi jogcímek</t>
  </si>
  <si>
    <t>forint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</si>
  <si>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</si>
  <si>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</si>
  <si>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</si>
  <si>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</si>
  <si>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</si>
  <si>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</si>
  <si>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</si>
  <si>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</si>
  <si>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</si>
  <si>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</si>
  <si>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</si>
  <si>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</si>
  <si>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</si>
  <si>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</si>
  <si>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</si>
  <si>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B1-7. Költségvetési bevételek</t>
  </si>
  <si>
    <t>B8. Finanszírozási bevételek</t>
  </si>
  <si>
    <t>BEVÉTELEK ÖSSZESEN (B1-8)</t>
  </si>
  <si>
    <t>Völcsej Község Önkormányzatának  2019. évi költségvetése</t>
  </si>
  <si>
    <t xml:space="preserve">Kiadások </t>
  </si>
  <si>
    <t>Rovat megnevezése</t>
  </si>
  <si>
    <t>Rovat-szám</t>
  </si>
  <si>
    <t>kötelező feladatok</t>
  </si>
  <si>
    <t>önként vállalt feladatok</t>
  </si>
  <si>
    <t xml:space="preserve">állami (államigazgatási) feladatok </t>
  </si>
  <si>
    <t>ÖSSZESEN</t>
  </si>
  <si>
    <t>Törvény szerinti illetmények, munkabérek</t>
  </si>
  <si>
    <t>K1101</t>
  </si>
  <si>
    <t>Béren kívüli juttatások</t>
  </si>
  <si>
    <t>K1107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</si>
  <si>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</si>
  <si>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</si>
  <si>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</si>
  <si>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</si>
  <si>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</si>
  <si>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</si>
  <si>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</si>
  <si>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</si>
  <si>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</si>
  <si>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</si>
  <si>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</si>
  <si>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</si>
  <si>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</t>
  </si>
  <si>
    <t>K311</t>
  </si>
  <si>
    <t>Üzemeltetési anyagok beszerzése</t>
  </si>
  <si>
    <t>K312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</si>
  <si>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</si>
  <si>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</si>
  <si>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</si>
  <si>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</si>
  <si>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</si>
  <si>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</si>
  <si>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</si>
  <si>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</si>
  <si>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</si>
  <si>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</si>
  <si>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</si>
  <si>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</si>
  <si>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Karbantartási, kisjavítási szolgáltatások</t>
  </si>
  <si>
    <t>K334</t>
  </si>
  <si>
    <t>Egyéb szolgáltatások</t>
  </si>
  <si>
    <t>K337</t>
  </si>
  <si>
    <t>K33</t>
  </si>
  <si>
    <t xml:space="preserve">Különféle befizetések és egyéb dologi kiadások </t>
  </si>
  <si>
    <t>K35</t>
  </si>
  <si>
    <t xml:space="preserve">Dologi kiadások </t>
  </si>
  <si>
    <t>K3</t>
  </si>
  <si>
    <t>Egyéb nem intézményi ellátások</t>
  </si>
  <si>
    <t>K48</t>
  </si>
  <si>
    <t xml:space="preserve">Ellátottak pénzbeli juttatásai </t>
  </si>
  <si>
    <t>K4</t>
  </si>
  <si>
    <t>Egyéb működési célú támogatások államháztartáson belülre</t>
  </si>
  <si>
    <t>K506</t>
  </si>
  <si>
    <t>Egyéb működési célú támogatások államháztartáson kívülre</t>
  </si>
  <si>
    <t>K511</t>
  </si>
  <si>
    <t>Tartalékok-általános</t>
  </si>
  <si>
    <t>K512</t>
  </si>
  <si>
    <t xml:space="preserve">Egyéb működési célú kiadások </t>
  </si>
  <si>
    <t>K5</t>
  </si>
  <si>
    <t>Működési költségvetés előirányzat csoport</t>
  </si>
  <si>
    <t>Ingatlanok beszerzése, létesítése</t>
  </si>
  <si>
    <t>K62</t>
  </si>
  <si>
    <t>Egyéb t5árgyi eszköz beszerzése, létesítése</t>
  </si>
  <si>
    <t>K64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</si>
  <si>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</si>
  <si>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</si>
  <si>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</si>
  <si>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</si>
  <si>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</si>
  <si>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</si>
  <si>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Felújítási célú előzetesen felszámított általános forgalmi adó</t>
  </si>
  <si>
    <t>K74</t>
  </si>
  <si>
    <t xml:space="preserve">Felújítások </t>
  </si>
  <si>
    <t>K7</t>
  </si>
  <si>
    <t xml:space="preserve">Felhalmozási költségvetés előirányzat csoport </t>
  </si>
  <si>
    <t xml:space="preserve">Költségvetési kiadások </t>
  </si>
  <si>
    <t>K1-K8</t>
  </si>
  <si>
    <t>Államháztartáson belüli megelőlegezések visszafizetése</t>
  </si>
  <si>
    <t>K914</t>
  </si>
  <si>
    <t xml:space="preserve">Belföldi finanszírozás kiadásai </t>
  </si>
  <si>
    <t>K91</t>
  </si>
  <si>
    <t xml:space="preserve">Finanszírozási kiadások </t>
  </si>
  <si>
    <t>K9</t>
  </si>
  <si>
    <t>Völcsej Község Önkormányzat  2019. évi költségvetésének mérlege</t>
  </si>
  <si>
    <t>Eredeti ei.</t>
  </si>
  <si>
    <t>Kötelező feladat</t>
  </si>
  <si>
    <t>Jutalom</t>
  </si>
  <si>
    <t>K1102</t>
  </si>
  <si>
    <t>Szakmai tevékenységet segítő szolgáltatás</t>
  </si>
  <si>
    <t>K336</t>
  </si>
  <si>
    <t xml:space="preserve">Szolgáltatási kiadások összesen </t>
  </si>
  <si>
    <t>Működési áfa</t>
  </si>
  <si>
    <t>K351</t>
  </si>
  <si>
    <t>Fizetendő áfa</t>
  </si>
  <si>
    <t>K352</t>
  </si>
  <si>
    <t>Int.ellátottak pénzb.juttat.oktatásban részvevők pénzb. Juttatása</t>
  </si>
  <si>
    <t>K472</t>
  </si>
  <si>
    <t>Informatikai eszköz beszerzése</t>
  </si>
  <si>
    <t>K63</t>
  </si>
  <si>
    <t xml:space="preserve">Bevételek </t>
  </si>
  <si>
    <t>Rovat-
szám</t>
  </si>
  <si>
    <t xml:space="preserve">Önkormányzatok működési támogatásai </t>
  </si>
  <si>
    <t>B11</t>
  </si>
  <si>
    <t>Működési célú támogatások államháztartáson belülről</t>
  </si>
  <si>
    <t>B1</t>
  </si>
  <si>
    <t xml:space="preserve">Vagyoni tipusú adók </t>
  </si>
  <si>
    <t>B34</t>
  </si>
  <si>
    <t xml:space="preserve">Értékesítési és forgalmi adók </t>
  </si>
  <si>
    <t>B351</t>
  </si>
  <si>
    <t>Gépjárműadók</t>
  </si>
  <si>
    <t>B354</t>
  </si>
  <si>
    <t xml:space="preserve">Közhatalmi bevételek </t>
  </si>
  <si>
    <t>B3</t>
  </si>
  <si>
    <t>Szolgáltatások ellenértéke</t>
  </si>
  <si>
    <t>B402</t>
  </si>
  <si>
    <t>Ellátási díjak</t>
  </si>
  <si>
    <t>B405</t>
  </si>
  <si>
    <t>Kiszámlázott általános forgalmi adó</t>
  </si>
  <si>
    <t>B406</t>
  </si>
  <si>
    <t xml:space="preserve">Működési bevételek </t>
  </si>
  <si>
    <t>B4</t>
  </si>
  <si>
    <t xml:space="preserve">Költségvetési bevételek </t>
  </si>
  <si>
    <t>B1-B7</t>
  </si>
  <si>
    <t>költségvetési egyenleg  MŰKÖDÉSI</t>
  </si>
  <si>
    <t>költségvetési egyenleg FELHALMOZÁSI</t>
  </si>
  <si>
    <t>Előző év költségvetési maradványának igénybevétele MŰKÖDÉSRE</t>
  </si>
  <si>
    <t>B8131</t>
  </si>
  <si>
    <t xml:space="preserve">Maradvány igénybevétele </t>
  </si>
  <si>
    <t>B813</t>
  </si>
  <si>
    <t xml:space="preserve">Finanszírozási bevételek </t>
  </si>
  <si>
    <t>B8</t>
  </si>
  <si>
    <t>Áfa visszatérítés</t>
  </si>
  <si>
    <t>B407</t>
  </si>
  <si>
    <t>Foglalkoztatottak létszáma (fő)</t>
  </si>
  <si>
    <t>MEGNEVEZÉS</t>
  </si>
  <si>
    <t xml:space="preserve">Költségvetési engedélyezett létszámkeret (álláshely) (fő) ÖNKORMÁNYZAT </t>
  </si>
  <si>
    <t>Költségvetési engedélyezett létszámkeret (álláshely) (fő) KÖLTSÉGVETÉSI SZERV</t>
  </si>
  <si>
    <t>MINDÖSSZESEN</t>
  </si>
  <si>
    <t>;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</si>
  <si>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</si>
  <si>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</si>
  <si>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</si>
  <si>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</si>
  <si>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</si>
  <si>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</si>
  <si>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</si>
  <si>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</si>
  <si>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</si>
  <si>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</si>
  <si>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</si>
  <si>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</si>
  <si>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 xml:space="preserve">KÖZALKALMAZOTTAK ÖSSZESEN </t>
  </si>
  <si>
    <t>fizikai alkalmazott,
a költségvetési szerveknél foglalkoztatott egyéb munkavállaló  (fizikai alkalmazott)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</si>
  <si>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</si>
  <si>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</si>
  <si>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</si>
  <si>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</si>
  <si>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</si>
  <si>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</si>
  <si>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</si>
  <si>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</si>
  <si>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</si>
  <si>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</si>
  <si>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</si>
  <si>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</si>
  <si>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</si>
  <si>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Völcsej Község Önkormányzat  2019. évi költségvetése</t>
  </si>
  <si>
    <t>összeg</t>
  </si>
  <si>
    <t>KÖLTSÉGVETÉSI SZERV</t>
  </si>
  <si>
    <t xml:space="preserve">Ingatlanok beszerzése, létesítése </t>
  </si>
  <si>
    <t>Soproni Vízmű Zrt. Saját rezsis beruházása szennyvíz-csatorna hálózat</t>
  </si>
  <si>
    <t>Soproni Vízmű Zrt. Saját rezsis beruházás vízközmű hálózat</t>
  </si>
  <si>
    <t>Fő utca 50. Redndezvény szín építése</t>
  </si>
  <si>
    <t>Ravatalozó széfogó építés</t>
  </si>
  <si>
    <t>Egyéb tárgyi eszköz beszerzés, létesítés</t>
  </si>
  <si>
    <t>Soproni Vízmű Zrt. Saját rezsis beruházás szvcs. Hálózat egyéb gép</t>
  </si>
  <si>
    <t>Soproni Vízmű Zrt. Informatikai eszköz beszerzés</t>
  </si>
  <si>
    <t>Védőnői szolgálatnak beszerzendő tárgyi eszköz</t>
  </si>
  <si>
    <t>Fő u.1-100. házszámok előtti  járda felújítás</t>
  </si>
  <si>
    <t>Temetőkerítés északi oldal felújítása</t>
  </si>
  <si>
    <t xml:space="preserve">Beruházások és felújítások </t>
  </si>
  <si>
    <t>Általános- és céltartalékok (forint)</t>
  </si>
  <si>
    <t>ÖNKORMÁNYZATI ELŐIRÁNYZATOK</t>
  </si>
  <si>
    <t>Általános tartalékok</t>
  </si>
  <si>
    <t>Céltartalékok-</t>
  </si>
  <si>
    <t>Lakosságnak juttatott támogatások, szociális, rászorultsági jellegű ellátások (forint)</t>
  </si>
  <si>
    <t>Megnevezés</t>
  </si>
  <si>
    <t>eredeti ei.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</si>
  <si>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</si>
  <si>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</si>
  <si>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</si>
  <si>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</si>
  <si>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</si>
  <si>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</si>
  <si>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K486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</si>
  <si>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</si>
  <si>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</si>
  <si>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</si>
  <si>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K488</t>
  </si>
  <si>
    <t>önkormányzat által saját hatáskörben (nem szociális és gyermekvédelmi előírások alapján) adott természetbeni ellátás</t>
  </si>
  <si>
    <t>Völcsej Község Önkormányzat 2019. évi költségvetése</t>
  </si>
  <si>
    <t>Oktatásban résztvevők pénzbeni támogatása</t>
  </si>
  <si>
    <t>K47</t>
  </si>
  <si>
    <t>Támogatások, kölcsönök nyújtása és törlesztése (forint)</t>
  </si>
  <si>
    <t>helyi önkormányzatok és költségvetési szerveik részére</t>
  </si>
  <si>
    <t>társulások és költségvetési szerveik részére</t>
  </si>
  <si>
    <t>egyéb civil szervezetek részére</t>
  </si>
  <si>
    <t xml:space="preserve">Egyéb működési célú támogatások államháztartáson kívülre </t>
  </si>
  <si>
    <t>Völcsej  Község Önkormányzat 2019. évi költségvetése</t>
  </si>
  <si>
    <t>Helyi adó és egyéb közhatalmi bevételek (forint)</t>
  </si>
  <si>
    <t xml:space="preserve">építményadó </t>
  </si>
  <si>
    <t>magánszemélyek kommunális adója</t>
  </si>
  <si>
    <t>telekadó</t>
  </si>
  <si>
    <t>ebből: állandó jeleggel végzett iparűzési tevékenység után fizetett helyi iparűzési adó</t>
  </si>
  <si>
    <t xml:space="preserve">Termékek és szolgáltatások adói </t>
  </si>
  <si>
    <t>B35</t>
  </si>
  <si>
    <t xml:space="preserve">1. sz. melléklet a    2/ 2019.(II.27 .) sz. önkormányzati rendelethez </t>
  </si>
  <si>
    <t xml:space="preserve">2.1. sz.melléklet a 2 /2019.(II.27 ). sz. önkormányzati rendelethez </t>
  </si>
  <si>
    <t xml:space="preserve">2.2. sz.melléklet a 2/2019.(II.27.) sz. önkormányzati rendelethez </t>
  </si>
  <si>
    <t xml:space="preserve">3.sz.melléklet a  2/2019.(II.27.) sz. önkormányzati rendelethez </t>
  </si>
  <si>
    <t xml:space="preserve">4.sz.melléklet a 2/2019.(II.27.) sz. önkormányzati rendelethez </t>
  </si>
  <si>
    <t xml:space="preserve">5.sz.melléklet a 2/2019.(II.27.)    önkormányzati rendelethez </t>
  </si>
  <si>
    <t>6.sz.melléklet a   2/2019.(II. 27.) önkormányzati rendelethez</t>
  </si>
  <si>
    <t>7.sz.melléklet a   2/2019.(II.27.) önkormányzati rendelethez</t>
  </si>
  <si>
    <t>Előirányzat felhasználási terv (forint)</t>
  </si>
  <si>
    <t>janár</t>
  </si>
  <si>
    <t>február</t>
  </si>
  <si>
    <t>március</t>
  </si>
  <si>
    <t>ápirilis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</si>
  <si>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</si>
  <si>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</si>
  <si>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</si>
  <si>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</si>
  <si>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</si>
  <si>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</si>
  <si>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</si>
  <si>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</si>
  <si>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mindösszesen</t>
  </si>
  <si>
    <t>Szakmai anyag</t>
  </si>
  <si>
    <t xml:space="preserve">Egyéb üzemelétetési anyagok </t>
  </si>
  <si>
    <t xml:space="preserve">Szolgáltatási kiadások </t>
  </si>
  <si>
    <t>Működési célú előzetesen felszámított általános forgalmi adó</t>
  </si>
  <si>
    <t>Rovat
száma</t>
  </si>
  <si>
    <t>Helyi önkormányzatok működésének általános támogatása</t>
  </si>
  <si>
    <t>B111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</si>
  <si>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</si>
  <si>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</si>
  <si>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</si>
  <si>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</si>
  <si>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Előző évi kv.maradvány igénybevétele</t>
  </si>
  <si>
    <t>Finanszírozási bevételek</t>
  </si>
  <si>
    <t>9.sz.melléklet a  2/2019.(II. 27 .) önkormányzati rendelethez</t>
  </si>
  <si>
    <t xml:space="preserve"> Völcsej Község Önkormányzat 2019. évi költségvetése</t>
  </si>
  <si>
    <t>Fizetendő Áfa</t>
  </si>
  <si>
    <t>Int.ellátottak pénzbe. juttat. Oktatásban résztvevők pénzb.juttat.</t>
  </si>
  <si>
    <t xml:space="preserve">Informatikai eszköz beszerzés </t>
  </si>
  <si>
    <t xml:space="preserve"> </t>
  </si>
  <si>
    <t>Áfa visszautalása</t>
  </si>
  <si>
    <t>8.sz.melléklet a  2 /2019.(II. 27.)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</si>
</sst>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##########"/>
    <numFmt numFmtId="165" formatCode="0__"/>
    <numFmt numFmtId="166" formatCode="[$-40E]yyyy/\ mmmm;@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name val="Arial CE"/>
      <family val="0"/>
    </font>
    <font>
      <b/>
      <i/>
      <sz val="14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b/>
      <i/>
      <u val="single"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54" fillId="0" borderId="0" applyNumberFormat="0" applyFill="0" applyBorder="0" applyAlignment="0" applyProtection="0"/>
    <xf numFmtId="0" fontId="17" fillId="0" borderId="0">
      <alignment/>
      <protection/>
    </xf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Font="1" applyAlignment="1">
      <alignment/>
    </xf>
    <xf numFmtId="0" fontId="59" fillId="0" borderId="0" xfId="0" applyFont="1" applyAlignment="1">
      <alignment horizontal="center"/>
    </xf>
    <xf numFmtId="0" fontId="59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3" fontId="59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/>
    </xf>
    <xf numFmtId="3" fontId="59" fillId="0" borderId="0" xfId="0" applyNumberFormat="1" applyFont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164" fontId="8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164" fontId="7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164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3" fontId="8" fillId="0" borderId="10" xfId="0" applyNumberFormat="1" applyFont="1" applyBorder="1" applyAlignment="1">
      <alignment/>
    </xf>
    <xf numFmtId="0" fontId="60" fillId="0" borderId="0" xfId="0" applyFont="1" applyAlignment="1">
      <alignment/>
    </xf>
    <xf numFmtId="3" fontId="7" fillId="0" borderId="10" xfId="0" applyNumberFormat="1" applyFont="1" applyBorder="1" applyAlignment="1">
      <alignment/>
    </xf>
    <xf numFmtId="0" fontId="61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11" fillId="34" borderId="10" xfId="0" applyFont="1" applyFill="1" applyBorder="1" applyAlignment="1">
      <alignment/>
    </xf>
    <xf numFmtId="3" fontId="12" fillId="0" borderId="10" xfId="0" applyNumberFormat="1" applyFont="1" applyBorder="1" applyAlignment="1">
      <alignment/>
    </xf>
    <xf numFmtId="165" fontId="8" fillId="0" borderId="1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164" fontId="5" fillId="34" borderId="10" xfId="0" applyNumberFormat="1" applyFont="1" applyFill="1" applyBorder="1" applyAlignment="1">
      <alignment vertical="center"/>
    </xf>
    <xf numFmtId="0" fontId="3" fillId="34" borderId="10" xfId="0" applyFont="1" applyFill="1" applyBorder="1" applyAlignment="1">
      <alignment horizontal="left" vertical="center"/>
    </xf>
    <xf numFmtId="164" fontId="3" fillId="34" borderId="10" xfId="0" applyNumberFormat="1" applyFont="1" applyFill="1" applyBorder="1" applyAlignment="1">
      <alignment vertical="center"/>
    </xf>
    <xf numFmtId="0" fontId="9" fillId="34" borderId="10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left" vertical="center"/>
    </xf>
    <xf numFmtId="0" fontId="10" fillId="34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3" fontId="13" fillId="0" borderId="10" xfId="0" applyNumberFormat="1" applyFont="1" applyFill="1" applyBorder="1" applyAlignment="1">
      <alignment horizontal="right" vertical="center"/>
    </xf>
    <xf numFmtId="3" fontId="13" fillId="0" borderId="10" xfId="0" applyNumberFormat="1" applyFont="1" applyFill="1" applyBorder="1" applyAlignment="1">
      <alignment horizontal="left" vertical="center"/>
    </xf>
    <xf numFmtId="0" fontId="14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/>
    </xf>
    <xf numFmtId="0" fontId="15" fillId="34" borderId="10" xfId="0" applyFont="1" applyFill="1" applyBorder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/>
    </xf>
    <xf numFmtId="3" fontId="61" fillId="0" borderId="10" xfId="0" applyNumberFormat="1" applyFont="1" applyBorder="1" applyAlignment="1">
      <alignment/>
    </xf>
    <xf numFmtId="3" fontId="62" fillId="0" borderId="10" xfId="0" applyNumberFormat="1" applyFont="1" applyBorder="1" applyAlignment="1">
      <alignment/>
    </xf>
    <xf numFmtId="3" fontId="59" fillId="0" borderId="10" xfId="0" applyNumberFormat="1" applyFont="1" applyBorder="1" applyAlignment="1">
      <alignment/>
    </xf>
    <xf numFmtId="3" fontId="60" fillId="0" borderId="10" xfId="0" applyNumberFormat="1" applyFont="1" applyBorder="1" applyAlignment="1">
      <alignment/>
    </xf>
    <xf numFmtId="0" fontId="14" fillId="34" borderId="10" xfId="0" applyFont="1" applyFill="1" applyBorder="1" applyAlignment="1">
      <alignment horizontal="left" vertical="center" wrapText="1"/>
    </xf>
    <xf numFmtId="0" fontId="63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59" fillId="0" borderId="0" xfId="0" applyFont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0" fontId="9" fillId="0" borderId="10" xfId="54" applyFont="1" applyFill="1" applyBorder="1" applyAlignment="1">
      <alignment horizontal="left" vertical="center" wrapText="1"/>
      <protection/>
    </xf>
    <xf numFmtId="0" fontId="7" fillId="0" borderId="10" xfId="0" applyFont="1" applyBorder="1" applyAlignment="1">
      <alignment vertical="center" wrapText="1"/>
    </xf>
    <xf numFmtId="0" fontId="59" fillId="0" borderId="0" xfId="0" applyNumberFormat="1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/>
    </xf>
    <xf numFmtId="0" fontId="13" fillId="0" borderId="10" xfId="54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wrapText="1"/>
    </xf>
    <xf numFmtId="3" fontId="59" fillId="0" borderId="0" xfId="0" applyNumberFormat="1" applyFont="1" applyAlignment="1">
      <alignment horizontal="center" wrapText="1"/>
    </xf>
    <xf numFmtId="3" fontId="59" fillId="0" borderId="0" xfId="0" applyNumberFormat="1" applyFont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62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3" fontId="62" fillId="34" borderId="10" xfId="0" applyNumberFormat="1" applyFont="1" applyFill="1" applyBorder="1" applyAlignment="1">
      <alignment/>
    </xf>
    <xf numFmtId="0" fontId="59" fillId="34" borderId="10" xfId="0" applyFont="1" applyFill="1" applyBorder="1" applyAlignment="1">
      <alignment/>
    </xf>
    <xf numFmtId="0" fontId="59" fillId="34" borderId="0" xfId="0" applyFont="1" applyFill="1" applyAlignment="1">
      <alignment/>
    </xf>
    <xf numFmtId="3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52" fillId="29" borderId="0" xfId="51" applyAlignment="1">
      <alignment/>
    </xf>
    <xf numFmtId="0" fontId="64" fillId="0" borderId="0" xfId="0" applyFont="1" applyAlignment="1">
      <alignment horizontal="center"/>
    </xf>
    <xf numFmtId="0" fontId="65" fillId="0" borderId="0" xfId="0" applyFont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3" fontId="19" fillId="0" borderId="0" xfId="0" applyNumberFormat="1" applyFont="1" applyAlignment="1">
      <alignment horizontal="center" wrapText="1"/>
    </xf>
    <xf numFmtId="0" fontId="2" fillId="0" borderId="0" xfId="0" applyFont="1" applyAlignment="1">
      <alignment/>
    </xf>
    <xf numFmtId="3" fontId="5" fillId="0" borderId="10" xfId="0" applyNumberFormat="1" applyFont="1" applyBorder="1" applyAlignment="1">
      <alignment horizontal="center"/>
    </xf>
    <xf numFmtId="0" fontId="13" fillId="0" borderId="10" xfId="0" applyFont="1" applyFill="1" applyBorder="1" applyAlignment="1">
      <alignment vertical="center" wrapText="1"/>
    </xf>
    <xf numFmtId="0" fontId="14" fillId="35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 horizontal="right"/>
    </xf>
    <xf numFmtId="0" fontId="21" fillId="0" borderId="10" xfId="0" applyFont="1" applyFill="1" applyBorder="1" applyAlignment="1">
      <alignment horizontal="left" vertical="center" wrapText="1"/>
    </xf>
    <xf numFmtId="3" fontId="22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166" fontId="23" fillId="0" borderId="10" xfId="0" applyNumberFormat="1" applyFont="1" applyBorder="1" applyAlignment="1">
      <alignment horizontal="center"/>
    </xf>
    <xf numFmtId="166" fontId="24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/>
    </xf>
    <xf numFmtId="0" fontId="25" fillId="34" borderId="10" xfId="0" applyFont="1" applyFill="1" applyBorder="1" applyAlignment="1">
      <alignment/>
    </xf>
    <xf numFmtId="164" fontId="25" fillId="34" borderId="10" xfId="0" applyNumberFormat="1" applyFont="1" applyFill="1" applyBorder="1" applyAlignment="1">
      <alignment vertical="center"/>
    </xf>
    <xf numFmtId="3" fontId="25" fillId="34" borderId="10" xfId="0" applyNumberFormat="1" applyFont="1" applyFill="1" applyBorder="1" applyAlignment="1">
      <alignment/>
    </xf>
    <xf numFmtId="3" fontId="25" fillId="0" borderId="10" xfId="0" applyNumberFormat="1" applyFont="1" applyBorder="1" applyAlignment="1">
      <alignment/>
    </xf>
    <xf numFmtId="0" fontId="25" fillId="0" borderId="0" xfId="0" applyFont="1" applyAlignment="1">
      <alignment/>
    </xf>
    <xf numFmtId="0" fontId="66" fillId="34" borderId="0" xfId="0" applyFont="1" applyFill="1" applyAlignment="1">
      <alignment/>
    </xf>
    <xf numFmtId="165" fontId="2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/>
    </xf>
    <xf numFmtId="3" fontId="5" fillId="34" borderId="10" xfId="0" applyNumberFormat="1" applyFont="1" applyFill="1" applyBorder="1" applyAlignment="1">
      <alignment/>
    </xf>
    <xf numFmtId="0" fontId="62" fillId="34" borderId="0" xfId="0" applyFont="1" applyFill="1" applyAlignment="1">
      <alignment/>
    </xf>
    <xf numFmtId="0" fontId="22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 wrapText="1"/>
    </xf>
    <xf numFmtId="3" fontId="2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3" fontId="5" fillId="34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10" fillId="34" borderId="10" xfId="0" applyFont="1" applyFill="1" applyBorder="1" applyAlignment="1">
      <alignment horizontal="left" vertical="center" wrapText="1"/>
    </xf>
    <xf numFmtId="0" fontId="5" fillId="34" borderId="0" xfId="0" applyFont="1" applyFill="1" applyAlignment="1">
      <alignment/>
    </xf>
    <xf numFmtId="0" fontId="22" fillId="34" borderId="10" xfId="0" applyFont="1" applyFill="1" applyBorder="1" applyAlignment="1">
      <alignment horizontal="left" vertical="center" wrapText="1"/>
    </xf>
    <xf numFmtId="0" fontId="2" fillId="34" borderId="0" xfId="0" applyFont="1" applyFill="1" applyAlignment="1">
      <alignment/>
    </xf>
    <xf numFmtId="3" fontId="5" fillId="34" borderId="0" xfId="0" applyNumberFormat="1" applyFont="1" applyFill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164" fontId="12" fillId="0" borderId="10" xfId="0" applyNumberFormat="1" applyFont="1" applyFill="1" applyBorder="1" applyAlignment="1">
      <alignment vertical="center"/>
    </xf>
    <xf numFmtId="0" fontId="12" fillId="0" borderId="0" xfId="0" applyFont="1" applyAlignment="1">
      <alignment/>
    </xf>
    <xf numFmtId="3" fontId="67" fillId="0" borderId="0" xfId="0" applyNumberFormat="1" applyFont="1" applyAlignment="1">
      <alignment/>
    </xf>
    <xf numFmtId="0" fontId="68" fillId="0" borderId="0" xfId="0" applyFont="1" applyAlignment="1">
      <alignment/>
    </xf>
    <xf numFmtId="0" fontId="67" fillId="0" borderId="0" xfId="0" applyFont="1" applyAlignment="1">
      <alignment/>
    </xf>
    <xf numFmtId="0" fontId="12" fillId="0" borderId="10" xfId="0" applyFont="1" applyFill="1" applyBorder="1" applyAlignment="1">
      <alignment vertical="center" wrapText="1"/>
    </xf>
    <xf numFmtId="0" fontId="5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wrapText="1"/>
    </xf>
    <xf numFmtId="3" fontId="59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59" fillId="0" borderId="0" xfId="0" applyFont="1" applyAlignment="1">
      <alignment horizontal="center" wrapText="1"/>
    </xf>
    <xf numFmtId="0" fontId="6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12" fontId="59" fillId="0" borderId="0" xfId="0" applyNumberFormat="1" applyFont="1" applyAlignment="1">
      <alignment horizontal="center"/>
    </xf>
    <xf numFmtId="12" fontId="0" fillId="0" borderId="0" xfId="0" applyNumberFormat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al_KTRSZJ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28"/>
  <sheetViews>
    <sheetView zoomScalePageLayoutView="0" workbookViewId="0" topLeftCell="A1">
      <selection activeCell="K23" sqref="K23"/>
    </sheetView>
  </sheetViews>
  <sheetFormatPr defaultColWidth="9.140625" defaultRowHeight="15"/>
  <cols>
    <col min="1" max="1" width="75.00390625" style="2" customWidth="1"/>
    <col min="2" max="2" width="11.28125" style="9" bestFit="1" customWidth="1"/>
    <col min="3" max="16384" width="9.140625" style="2" customWidth="1"/>
  </cols>
  <sheetData>
    <row r="3" spans="1:2" ht="15">
      <c r="A3" s="158" t="s">
        <v>238</v>
      </c>
      <c r="B3" s="158"/>
    </row>
    <row r="4" spans="1:2" ht="15.75">
      <c r="A4" s="159" t="s">
        <v>20</v>
      </c>
      <c r="B4" s="160"/>
    </row>
    <row r="5" spans="1:2" ht="20.25" customHeight="1">
      <c r="A5" s="161" t="s">
        <v>0</v>
      </c>
      <c r="B5" s="160"/>
    </row>
    <row r="10" ht="15">
      <c r="B10" s="3" t="s">
        <v>1</v>
      </c>
    </row>
    <row r="11" spans="1:2" ht="15">
      <c r="A11" s="4" t="s">
        <v>2</v>
      </c>
      <c r="B11" s="5">
        <v>5838537</v>
      </c>
    </row>
    <row r="12" spans="1:2" ht="15">
      <c r="A12" s="4" t="s">
        <v>3</v>
      </c>
      <c r="B12" s="5">
        <v>1190568</v>
      </c>
    </row>
    <row r="13" spans="1:2" ht="15">
      <c r="A13" s="4" t="s">
        <v>4</v>
      </c>
      <c r="B13" s="5">
        <v>20303545</v>
      </c>
    </row>
    <row r="14" spans="1:2" ht="15">
      <c r="A14" s="4" t="s">
        <v>5</v>
      </c>
      <c r="B14" s="5">
        <v>2135900</v>
      </c>
    </row>
    <row r="15" spans="1:2" ht="15">
      <c r="A15" s="4" t="s">
        <v>6</v>
      </c>
      <c r="B15" s="5">
        <v>19360054</v>
      </c>
    </row>
    <row r="16" spans="1:2" ht="15">
      <c r="A16" s="4" t="s">
        <v>7</v>
      </c>
      <c r="B16" s="5">
        <v>13120368</v>
      </c>
    </row>
    <row r="17" spans="1:2" ht="15">
      <c r="A17" s="4" t="s">
        <v>8</v>
      </c>
      <c r="B17" s="5">
        <v>8435000</v>
      </c>
    </row>
    <row r="18" spans="1:2" ht="15">
      <c r="A18" s="4" t="s">
        <v>9</v>
      </c>
      <c r="B18" s="5">
        <v>0</v>
      </c>
    </row>
    <row r="19" spans="1:2" ht="15">
      <c r="A19" s="6" t="s">
        <v>10</v>
      </c>
      <c r="B19" s="7">
        <f>SUM(B11:B18)</f>
        <v>70383972</v>
      </c>
    </row>
    <row r="20" spans="1:2" ht="15">
      <c r="A20" s="6" t="s">
        <v>11</v>
      </c>
      <c r="B20" s="7">
        <v>851268</v>
      </c>
    </row>
    <row r="21" spans="1:2" ht="15">
      <c r="A21" s="8" t="s">
        <v>12</v>
      </c>
      <c r="B21" s="7">
        <f>SUM(B19:B20)</f>
        <v>71235240</v>
      </c>
    </row>
    <row r="22" spans="1:2" ht="15">
      <c r="A22" s="4" t="s">
        <v>13</v>
      </c>
      <c r="B22" s="5">
        <v>19541234</v>
      </c>
    </row>
    <row r="23" spans="1:2" ht="15">
      <c r="A23" s="4" t="s">
        <v>14</v>
      </c>
      <c r="B23" s="5">
        <v>0</v>
      </c>
    </row>
    <row r="24" spans="1:2" ht="15">
      <c r="A24" s="4" t="s">
        <v>15</v>
      </c>
      <c r="B24" s="5">
        <v>5814336</v>
      </c>
    </row>
    <row r="25" spans="1:2" ht="15">
      <c r="A25" s="4" t="s">
        <v>16</v>
      </c>
      <c r="B25" s="5">
        <v>9187524</v>
      </c>
    </row>
    <row r="26" spans="1:2" ht="15">
      <c r="A26" s="6" t="s">
        <v>17</v>
      </c>
      <c r="B26" s="7">
        <f>SUM(B22:B25)</f>
        <v>34543094</v>
      </c>
    </row>
    <row r="27" spans="1:2" ht="15">
      <c r="A27" s="6" t="s">
        <v>18</v>
      </c>
      <c r="B27" s="7">
        <v>36692146</v>
      </c>
    </row>
    <row r="28" spans="1:2" ht="15">
      <c r="A28" s="8" t="s">
        <v>19</v>
      </c>
      <c r="B28" s="7">
        <f>SUM(B26:B27)</f>
        <v>71235240</v>
      </c>
    </row>
  </sheetData>
  <sheetProtection/>
  <mergeCells count="3">
    <mergeCell ref="A3:B3"/>
    <mergeCell ref="A4:B4"/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85"/>
  <sheetViews>
    <sheetView zoomScalePageLayoutView="0" workbookViewId="0" topLeftCell="A1">
      <selection activeCell="A2" sqref="A2:O2"/>
    </sheetView>
  </sheetViews>
  <sheetFormatPr defaultColWidth="9.140625" defaultRowHeight="15"/>
  <cols>
    <col min="1" max="1" width="64.140625" style="2" customWidth="1"/>
    <col min="2" max="2" width="8.57421875" style="2" customWidth="1"/>
    <col min="3" max="3" width="13.7109375" style="2" customWidth="1"/>
    <col min="4" max="4" width="12.28125" style="2" customWidth="1"/>
    <col min="5" max="5" width="12.7109375" style="2" customWidth="1"/>
    <col min="6" max="6" width="13.140625" style="2" customWidth="1"/>
    <col min="7" max="7" width="13.28125" style="2" customWidth="1"/>
    <col min="8" max="8" width="13.8515625" style="2" customWidth="1"/>
    <col min="9" max="9" width="12.7109375" style="2" customWidth="1"/>
    <col min="10" max="13" width="10.7109375" style="2" bestFit="1" customWidth="1"/>
    <col min="14" max="14" width="12.00390625" style="2" customWidth="1"/>
    <col min="15" max="15" width="14.140625" style="2" customWidth="1"/>
    <col min="16" max="16" width="11.8515625" style="9" bestFit="1" customWidth="1"/>
    <col min="17" max="16384" width="9.140625" style="2" customWidth="1"/>
  </cols>
  <sheetData>
    <row r="1" spans="1:15" ht="15">
      <c r="A1" s="158" t="s">
        <v>273</v>
      </c>
      <c r="B1" s="158"/>
      <c r="C1" s="158"/>
      <c r="D1" s="158"/>
      <c r="E1" s="173"/>
      <c r="F1" s="158"/>
      <c r="G1" s="158"/>
      <c r="H1" s="158"/>
      <c r="I1" s="158"/>
      <c r="J1" s="158"/>
      <c r="K1" s="158"/>
      <c r="L1" s="158"/>
      <c r="M1" s="158"/>
      <c r="N1" s="158"/>
      <c r="O1" s="158"/>
    </row>
    <row r="2" spans="1:15" ht="15">
      <c r="A2" s="174" t="s">
        <v>274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1:15" ht="15">
      <c r="A3" s="175" t="s">
        <v>246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</row>
    <row r="4" spans="1:17" ht="28.5">
      <c r="A4" s="113" t="s">
        <v>22</v>
      </c>
      <c r="B4" s="80" t="s">
        <v>23</v>
      </c>
      <c r="C4" s="114" t="s">
        <v>247</v>
      </c>
      <c r="D4" s="114" t="s">
        <v>248</v>
      </c>
      <c r="E4" s="114" t="s">
        <v>249</v>
      </c>
      <c r="F4" s="114" t="s">
        <v>250</v>
      </c>
      <c r="G4" s="114" t="s">
        <v>251</v>
      </c>
      <c r="H4" s="114" t="s">
        <v>252</v>
      </c>
      <c r="I4" s="114" t="s">
        <v>253</v>
      </c>
      <c r="J4" s="114" t="s">
        <v>254</v>
      </c>
      <c r="K4" s="114" t="s">
        <v>255</v>
      </c>
      <c r="L4" s="114" t="s">
        <v>256</v>
      </c>
      <c r="M4" s="114" t="s">
        <v>257</v>
      </c>
      <c r="N4" s="114" t="s">
        <v>258</v>
      </c>
      <c r="O4" s="115" t="s">
        <v>259</v>
      </c>
      <c r="P4" s="116"/>
      <c r="Q4" s="102"/>
    </row>
    <row r="5" spans="1:18" ht="15">
      <c r="A5" s="117" t="s">
        <v>28</v>
      </c>
      <c r="B5" s="118" t="s">
        <v>29</v>
      </c>
      <c r="C5" s="119">
        <v>263975</v>
      </c>
      <c r="D5" s="119">
        <v>263975</v>
      </c>
      <c r="E5" s="119">
        <v>263975</v>
      </c>
      <c r="F5" s="119">
        <v>263975</v>
      </c>
      <c r="G5" s="119">
        <v>263975</v>
      </c>
      <c r="H5" s="119">
        <v>263975</v>
      </c>
      <c r="I5" s="119">
        <v>263975</v>
      </c>
      <c r="J5" s="119">
        <v>263975</v>
      </c>
      <c r="K5" s="119">
        <v>263975</v>
      </c>
      <c r="L5" s="119">
        <v>263975</v>
      </c>
      <c r="M5" s="119">
        <v>263975</v>
      </c>
      <c r="N5" s="119">
        <v>263975</v>
      </c>
      <c r="O5" s="119">
        <v>3167700</v>
      </c>
      <c r="P5" s="116"/>
      <c r="Q5" s="102"/>
      <c r="R5" s="9"/>
    </row>
    <row r="6" spans="1:18" ht="15">
      <c r="A6" s="117" t="s">
        <v>108</v>
      </c>
      <c r="B6" s="118" t="s">
        <v>109</v>
      </c>
      <c r="C6" s="119">
        <v>178000</v>
      </c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>
        <v>178000</v>
      </c>
      <c r="P6" s="116"/>
      <c r="Q6" s="102"/>
      <c r="R6" s="9"/>
    </row>
    <row r="7" spans="1:18" ht="15">
      <c r="A7" s="120" t="s">
        <v>30</v>
      </c>
      <c r="B7" s="121" t="s">
        <v>31</v>
      </c>
      <c r="C7" s="107">
        <v>20725</v>
      </c>
      <c r="D7" s="107">
        <v>20725</v>
      </c>
      <c r="E7" s="107">
        <v>20725</v>
      </c>
      <c r="F7" s="107">
        <v>20725</v>
      </c>
      <c r="G7" s="107">
        <v>20725</v>
      </c>
      <c r="H7" s="107">
        <v>20725</v>
      </c>
      <c r="I7" s="107">
        <v>20725</v>
      </c>
      <c r="J7" s="107">
        <v>20725</v>
      </c>
      <c r="K7" s="107">
        <v>20725</v>
      </c>
      <c r="L7" s="107">
        <v>20725</v>
      </c>
      <c r="M7" s="107">
        <v>20725</v>
      </c>
      <c r="N7" s="107">
        <v>20724</v>
      </c>
      <c r="O7" s="119">
        <v>248699</v>
      </c>
      <c r="P7" s="116"/>
      <c r="Q7" s="102"/>
      <c r="R7" s="9"/>
    </row>
    <row r="8" spans="1:256" s="156" customFormat="1" ht="15">
      <c r="A8" s="157" t="s">
        <v>32</v>
      </c>
      <c r="B8" s="152" t="s">
        <v>33</v>
      </c>
      <c r="C8" s="37">
        <f>SUM(C5:C7)</f>
        <v>462700</v>
      </c>
      <c r="D8" s="37">
        <f aca="true" t="shared" si="0" ref="D8:N8">SUM(D5:D7)</f>
        <v>284700</v>
      </c>
      <c r="E8" s="37">
        <f t="shared" si="0"/>
        <v>284700</v>
      </c>
      <c r="F8" s="37">
        <f t="shared" si="0"/>
        <v>284700</v>
      </c>
      <c r="G8" s="37">
        <f t="shared" si="0"/>
        <v>284700</v>
      </c>
      <c r="H8" s="37">
        <f t="shared" si="0"/>
        <v>284700</v>
      </c>
      <c r="I8" s="37">
        <f t="shared" si="0"/>
        <v>284700</v>
      </c>
      <c r="J8" s="37">
        <f t="shared" si="0"/>
        <v>284700</v>
      </c>
      <c r="K8" s="37">
        <f t="shared" si="0"/>
        <v>284700</v>
      </c>
      <c r="L8" s="37">
        <f t="shared" si="0"/>
        <v>284700</v>
      </c>
      <c r="M8" s="37">
        <f t="shared" si="0"/>
        <v>284700</v>
      </c>
      <c r="N8" s="37">
        <f t="shared" si="0"/>
        <v>284699</v>
      </c>
      <c r="O8" s="37">
        <f>SUM(O5:O7)</f>
        <v>3594399</v>
      </c>
      <c r="P8" s="116"/>
      <c r="Q8" s="153"/>
      <c r="R8" s="154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5"/>
      <c r="EJ8" s="155"/>
      <c r="EK8" s="155"/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5"/>
      <c r="FS8" s="155"/>
      <c r="FT8" s="155"/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5"/>
      <c r="HB8" s="155"/>
      <c r="HC8" s="155"/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5"/>
      <c r="IK8" s="155"/>
      <c r="IL8" s="155"/>
      <c r="IM8" s="155"/>
      <c r="IN8" s="155"/>
      <c r="IO8" s="155"/>
      <c r="IP8" s="155"/>
      <c r="IQ8" s="155"/>
      <c r="IR8" s="155"/>
      <c r="IS8" s="155"/>
      <c r="IT8" s="155"/>
      <c r="IU8" s="155"/>
      <c r="IV8" s="155"/>
    </row>
    <row r="9" spans="1:18" ht="15">
      <c r="A9" s="123" t="s">
        <v>34</v>
      </c>
      <c r="B9" s="121" t="s">
        <v>35</v>
      </c>
      <c r="C9" s="119">
        <v>172012</v>
      </c>
      <c r="D9" s="119">
        <v>172012</v>
      </c>
      <c r="E9" s="119">
        <v>172012</v>
      </c>
      <c r="F9" s="119">
        <v>172012</v>
      </c>
      <c r="G9" s="119">
        <v>172012</v>
      </c>
      <c r="H9" s="119">
        <v>172010</v>
      </c>
      <c r="I9" s="119">
        <v>172012</v>
      </c>
      <c r="J9" s="119">
        <v>172012</v>
      </c>
      <c r="K9" s="119">
        <v>172012</v>
      </c>
      <c r="L9" s="119">
        <v>172010</v>
      </c>
      <c r="M9" s="119">
        <v>172012</v>
      </c>
      <c r="N9" s="119">
        <v>172010</v>
      </c>
      <c r="O9" s="119">
        <v>2064138</v>
      </c>
      <c r="P9" s="116"/>
      <c r="Q9" s="102"/>
      <c r="R9" s="9"/>
    </row>
    <row r="10" spans="1:18" ht="30">
      <c r="A10" s="123" t="s">
        <v>36</v>
      </c>
      <c r="B10" s="121" t="s">
        <v>37</v>
      </c>
      <c r="C10" s="119">
        <v>15000</v>
      </c>
      <c r="D10" s="119">
        <v>15000</v>
      </c>
      <c r="E10" s="119">
        <v>15000</v>
      </c>
      <c r="F10" s="119">
        <v>15000</v>
      </c>
      <c r="G10" s="119">
        <v>15000</v>
      </c>
      <c r="H10" s="119">
        <v>15000</v>
      </c>
      <c r="I10" s="119">
        <v>15000</v>
      </c>
      <c r="J10" s="119">
        <v>15000</v>
      </c>
      <c r="K10" s="119">
        <v>15000</v>
      </c>
      <c r="L10" s="119">
        <v>15000</v>
      </c>
      <c r="M10" s="119">
        <v>15000</v>
      </c>
      <c r="N10" s="119">
        <v>15000</v>
      </c>
      <c r="O10" s="119">
        <v>180000</v>
      </c>
      <c r="P10" s="116"/>
      <c r="Q10" s="102"/>
      <c r="R10" s="9"/>
    </row>
    <row r="11" spans="1:256" s="156" customFormat="1" ht="15">
      <c r="A11" s="151" t="s">
        <v>38</v>
      </c>
      <c r="B11" s="152" t="s">
        <v>39</v>
      </c>
      <c r="C11" s="37">
        <f>SUM(C9:C10)</f>
        <v>187012</v>
      </c>
      <c r="D11" s="37">
        <f aca="true" t="shared" si="1" ref="D11:N11">SUM(D9:D10)</f>
        <v>187012</v>
      </c>
      <c r="E11" s="37">
        <f t="shared" si="1"/>
        <v>187012</v>
      </c>
      <c r="F11" s="37">
        <f t="shared" si="1"/>
        <v>187012</v>
      </c>
      <c r="G11" s="37">
        <f t="shared" si="1"/>
        <v>187012</v>
      </c>
      <c r="H11" s="37">
        <f t="shared" si="1"/>
        <v>187010</v>
      </c>
      <c r="I11" s="37">
        <f t="shared" si="1"/>
        <v>187012</v>
      </c>
      <c r="J11" s="37">
        <f t="shared" si="1"/>
        <v>187012</v>
      </c>
      <c r="K11" s="37">
        <f t="shared" si="1"/>
        <v>187012</v>
      </c>
      <c r="L11" s="37">
        <f t="shared" si="1"/>
        <v>187010</v>
      </c>
      <c r="M11" s="37">
        <f t="shared" si="1"/>
        <v>187012</v>
      </c>
      <c r="N11" s="37">
        <f t="shared" si="1"/>
        <v>187010</v>
      </c>
      <c r="O11" s="37">
        <f>SUM(O9:O10)</f>
        <v>2244138</v>
      </c>
      <c r="P11" s="116"/>
      <c r="Q11" s="153"/>
      <c r="R11" s="9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/>
      <c r="DB11" s="155"/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5"/>
      <c r="EJ11" s="155"/>
      <c r="EK11" s="155"/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5"/>
      <c r="FS11" s="155"/>
      <c r="FT11" s="155"/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5"/>
      <c r="HB11" s="155"/>
      <c r="HC11" s="155"/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5"/>
      <c r="IK11" s="155"/>
      <c r="IL11" s="155"/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</row>
    <row r="12" spans="1:256" ht="15">
      <c r="A12" s="25" t="s">
        <v>40</v>
      </c>
      <c r="B12" s="26" t="s">
        <v>41</v>
      </c>
      <c r="C12" s="7">
        <f>SUM(C11,C8)</f>
        <v>649712</v>
      </c>
      <c r="D12" s="7">
        <f aca="true" t="shared" si="2" ref="D12:N12">SUM(D11,D8)</f>
        <v>471712</v>
      </c>
      <c r="E12" s="7">
        <f t="shared" si="2"/>
        <v>471712</v>
      </c>
      <c r="F12" s="7">
        <f t="shared" si="2"/>
        <v>471712</v>
      </c>
      <c r="G12" s="7">
        <f t="shared" si="2"/>
        <v>471712</v>
      </c>
      <c r="H12" s="7">
        <f t="shared" si="2"/>
        <v>471710</v>
      </c>
      <c r="I12" s="7">
        <f t="shared" si="2"/>
        <v>471712</v>
      </c>
      <c r="J12" s="7">
        <f t="shared" si="2"/>
        <v>471712</v>
      </c>
      <c r="K12" s="7">
        <f t="shared" si="2"/>
        <v>471712</v>
      </c>
      <c r="L12" s="7">
        <f t="shared" si="2"/>
        <v>471710</v>
      </c>
      <c r="M12" s="7">
        <f t="shared" si="2"/>
        <v>471712</v>
      </c>
      <c r="N12" s="7">
        <f t="shared" si="2"/>
        <v>471709</v>
      </c>
      <c r="O12" s="7">
        <f>SUM(O11,O8)</f>
        <v>5838537</v>
      </c>
      <c r="P12" s="116"/>
      <c r="Q12" s="122"/>
      <c r="R12" s="9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  <c r="IU12" s="56"/>
      <c r="IV12" s="56"/>
    </row>
    <row r="13" spans="1:256" ht="15">
      <c r="A13" s="27" t="s">
        <v>42</v>
      </c>
      <c r="B13" s="26" t="s">
        <v>43</v>
      </c>
      <c r="C13" s="7">
        <v>99214</v>
      </c>
      <c r="D13" s="7">
        <v>99214</v>
      </c>
      <c r="E13" s="7">
        <v>99214</v>
      </c>
      <c r="F13" s="7">
        <v>99214</v>
      </c>
      <c r="G13" s="7">
        <v>99214</v>
      </c>
      <c r="H13" s="7">
        <v>99214</v>
      </c>
      <c r="I13" s="7">
        <v>99214</v>
      </c>
      <c r="J13" s="7">
        <v>99214</v>
      </c>
      <c r="K13" s="7">
        <v>99214</v>
      </c>
      <c r="L13" s="7">
        <v>99214</v>
      </c>
      <c r="M13" s="7">
        <v>99214</v>
      </c>
      <c r="N13" s="7">
        <v>99214</v>
      </c>
      <c r="O13" s="7">
        <v>1190568</v>
      </c>
      <c r="P13" s="116"/>
      <c r="Q13" s="122"/>
      <c r="R13" s="9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  <c r="IU13" s="56"/>
      <c r="IV13" s="56"/>
    </row>
    <row r="14" spans="1:18" ht="15">
      <c r="A14" s="123" t="s">
        <v>260</v>
      </c>
      <c r="B14" s="121" t="s">
        <v>45</v>
      </c>
      <c r="C14" s="119">
        <v>101658</v>
      </c>
      <c r="D14" s="119">
        <v>101658</v>
      </c>
      <c r="E14" s="119">
        <v>101658</v>
      </c>
      <c r="F14" s="119">
        <v>101658</v>
      </c>
      <c r="G14" s="119">
        <v>101658</v>
      </c>
      <c r="H14" s="119">
        <v>101658</v>
      </c>
      <c r="I14" s="119">
        <v>101658</v>
      </c>
      <c r="J14" s="119">
        <v>101658</v>
      </c>
      <c r="K14" s="119">
        <v>101658</v>
      </c>
      <c r="L14" s="119">
        <v>101658</v>
      </c>
      <c r="M14" s="119">
        <v>101658</v>
      </c>
      <c r="N14" s="119">
        <v>101652</v>
      </c>
      <c r="O14" s="119">
        <v>1219890</v>
      </c>
      <c r="P14" s="116"/>
      <c r="Q14" s="102"/>
      <c r="R14" s="9"/>
    </row>
    <row r="15" spans="1:18" ht="15">
      <c r="A15" s="123" t="s">
        <v>261</v>
      </c>
      <c r="B15" s="121" t="s">
        <v>47</v>
      </c>
      <c r="C15" s="119">
        <v>124583</v>
      </c>
      <c r="D15" s="119">
        <v>124583</v>
      </c>
      <c r="E15" s="119">
        <v>124583</v>
      </c>
      <c r="F15" s="119">
        <v>124583</v>
      </c>
      <c r="G15" s="119">
        <v>124583</v>
      </c>
      <c r="H15" s="119">
        <v>124583</v>
      </c>
      <c r="I15" s="119">
        <v>124583</v>
      </c>
      <c r="J15" s="119">
        <v>124583</v>
      </c>
      <c r="K15" s="119">
        <v>124583</v>
      </c>
      <c r="L15" s="119">
        <v>124583</v>
      </c>
      <c r="M15" s="119">
        <v>124587</v>
      </c>
      <c r="N15" s="119">
        <v>124583</v>
      </c>
      <c r="O15" s="119">
        <v>1495000</v>
      </c>
      <c r="P15" s="116"/>
      <c r="Q15" s="102"/>
      <c r="R15" s="9"/>
    </row>
    <row r="16" spans="1:256" s="156" customFormat="1" ht="15">
      <c r="A16" s="151" t="s">
        <v>48</v>
      </c>
      <c r="B16" s="152" t="s">
        <v>49</v>
      </c>
      <c r="C16" s="37">
        <f>SUM(C14:C15)</f>
        <v>226241</v>
      </c>
      <c r="D16" s="37">
        <f aca="true" t="shared" si="3" ref="D16:N16">SUM(D14:D15)</f>
        <v>226241</v>
      </c>
      <c r="E16" s="37">
        <f t="shared" si="3"/>
        <v>226241</v>
      </c>
      <c r="F16" s="37">
        <f t="shared" si="3"/>
        <v>226241</v>
      </c>
      <c r="G16" s="37">
        <f t="shared" si="3"/>
        <v>226241</v>
      </c>
      <c r="H16" s="37">
        <f t="shared" si="3"/>
        <v>226241</v>
      </c>
      <c r="I16" s="37">
        <f t="shared" si="3"/>
        <v>226241</v>
      </c>
      <c r="J16" s="37">
        <f t="shared" si="3"/>
        <v>226241</v>
      </c>
      <c r="K16" s="37">
        <f t="shared" si="3"/>
        <v>226241</v>
      </c>
      <c r="L16" s="37">
        <f t="shared" si="3"/>
        <v>226241</v>
      </c>
      <c r="M16" s="37">
        <f t="shared" si="3"/>
        <v>226245</v>
      </c>
      <c r="N16" s="37">
        <f t="shared" si="3"/>
        <v>226235</v>
      </c>
      <c r="O16" s="37">
        <f>SUM(O14:O15)</f>
        <v>2714890</v>
      </c>
      <c r="P16" s="116"/>
      <c r="Q16" s="153"/>
      <c r="R16" s="9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155"/>
      <c r="CT16" s="155"/>
      <c r="CU16" s="155"/>
      <c r="CV16" s="155"/>
      <c r="CW16" s="155"/>
      <c r="CX16" s="155"/>
      <c r="CY16" s="155"/>
      <c r="CZ16" s="155"/>
      <c r="DA16" s="155"/>
      <c r="DB16" s="155"/>
      <c r="DC16" s="155"/>
      <c r="DD16" s="155"/>
      <c r="DE16" s="155"/>
      <c r="DF16" s="155"/>
      <c r="DG16" s="155"/>
      <c r="DH16" s="155"/>
      <c r="DI16" s="155"/>
      <c r="DJ16" s="155"/>
      <c r="DK16" s="155"/>
      <c r="DL16" s="155"/>
      <c r="DM16" s="155"/>
      <c r="DN16" s="155"/>
      <c r="DO16" s="155"/>
      <c r="DP16" s="155"/>
      <c r="DQ16" s="155"/>
      <c r="DR16" s="155"/>
      <c r="DS16" s="155"/>
      <c r="DT16" s="155"/>
      <c r="DU16" s="155"/>
      <c r="DV16" s="155"/>
      <c r="DW16" s="155"/>
      <c r="DX16" s="155"/>
      <c r="DY16" s="155"/>
      <c r="DZ16" s="155"/>
      <c r="EA16" s="155"/>
      <c r="EB16" s="155"/>
      <c r="EC16" s="155"/>
      <c r="ED16" s="155"/>
      <c r="EE16" s="155"/>
      <c r="EF16" s="155"/>
      <c r="EG16" s="155"/>
      <c r="EH16" s="155"/>
      <c r="EI16" s="155"/>
      <c r="EJ16" s="155"/>
      <c r="EK16" s="155"/>
      <c r="EL16" s="155"/>
      <c r="EM16" s="155"/>
      <c r="EN16" s="155"/>
      <c r="EO16" s="155"/>
      <c r="EP16" s="155"/>
      <c r="EQ16" s="155"/>
      <c r="ER16" s="155"/>
      <c r="ES16" s="155"/>
      <c r="ET16" s="155"/>
      <c r="EU16" s="155"/>
      <c r="EV16" s="155"/>
      <c r="EW16" s="155"/>
      <c r="EX16" s="155"/>
      <c r="EY16" s="155"/>
      <c r="EZ16" s="155"/>
      <c r="FA16" s="155"/>
      <c r="FB16" s="155"/>
      <c r="FC16" s="155"/>
      <c r="FD16" s="155"/>
      <c r="FE16" s="155"/>
      <c r="FF16" s="155"/>
      <c r="FG16" s="155"/>
      <c r="FH16" s="155"/>
      <c r="FI16" s="155"/>
      <c r="FJ16" s="155"/>
      <c r="FK16" s="155"/>
      <c r="FL16" s="155"/>
      <c r="FM16" s="155"/>
      <c r="FN16" s="155"/>
      <c r="FO16" s="155"/>
      <c r="FP16" s="155"/>
      <c r="FQ16" s="155"/>
      <c r="FR16" s="155"/>
      <c r="FS16" s="155"/>
      <c r="FT16" s="155"/>
      <c r="FU16" s="155"/>
      <c r="FV16" s="155"/>
      <c r="FW16" s="155"/>
      <c r="FX16" s="155"/>
      <c r="FY16" s="155"/>
      <c r="FZ16" s="155"/>
      <c r="GA16" s="155"/>
      <c r="GB16" s="155"/>
      <c r="GC16" s="155"/>
      <c r="GD16" s="155"/>
      <c r="GE16" s="155"/>
      <c r="GF16" s="155"/>
      <c r="GG16" s="155"/>
      <c r="GH16" s="155"/>
      <c r="GI16" s="155"/>
      <c r="GJ16" s="155"/>
      <c r="GK16" s="155"/>
      <c r="GL16" s="155"/>
      <c r="GM16" s="155"/>
      <c r="GN16" s="155"/>
      <c r="GO16" s="155"/>
      <c r="GP16" s="155"/>
      <c r="GQ16" s="155"/>
      <c r="GR16" s="155"/>
      <c r="GS16" s="155"/>
      <c r="GT16" s="155"/>
      <c r="GU16" s="155"/>
      <c r="GV16" s="155"/>
      <c r="GW16" s="155"/>
      <c r="GX16" s="155"/>
      <c r="GY16" s="155"/>
      <c r="GZ16" s="155"/>
      <c r="HA16" s="155"/>
      <c r="HB16" s="155"/>
      <c r="HC16" s="155"/>
      <c r="HD16" s="155"/>
      <c r="HE16" s="155"/>
      <c r="HF16" s="155"/>
      <c r="HG16" s="155"/>
      <c r="HH16" s="155"/>
      <c r="HI16" s="155"/>
      <c r="HJ16" s="155"/>
      <c r="HK16" s="155"/>
      <c r="HL16" s="155"/>
      <c r="HM16" s="155"/>
      <c r="HN16" s="155"/>
      <c r="HO16" s="155"/>
      <c r="HP16" s="155"/>
      <c r="HQ16" s="155"/>
      <c r="HR16" s="155"/>
      <c r="HS16" s="155"/>
      <c r="HT16" s="155"/>
      <c r="HU16" s="155"/>
      <c r="HV16" s="155"/>
      <c r="HW16" s="155"/>
      <c r="HX16" s="155"/>
      <c r="HY16" s="155"/>
      <c r="HZ16" s="155"/>
      <c r="IA16" s="155"/>
      <c r="IB16" s="155"/>
      <c r="IC16" s="155"/>
      <c r="ID16" s="155"/>
      <c r="IE16" s="155"/>
      <c r="IF16" s="155"/>
      <c r="IG16" s="155"/>
      <c r="IH16" s="155"/>
      <c r="II16" s="155"/>
      <c r="IJ16" s="155"/>
      <c r="IK16" s="155"/>
      <c r="IL16" s="155"/>
      <c r="IM16" s="155"/>
      <c r="IN16" s="155"/>
      <c r="IO16" s="155"/>
      <c r="IP16" s="155"/>
      <c r="IQ16" s="155"/>
      <c r="IR16" s="155"/>
      <c r="IS16" s="155"/>
      <c r="IT16" s="155"/>
      <c r="IU16" s="155"/>
      <c r="IV16" s="155"/>
    </row>
    <row r="17" spans="1:18" ht="15">
      <c r="A17" s="123" t="s">
        <v>50</v>
      </c>
      <c r="B17" s="121" t="s">
        <v>51</v>
      </c>
      <c r="C17" s="119">
        <v>8333</v>
      </c>
      <c r="D17" s="119">
        <v>8333</v>
      </c>
      <c r="E17" s="119">
        <v>8333</v>
      </c>
      <c r="F17" s="119">
        <v>8333</v>
      </c>
      <c r="G17" s="119">
        <v>8333</v>
      </c>
      <c r="H17" s="119">
        <v>8333</v>
      </c>
      <c r="I17" s="119">
        <v>8335</v>
      </c>
      <c r="J17" s="119">
        <v>8333</v>
      </c>
      <c r="K17" s="119">
        <v>8333</v>
      </c>
      <c r="L17" s="119">
        <v>8333</v>
      </c>
      <c r="M17" s="119">
        <v>8335</v>
      </c>
      <c r="N17" s="119">
        <v>8333</v>
      </c>
      <c r="O17" s="119">
        <v>100000</v>
      </c>
      <c r="P17" s="116"/>
      <c r="Q17" s="102"/>
      <c r="R17" s="9"/>
    </row>
    <row r="18" spans="1:18" ht="15">
      <c r="A18" s="123" t="s">
        <v>52</v>
      </c>
      <c r="B18" s="121" t="s">
        <v>53</v>
      </c>
      <c r="C18" s="119">
        <v>15000</v>
      </c>
      <c r="D18" s="119">
        <v>15000</v>
      </c>
      <c r="E18" s="119">
        <v>15000</v>
      </c>
      <c r="F18" s="119">
        <v>15000</v>
      </c>
      <c r="G18" s="119">
        <v>15000</v>
      </c>
      <c r="H18" s="119">
        <v>15000</v>
      </c>
      <c r="I18" s="119">
        <v>15000</v>
      </c>
      <c r="J18" s="119">
        <v>15000</v>
      </c>
      <c r="K18" s="119">
        <v>15000</v>
      </c>
      <c r="L18" s="119">
        <v>15000</v>
      </c>
      <c r="M18" s="119">
        <v>15000</v>
      </c>
      <c r="N18" s="119">
        <v>15000</v>
      </c>
      <c r="O18" s="119">
        <v>180000</v>
      </c>
      <c r="P18" s="116"/>
      <c r="Q18" s="102"/>
      <c r="R18" s="9"/>
    </row>
    <row r="19" spans="1:256" s="156" customFormat="1" ht="15">
      <c r="A19" s="151" t="s">
        <v>54</v>
      </c>
      <c r="B19" s="152" t="s">
        <v>55</v>
      </c>
      <c r="C19" s="37">
        <f>SUM(C17:C18)</f>
        <v>23333</v>
      </c>
      <c r="D19" s="37">
        <f aca="true" t="shared" si="4" ref="D19:N19">SUM(D17:D18)</f>
        <v>23333</v>
      </c>
      <c r="E19" s="37">
        <f t="shared" si="4"/>
        <v>23333</v>
      </c>
      <c r="F19" s="37">
        <f t="shared" si="4"/>
        <v>23333</v>
      </c>
      <c r="G19" s="37">
        <f t="shared" si="4"/>
        <v>23333</v>
      </c>
      <c r="H19" s="37">
        <f t="shared" si="4"/>
        <v>23333</v>
      </c>
      <c r="I19" s="37">
        <f t="shared" si="4"/>
        <v>23335</v>
      </c>
      <c r="J19" s="37">
        <f t="shared" si="4"/>
        <v>23333</v>
      </c>
      <c r="K19" s="37">
        <f t="shared" si="4"/>
        <v>23333</v>
      </c>
      <c r="L19" s="37">
        <f t="shared" si="4"/>
        <v>23333</v>
      </c>
      <c r="M19" s="37">
        <f t="shared" si="4"/>
        <v>23335</v>
      </c>
      <c r="N19" s="37">
        <f t="shared" si="4"/>
        <v>23333</v>
      </c>
      <c r="O19" s="37">
        <f>SUM(O17:O18)</f>
        <v>280000</v>
      </c>
      <c r="P19" s="116"/>
      <c r="Q19" s="153"/>
      <c r="R19" s="9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  <c r="CC19" s="155"/>
      <c r="CD19" s="155"/>
      <c r="CE19" s="155"/>
      <c r="CF19" s="155"/>
      <c r="CG19" s="155"/>
      <c r="CH19" s="155"/>
      <c r="CI19" s="155"/>
      <c r="CJ19" s="155"/>
      <c r="CK19" s="155"/>
      <c r="CL19" s="155"/>
      <c r="CM19" s="155"/>
      <c r="CN19" s="155"/>
      <c r="CO19" s="155"/>
      <c r="CP19" s="155"/>
      <c r="CQ19" s="155"/>
      <c r="CR19" s="155"/>
      <c r="CS19" s="155"/>
      <c r="CT19" s="155"/>
      <c r="CU19" s="155"/>
      <c r="CV19" s="155"/>
      <c r="CW19" s="155"/>
      <c r="CX19" s="155"/>
      <c r="CY19" s="155"/>
      <c r="CZ19" s="155"/>
      <c r="DA19" s="155"/>
      <c r="DB19" s="155"/>
      <c r="DC19" s="155"/>
      <c r="DD19" s="155"/>
      <c r="DE19" s="155"/>
      <c r="DF19" s="155"/>
      <c r="DG19" s="155"/>
      <c r="DH19" s="155"/>
      <c r="DI19" s="155"/>
      <c r="DJ19" s="155"/>
      <c r="DK19" s="155"/>
      <c r="DL19" s="155"/>
      <c r="DM19" s="155"/>
      <c r="DN19" s="155"/>
      <c r="DO19" s="155"/>
      <c r="DP19" s="155"/>
      <c r="DQ19" s="155"/>
      <c r="DR19" s="155"/>
      <c r="DS19" s="155"/>
      <c r="DT19" s="155"/>
      <c r="DU19" s="155"/>
      <c r="DV19" s="155"/>
      <c r="DW19" s="155"/>
      <c r="DX19" s="155"/>
      <c r="DY19" s="155"/>
      <c r="DZ19" s="155"/>
      <c r="EA19" s="155"/>
      <c r="EB19" s="155"/>
      <c r="EC19" s="155"/>
      <c r="ED19" s="155"/>
      <c r="EE19" s="155"/>
      <c r="EF19" s="155"/>
      <c r="EG19" s="155"/>
      <c r="EH19" s="155"/>
      <c r="EI19" s="155"/>
      <c r="EJ19" s="155"/>
      <c r="EK19" s="155"/>
      <c r="EL19" s="155"/>
      <c r="EM19" s="155"/>
      <c r="EN19" s="155"/>
      <c r="EO19" s="155"/>
      <c r="EP19" s="155"/>
      <c r="EQ19" s="155"/>
      <c r="ER19" s="155"/>
      <c r="ES19" s="155"/>
      <c r="ET19" s="155"/>
      <c r="EU19" s="155"/>
      <c r="EV19" s="155"/>
      <c r="EW19" s="155"/>
      <c r="EX19" s="155"/>
      <c r="EY19" s="155"/>
      <c r="EZ19" s="155"/>
      <c r="FA19" s="155"/>
      <c r="FB19" s="155"/>
      <c r="FC19" s="155"/>
      <c r="FD19" s="155"/>
      <c r="FE19" s="155"/>
      <c r="FF19" s="155"/>
      <c r="FG19" s="155"/>
      <c r="FH19" s="155"/>
      <c r="FI19" s="155"/>
      <c r="FJ19" s="155"/>
      <c r="FK19" s="155"/>
      <c r="FL19" s="155"/>
      <c r="FM19" s="155"/>
      <c r="FN19" s="155"/>
      <c r="FO19" s="155"/>
      <c r="FP19" s="155"/>
      <c r="FQ19" s="155"/>
      <c r="FR19" s="155"/>
      <c r="FS19" s="155"/>
      <c r="FT19" s="155"/>
      <c r="FU19" s="155"/>
      <c r="FV19" s="155"/>
      <c r="FW19" s="155"/>
      <c r="FX19" s="155"/>
      <c r="FY19" s="155"/>
      <c r="FZ19" s="155"/>
      <c r="GA19" s="155"/>
      <c r="GB19" s="155"/>
      <c r="GC19" s="155"/>
      <c r="GD19" s="155"/>
      <c r="GE19" s="155"/>
      <c r="GF19" s="155"/>
      <c r="GG19" s="155"/>
      <c r="GH19" s="155"/>
      <c r="GI19" s="155"/>
      <c r="GJ19" s="155"/>
      <c r="GK19" s="155"/>
      <c r="GL19" s="155"/>
      <c r="GM19" s="155"/>
      <c r="GN19" s="155"/>
      <c r="GO19" s="155"/>
      <c r="GP19" s="155"/>
      <c r="GQ19" s="155"/>
      <c r="GR19" s="155"/>
      <c r="GS19" s="155"/>
      <c r="GT19" s="155"/>
      <c r="GU19" s="155"/>
      <c r="GV19" s="155"/>
      <c r="GW19" s="155"/>
      <c r="GX19" s="155"/>
      <c r="GY19" s="155"/>
      <c r="GZ19" s="155"/>
      <c r="HA19" s="155"/>
      <c r="HB19" s="155"/>
      <c r="HC19" s="155"/>
      <c r="HD19" s="155"/>
      <c r="HE19" s="155"/>
      <c r="HF19" s="155"/>
      <c r="HG19" s="155"/>
      <c r="HH19" s="155"/>
      <c r="HI19" s="155"/>
      <c r="HJ19" s="155"/>
      <c r="HK19" s="155"/>
      <c r="HL19" s="155"/>
      <c r="HM19" s="155"/>
      <c r="HN19" s="155"/>
      <c r="HO19" s="155"/>
      <c r="HP19" s="155"/>
      <c r="HQ19" s="155"/>
      <c r="HR19" s="155"/>
      <c r="HS19" s="155"/>
      <c r="HT19" s="155"/>
      <c r="HU19" s="155"/>
      <c r="HV19" s="155"/>
      <c r="HW19" s="155"/>
      <c r="HX19" s="155"/>
      <c r="HY19" s="155"/>
      <c r="HZ19" s="155"/>
      <c r="IA19" s="155"/>
      <c r="IB19" s="155"/>
      <c r="IC19" s="155"/>
      <c r="ID19" s="155"/>
      <c r="IE19" s="155"/>
      <c r="IF19" s="155"/>
      <c r="IG19" s="155"/>
      <c r="IH19" s="155"/>
      <c r="II19" s="155"/>
      <c r="IJ19" s="155"/>
      <c r="IK19" s="155"/>
      <c r="IL19" s="155"/>
      <c r="IM19" s="155"/>
      <c r="IN19" s="155"/>
      <c r="IO19" s="155"/>
      <c r="IP19" s="155"/>
      <c r="IQ19" s="155"/>
      <c r="IR19" s="155"/>
      <c r="IS19" s="155"/>
      <c r="IT19" s="155"/>
      <c r="IU19" s="155"/>
      <c r="IV19" s="155"/>
    </row>
    <row r="20" spans="1:18" ht="15">
      <c r="A20" s="123" t="s">
        <v>56</v>
      </c>
      <c r="B20" s="121" t="s">
        <v>57</v>
      </c>
      <c r="C20" s="64">
        <v>247500</v>
      </c>
      <c r="D20" s="64">
        <v>247500</v>
      </c>
      <c r="E20" s="64">
        <v>247500</v>
      </c>
      <c r="F20" s="64">
        <v>247500</v>
      </c>
      <c r="G20" s="64">
        <v>247500</v>
      </c>
      <c r="H20" s="64">
        <v>247500</v>
      </c>
      <c r="I20" s="64">
        <v>247500</v>
      </c>
      <c r="J20" s="64">
        <v>247500</v>
      </c>
      <c r="K20" s="64">
        <v>247500</v>
      </c>
      <c r="L20" s="64">
        <v>247500</v>
      </c>
      <c r="M20" s="64">
        <v>247500</v>
      </c>
      <c r="N20" s="64">
        <v>247500</v>
      </c>
      <c r="O20" s="119">
        <v>2970000</v>
      </c>
      <c r="P20" s="116"/>
      <c r="Q20" s="102"/>
      <c r="R20" s="9"/>
    </row>
    <row r="21" spans="1:18" ht="15">
      <c r="A21" s="123" t="s">
        <v>58</v>
      </c>
      <c r="B21" s="121" t="s">
        <v>59</v>
      </c>
      <c r="C21" s="119">
        <v>135958</v>
      </c>
      <c r="D21" s="119">
        <v>135958</v>
      </c>
      <c r="E21" s="119">
        <v>135959</v>
      </c>
      <c r="F21" s="119">
        <v>135958</v>
      </c>
      <c r="G21" s="119">
        <v>135958</v>
      </c>
      <c r="H21" s="119">
        <v>135960</v>
      </c>
      <c r="I21" s="119">
        <v>135958</v>
      </c>
      <c r="J21" s="119">
        <v>135958</v>
      </c>
      <c r="K21" s="119">
        <v>135958</v>
      </c>
      <c r="L21" s="119">
        <v>135959</v>
      </c>
      <c r="M21" s="119">
        <v>135958</v>
      </c>
      <c r="N21" s="119">
        <v>135958</v>
      </c>
      <c r="O21" s="119">
        <v>1631500</v>
      </c>
      <c r="P21" s="116"/>
      <c r="Q21" s="102"/>
      <c r="R21" s="9"/>
    </row>
    <row r="22" spans="1:18" ht="15">
      <c r="A22" s="123" t="s">
        <v>60</v>
      </c>
      <c r="B22" s="121" t="s">
        <v>61</v>
      </c>
      <c r="C22" s="119">
        <v>359167</v>
      </c>
      <c r="D22" s="119">
        <v>359167</v>
      </c>
      <c r="E22" s="119">
        <v>359167</v>
      </c>
      <c r="F22" s="119">
        <v>359167</v>
      </c>
      <c r="G22" s="119">
        <v>359167</v>
      </c>
      <c r="H22" s="119">
        <v>359167</v>
      </c>
      <c r="I22" s="119">
        <v>359167</v>
      </c>
      <c r="J22" s="119">
        <v>359163</v>
      </c>
      <c r="K22" s="119">
        <v>359167</v>
      </c>
      <c r="L22" s="119">
        <v>359167</v>
      </c>
      <c r="M22" s="119">
        <v>359167</v>
      </c>
      <c r="N22" s="119">
        <v>359167</v>
      </c>
      <c r="O22" s="119">
        <v>4310000</v>
      </c>
      <c r="P22" s="116"/>
      <c r="Q22" s="102"/>
      <c r="R22" s="9"/>
    </row>
    <row r="23" spans="1:18" ht="15">
      <c r="A23" s="123" t="s">
        <v>110</v>
      </c>
      <c r="B23" s="121" t="s">
        <v>111</v>
      </c>
      <c r="C23" s="119">
        <v>9167</v>
      </c>
      <c r="D23" s="119">
        <v>9167</v>
      </c>
      <c r="E23" s="119">
        <v>9167</v>
      </c>
      <c r="F23" s="119">
        <v>9167</v>
      </c>
      <c r="G23" s="119">
        <v>9167</v>
      </c>
      <c r="H23" s="119">
        <v>9167</v>
      </c>
      <c r="I23" s="119">
        <v>9167</v>
      </c>
      <c r="J23" s="119">
        <v>9167</v>
      </c>
      <c r="K23" s="119">
        <v>9167</v>
      </c>
      <c r="L23" s="119">
        <v>9163</v>
      </c>
      <c r="M23" s="119">
        <v>9167</v>
      </c>
      <c r="N23" s="119">
        <v>9167</v>
      </c>
      <c r="O23" s="119">
        <v>110000</v>
      </c>
      <c r="P23" s="116"/>
      <c r="Q23" s="102"/>
      <c r="R23" s="9"/>
    </row>
    <row r="24" spans="1:18" ht="15">
      <c r="A24" s="123" t="s">
        <v>62</v>
      </c>
      <c r="B24" s="121" t="s">
        <v>63</v>
      </c>
      <c r="C24" s="119">
        <v>312917</v>
      </c>
      <c r="D24" s="119">
        <v>312917</v>
      </c>
      <c r="E24" s="119">
        <v>312917</v>
      </c>
      <c r="F24" s="119">
        <v>312913</v>
      </c>
      <c r="G24" s="119">
        <v>312917</v>
      </c>
      <c r="H24" s="119">
        <v>312917</v>
      </c>
      <c r="I24" s="119">
        <v>312917</v>
      </c>
      <c r="J24" s="119">
        <v>312917</v>
      </c>
      <c r="K24" s="119">
        <v>312917</v>
      </c>
      <c r="L24" s="119">
        <v>312917</v>
      </c>
      <c r="M24" s="119">
        <v>312917</v>
      </c>
      <c r="N24" s="119">
        <v>312917</v>
      </c>
      <c r="O24" s="119">
        <v>3755000</v>
      </c>
      <c r="P24" s="116"/>
      <c r="Q24" s="102"/>
      <c r="R24" s="9"/>
    </row>
    <row r="25" spans="1:256" s="156" customFormat="1" ht="15">
      <c r="A25" s="151" t="s">
        <v>262</v>
      </c>
      <c r="B25" s="152" t="s">
        <v>64</v>
      </c>
      <c r="C25" s="37">
        <f>SUM(C20:C24)</f>
        <v>1064709</v>
      </c>
      <c r="D25" s="37">
        <f aca="true" t="shared" si="5" ref="D25:N25">SUM(D20:D24)</f>
        <v>1064709</v>
      </c>
      <c r="E25" s="37">
        <f t="shared" si="5"/>
        <v>1064710</v>
      </c>
      <c r="F25" s="37">
        <f t="shared" si="5"/>
        <v>1064705</v>
      </c>
      <c r="G25" s="37">
        <f t="shared" si="5"/>
        <v>1064709</v>
      </c>
      <c r="H25" s="37">
        <f t="shared" si="5"/>
        <v>1064711</v>
      </c>
      <c r="I25" s="37">
        <f t="shared" si="5"/>
        <v>1064709</v>
      </c>
      <c r="J25" s="37">
        <f t="shared" si="5"/>
        <v>1064705</v>
      </c>
      <c r="K25" s="37">
        <f t="shared" si="5"/>
        <v>1064709</v>
      </c>
      <c r="L25" s="37">
        <f t="shared" si="5"/>
        <v>1064706</v>
      </c>
      <c r="M25" s="37">
        <f t="shared" si="5"/>
        <v>1064709</v>
      </c>
      <c r="N25" s="37">
        <f t="shared" si="5"/>
        <v>1064709</v>
      </c>
      <c r="O25" s="37">
        <f>SUM(O20:O24)</f>
        <v>12776500</v>
      </c>
      <c r="P25" s="116"/>
      <c r="Q25" s="153"/>
      <c r="R25" s="9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155"/>
      <c r="DD25" s="155"/>
      <c r="DE25" s="155"/>
      <c r="DF25" s="155"/>
      <c r="DG25" s="155"/>
      <c r="DH25" s="155"/>
      <c r="DI25" s="155"/>
      <c r="DJ25" s="155"/>
      <c r="DK25" s="155"/>
      <c r="DL25" s="155"/>
      <c r="DM25" s="155"/>
      <c r="DN25" s="155"/>
      <c r="DO25" s="155"/>
      <c r="DP25" s="155"/>
      <c r="DQ25" s="155"/>
      <c r="DR25" s="155"/>
      <c r="DS25" s="155"/>
      <c r="DT25" s="155"/>
      <c r="DU25" s="155"/>
      <c r="DV25" s="155"/>
      <c r="DW25" s="155"/>
      <c r="DX25" s="155"/>
      <c r="DY25" s="155"/>
      <c r="DZ25" s="155"/>
      <c r="EA25" s="155"/>
      <c r="EB25" s="155"/>
      <c r="EC25" s="155"/>
      <c r="ED25" s="155"/>
      <c r="EE25" s="155"/>
      <c r="EF25" s="155"/>
      <c r="EG25" s="155"/>
      <c r="EH25" s="155"/>
      <c r="EI25" s="155"/>
      <c r="EJ25" s="155"/>
      <c r="EK25" s="155"/>
      <c r="EL25" s="155"/>
      <c r="EM25" s="155"/>
      <c r="EN25" s="155"/>
      <c r="EO25" s="155"/>
      <c r="EP25" s="155"/>
      <c r="EQ25" s="155"/>
      <c r="ER25" s="155"/>
      <c r="ES25" s="155"/>
      <c r="ET25" s="155"/>
      <c r="EU25" s="155"/>
      <c r="EV25" s="155"/>
      <c r="EW25" s="155"/>
      <c r="EX25" s="155"/>
      <c r="EY25" s="155"/>
      <c r="EZ25" s="155"/>
      <c r="FA25" s="155"/>
      <c r="FB25" s="155"/>
      <c r="FC25" s="155"/>
      <c r="FD25" s="155"/>
      <c r="FE25" s="155"/>
      <c r="FF25" s="155"/>
      <c r="FG25" s="155"/>
      <c r="FH25" s="155"/>
      <c r="FI25" s="155"/>
      <c r="FJ25" s="155"/>
      <c r="FK25" s="155"/>
      <c r="FL25" s="155"/>
      <c r="FM25" s="155"/>
      <c r="FN25" s="155"/>
      <c r="FO25" s="155"/>
      <c r="FP25" s="155"/>
      <c r="FQ25" s="155"/>
      <c r="FR25" s="155"/>
      <c r="FS25" s="155"/>
      <c r="FT25" s="155"/>
      <c r="FU25" s="155"/>
      <c r="FV25" s="155"/>
      <c r="FW25" s="155"/>
      <c r="FX25" s="155"/>
      <c r="FY25" s="155"/>
      <c r="FZ25" s="155"/>
      <c r="GA25" s="155"/>
      <c r="GB25" s="155"/>
      <c r="GC25" s="155"/>
      <c r="GD25" s="155"/>
      <c r="GE25" s="155"/>
      <c r="GF25" s="155"/>
      <c r="GG25" s="155"/>
      <c r="GH25" s="155"/>
      <c r="GI25" s="155"/>
      <c r="GJ25" s="155"/>
      <c r="GK25" s="155"/>
      <c r="GL25" s="155"/>
      <c r="GM25" s="155"/>
      <c r="GN25" s="155"/>
      <c r="GO25" s="155"/>
      <c r="GP25" s="155"/>
      <c r="GQ25" s="155"/>
      <c r="GR25" s="155"/>
      <c r="GS25" s="155"/>
      <c r="GT25" s="155"/>
      <c r="GU25" s="155"/>
      <c r="GV25" s="155"/>
      <c r="GW25" s="155"/>
      <c r="GX25" s="155"/>
      <c r="GY25" s="155"/>
      <c r="GZ25" s="155"/>
      <c r="HA25" s="155"/>
      <c r="HB25" s="155"/>
      <c r="HC25" s="155"/>
      <c r="HD25" s="155"/>
      <c r="HE25" s="155"/>
      <c r="HF25" s="155"/>
      <c r="HG25" s="155"/>
      <c r="HH25" s="155"/>
      <c r="HI25" s="155"/>
      <c r="HJ25" s="155"/>
      <c r="HK25" s="155"/>
      <c r="HL25" s="155"/>
      <c r="HM25" s="155"/>
      <c r="HN25" s="155"/>
      <c r="HO25" s="155"/>
      <c r="HP25" s="155"/>
      <c r="HQ25" s="155"/>
      <c r="HR25" s="155"/>
      <c r="HS25" s="155"/>
      <c r="HT25" s="155"/>
      <c r="HU25" s="155"/>
      <c r="HV25" s="155"/>
      <c r="HW25" s="155"/>
      <c r="HX25" s="155"/>
      <c r="HY25" s="155"/>
      <c r="HZ25" s="155"/>
      <c r="IA25" s="155"/>
      <c r="IB25" s="155"/>
      <c r="IC25" s="155"/>
      <c r="ID25" s="155"/>
      <c r="IE25" s="155"/>
      <c r="IF25" s="155"/>
      <c r="IG25" s="155"/>
      <c r="IH25" s="155"/>
      <c r="II25" s="155"/>
      <c r="IJ25" s="155"/>
      <c r="IK25" s="155"/>
      <c r="IL25" s="155"/>
      <c r="IM25" s="155"/>
      <c r="IN25" s="155"/>
      <c r="IO25" s="155"/>
      <c r="IP25" s="155"/>
      <c r="IQ25" s="155"/>
      <c r="IR25" s="155"/>
      <c r="IS25" s="155"/>
      <c r="IT25" s="155"/>
      <c r="IU25" s="155"/>
      <c r="IV25" s="155"/>
    </row>
    <row r="26" spans="1:18" ht="15">
      <c r="A26" s="123" t="s">
        <v>263</v>
      </c>
      <c r="B26" s="121" t="s">
        <v>114</v>
      </c>
      <c r="C26" s="119">
        <v>336013</v>
      </c>
      <c r="D26" s="119">
        <v>336013</v>
      </c>
      <c r="E26" s="119">
        <v>336013</v>
      </c>
      <c r="F26" s="119">
        <v>336013</v>
      </c>
      <c r="G26" s="119">
        <v>336013</v>
      </c>
      <c r="H26" s="119">
        <v>336013</v>
      </c>
      <c r="I26" s="119">
        <v>336013</v>
      </c>
      <c r="J26" s="119">
        <v>336012</v>
      </c>
      <c r="K26" s="119">
        <v>336013</v>
      </c>
      <c r="L26" s="119">
        <v>336013</v>
      </c>
      <c r="M26" s="119">
        <v>336013</v>
      </c>
      <c r="N26" s="119">
        <v>336013</v>
      </c>
      <c r="O26" s="119">
        <v>4032155</v>
      </c>
      <c r="P26" s="116"/>
      <c r="Q26" s="102"/>
      <c r="R26" s="9"/>
    </row>
    <row r="27" spans="1:18" ht="15">
      <c r="A27" s="123" t="s">
        <v>275</v>
      </c>
      <c r="B27" s="121" t="s">
        <v>116</v>
      </c>
      <c r="C27" s="119">
        <v>41667</v>
      </c>
      <c r="D27" s="119">
        <v>41667</v>
      </c>
      <c r="E27" s="119">
        <v>41663</v>
      </c>
      <c r="F27" s="119">
        <v>41667</v>
      </c>
      <c r="G27" s="119">
        <v>41667</v>
      </c>
      <c r="H27" s="119">
        <v>41667</v>
      </c>
      <c r="I27" s="119">
        <v>41667</v>
      </c>
      <c r="J27" s="119">
        <v>41667</v>
      </c>
      <c r="K27" s="119">
        <v>41667</v>
      </c>
      <c r="L27" s="119">
        <v>41667</v>
      </c>
      <c r="M27" s="119">
        <v>41667</v>
      </c>
      <c r="N27" s="119">
        <v>41667</v>
      </c>
      <c r="O27" s="119">
        <v>500000</v>
      </c>
      <c r="P27" s="116"/>
      <c r="Q27" s="102"/>
      <c r="R27" s="9"/>
    </row>
    <row r="28" spans="1:256" s="156" customFormat="1" ht="15">
      <c r="A28" s="151" t="s">
        <v>65</v>
      </c>
      <c r="B28" s="152" t="s">
        <v>66</v>
      </c>
      <c r="C28" s="37">
        <f>SUM(C26:C27)</f>
        <v>377680</v>
      </c>
      <c r="D28" s="37">
        <f aca="true" t="shared" si="6" ref="D28:N28">SUM(D26:D27)</f>
        <v>377680</v>
      </c>
      <c r="E28" s="37">
        <f t="shared" si="6"/>
        <v>377676</v>
      </c>
      <c r="F28" s="37">
        <f t="shared" si="6"/>
        <v>377680</v>
      </c>
      <c r="G28" s="37">
        <f t="shared" si="6"/>
        <v>377680</v>
      </c>
      <c r="H28" s="37">
        <f t="shared" si="6"/>
        <v>377680</v>
      </c>
      <c r="I28" s="37">
        <f t="shared" si="6"/>
        <v>377680</v>
      </c>
      <c r="J28" s="37">
        <f t="shared" si="6"/>
        <v>377679</v>
      </c>
      <c r="K28" s="37">
        <f t="shared" si="6"/>
        <v>377680</v>
      </c>
      <c r="L28" s="37">
        <f t="shared" si="6"/>
        <v>377680</v>
      </c>
      <c r="M28" s="37">
        <f t="shared" si="6"/>
        <v>377680</v>
      </c>
      <c r="N28" s="37">
        <f t="shared" si="6"/>
        <v>377680</v>
      </c>
      <c r="O28" s="37">
        <f>SUM(O26:O27)</f>
        <v>4532155</v>
      </c>
      <c r="P28" s="116"/>
      <c r="Q28" s="153"/>
      <c r="R28" s="9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5"/>
      <c r="DE28" s="155"/>
      <c r="DF28" s="155"/>
      <c r="DG28" s="155"/>
      <c r="DH28" s="155"/>
      <c r="DI28" s="155"/>
      <c r="DJ28" s="155"/>
      <c r="DK28" s="155"/>
      <c r="DL28" s="155"/>
      <c r="DM28" s="155"/>
      <c r="DN28" s="155"/>
      <c r="DO28" s="155"/>
      <c r="DP28" s="155"/>
      <c r="DQ28" s="155"/>
      <c r="DR28" s="155"/>
      <c r="DS28" s="155"/>
      <c r="DT28" s="155"/>
      <c r="DU28" s="155"/>
      <c r="DV28" s="155"/>
      <c r="DW28" s="155"/>
      <c r="DX28" s="155"/>
      <c r="DY28" s="155"/>
      <c r="DZ28" s="155"/>
      <c r="EA28" s="155"/>
      <c r="EB28" s="155"/>
      <c r="EC28" s="155"/>
      <c r="ED28" s="155"/>
      <c r="EE28" s="155"/>
      <c r="EF28" s="155"/>
      <c r="EG28" s="155"/>
      <c r="EH28" s="155"/>
      <c r="EI28" s="155"/>
      <c r="EJ28" s="155"/>
      <c r="EK28" s="155"/>
      <c r="EL28" s="155"/>
      <c r="EM28" s="155"/>
      <c r="EN28" s="155"/>
      <c r="EO28" s="155"/>
      <c r="EP28" s="155"/>
      <c r="EQ28" s="155"/>
      <c r="ER28" s="155"/>
      <c r="ES28" s="155"/>
      <c r="ET28" s="155"/>
      <c r="EU28" s="155"/>
      <c r="EV28" s="155"/>
      <c r="EW28" s="155"/>
      <c r="EX28" s="155"/>
      <c r="EY28" s="155"/>
      <c r="EZ28" s="155"/>
      <c r="FA28" s="155"/>
      <c r="FB28" s="155"/>
      <c r="FC28" s="155"/>
      <c r="FD28" s="155"/>
      <c r="FE28" s="155"/>
      <c r="FF28" s="155"/>
      <c r="FG28" s="155"/>
      <c r="FH28" s="155"/>
      <c r="FI28" s="155"/>
      <c r="FJ28" s="155"/>
      <c r="FK28" s="155"/>
      <c r="FL28" s="155"/>
      <c r="FM28" s="155"/>
      <c r="FN28" s="155"/>
      <c r="FO28" s="155"/>
      <c r="FP28" s="155"/>
      <c r="FQ28" s="155"/>
      <c r="FR28" s="155"/>
      <c r="FS28" s="155"/>
      <c r="FT28" s="155"/>
      <c r="FU28" s="155"/>
      <c r="FV28" s="155"/>
      <c r="FW28" s="155"/>
      <c r="FX28" s="155"/>
      <c r="FY28" s="155"/>
      <c r="FZ28" s="155"/>
      <c r="GA28" s="155"/>
      <c r="GB28" s="155"/>
      <c r="GC28" s="155"/>
      <c r="GD28" s="155"/>
      <c r="GE28" s="155"/>
      <c r="GF28" s="155"/>
      <c r="GG28" s="155"/>
      <c r="GH28" s="155"/>
      <c r="GI28" s="155"/>
      <c r="GJ28" s="155"/>
      <c r="GK28" s="155"/>
      <c r="GL28" s="155"/>
      <c r="GM28" s="155"/>
      <c r="GN28" s="155"/>
      <c r="GO28" s="155"/>
      <c r="GP28" s="155"/>
      <c r="GQ28" s="155"/>
      <c r="GR28" s="155"/>
      <c r="GS28" s="155"/>
      <c r="GT28" s="155"/>
      <c r="GU28" s="155"/>
      <c r="GV28" s="155"/>
      <c r="GW28" s="155"/>
      <c r="GX28" s="155"/>
      <c r="GY28" s="155"/>
      <c r="GZ28" s="155"/>
      <c r="HA28" s="155"/>
      <c r="HB28" s="155"/>
      <c r="HC28" s="155"/>
      <c r="HD28" s="155"/>
      <c r="HE28" s="155"/>
      <c r="HF28" s="155"/>
      <c r="HG28" s="155"/>
      <c r="HH28" s="155"/>
      <c r="HI28" s="155"/>
      <c r="HJ28" s="155"/>
      <c r="HK28" s="155"/>
      <c r="HL28" s="155"/>
      <c r="HM28" s="155"/>
      <c r="HN28" s="155"/>
      <c r="HO28" s="155"/>
      <c r="HP28" s="155"/>
      <c r="HQ28" s="155"/>
      <c r="HR28" s="155"/>
      <c r="HS28" s="155"/>
      <c r="HT28" s="155"/>
      <c r="HU28" s="155"/>
      <c r="HV28" s="155"/>
      <c r="HW28" s="155"/>
      <c r="HX28" s="155"/>
      <c r="HY28" s="155"/>
      <c r="HZ28" s="155"/>
      <c r="IA28" s="155"/>
      <c r="IB28" s="155"/>
      <c r="IC28" s="155"/>
      <c r="ID28" s="155"/>
      <c r="IE28" s="155"/>
      <c r="IF28" s="155"/>
      <c r="IG28" s="155"/>
      <c r="IH28" s="155"/>
      <c r="II28" s="155"/>
      <c r="IJ28" s="155"/>
      <c r="IK28" s="155"/>
      <c r="IL28" s="155"/>
      <c r="IM28" s="155"/>
      <c r="IN28" s="155"/>
      <c r="IO28" s="155"/>
      <c r="IP28" s="155"/>
      <c r="IQ28" s="155"/>
      <c r="IR28" s="155"/>
      <c r="IS28" s="155"/>
      <c r="IT28" s="155"/>
      <c r="IU28" s="155"/>
      <c r="IV28" s="155"/>
    </row>
    <row r="29" spans="1:256" ht="15">
      <c r="A29" s="27" t="s">
        <v>67</v>
      </c>
      <c r="B29" s="26" t="s">
        <v>68</v>
      </c>
      <c r="C29" s="7">
        <f>SUM(C16+C19+C25+C28)</f>
        <v>1691963</v>
      </c>
      <c r="D29" s="7">
        <f aca="true" t="shared" si="7" ref="D29:N29">SUM(D16+D19+D25+D28)</f>
        <v>1691963</v>
      </c>
      <c r="E29" s="7">
        <f t="shared" si="7"/>
        <v>1691960</v>
      </c>
      <c r="F29" s="7">
        <f t="shared" si="7"/>
        <v>1691959</v>
      </c>
      <c r="G29" s="7">
        <f t="shared" si="7"/>
        <v>1691963</v>
      </c>
      <c r="H29" s="7">
        <f t="shared" si="7"/>
        <v>1691965</v>
      </c>
      <c r="I29" s="7">
        <f t="shared" si="7"/>
        <v>1691965</v>
      </c>
      <c r="J29" s="7">
        <f t="shared" si="7"/>
        <v>1691958</v>
      </c>
      <c r="K29" s="7">
        <f t="shared" si="7"/>
        <v>1691963</v>
      </c>
      <c r="L29" s="7">
        <f t="shared" si="7"/>
        <v>1691960</v>
      </c>
      <c r="M29" s="7">
        <f t="shared" si="7"/>
        <v>1691969</v>
      </c>
      <c r="N29" s="7">
        <f t="shared" si="7"/>
        <v>1691957</v>
      </c>
      <c r="O29" s="7">
        <f>SUM(O16+O19+O25+O28)</f>
        <v>20303545</v>
      </c>
      <c r="P29" s="116"/>
      <c r="Q29" s="122"/>
      <c r="R29" s="9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  <c r="IR29" s="56"/>
      <c r="IS29" s="56"/>
      <c r="IT29" s="56"/>
      <c r="IU29" s="56"/>
      <c r="IV29" s="56"/>
    </row>
    <row r="30" spans="1:18" ht="15">
      <c r="A30" s="123" t="s">
        <v>276</v>
      </c>
      <c r="B30" s="121" t="s">
        <v>224</v>
      </c>
      <c r="C30" s="119" t="s">
        <v>278</v>
      </c>
      <c r="D30" s="119"/>
      <c r="E30" s="119">
        <v>50000</v>
      </c>
      <c r="F30" s="119"/>
      <c r="G30" s="119"/>
      <c r="H30" s="119"/>
      <c r="I30" s="119"/>
      <c r="J30" s="119">
        <v>50000</v>
      </c>
      <c r="K30" s="119"/>
      <c r="L30" s="119"/>
      <c r="M30" s="119"/>
      <c r="N30" s="119"/>
      <c r="O30" s="119">
        <v>100000</v>
      </c>
      <c r="P30" s="116"/>
      <c r="Q30" s="102"/>
      <c r="R30" s="9"/>
    </row>
    <row r="31" spans="1:18" ht="15">
      <c r="A31" s="124" t="s">
        <v>69</v>
      </c>
      <c r="B31" s="121" t="s">
        <v>70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>
        <v>2035900</v>
      </c>
      <c r="M31" s="119"/>
      <c r="N31" s="119"/>
      <c r="O31" s="119">
        <v>2035900</v>
      </c>
      <c r="P31" s="116"/>
      <c r="Q31" s="102"/>
      <c r="R31" s="9"/>
    </row>
    <row r="32" spans="1:256" ht="15">
      <c r="A32" s="33" t="s">
        <v>71</v>
      </c>
      <c r="B32" s="26" t="s">
        <v>72</v>
      </c>
      <c r="C32" s="7">
        <f>SUM(C30:C31)</f>
        <v>0</v>
      </c>
      <c r="D32" s="7">
        <f aca="true" t="shared" si="8" ref="D32:N32">SUM(D30:D31)</f>
        <v>0</v>
      </c>
      <c r="E32" s="7">
        <f t="shared" si="8"/>
        <v>50000</v>
      </c>
      <c r="F32" s="7">
        <f t="shared" si="8"/>
        <v>0</v>
      </c>
      <c r="G32" s="7">
        <f t="shared" si="8"/>
        <v>0</v>
      </c>
      <c r="H32" s="7">
        <f t="shared" si="8"/>
        <v>0</v>
      </c>
      <c r="I32" s="7">
        <f t="shared" si="8"/>
        <v>0</v>
      </c>
      <c r="J32" s="7">
        <f t="shared" si="8"/>
        <v>50000</v>
      </c>
      <c r="K32" s="7">
        <f t="shared" si="8"/>
        <v>0</v>
      </c>
      <c r="L32" s="7">
        <f t="shared" si="8"/>
        <v>2035900</v>
      </c>
      <c r="M32" s="7">
        <f t="shared" si="8"/>
        <v>0</v>
      </c>
      <c r="N32" s="7">
        <f t="shared" si="8"/>
        <v>0</v>
      </c>
      <c r="O32" s="7">
        <f>SUM(O30:O31)</f>
        <v>2135900</v>
      </c>
      <c r="P32" s="116"/>
      <c r="Q32" s="122"/>
      <c r="R32" s="9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  <c r="IR32" s="56"/>
      <c r="IS32" s="56"/>
      <c r="IT32" s="56"/>
      <c r="IU32" s="56"/>
      <c r="IV32" s="56"/>
    </row>
    <row r="33" spans="1:18" ht="15">
      <c r="A33" s="125" t="s">
        <v>73</v>
      </c>
      <c r="B33" s="121" t="s">
        <v>74</v>
      </c>
      <c r="C33" s="119"/>
      <c r="D33" s="119"/>
      <c r="E33" s="119">
        <v>108300</v>
      </c>
      <c r="F33" s="119"/>
      <c r="G33" s="119"/>
      <c r="H33" s="119">
        <v>108300</v>
      </c>
      <c r="I33" s="119"/>
      <c r="J33" s="119"/>
      <c r="K33" s="119">
        <v>108300</v>
      </c>
      <c r="L33" s="119"/>
      <c r="M33" s="119"/>
      <c r="N33" s="119">
        <v>108300</v>
      </c>
      <c r="O33" s="119">
        <v>433200</v>
      </c>
      <c r="P33" s="116"/>
      <c r="Q33" s="102"/>
      <c r="R33" s="9"/>
    </row>
    <row r="34" spans="1:18" ht="15">
      <c r="A34" s="125" t="s">
        <v>75</v>
      </c>
      <c r="B34" s="121" t="s">
        <v>76</v>
      </c>
      <c r="C34" s="119"/>
      <c r="D34" s="119"/>
      <c r="E34" s="119">
        <v>215000</v>
      </c>
      <c r="F34" s="119"/>
      <c r="G34" s="119"/>
      <c r="H34" s="119">
        <v>215000</v>
      </c>
      <c r="I34" s="119"/>
      <c r="J34" s="119"/>
      <c r="K34" s="119">
        <v>215000</v>
      </c>
      <c r="L34" s="119"/>
      <c r="M34" s="119"/>
      <c r="N34" s="119">
        <v>215000</v>
      </c>
      <c r="O34" s="119">
        <v>860000</v>
      </c>
      <c r="P34" s="116"/>
      <c r="Q34" s="102"/>
      <c r="R34" s="9"/>
    </row>
    <row r="35" spans="1:18" ht="15">
      <c r="A35" s="126" t="s">
        <v>77</v>
      </c>
      <c r="B35" s="121" t="s">
        <v>78</v>
      </c>
      <c r="C35" s="119"/>
      <c r="D35" s="119"/>
      <c r="E35" s="119"/>
      <c r="F35" s="119"/>
      <c r="G35" s="119">
        <v>19360054</v>
      </c>
      <c r="H35" s="119"/>
      <c r="I35" s="119"/>
      <c r="J35" s="119"/>
      <c r="K35" s="119"/>
      <c r="L35" s="119"/>
      <c r="M35" s="119"/>
      <c r="N35" s="119"/>
      <c r="O35" s="119">
        <v>18066854</v>
      </c>
      <c r="P35" s="116"/>
      <c r="Q35" s="102"/>
      <c r="R35" s="9"/>
    </row>
    <row r="36" spans="1:256" ht="15">
      <c r="A36" s="33" t="s">
        <v>79</v>
      </c>
      <c r="B36" s="26" t="s">
        <v>80</v>
      </c>
      <c r="C36" s="7">
        <f>SUM(C33:C35)</f>
        <v>0</v>
      </c>
      <c r="D36" s="7">
        <f aca="true" t="shared" si="9" ref="D36:N36">SUM(D33:D35)</f>
        <v>0</v>
      </c>
      <c r="E36" s="7">
        <f t="shared" si="9"/>
        <v>323300</v>
      </c>
      <c r="F36" s="7">
        <f t="shared" si="9"/>
        <v>0</v>
      </c>
      <c r="G36" s="7">
        <f t="shared" si="9"/>
        <v>19360054</v>
      </c>
      <c r="H36" s="7">
        <f t="shared" si="9"/>
        <v>323300</v>
      </c>
      <c r="I36" s="7">
        <f t="shared" si="9"/>
        <v>0</v>
      </c>
      <c r="J36" s="7">
        <f t="shared" si="9"/>
        <v>0</v>
      </c>
      <c r="K36" s="7">
        <f t="shared" si="9"/>
        <v>323300</v>
      </c>
      <c r="L36" s="7">
        <f t="shared" si="9"/>
        <v>0</v>
      </c>
      <c r="M36" s="7">
        <f t="shared" si="9"/>
        <v>0</v>
      </c>
      <c r="N36" s="7">
        <f t="shared" si="9"/>
        <v>323300</v>
      </c>
      <c r="O36" s="7">
        <f>SUM(O33:O35)</f>
        <v>19360054</v>
      </c>
      <c r="P36" s="116"/>
      <c r="Q36" s="122"/>
      <c r="R36" s="9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  <c r="IR36" s="56"/>
      <c r="IS36" s="56"/>
      <c r="IT36" s="56"/>
      <c r="IU36" s="56"/>
      <c r="IV36" s="56"/>
    </row>
    <row r="37" spans="1:256" ht="15">
      <c r="A37" s="127" t="s">
        <v>81</v>
      </c>
      <c r="B37" s="128"/>
      <c r="C37" s="129">
        <f>SUM(C12+C13+C29+C32+C36)</f>
        <v>2440889</v>
      </c>
      <c r="D37" s="129">
        <f aca="true" t="shared" si="10" ref="D37:N37">SUM(D12+D13+D29+D32+D36)</f>
        <v>2262889</v>
      </c>
      <c r="E37" s="129">
        <f t="shared" si="10"/>
        <v>2636186</v>
      </c>
      <c r="F37" s="129">
        <f t="shared" si="10"/>
        <v>2262885</v>
      </c>
      <c r="G37" s="129">
        <f t="shared" si="10"/>
        <v>21622943</v>
      </c>
      <c r="H37" s="129">
        <f t="shared" si="10"/>
        <v>2586189</v>
      </c>
      <c r="I37" s="129">
        <f t="shared" si="10"/>
        <v>2262891</v>
      </c>
      <c r="J37" s="129">
        <f t="shared" si="10"/>
        <v>2312884</v>
      </c>
      <c r="K37" s="129">
        <f t="shared" si="10"/>
        <v>2586189</v>
      </c>
      <c r="L37" s="129">
        <f t="shared" si="10"/>
        <v>4298784</v>
      </c>
      <c r="M37" s="129">
        <f t="shared" si="10"/>
        <v>2262895</v>
      </c>
      <c r="N37" s="129">
        <f t="shared" si="10"/>
        <v>2586180</v>
      </c>
      <c r="O37" s="130">
        <f>SUM(O12+O13+O29+O32+O36)</f>
        <v>48828604</v>
      </c>
      <c r="P37" s="116"/>
      <c r="Q37" s="131"/>
      <c r="R37" s="9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H37" s="132"/>
      <c r="CI37" s="132"/>
      <c r="CJ37" s="132"/>
      <c r="CK37" s="132"/>
      <c r="CL37" s="132"/>
      <c r="CM37" s="132"/>
      <c r="CN37" s="132"/>
      <c r="CO37" s="132"/>
      <c r="CP37" s="132"/>
      <c r="CQ37" s="132"/>
      <c r="CR37" s="132"/>
      <c r="CS37" s="132"/>
      <c r="CT37" s="132"/>
      <c r="CU37" s="132"/>
      <c r="CV37" s="132"/>
      <c r="CW37" s="132"/>
      <c r="CX37" s="132"/>
      <c r="CY37" s="132"/>
      <c r="CZ37" s="132"/>
      <c r="DA37" s="132"/>
      <c r="DB37" s="132"/>
      <c r="DC37" s="132"/>
      <c r="DD37" s="132"/>
      <c r="DE37" s="132"/>
      <c r="DF37" s="132"/>
      <c r="DG37" s="132"/>
      <c r="DH37" s="132"/>
      <c r="DI37" s="132"/>
      <c r="DJ37" s="132"/>
      <c r="DK37" s="132"/>
      <c r="DL37" s="132"/>
      <c r="DM37" s="132"/>
      <c r="DN37" s="132"/>
      <c r="DO37" s="132"/>
      <c r="DP37" s="132"/>
      <c r="DQ37" s="132"/>
      <c r="DR37" s="132"/>
      <c r="DS37" s="132"/>
      <c r="DT37" s="132"/>
      <c r="DU37" s="132"/>
      <c r="DV37" s="132"/>
      <c r="DW37" s="132"/>
      <c r="DX37" s="132"/>
      <c r="DY37" s="132"/>
      <c r="DZ37" s="132"/>
      <c r="EA37" s="132"/>
      <c r="EB37" s="132"/>
      <c r="EC37" s="132"/>
      <c r="ED37" s="132"/>
      <c r="EE37" s="132"/>
      <c r="EF37" s="132"/>
      <c r="EG37" s="132"/>
      <c r="EH37" s="132"/>
      <c r="EI37" s="132"/>
      <c r="EJ37" s="132"/>
      <c r="EK37" s="132"/>
      <c r="EL37" s="132"/>
      <c r="EM37" s="132"/>
      <c r="EN37" s="132"/>
      <c r="EO37" s="132"/>
      <c r="EP37" s="132"/>
      <c r="EQ37" s="132"/>
      <c r="ER37" s="132"/>
      <c r="ES37" s="132"/>
      <c r="ET37" s="132"/>
      <c r="EU37" s="132"/>
      <c r="EV37" s="132"/>
      <c r="EW37" s="132"/>
      <c r="EX37" s="132"/>
      <c r="EY37" s="132"/>
      <c r="EZ37" s="132"/>
      <c r="FA37" s="132"/>
      <c r="FB37" s="132"/>
      <c r="FC37" s="132"/>
      <c r="FD37" s="132"/>
      <c r="FE37" s="132"/>
      <c r="FF37" s="132"/>
      <c r="FG37" s="132"/>
      <c r="FH37" s="132"/>
      <c r="FI37" s="132"/>
      <c r="FJ37" s="132"/>
      <c r="FK37" s="132"/>
      <c r="FL37" s="132"/>
      <c r="FM37" s="132"/>
      <c r="FN37" s="132"/>
      <c r="FO37" s="132"/>
      <c r="FP37" s="132"/>
      <c r="FQ37" s="132"/>
      <c r="FR37" s="132"/>
      <c r="FS37" s="132"/>
      <c r="FT37" s="132"/>
      <c r="FU37" s="132"/>
      <c r="FV37" s="132"/>
      <c r="FW37" s="132"/>
      <c r="FX37" s="132"/>
      <c r="FY37" s="132"/>
      <c r="FZ37" s="132"/>
      <c r="GA37" s="132"/>
      <c r="GB37" s="132"/>
      <c r="GC37" s="132"/>
      <c r="GD37" s="132"/>
      <c r="GE37" s="132"/>
      <c r="GF37" s="132"/>
      <c r="GG37" s="132"/>
      <c r="GH37" s="132"/>
      <c r="GI37" s="132"/>
      <c r="GJ37" s="132"/>
      <c r="GK37" s="132"/>
      <c r="GL37" s="132"/>
      <c r="GM37" s="132"/>
      <c r="GN37" s="132"/>
      <c r="GO37" s="132"/>
      <c r="GP37" s="132"/>
      <c r="GQ37" s="132"/>
      <c r="GR37" s="132"/>
      <c r="GS37" s="132"/>
      <c r="GT37" s="132"/>
      <c r="GU37" s="132"/>
      <c r="GV37" s="132"/>
      <c r="GW37" s="132"/>
      <c r="GX37" s="132"/>
      <c r="GY37" s="132"/>
      <c r="GZ37" s="132"/>
      <c r="HA37" s="132"/>
      <c r="HB37" s="132"/>
      <c r="HC37" s="132"/>
      <c r="HD37" s="132"/>
      <c r="HE37" s="132"/>
      <c r="HF37" s="132"/>
      <c r="HG37" s="132"/>
      <c r="HH37" s="132"/>
      <c r="HI37" s="132"/>
      <c r="HJ37" s="132"/>
      <c r="HK37" s="132"/>
      <c r="HL37" s="132"/>
      <c r="HM37" s="132"/>
      <c r="HN37" s="132"/>
      <c r="HO37" s="132"/>
      <c r="HP37" s="132"/>
      <c r="HQ37" s="132"/>
      <c r="HR37" s="132"/>
      <c r="HS37" s="132"/>
      <c r="HT37" s="132"/>
      <c r="HU37" s="132"/>
      <c r="HV37" s="132"/>
      <c r="HW37" s="132"/>
      <c r="HX37" s="132"/>
      <c r="HY37" s="132"/>
      <c r="HZ37" s="132"/>
      <c r="IA37" s="132"/>
      <c r="IB37" s="132"/>
      <c r="IC37" s="132"/>
      <c r="ID37" s="132"/>
      <c r="IE37" s="132"/>
      <c r="IF37" s="132"/>
      <c r="IG37" s="132"/>
      <c r="IH37" s="132"/>
      <c r="II37" s="132"/>
      <c r="IJ37" s="132"/>
      <c r="IK37" s="132"/>
      <c r="IL37" s="132"/>
      <c r="IM37" s="132"/>
      <c r="IN37" s="132"/>
      <c r="IO37" s="132"/>
      <c r="IP37" s="132"/>
      <c r="IQ37" s="132"/>
      <c r="IR37" s="132"/>
      <c r="IS37" s="132"/>
      <c r="IT37" s="132"/>
      <c r="IU37" s="132"/>
      <c r="IV37" s="132"/>
    </row>
    <row r="38" spans="1:18" ht="15">
      <c r="A38" s="133" t="s">
        <v>82</v>
      </c>
      <c r="B38" s="121" t="s">
        <v>83</v>
      </c>
      <c r="C38" s="119"/>
      <c r="D38" s="119"/>
      <c r="E38" s="119"/>
      <c r="F38" s="119"/>
      <c r="G38" s="119"/>
      <c r="H38" s="119"/>
      <c r="I38" s="119">
        <v>8641775</v>
      </c>
      <c r="J38" s="119"/>
      <c r="K38" s="119"/>
      <c r="L38" s="119"/>
      <c r="M38" s="119"/>
      <c r="N38" s="119"/>
      <c r="O38" s="119">
        <v>8641775</v>
      </c>
      <c r="P38" s="116"/>
      <c r="Q38" s="102"/>
      <c r="R38" s="9"/>
    </row>
    <row r="39" spans="1:18" ht="15">
      <c r="A39" s="133" t="s">
        <v>277</v>
      </c>
      <c r="B39" s="121" t="s">
        <v>120</v>
      </c>
      <c r="C39" s="119"/>
      <c r="D39" s="119"/>
      <c r="E39" s="119"/>
      <c r="F39" s="119"/>
      <c r="G39" s="119">
        <v>200000</v>
      </c>
      <c r="H39" s="119"/>
      <c r="I39" s="119"/>
      <c r="J39" s="119"/>
      <c r="K39" s="119"/>
      <c r="L39" s="119"/>
      <c r="M39" s="119"/>
      <c r="N39" s="119"/>
      <c r="O39" s="119">
        <v>200000</v>
      </c>
      <c r="P39" s="116"/>
      <c r="Q39" s="102"/>
      <c r="R39" s="9"/>
    </row>
    <row r="40" spans="1:18" ht="15">
      <c r="A40" s="133" t="s">
        <v>196</v>
      </c>
      <c r="B40" s="121" t="s">
        <v>85</v>
      </c>
      <c r="C40" s="119"/>
      <c r="D40" s="119"/>
      <c r="E40" s="119"/>
      <c r="F40" s="119"/>
      <c r="G40" s="119"/>
      <c r="H40" s="119"/>
      <c r="I40" s="119">
        <v>1488987</v>
      </c>
      <c r="J40" s="119"/>
      <c r="K40" s="119"/>
      <c r="L40" s="119"/>
      <c r="M40" s="119"/>
      <c r="N40" s="119"/>
      <c r="O40" s="119">
        <v>1488987</v>
      </c>
      <c r="P40" s="116"/>
      <c r="Q40" s="102"/>
      <c r="R40" s="9"/>
    </row>
    <row r="41" spans="1:18" ht="15">
      <c r="A41" s="134" t="s">
        <v>86</v>
      </c>
      <c r="B41" s="121" t="s">
        <v>87</v>
      </c>
      <c r="C41" s="119"/>
      <c r="D41" s="119"/>
      <c r="E41" s="119"/>
      <c r="F41" s="119"/>
      <c r="G41" s="119"/>
      <c r="H41" s="119"/>
      <c r="I41" s="119">
        <v>2789606</v>
      </c>
      <c r="J41" s="119"/>
      <c r="K41" s="119"/>
      <c r="L41" s="119"/>
      <c r="M41" s="119"/>
      <c r="N41" s="119"/>
      <c r="O41" s="119">
        <v>2789606</v>
      </c>
      <c r="P41" s="116"/>
      <c r="Q41" s="102"/>
      <c r="R41" s="9"/>
    </row>
    <row r="42" spans="1:256" ht="15">
      <c r="A42" s="40" t="s">
        <v>88</v>
      </c>
      <c r="B42" s="26" t="s">
        <v>89</v>
      </c>
      <c r="C42" s="7">
        <f>SUM(C38:C41)</f>
        <v>0</v>
      </c>
      <c r="D42" s="7">
        <f aca="true" t="shared" si="11" ref="D42:N42">SUM(D38:D41)</f>
        <v>0</v>
      </c>
      <c r="E42" s="7">
        <f t="shared" si="11"/>
        <v>0</v>
      </c>
      <c r="F42" s="7">
        <f t="shared" si="11"/>
        <v>0</v>
      </c>
      <c r="G42" s="7">
        <f t="shared" si="11"/>
        <v>200000</v>
      </c>
      <c r="H42" s="7">
        <f t="shared" si="11"/>
        <v>0</v>
      </c>
      <c r="I42" s="7">
        <f t="shared" si="11"/>
        <v>12920368</v>
      </c>
      <c r="J42" s="7">
        <f t="shared" si="11"/>
        <v>0</v>
      </c>
      <c r="K42" s="7">
        <f t="shared" si="11"/>
        <v>0</v>
      </c>
      <c r="L42" s="7">
        <f t="shared" si="11"/>
        <v>0</v>
      </c>
      <c r="M42" s="7">
        <f t="shared" si="11"/>
        <v>0</v>
      </c>
      <c r="N42" s="7">
        <f t="shared" si="11"/>
        <v>0</v>
      </c>
      <c r="O42" s="7">
        <f>SUM(O38:O41)</f>
        <v>13120368</v>
      </c>
      <c r="P42" s="116"/>
      <c r="Q42" s="122"/>
      <c r="R42" s="9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  <c r="IR42" s="56"/>
      <c r="IS42" s="56"/>
      <c r="IT42" s="56"/>
      <c r="IU42" s="56"/>
      <c r="IV42" s="56"/>
    </row>
    <row r="43" spans="1:18" ht="15">
      <c r="A43" s="124" t="s">
        <v>90</v>
      </c>
      <c r="B43" s="121" t="s">
        <v>91</v>
      </c>
      <c r="C43" s="119"/>
      <c r="D43" s="119"/>
      <c r="E43" s="119"/>
      <c r="F43" s="119"/>
      <c r="G43" s="119"/>
      <c r="H43" s="119">
        <v>7620000</v>
      </c>
      <c r="I43" s="119"/>
      <c r="J43" s="119"/>
      <c r="K43" s="119"/>
      <c r="L43" s="119"/>
      <c r="M43" s="119"/>
      <c r="N43" s="119"/>
      <c r="O43" s="119">
        <v>7620000</v>
      </c>
      <c r="P43" s="116"/>
      <c r="Q43" s="102"/>
      <c r="R43" s="9"/>
    </row>
    <row r="44" spans="1:18" ht="15">
      <c r="A44" s="124" t="s">
        <v>92</v>
      </c>
      <c r="B44" s="121" t="s">
        <v>93</v>
      </c>
      <c r="C44" s="119"/>
      <c r="D44" s="119"/>
      <c r="E44" s="119"/>
      <c r="F44" s="119"/>
      <c r="G44" s="119"/>
      <c r="H44" s="119">
        <v>815000</v>
      </c>
      <c r="I44" s="119"/>
      <c r="J44" s="119"/>
      <c r="K44" s="119"/>
      <c r="L44" s="119"/>
      <c r="M44" s="119"/>
      <c r="N44" s="119"/>
      <c r="O44" s="119">
        <v>815000</v>
      </c>
      <c r="P44" s="116"/>
      <c r="Q44" s="102"/>
      <c r="R44" s="9"/>
    </row>
    <row r="45" spans="1:256" ht="15">
      <c r="A45" s="33" t="s">
        <v>94</v>
      </c>
      <c r="B45" s="26" t="s">
        <v>95</v>
      </c>
      <c r="C45" s="7">
        <f>SUM(C43:C44)</f>
        <v>0</v>
      </c>
      <c r="D45" s="7">
        <f aca="true" t="shared" si="12" ref="D45:N45">SUM(D43:D44)</f>
        <v>0</v>
      </c>
      <c r="E45" s="7">
        <f t="shared" si="12"/>
        <v>0</v>
      </c>
      <c r="F45" s="7">
        <f t="shared" si="12"/>
        <v>0</v>
      </c>
      <c r="G45" s="7">
        <f t="shared" si="12"/>
        <v>0</v>
      </c>
      <c r="H45" s="7">
        <f t="shared" si="12"/>
        <v>8435000</v>
      </c>
      <c r="I45" s="7">
        <f t="shared" si="12"/>
        <v>0</v>
      </c>
      <c r="J45" s="7">
        <f t="shared" si="12"/>
        <v>0</v>
      </c>
      <c r="K45" s="7">
        <f t="shared" si="12"/>
        <v>0</v>
      </c>
      <c r="L45" s="7">
        <f t="shared" si="12"/>
        <v>0</v>
      </c>
      <c r="M45" s="7">
        <f t="shared" si="12"/>
        <v>0</v>
      </c>
      <c r="N45" s="7">
        <f t="shared" si="12"/>
        <v>0</v>
      </c>
      <c r="O45" s="7">
        <f>SUM(O43:O44)</f>
        <v>8435000</v>
      </c>
      <c r="P45" s="116"/>
      <c r="Q45" s="122"/>
      <c r="R45" s="9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  <c r="IR45" s="56"/>
      <c r="IS45" s="56"/>
      <c r="IT45" s="56"/>
      <c r="IU45" s="56"/>
      <c r="IV45" s="56"/>
    </row>
    <row r="46" spans="1:256" ht="15">
      <c r="A46" s="127" t="s">
        <v>96</v>
      </c>
      <c r="B46" s="128"/>
      <c r="C46" s="129">
        <f>SUM(C42+C45)</f>
        <v>0</v>
      </c>
      <c r="D46" s="129">
        <f aca="true" t="shared" si="13" ref="D46:N46">SUM(D42+D45)</f>
        <v>0</v>
      </c>
      <c r="E46" s="129">
        <f t="shared" si="13"/>
        <v>0</v>
      </c>
      <c r="F46" s="129">
        <f t="shared" si="13"/>
        <v>0</v>
      </c>
      <c r="G46" s="129">
        <f t="shared" si="13"/>
        <v>200000</v>
      </c>
      <c r="H46" s="129">
        <f t="shared" si="13"/>
        <v>8435000</v>
      </c>
      <c r="I46" s="129">
        <f t="shared" si="13"/>
        <v>12920368</v>
      </c>
      <c r="J46" s="129">
        <f t="shared" si="13"/>
        <v>0</v>
      </c>
      <c r="K46" s="129">
        <f t="shared" si="13"/>
        <v>0</v>
      </c>
      <c r="L46" s="129">
        <f t="shared" si="13"/>
        <v>0</v>
      </c>
      <c r="M46" s="129">
        <f t="shared" si="13"/>
        <v>0</v>
      </c>
      <c r="N46" s="129">
        <f t="shared" si="13"/>
        <v>0</v>
      </c>
      <c r="O46" s="130">
        <f>SUM(O42+O45)</f>
        <v>21555368</v>
      </c>
      <c r="P46" s="116"/>
      <c r="Q46" s="131"/>
      <c r="R46" s="9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2"/>
      <c r="BT46" s="132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2"/>
      <c r="CL46" s="132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2"/>
      <c r="DE46" s="132"/>
      <c r="DF46" s="132"/>
      <c r="DG46" s="132"/>
      <c r="DH46" s="132"/>
      <c r="DI46" s="132"/>
      <c r="DJ46" s="132"/>
      <c r="DK46" s="132"/>
      <c r="DL46" s="132"/>
      <c r="DM46" s="132"/>
      <c r="DN46" s="132"/>
      <c r="DO46" s="132"/>
      <c r="DP46" s="132"/>
      <c r="DQ46" s="132"/>
      <c r="DR46" s="132"/>
      <c r="DS46" s="132"/>
      <c r="DT46" s="132"/>
      <c r="DU46" s="132"/>
      <c r="DV46" s="132"/>
      <c r="DW46" s="132"/>
      <c r="DX46" s="132"/>
      <c r="DY46" s="132"/>
      <c r="DZ46" s="132"/>
      <c r="EA46" s="132"/>
      <c r="EB46" s="132"/>
      <c r="EC46" s="132"/>
      <c r="ED46" s="132"/>
      <c r="EE46" s="132"/>
      <c r="EF46" s="132"/>
      <c r="EG46" s="132"/>
      <c r="EH46" s="132"/>
      <c r="EI46" s="132"/>
      <c r="EJ46" s="132"/>
      <c r="EK46" s="132"/>
      <c r="EL46" s="132"/>
      <c r="EM46" s="132"/>
      <c r="EN46" s="132"/>
      <c r="EO46" s="132"/>
      <c r="EP46" s="132"/>
      <c r="EQ46" s="132"/>
      <c r="ER46" s="132"/>
      <c r="ES46" s="132"/>
      <c r="ET46" s="132"/>
      <c r="EU46" s="132"/>
      <c r="EV46" s="132"/>
      <c r="EW46" s="132"/>
      <c r="EX46" s="132"/>
      <c r="EY46" s="132"/>
      <c r="EZ46" s="132"/>
      <c r="FA46" s="132"/>
      <c r="FB46" s="132"/>
      <c r="FC46" s="132"/>
      <c r="FD46" s="132"/>
      <c r="FE46" s="132"/>
      <c r="FF46" s="132"/>
      <c r="FG46" s="132"/>
      <c r="FH46" s="132"/>
      <c r="FI46" s="132"/>
      <c r="FJ46" s="132"/>
      <c r="FK46" s="132"/>
      <c r="FL46" s="132"/>
      <c r="FM46" s="132"/>
      <c r="FN46" s="132"/>
      <c r="FO46" s="132"/>
      <c r="FP46" s="132"/>
      <c r="FQ46" s="132"/>
      <c r="FR46" s="132"/>
      <c r="FS46" s="132"/>
      <c r="FT46" s="132"/>
      <c r="FU46" s="132"/>
      <c r="FV46" s="132"/>
      <c r="FW46" s="132"/>
      <c r="FX46" s="132"/>
      <c r="FY46" s="132"/>
      <c r="FZ46" s="132"/>
      <c r="GA46" s="132"/>
      <c r="GB46" s="132"/>
      <c r="GC46" s="132"/>
      <c r="GD46" s="132"/>
      <c r="GE46" s="132"/>
      <c r="GF46" s="132"/>
      <c r="GG46" s="132"/>
      <c r="GH46" s="132"/>
      <c r="GI46" s="132"/>
      <c r="GJ46" s="132"/>
      <c r="GK46" s="132"/>
      <c r="GL46" s="132"/>
      <c r="GM46" s="132"/>
      <c r="GN46" s="132"/>
      <c r="GO46" s="132"/>
      <c r="GP46" s="132"/>
      <c r="GQ46" s="132"/>
      <c r="GR46" s="132"/>
      <c r="GS46" s="132"/>
      <c r="GT46" s="132"/>
      <c r="GU46" s="132"/>
      <c r="GV46" s="132"/>
      <c r="GW46" s="132"/>
      <c r="GX46" s="132"/>
      <c r="GY46" s="132"/>
      <c r="GZ46" s="132"/>
      <c r="HA46" s="132"/>
      <c r="HB46" s="132"/>
      <c r="HC46" s="132"/>
      <c r="HD46" s="132"/>
      <c r="HE46" s="132"/>
      <c r="HF46" s="132"/>
      <c r="HG46" s="132"/>
      <c r="HH46" s="132"/>
      <c r="HI46" s="132"/>
      <c r="HJ46" s="132"/>
      <c r="HK46" s="132"/>
      <c r="HL46" s="132"/>
      <c r="HM46" s="132"/>
      <c r="HN46" s="132"/>
      <c r="HO46" s="132"/>
      <c r="HP46" s="132"/>
      <c r="HQ46" s="132"/>
      <c r="HR46" s="132"/>
      <c r="HS46" s="132"/>
      <c r="HT46" s="132"/>
      <c r="HU46" s="132"/>
      <c r="HV46" s="132"/>
      <c r="HW46" s="132"/>
      <c r="HX46" s="132"/>
      <c r="HY46" s="132"/>
      <c r="HZ46" s="132"/>
      <c r="IA46" s="132"/>
      <c r="IB46" s="132"/>
      <c r="IC46" s="132"/>
      <c r="ID46" s="132"/>
      <c r="IE46" s="132"/>
      <c r="IF46" s="132"/>
      <c r="IG46" s="132"/>
      <c r="IH46" s="132"/>
      <c r="II46" s="132"/>
      <c r="IJ46" s="132"/>
      <c r="IK46" s="132"/>
      <c r="IL46" s="132"/>
      <c r="IM46" s="132"/>
      <c r="IN46" s="132"/>
      <c r="IO46" s="132"/>
      <c r="IP46" s="132"/>
      <c r="IQ46" s="132"/>
      <c r="IR46" s="132"/>
      <c r="IS46" s="132"/>
      <c r="IT46" s="132"/>
      <c r="IU46" s="132"/>
      <c r="IV46" s="132"/>
    </row>
    <row r="47" spans="1:256" ht="15">
      <c r="A47" s="135" t="s">
        <v>97</v>
      </c>
      <c r="B47" s="41" t="s">
        <v>98</v>
      </c>
      <c r="C47" s="136">
        <f>SUM(C37+C46)</f>
        <v>2440889</v>
      </c>
      <c r="D47" s="136">
        <f aca="true" t="shared" si="14" ref="D47:N47">SUM(D37+D46)</f>
        <v>2262889</v>
      </c>
      <c r="E47" s="136">
        <f t="shared" si="14"/>
        <v>2636186</v>
      </c>
      <c r="F47" s="136">
        <f t="shared" si="14"/>
        <v>2262885</v>
      </c>
      <c r="G47" s="136">
        <f t="shared" si="14"/>
        <v>21822943</v>
      </c>
      <c r="H47" s="136">
        <f t="shared" si="14"/>
        <v>11021189</v>
      </c>
      <c r="I47" s="136">
        <f t="shared" si="14"/>
        <v>15183259</v>
      </c>
      <c r="J47" s="136">
        <f t="shared" si="14"/>
        <v>2312884</v>
      </c>
      <c r="K47" s="136">
        <f t="shared" si="14"/>
        <v>2586189</v>
      </c>
      <c r="L47" s="136">
        <f t="shared" si="14"/>
        <v>4298784</v>
      </c>
      <c r="M47" s="136">
        <f t="shared" si="14"/>
        <v>2262895</v>
      </c>
      <c r="N47" s="136">
        <f t="shared" si="14"/>
        <v>2586180</v>
      </c>
      <c r="O47" s="7">
        <f>SUM(O37+O46)</f>
        <v>70383972</v>
      </c>
      <c r="P47" s="116"/>
      <c r="Q47" s="102"/>
      <c r="R47" s="9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7"/>
      <c r="CL47" s="137"/>
      <c r="CM47" s="137"/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7"/>
      <c r="DE47" s="137"/>
      <c r="DF47" s="137"/>
      <c r="DG47" s="137"/>
      <c r="DH47" s="137"/>
      <c r="DI47" s="137"/>
      <c r="DJ47" s="137"/>
      <c r="DK47" s="137"/>
      <c r="DL47" s="137"/>
      <c r="DM47" s="137"/>
      <c r="DN47" s="137"/>
      <c r="DO47" s="137"/>
      <c r="DP47" s="137"/>
      <c r="DQ47" s="137"/>
      <c r="DR47" s="137"/>
      <c r="DS47" s="137"/>
      <c r="DT47" s="137"/>
      <c r="DU47" s="137"/>
      <c r="DV47" s="137"/>
      <c r="DW47" s="137"/>
      <c r="DX47" s="137"/>
      <c r="DY47" s="137"/>
      <c r="DZ47" s="137"/>
      <c r="EA47" s="137"/>
      <c r="EB47" s="137"/>
      <c r="EC47" s="137"/>
      <c r="ED47" s="137"/>
      <c r="EE47" s="137"/>
      <c r="EF47" s="137"/>
      <c r="EG47" s="137"/>
      <c r="EH47" s="137"/>
      <c r="EI47" s="137"/>
      <c r="EJ47" s="137"/>
      <c r="EK47" s="137"/>
      <c r="EL47" s="137"/>
      <c r="EM47" s="137"/>
      <c r="EN47" s="137"/>
      <c r="EO47" s="137"/>
      <c r="EP47" s="137"/>
      <c r="EQ47" s="137"/>
      <c r="ER47" s="137"/>
      <c r="ES47" s="137"/>
      <c r="ET47" s="137"/>
      <c r="EU47" s="137"/>
      <c r="EV47" s="137"/>
      <c r="EW47" s="137"/>
      <c r="EX47" s="137"/>
      <c r="EY47" s="137"/>
      <c r="EZ47" s="137"/>
      <c r="FA47" s="137"/>
      <c r="FB47" s="137"/>
      <c r="FC47" s="137"/>
      <c r="FD47" s="137"/>
      <c r="FE47" s="137"/>
      <c r="FF47" s="137"/>
      <c r="FG47" s="137"/>
      <c r="FH47" s="137"/>
      <c r="FI47" s="137"/>
      <c r="FJ47" s="137"/>
      <c r="FK47" s="137"/>
      <c r="FL47" s="137"/>
      <c r="FM47" s="137"/>
      <c r="FN47" s="137"/>
      <c r="FO47" s="137"/>
      <c r="FP47" s="137"/>
      <c r="FQ47" s="137"/>
      <c r="FR47" s="137"/>
      <c r="FS47" s="137"/>
      <c r="FT47" s="137"/>
      <c r="FU47" s="137"/>
      <c r="FV47" s="137"/>
      <c r="FW47" s="137"/>
      <c r="FX47" s="137"/>
      <c r="FY47" s="137"/>
      <c r="FZ47" s="137"/>
      <c r="GA47" s="137"/>
      <c r="GB47" s="137"/>
      <c r="GC47" s="137"/>
      <c r="GD47" s="137"/>
      <c r="GE47" s="137"/>
      <c r="GF47" s="137"/>
      <c r="GG47" s="137"/>
      <c r="GH47" s="137"/>
      <c r="GI47" s="137"/>
      <c r="GJ47" s="137"/>
      <c r="GK47" s="137"/>
      <c r="GL47" s="137"/>
      <c r="GM47" s="137"/>
      <c r="GN47" s="137"/>
      <c r="GO47" s="137"/>
      <c r="GP47" s="137"/>
      <c r="GQ47" s="137"/>
      <c r="GR47" s="137"/>
      <c r="GS47" s="137"/>
      <c r="GT47" s="137"/>
      <c r="GU47" s="137"/>
      <c r="GV47" s="137"/>
      <c r="GW47" s="137"/>
      <c r="GX47" s="137"/>
      <c r="GY47" s="137"/>
      <c r="GZ47" s="137"/>
      <c r="HA47" s="137"/>
      <c r="HB47" s="137"/>
      <c r="HC47" s="137"/>
      <c r="HD47" s="137"/>
      <c r="HE47" s="137"/>
      <c r="HF47" s="137"/>
      <c r="HG47" s="137"/>
      <c r="HH47" s="137"/>
      <c r="HI47" s="137"/>
      <c r="HJ47" s="137"/>
      <c r="HK47" s="137"/>
      <c r="HL47" s="137"/>
      <c r="HM47" s="137"/>
      <c r="HN47" s="137"/>
      <c r="HO47" s="137"/>
      <c r="HP47" s="137"/>
      <c r="HQ47" s="137"/>
      <c r="HR47" s="137"/>
      <c r="HS47" s="137"/>
      <c r="HT47" s="137"/>
      <c r="HU47" s="137"/>
      <c r="HV47" s="137"/>
      <c r="HW47" s="137"/>
      <c r="HX47" s="137"/>
      <c r="HY47" s="137"/>
      <c r="HZ47" s="137"/>
      <c r="IA47" s="137"/>
      <c r="IB47" s="137"/>
      <c r="IC47" s="137"/>
      <c r="ID47" s="137"/>
      <c r="IE47" s="137"/>
      <c r="IF47" s="137"/>
      <c r="IG47" s="137"/>
      <c r="IH47" s="137"/>
      <c r="II47" s="137"/>
      <c r="IJ47" s="137"/>
      <c r="IK47" s="137"/>
      <c r="IL47" s="137"/>
      <c r="IM47" s="137"/>
      <c r="IN47" s="137"/>
      <c r="IO47" s="137"/>
      <c r="IP47" s="137"/>
      <c r="IQ47" s="137"/>
      <c r="IR47" s="137"/>
      <c r="IS47" s="137"/>
      <c r="IT47" s="137"/>
      <c r="IU47" s="137"/>
      <c r="IV47" s="137"/>
    </row>
    <row r="48" spans="1:256" ht="15">
      <c r="A48" s="138" t="s">
        <v>99</v>
      </c>
      <c r="B48" s="139" t="s">
        <v>100</v>
      </c>
      <c r="C48" s="140">
        <v>851268</v>
      </c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19">
        <v>851268</v>
      </c>
      <c r="P48" s="116"/>
      <c r="Q48" s="102"/>
      <c r="R48" s="9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2"/>
      <c r="DR48" s="92"/>
      <c r="DS48" s="92"/>
      <c r="DT48" s="92"/>
      <c r="DU48" s="92"/>
      <c r="DV48" s="92"/>
      <c r="DW48" s="92"/>
      <c r="DX48" s="92"/>
      <c r="DY48" s="92"/>
      <c r="DZ48" s="92"/>
      <c r="EA48" s="92"/>
      <c r="EB48" s="92"/>
      <c r="EC48" s="92"/>
      <c r="ED48" s="92"/>
      <c r="EE48" s="92"/>
      <c r="EF48" s="92"/>
      <c r="EG48" s="92"/>
      <c r="EH48" s="92"/>
      <c r="EI48" s="92"/>
      <c r="EJ48" s="92"/>
      <c r="EK48" s="92"/>
      <c r="EL48" s="92"/>
      <c r="EM48" s="92"/>
      <c r="EN48" s="92"/>
      <c r="EO48" s="92"/>
      <c r="EP48" s="92"/>
      <c r="EQ48" s="92"/>
      <c r="ER48" s="92"/>
      <c r="ES48" s="92"/>
      <c r="ET48" s="92"/>
      <c r="EU48" s="92"/>
      <c r="EV48" s="92"/>
      <c r="EW48" s="92"/>
      <c r="EX48" s="92"/>
      <c r="EY48" s="92"/>
      <c r="EZ48" s="92"/>
      <c r="FA48" s="92"/>
      <c r="FB48" s="92"/>
      <c r="FC48" s="92"/>
      <c r="FD48" s="92"/>
      <c r="FE48" s="92"/>
      <c r="FF48" s="92"/>
      <c r="FG48" s="92"/>
      <c r="FH48" s="92"/>
      <c r="FI48" s="92"/>
      <c r="FJ48" s="92"/>
      <c r="FK48" s="92"/>
      <c r="FL48" s="92"/>
      <c r="FM48" s="92"/>
      <c r="FN48" s="92"/>
      <c r="FO48" s="92"/>
      <c r="FP48" s="92"/>
      <c r="FQ48" s="92"/>
      <c r="FR48" s="92"/>
      <c r="FS48" s="92"/>
      <c r="FT48" s="92"/>
      <c r="FU48" s="92"/>
      <c r="FV48" s="92"/>
      <c r="FW48" s="92"/>
      <c r="FX48" s="92"/>
      <c r="FY48" s="92"/>
      <c r="FZ48" s="92"/>
      <c r="GA48" s="92"/>
      <c r="GB48" s="92"/>
      <c r="GC48" s="92"/>
      <c r="GD48" s="92"/>
      <c r="GE48" s="92"/>
      <c r="GF48" s="92"/>
      <c r="GG48" s="92"/>
      <c r="GH48" s="92"/>
      <c r="GI48" s="92"/>
      <c r="GJ48" s="92"/>
      <c r="GK48" s="92"/>
      <c r="GL48" s="92"/>
      <c r="GM48" s="92"/>
      <c r="GN48" s="92"/>
      <c r="GO48" s="92"/>
      <c r="GP48" s="92"/>
      <c r="GQ48" s="92"/>
      <c r="GR48" s="92"/>
      <c r="GS48" s="92"/>
      <c r="GT48" s="92"/>
      <c r="GU48" s="92"/>
      <c r="GV48" s="92"/>
      <c r="GW48" s="92"/>
      <c r="GX48" s="92"/>
      <c r="GY48" s="92"/>
      <c r="GZ48" s="92"/>
      <c r="HA48" s="92"/>
      <c r="HB48" s="92"/>
      <c r="HC48" s="92"/>
      <c r="HD48" s="92"/>
      <c r="HE48" s="92"/>
      <c r="HF48" s="92"/>
      <c r="HG48" s="92"/>
      <c r="HH48" s="92"/>
      <c r="HI48" s="92"/>
      <c r="HJ48" s="92"/>
      <c r="HK48" s="92"/>
      <c r="HL48" s="92"/>
      <c r="HM48" s="92"/>
      <c r="HN48" s="92"/>
      <c r="HO48" s="92"/>
      <c r="HP48" s="92"/>
      <c r="HQ48" s="92"/>
      <c r="HR48" s="92"/>
      <c r="HS48" s="92"/>
      <c r="HT48" s="92"/>
      <c r="HU48" s="92"/>
      <c r="HV48" s="92"/>
      <c r="HW48" s="92"/>
      <c r="HX48" s="92"/>
      <c r="HY48" s="92"/>
      <c r="HZ48" s="92"/>
      <c r="IA48" s="92"/>
      <c r="IB48" s="92"/>
      <c r="IC48" s="92"/>
      <c r="ID48" s="92"/>
      <c r="IE48" s="92"/>
      <c r="IF48" s="92"/>
      <c r="IG48" s="92"/>
      <c r="IH48" s="92"/>
      <c r="II48" s="92"/>
      <c r="IJ48" s="92"/>
      <c r="IK48" s="92"/>
      <c r="IL48" s="92"/>
      <c r="IM48" s="92"/>
      <c r="IN48" s="92"/>
      <c r="IO48" s="92"/>
      <c r="IP48" s="92"/>
      <c r="IQ48" s="92"/>
      <c r="IR48" s="92"/>
      <c r="IS48" s="92"/>
      <c r="IT48" s="92"/>
      <c r="IU48" s="92"/>
      <c r="IV48" s="92"/>
    </row>
    <row r="49" spans="1:256" ht="15">
      <c r="A49" s="48" t="s">
        <v>103</v>
      </c>
      <c r="B49" s="49" t="s">
        <v>104</v>
      </c>
      <c r="C49" s="136">
        <f>SUM(C48)</f>
        <v>851268</v>
      </c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7">
        <f>SUM(O48)</f>
        <v>851268</v>
      </c>
      <c r="P49" s="116"/>
      <c r="Q49" s="122"/>
      <c r="R49" s="9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7"/>
      <c r="CL49" s="137"/>
      <c r="CM49" s="137"/>
      <c r="CN49" s="137"/>
      <c r="CO49" s="137"/>
      <c r="CP49" s="137"/>
      <c r="CQ49" s="137"/>
      <c r="CR49" s="137"/>
      <c r="CS49" s="137"/>
      <c r="CT49" s="137"/>
      <c r="CU49" s="137"/>
      <c r="CV49" s="137"/>
      <c r="CW49" s="137"/>
      <c r="CX49" s="137"/>
      <c r="CY49" s="137"/>
      <c r="CZ49" s="137"/>
      <c r="DA49" s="137"/>
      <c r="DB49" s="137"/>
      <c r="DC49" s="137"/>
      <c r="DD49" s="137"/>
      <c r="DE49" s="137"/>
      <c r="DF49" s="137"/>
      <c r="DG49" s="137"/>
      <c r="DH49" s="137"/>
      <c r="DI49" s="137"/>
      <c r="DJ49" s="137"/>
      <c r="DK49" s="137"/>
      <c r="DL49" s="137"/>
      <c r="DM49" s="137"/>
      <c r="DN49" s="137"/>
      <c r="DO49" s="137"/>
      <c r="DP49" s="137"/>
      <c r="DQ49" s="137"/>
      <c r="DR49" s="137"/>
      <c r="DS49" s="137"/>
      <c r="DT49" s="137"/>
      <c r="DU49" s="137"/>
      <c r="DV49" s="137"/>
      <c r="DW49" s="137"/>
      <c r="DX49" s="137"/>
      <c r="DY49" s="137"/>
      <c r="DZ49" s="137"/>
      <c r="EA49" s="137"/>
      <c r="EB49" s="137"/>
      <c r="EC49" s="137"/>
      <c r="ED49" s="137"/>
      <c r="EE49" s="137"/>
      <c r="EF49" s="137"/>
      <c r="EG49" s="137"/>
      <c r="EH49" s="137"/>
      <c r="EI49" s="137"/>
      <c r="EJ49" s="137"/>
      <c r="EK49" s="137"/>
      <c r="EL49" s="137"/>
      <c r="EM49" s="137"/>
      <c r="EN49" s="137"/>
      <c r="EO49" s="137"/>
      <c r="EP49" s="137"/>
      <c r="EQ49" s="137"/>
      <c r="ER49" s="137"/>
      <c r="ES49" s="137"/>
      <c r="ET49" s="137"/>
      <c r="EU49" s="137"/>
      <c r="EV49" s="137"/>
      <c r="EW49" s="137"/>
      <c r="EX49" s="137"/>
      <c r="EY49" s="137"/>
      <c r="EZ49" s="137"/>
      <c r="FA49" s="137"/>
      <c r="FB49" s="137"/>
      <c r="FC49" s="137"/>
      <c r="FD49" s="137"/>
      <c r="FE49" s="137"/>
      <c r="FF49" s="137"/>
      <c r="FG49" s="137"/>
      <c r="FH49" s="137"/>
      <c r="FI49" s="137"/>
      <c r="FJ49" s="137"/>
      <c r="FK49" s="137"/>
      <c r="FL49" s="137"/>
      <c r="FM49" s="137"/>
      <c r="FN49" s="137"/>
      <c r="FO49" s="137"/>
      <c r="FP49" s="137"/>
      <c r="FQ49" s="137"/>
      <c r="FR49" s="137"/>
      <c r="FS49" s="137"/>
      <c r="FT49" s="137"/>
      <c r="FU49" s="137"/>
      <c r="FV49" s="137"/>
      <c r="FW49" s="137"/>
      <c r="FX49" s="137"/>
      <c r="FY49" s="137"/>
      <c r="FZ49" s="137"/>
      <c r="GA49" s="137"/>
      <c r="GB49" s="137"/>
      <c r="GC49" s="137"/>
      <c r="GD49" s="137"/>
      <c r="GE49" s="137"/>
      <c r="GF49" s="137"/>
      <c r="GG49" s="137"/>
      <c r="GH49" s="137"/>
      <c r="GI49" s="137"/>
      <c r="GJ49" s="137"/>
      <c r="GK49" s="137"/>
      <c r="GL49" s="137"/>
      <c r="GM49" s="137"/>
      <c r="GN49" s="137"/>
      <c r="GO49" s="137"/>
      <c r="GP49" s="137"/>
      <c r="GQ49" s="137"/>
      <c r="GR49" s="137"/>
      <c r="GS49" s="137"/>
      <c r="GT49" s="137"/>
      <c r="GU49" s="137"/>
      <c r="GV49" s="137"/>
      <c r="GW49" s="137"/>
      <c r="GX49" s="137"/>
      <c r="GY49" s="137"/>
      <c r="GZ49" s="137"/>
      <c r="HA49" s="137"/>
      <c r="HB49" s="137"/>
      <c r="HC49" s="137"/>
      <c r="HD49" s="137"/>
      <c r="HE49" s="137"/>
      <c r="HF49" s="137"/>
      <c r="HG49" s="137"/>
      <c r="HH49" s="137"/>
      <c r="HI49" s="137"/>
      <c r="HJ49" s="137"/>
      <c r="HK49" s="137"/>
      <c r="HL49" s="137"/>
      <c r="HM49" s="137"/>
      <c r="HN49" s="137"/>
      <c r="HO49" s="137"/>
      <c r="HP49" s="137"/>
      <c r="HQ49" s="137"/>
      <c r="HR49" s="137"/>
      <c r="HS49" s="137"/>
      <c r="HT49" s="137"/>
      <c r="HU49" s="137"/>
      <c r="HV49" s="137"/>
      <c r="HW49" s="137"/>
      <c r="HX49" s="137"/>
      <c r="HY49" s="137"/>
      <c r="HZ49" s="137"/>
      <c r="IA49" s="137"/>
      <c r="IB49" s="137"/>
      <c r="IC49" s="137"/>
      <c r="ID49" s="137"/>
      <c r="IE49" s="137"/>
      <c r="IF49" s="137"/>
      <c r="IG49" s="137"/>
      <c r="IH49" s="137"/>
      <c r="II49" s="137"/>
      <c r="IJ49" s="137"/>
      <c r="IK49" s="137"/>
      <c r="IL49" s="137"/>
      <c r="IM49" s="137"/>
      <c r="IN49" s="137"/>
      <c r="IO49" s="137"/>
      <c r="IP49" s="137"/>
      <c r="IQ49" s="137"/>
      <c r="IR49" s="137"/>
      <c r="IS49" s="137"/>
      <c r="IT49" s="137"/>
      <c r="IU49" s="137"/>
      <c r="IV49" s="137"/>
    </row>
    <row r="50" spans="1:256" ht="15">
      <c r="A50" s="141" t="s">
        <v>12</v>
      </c>
      <c r="B50" s="141"/>
      <c r="C50" s="136">
        <f>SUM(C47+C49)</f>
        <v>3292157</v>
      </c>
      <c r="D50" s="136">
        <f aca="true" t="shared" si="15" ref="D50:N50">SUM(D47+D49)</f>
        <v>2262889</v>
      </c>
      <c r="E50" s="136">
        <f t="shared" si="15"/>
        <v>2636186</v>
      </c>
      <c r="F50" s="136">
        <f t="shared" si="15"/>
        <v>2262885</v>
      </c>
      <c r="G50" s="136">
        <f t="shared" si="15"/>
        <v>21822943</v>
      </c>
      <c r="H50" s="136">
        <f t="shared" si="15"/>
        <v>11021189</v>
      </c>
      <c r="I50" s="136">
        <f t="shared" si="15"/>
        <v>15183259</v>
      </c>
      <c r="J50" s="136">
        <f t="shared" si="15"/>
        <v>2312884</v>
      </c>
      <c r="K50" s="136">
        <f t="shared" si="15"/>
        <v>2586189</v>
      </c>
      <c r="L50" s="136">
        <f t="shared" si="15"/>
        <v>4298784</v>
      </c>
      <c r="M50" s="136">
        <f t="shared" si="15"/>
        <v>2262895</v>
      </c>
      <c r="N50" s="136">
        <f t="shared" si="15"/>
        <v>2586180</v>
      </c>
      <c r="O50" s="7">
        <f>SUM(O47+O49)</f>
        <v>71235240</v>
      </c>
      <c r="P50" s="116"/>
      <c r="Q50" s="122"/>
      <c r="R50" s="9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BX50" s="137"/>
      <c r="BY50" s="137"/>
      <c r="BZ50" s="137"/>
      <c r="CA50" s="137"/>
      <c r="CB50" s="137"/>
      <c r="CC50" s="137"/>
      <c r="CD50" s="137"/>
      <c r="CE50" s="137"/>
      <c r="CF50" s="137"/>
      <c r="CG50" s="137"/>
      <c r="CH50" s="137"/>
      <c r="CI50" s="137"/>
      <c r="CJ50" s="137"/>
      <c r="CK50" s="137"/>
      <c r="CL50" s="137"/>
      <c r="CM50" s="137"/>
      <c r="CN50" s="137"/>
      <c r="CO50" s="137"/>
      <c r="CP50" s="137"/>
      <c r="CQ50" s="137"/>
      <c r="CR50" s="137"/>
      <c r="CS50" s="137"/>
      <c r="CT50" s="137"/>
      <c r="CU50" s="137"/>
      <c r="CV50" s="137"/>
      <c r="CW50" s="137"/>
      <c r="CX50" s="137"/>
      <c r="CY50" s="137"/>
      <c r="CZ50" s="137"/>
      <c r="DA50" s="137"/>
      <c r="DB50" s="137"/>
      <c r="DC50" s="137"/>
      <c r="DD50" s="137"/>
      <c r="DE50" s="137"/>
      <c r="DF50" s="137"/>
      <c r="DG50" s="137"/>
      <c r="DH50" s="137"/>
      <c r="DI50" s="137"/>
      <c r="DJ50" s="137"/>
      <c r="DK50" s="137"/>
      <c r="DL50" s="137"/>
      <c r="DM50" s="137"/>
      <c r="DN50" s="137"/>
      <c r="DO50" s="137"/>
      <c r="DP50" s="137"/>
      <c r="DQ50" s="137"/>
      <c r="DR50" s="137"/>
      <c r="DS50" s="137"/>
      <c r="DT50" s="137"/>
      <c r="DU50" s="137"/>
      <c r="DV50" s="137"/>
      <c r="DW50" s="137"/>
      <c r="DX50" s="137"/>
      <c r="DY50" s="137"/>
      <c r="DZ50" s="137"/>
      <c r="EA50" s="137"/>
      <c r="EB50" s="137"/>
      <c r="EC50" s="137"/>
      <c r="ED50" s="137"/>
      <c r="EE50" s="137"/>
      <c r="EF50" s="137"/>
      <c r="EG50" s="137"/>
      <c r="EH50" s="137"/>
      <c r="EI50" s="137"/>
      <c r="EJ50" s="137"/>
      <c r="EK50" s="137"/>
      <c r="EL50" s="137"/>
      <c r="EM50" s="137"/>
      <c r="EN50" s="137"/>
      <c r="EO50" s="137"/>
      <c r="EP50" s="137"/>
      <c r="EQ50" s="137"/>
      <c r="ER50" s="137"/>
      <c r="ES50" s="137"/>
      <c r="ET50" s="137"/>
      <c r="EU50" s="137"/>
      <c r="EV50" s="137"/>
      <c r="EW50" s="137"/>
      <c r="EX50" s="137"/>
      <c r="EY50" s="137"/>
      <c r="EZ50" s="137"/>
      <c r="FA50" s="137"/>
      <c r="FB50" s="137"/>
      <c r="FC50" s="137"/>
      <c r="FD50" s="137"/>
      <c r="FE50" s="137"/>
      <c r="FF50" s="137"/>
      <c r="FG50" s="137"/>
      <c r="FH50" s="137"/>
      <c r="FI50" s="137"/>
      <c r="FJ50" s="137"/>
      <c r="FK50" s="137"/>
      <c r="FL50" s="137"/>
      <c r="FM50" s="137"/>
      <c r="FN50" s="137"/>
      <c r="FO50" s="137"/>
      <c r="FP50" s="137"/>
      <c r="FQ50" s="137"/>
      <c r="FR50" s="137"/>
      <c r="FS50" s="137"/>
      <c r="FT50" s="137"/>
      <c r="FU50" s="137"/>
      <c r="FV50" s="137"/>
      <c r="FW50" s="137"/>
      <c r="FX50" s="137"/>
      <c r="FY50" s="137"/>
      <c r="FZ50" s="137"/>
      <c r="GA50" s="137"/>
      <c r="GB50" s="137"/>
      <c r="GC50" s="137"/>
      <c r="GD50" s="137"/>
      <c r="GE50" s="137"/>
      <c r="GF50" s="137"/>
      <c r="GG50" s="137"/>
      <c r="GH50" s="137"/>
      <c r="GI50" s="137"/>
      <c r="GJ50" s="137"/>
      <c r="GK50" s="137"/>
      <c r="GL50" s="137"/>
      <c r="GM50" s="137"/>
      <c r="GN50" s="137"/>
      <c r="GO50" s="137"/>
      <c r="GP50" s="137"/>
      <c r="GQ50" s="137"/>
      <c r="GR50" s="137"/>
      <c r="GS50" s="137"/>
      <c r="GT50" s="137"/>
      <c r="GU50" s="137"/>
      <c r="GV50" s="137"/>
      <c r="GW50" s="137"/>
      <c r="GX50" s="137"/>
      <c r="GY50" s="137"/>
      <c r="GZ50" s="137"/>
      <c r="HA50" s="137"/>
      <c r="HB50" s="137"/>
      <c r="HC50" s="137"/>
      <c r="HD50" s="137"/>
      <c r="HE50" s="137"/>
      <c r="HF50" s="137"/>
      <c r="HG50" s="137"/>
      <c r="HH50" s="137"/>
      <c r="HI50" s="137"/>
      <c r="HJ50" s="137"/>
      <c r="HK50" s="137"/>
      <c r="HL50" s="137"/>
      <c r="HM50" s="137"/>
      <c r="HN50" s="137"/>
      <c r="HO50" s="137"/>
      <c r="HP50" s="137"/>
      <c r="HQ50" s="137"/>
      <c r="HR50" s="137"/>
      <c r="HS50" s="137"/>
      <c r="HT50" s="137"/>
      <c r="HU50" s="137"/>
      <c r="HV50" s="137"/>
      <c r="HW50" s="137"/>
      <c r="HX50" s="137"/>
      <c r="HY50" s="137"/>
      <c r="HZ50" s="137"/>
      <c r="IA50" s="137"/>
      <c r="IB50" s="137"/>
      <c r="IC50" s="137"/>
      <c r="ID50" s="137"/>
      <c r="IE50" s="137"/>
      <c r="IF50" s="137"/>
      <c r="IG50" s="137"/>
      <c r="IH50" s="137"/>
      <c r="II50" s="137"/>
      <c r="IJ50" s="137"/>
      <c r="IK50" s="137"/>
      <c r="IL50" s="137"/>
      <c r="IM50" s="137"/>
      <c r="IN50" s="137"/>
      <c r="IO50" s="137"/>
      <c r="IP50" s="137"/>
      <c r="IQ50" s="137"/>
      <c r="IR50" s="137"/>
      <c r="IS50" s="137"/>
      <c r="IT50" s="137"/>
      <c r="IU50" s="137"/>
      <c r="IV50" s="137"/>
    </row>
    <row r="51" spans="1:256" ht="15">
      <c r="A51" s="142"/>
      <c r="B51" s="142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4"/>
      <c r="P51" s="116"/>
      <c r="Q51" s="122"/>
      <c r="R51" s="9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37"/>
      <c r="CF51" s="137"/>
      <c r="CG51" s="137"/>
      <c r="CH51" s="137"/>
      <c r="CI51" s="137"/>
      <c r="CJ51" s="137"/>
      <c r="CK51" s="137"/>
      <c r="CL51" s="137"/>
      <c r="CM51" s="137"/>
      <c r="CN51" s="137"/>
      <c r="CO51" s="137"/>
      <c r="CP51" s="137"/>
      <c r="CQ51" s="137"/>
      <c r="CR51" s="137"/>
      <c r="CS51" s="137"/>
      <c r="CT51" s="137"/>
      <c r="CU51" s="137"/>
      <c r="CV51" s="137"/>
      <c r="CW51" s="137"/>
      <c r="CX51" s="137"/>
      <c r="CY51" s="137"/>
      <c r="CZ51" s="137"/>
      <c r="DA51" s="137"/>
      <c r="DB51" s="137"/>
      <c r="DC51" s="137"/>
      <c r="DD51" s="137"/>
      <c r="DE51" s="137"/>
      <c r="DF51" s="137"/>
      <c r="DG51" s="137"/>
      <c r="DH51" s="137"/>
      <c r="DI51" s="137"/>
      <c r="DJ51" s="137"/>
      <c r="DK51" s="137"/>
      <c r="DL51" s="137"/>
      <c r="DM51" s="137"/>
      <c r="DN51" s="137"/>
      <c r="DO51" s="137"/>
      <c r="DP51" s="137"/>
      <c r="DQ51" s="137"/>
      <c r="DR51" s="137"/>
      <c r="DS51" s="137"/>
      <c r="DT51" s="137"/>
      <c r="DU51" s="137"/>
      <c r="DV51" s="137"/>
      <c r="DW51" s="137"/>
      <c r="DX51" s="137"/>
      <c r="DY51" s="137"/>
      <c r="DZ51" s="137"/>
      <c r="EA51" s="137"/>
      <c r="EB51" s="137"/>
      <c r="EC51" s="137"/>
      <c r="ED51" s="137"/>
      <c r="EE51" s="137"/>
      <c r="EF51" s="137"/>
      <c r="EG51" s="137"/>
      <c r="EH51" s="137"/>
      <c r="EI51" s="137"/>
      <c r="EJ51" s="137"/>
      <c r="EK51" s="137"/>
      <c r="EL51" s="137"/>
      <c r="EM51" s="137"/>
      <c r="EN51" s="137"/>
      <c r="EO51" s="137"/>
      <c r="EP51" s="137"/>
      <c r="EQ51" s="137"/>
      <c r="ER51" s="137"/>
      <c r="ES51" s="137"/>
      <c r="ET51" s="137"/>
      <c r="EU51" s="137"/>
      <c r="EV51" s="137"/>
      <c r="EW51" s="137"/>
      <c r="EX51" s="137"/>
      <c r="EY51" s="137"/>
      <c r="EZ51" s="137"/>
      <c r="FA51" s="137"/>
      <c r="FB51" s="137"/>
      <c r="FC51" s="137"/>
      <c r="FD51" s="137"/>
      <c r="FE51" s="137"/>
      <c r="FF51" s="137"/>
      <c r="FG51" s="137"/>
      <c r="FH51" s="137"/>
      <c r="FI51" s="137"/>
      <c r="FJ51" s="137"/>
      <c r="FK51" s="137"/>
      <c r="FL51" s="137"/>
      <c r="FM51" s="137"/>
      <c r="FN51" s="137"/>
      <c r="FO51" s="137"/>
      <c r="FP51" s="137"/>
      <c r="FQ51" s="137"/>
      <c r="FR51" s="137"/>
      <c r="FS51" s="137"/>
      <c r="FT51" s="137"/>
      <c r="FU51" s="137"/>
      <c r="FV51" s="137"/>
      <c r="FW51" s="137"/>
      <c r="FX51" s="137"/>
      <c r="FY51" s="137"/>
      <c r="FZ51" s="137"/>
      <c r="GA51" s="137"/>
      <c r="GB51" s="137"/>
      <c r="GC51" s="137"/>
      <c r="GD51" s="137"/>
      <c r="GE51" s="137"/>
      <c r="GF51" s="137"/>
      <c r="GG51" s="137"/>
      <c r="GH51" s="137"/>
      <c r="GI51" s="137"/>
      <c r="GJ51" s="137"/>
      <c r="GK51" s="137"/>
      <c r="GL51" s="137"/>
      <c r="GM51" s="137"/>
      <c r="GN51" s="137"/>
      <c r="GO51" s="137"/>
      <c r="GP51" s="137"/>
      <c r="GQ51" s="137"/>
      <c r="GR51" s="137"/>
      <c r="GS51" s="137"/>
      <c r="GT51" s="137"/>
      <c r="GU51" s="137"/>
      <c r="GV51" s="137"/>
      <c r="GW51" s="137"/>
      <c r="GX51" s="137"/>
      <c r="GY51" s="137"/>
      <c r="GZ51" s="137"/>
      <c r="HA51" s="137"/>
      <c r="HB51" s="137"/>
      <c r="HC51" s="137"/>
      <c r="HD51" s="137"/>
      <c r="HE51" s="137"/>
      <c r="HF51" s="137"/>
      <c r="HG51" s="137"/>
      <c r="HH51" s="137"/>
      <c r="HI51" s="137"/>
      <c r="HJ51" s="137"/>
      <c r="HK51" s="137"/>
      <c r="HL51" s="137"/>
      <c r="HM51" s="137"/>
      <c r="HN51" s="137"/>
      <c r="HO51" s="137"/>
      <c r="HP51" s="137"/>
      <c r="HQ51" s="137"/>
      <c r="HR51" s="137"/>
      <c r="HS51" s="137"/>
      <c r="HT51" s="137"/>
      <c r="HU51" s="137"/>
      <c r="HV51" s="137"/>
      <c r="HW51" s="137"/>
      <c r="HX51" s="137"/>
      <c r="HY51" s="137"/>
      <c r="HZ51" s="137"/>
      <c r="IA51" s="137"/>
      <c r="IB51" s="137"/>
      <c r="IC51" s="137"/>
      <c r="ID51" s="137"/>
      <c r="IE51" s="137"/>
      <c r="IF51" s="137"/>
      <c r="IG51" s="137"/>
      <c r="IH51" s="137"/>
      <c r="II51" s="137"/>
      <c r="IJ51" s="137"/>
      <c r="IK51" s="137"/>
      <c r="IL51" s="137"/>
      <c r="IM51" s="137"/>
      <c r="IN51" s="137"/>
      <c r="IO51" s="137"/>
      <c r="IP51" s="137"/>
      <c r="IQ51" s="137"/>
      <c r="IR51" s="137"/>
      <c r="IS51" s="137"/>
      <c r="IT51" s="137"/>
      <c r="IU51" s="137"/>
      <c r="IV51" s="137"/>
    </row>
    <row r="52" spans="1:256" ht="15">
      <c r="A52" s="142"/>
      <c r="B52" s="142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4"/>
      <c r="P52" s="116"/>
      <c r="Q52" s="122"/>
      <c r="R52" s="9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7"/>
      <c r="CL52" s="137"/>
      <c r="CM52" s="137"/>
      <c r="CN52" s="137"/>
      <c r="CO52" s="137"/>
      <c r="CP52" s="137"/>
      <c r="CQ52" s="137"/>
      <c r="CR52" s="137"/>
      <c r="CS52" s="137"/>
      <c r="CT52" s="137"/>
      <c r="CU52" s="137"/>
      <c r="CV52" s="137"/>
      <c r="CW52" s="137"/>
      <c r="CX52" s="137"/>
      <c r="CY52" s="137"/>
      <c r="CZ52" s="137"/>
      <c r="DA52" s="137"/>
      <c r="DB52" s="137"/>
      <c r="DC52" s="137"/>
      <c r="DD52" s="137"/>
      <c r="DE52" s="137"/>
      <c r="DF52" s="137"/>
      <c r="DG52" s="137"/>
      <c r="DH52" s="137"/>
      <c r="DI52" s="137"/>
      <c r="DJ52" s="137"/>
      <c r="DK52" s="137"/>
      <c r="DL52" s="137"/>
      <c r="DM52" s="137"/>
      <c r="DN52" s="137"/>
      <c r="DO52" s="137"/>
      <c r="DP52" s="137"/>
      <c r="DQ52" s="137"/>
      <c r="DR52" s="137"/>
      <c r="DS52" s="137"/>
      <c r="DT52" s="137"/>
      <c r="DU52" s="137"/>
      <c r="DV52" s="137"/>
      <c r="DW52" s="137"/>
      <c r="DX52" s="137"/>
      <c r="DY52" s="137"/>
      <c r="DZ52" s="137"/>
      <c r="EA52" s="137"/>
      <c r="EB52" s="137"/>
      <c r="EC52" s="137"/>
      <c r="ED52" s="137"/>
      <c r="EE52" s="137"/>
      <c r="EF52" s="137"/>
      <c r="EG52" s="137"/>
      <c r="EH52" s="137"/>
      <c r="EI52" s="137"/>
      <c r="EJ52" s="137"/>
      <c r="EK52" s="137"/>
      <c r="EL52" s="137"/>
      <c r="EM52" s="137"/>
      <c r="EN52" s="137"/>
      <c r="EO52" s="137"/>
      <c r="EP52" s="137"/>
      <c r="EQ52" s="137"/>
      <c r="ER52" s="137"/>
      <c r="ES52" s="137"/>
      <c r="ET52" s="137"/>
      <c r="EU52" s="137"/>
      <c r="EV52" s="137"/>
      <c r="EW52" s="137"/>
      <c r="EX52" s="137"/>
      <c r="EY52" s="137"/>
      <c r="EZ52" s="137"/>
      <c r="FA52" s="137"/>
      <c r="FB52" s="137"/>
      <c r="FC52" s="137"/>
      <c r="FD52" s="137"/>
      <c r="FE52" s="137"/>
      <c r="FF52" s="137"/>
      <c r="FG52" s="137"/>
      <c r="FH52" s="137"/>
      <c r="FI52" s="137"/>
      <c r="FJ52" s="137"/>
      <c r="FK52" s="137"/>
      <c r="FL52" s="137"/>
      <c r="FM52" s="137"/>
      <c r="FN52" s="137"/>
      <c r="FO52" s="137"/>
      <c r="FP52" s="137"/>
      <c r="FQ52" s="137"/>
      <c r="FR52" s="137"/>
      <c r="FS52" s="137"/>
      <c r="FT52" s="137"/>
      <c r="FU52" s="137"/>
      <c r="FV52" s="137"/>
      <c r="FW52" s="137"/>
      <c r="FX52" s="137"/>
      <c r="FY52" s="137"/>
      <c r="FZ52" s="137"/>
      <c r="GA52" s="137"/>
      <c r="GB52" s="137"/>
      <c r="GC52" s="137"/>
      <c r="GD52" s="137"/>
      <c r="GE52" s="137"/>
      <c r="GF52" s="137"/>
      <c r="GG52" s="137"/>
      <c r="GH52" s="137"/>
      <c r="GI52" s="137"/>
      <c r="GJ52" s="137"/>
      <c r="GK52" s="137"/>
      <c r="GL52" s="137"/>
      <c r="GM52" s="137"/>
      <c r="GN52" s="137"/>
      <c r="GO52" s="137"/>
      <c r="GP52" s="137"/>
      <c r="GQ52" s="137"/>
      <c r="GR52" s="137"/>
      <c r="GS52" s="137"/>
      <c r="GT52" s="137"/>
      <c r="GU52" s="137"/>
      <c r="GV52" s="137"/>
      <c r="GW52" s="137"/>
      <c r="GX52" s="137"/>
      <c r="GY52" s="137"/>
      <c r="GZ52" s="137"/>
      <c r="HA52" s="137"/>
      <c r="HB52" s="137"/>
      <c r="HC52" s="137"/>
      <c r="HD52" s="137"/>
      <c r="HE52" s="137"/>
      <c r="HF52" s="137"/>
      <c r="HG52" s="137"/>
      <c r="HH52" s="137"/>
      <c r="HI52" s="137"/>
      <c r="HJ52" s="137"/>
      <c r="HK52" s="137"/>
      <c r="HL52" s="137"/>
      <c r="HM52" s="137"/>
      <c r="HN52" s="137"/>
      <c r="HO52" s="137"/>
      <c r="HP52" s="137"/>
      <c r="HQ52" s="137"/>
      <c r="HR52" s="137"/>
      <c r="HS52" s="137"/>
      <c r="HT52" s="137"/>
      <c r="HU52" s="137"/>
      <c r="HV52" s="137"/>
      <c r="HW52" s="137"/>
      <c r="HX52" s="137"/>
      <c r="HY52" s="137"/>
      <c r="HZ52" s="137"/>
      <c r="IA52" s="137"/>
      <c r="IB52" s="137"/>
      <c r="IC52" s="137"/>
      <c r="ID52" s="137"/>
      <c r="IE52" s="137"/>
      <c r="IF52" s="137"/>
      <c r="IG52" s="137"/>
      <c r="IH52" s="137"/>
      <c r="II52" s="137"/>
      <c r="IJ52" s="137"/>
      <c r="IK52" s="137"/>
      <c r="IL52" s="137"/>
      <c r="IM52" s="137"/>
      <c r="IN52" s="137"/>
      <c r="IO52" s="137"/>
      <c r="IP52" s="137"/>
      <c r="IQ52" s="137"/>
      <c r="IR52" s="137"/>
      <c r="IS52" s="137"/>
      <c r="IT52" s="137"/>
      <c r="IU52" s="137"/>
      <c r="IV52" s="137"/>
    </row>
    <row r="53" spans="1:256" ht="15">
      <c r="A53" s="142"/>
      <c r="B53" s="142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4"/>
      <c r="P53" s="116"/>
      <c r="Q53" s="122"/>
      <c r="R53" s="9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BX53" s="137"/>
      <c r="BY53" s="137"/>
      <c r="BZ53" s="137"/>
      <c r="CA53" s="137"/>
      <c r="CB53" s="137"/>
      <c r="CC53" s="137"/>
      <c r="CD53" s="137"/>
      <c r="CE53" s="137"/>
      <c r="CF53" s="137"/>
      <c r="CG53" s="137"/>
      <c r="CH53" s="137"/>
      <c r="CI53" s="137"/>
      <c r="CJ53" s="137"/>
      <c r="CK53" s="137"/>
      <c r="CL53" s="137"/>
      <c r="CM53" s="137"/>
      <c r="CN53" s="137"/>
      <c r="CO53" s="137"/>
      <c r="CP53" s="137"/>
      <c r="CQ53" s="137"/>
      <c r="CR53" s="137"/>
      <c r="CS53" s="137"/>
      <c r="CT53" s="137"/>
      <c r="CU53" s="137"/>
      <c r="CV53" s="137"/>
      <c r="CW53" s="137"/>
      <c r="CX53" s="137"/>
      <c r="CY53" s="137"/>
      <c r="CZ53" s="137"/>
      <c r="DA53" s="137"/>
      <c r="DB53" s="137"/>
      <c r="DC53" s="137"/>
      <c r="DD53" s="137"/>
      <c r="DE53" s="137"/>
      <c r="DF53" s="137"/>
      <c r="DG53" s="137"/>
      <c r="DH53" s="137"/>
      <c r="DI53" s="137"/>
      <c r="DJ53" s="137"/>
      <c r="DK53" s="137"/>
      <c r="DL53" s="137"/>
      <c r="DM53" s="137"/>
      <c r="DN53" s="137"/>
      <c r="DO53" s="137"/>
      <c r="DP53" s="137"/>
      <c r="DQ53" s="137"/>
      <c r="DR53" s="137"/>
      <c r="DS53" s="137"/>
      <c r="DT53" s="137"/>
      <c r="DU53" s="137"/>
      <c r="DV53" s="137"/>
      <c r="DW53" s="137"/>
      <c r="DX53" s="137"/>
      <c r="DY53" s="137"/>
      <c r="DZ53" s="137"/>
      <c r="EA53" s="137"/>
      <c r="EB53" s="137"/>
      <c r="EC53" s="137"/>
      <c r="ED53" s="137"/>
      <c r="EE53" s="137"/>
      <c r="EF53" s="137"/>
      <c r="EG53" s="137"/>
      <c r="EH53" s="137"/>
      <c r="EI53" s="137"/>
      <c r="EJ53" s="137"/>
      <c r="EK53" s="137"/>
      <c r="EL53" s="137"/>
      <c r="EM53" s="137"/>
      <c r="EN53" s="137"/>
      <c r="EO53" s="137"/>
      <c r="EP53" s="137"/>
      <c r="EQ53" s="137"/>
      <c r="ER53" s="137"/>
      <c r="ES53" s="137"/>
      <c r="ET53" s="137"/>
      <c r="EU53" s="137"/>
      <c r="EV53" s="137"/>
      <c r="EW53" s="137"/>
      <c r="EX53" s="137"/>
      <c r="EY53" s="137"/>
      <c r="EZ53" s="137"/>
      <c r="FA53" s="137"/>
      <c r="FB53" s="137"/>
      <c r="FC53" s="137"/>
      <c r="FD53" s="137"/>
      <c r="FE53" s="137"/>
      <c r="FF53" s="137"/>
      <c r="FG53" s="137"/>
      <c r="FH53" s="137"/>
      <c r="FI53" s="137"/>
      <c r="FJ53" s="137"/>
      <c r="FK53" s="137"/>
      <c r="FL53" s="137"/>
      <c r="FM53" s="137"/>
      <c r="FN53" s="137"/>
      <c r="FO53" s="137"/>
      <c r="FP53" s="137"/>
      <c r="FQ53" s="137"/>
      <c r="FR53" s="137"/>
      <c r="FS53" s="137"/>
      <c r="FT53" s="137"/>
      <c r="FU53" s="137"/>
      <c r="FV53" s="137"/>
      <c r="FW53" s="137"/>
      <c r="FX53" s="137"/>
      <c r="FY53" s="137"/>
      <c r="FZ53" s="137"/>
      <c r="GA53" s="137"/>
      <c r="GB53" s="137"/>
      <c r="GC53" s="137"/>
      <c r="GD53" s="137"/>
      <c r="GE53" s="137"/>
      <c r="GF53" s="137"/>
      <c r="GG53" s="137"/>
      <c r="GH53" s="137"/>
      <c r="GI53" s="137"/>
      <c r="GJ53" s="137"/>
      <c r="GK53" s="137"/>
      <c r="GL53" s="137"/>
      <c r="GM53" s="137"/>
      <c r="GN53" s="137"/>
      <c r="GO53" s="137"/>
      <c r="GP53" s="137"/>
      <c r="GQ53" s="137"/>
      <c r="GR53" s="137"/>
      <c r="GS53" s="137"/>
      <c r="GT53" s="137"/>
      <c r="GU53" s="137"/>
      <c r="GV53" s="137"/>
      <c r="GW53" s="137"/>
      <c r="GX53" s="137"/>
      <c r="GY53" s="137"/>
      <c r="GZ53" s="137"/>
      <c r="HA53" s="137"/>
      <c r="HB53" s="137"/>
      <c r="HC53" s="137"/>
      <c r="HD53" s="137"/>
      <c r="HE53" s="137"/>
      <c r="HF53" s="137"/>
      <c r="HG53" s="137"/>
      <c r="HH53" s="137"/>
      <c r="HI53" s="137"/>
      <c r="HJ53" s="137"/>
      <c r="HK53" s="137"/>
      <c r="HL53" s="137"/>
      <c r="HM53" s="137"/>
      <c r="HN53" s="137"/>
      <c r="HO53" s="137"/>
      <c r="HP53" s="137"/>
      <c r="HQ53" s="137"/>
      <c r="HR53" s="137"/>
      <c r="HS53" s="137"/>
      <c r="HT53" s="137"/>
      <c r="HU53" s="137"/>
      <c r="HV53" s="137"/>
      <c r="HW53" s="137"/>
      <c r="HX53" s="137"/>
      <c r="HY53" s="137"/>
      <c r="HZ53" s="137"/>
      <c r="IA53" s="137"/>
      <c r="IB53" s="137"/>
      <c r="IC53" s="137"/>
      <c r="ID53" s="137"/>
      <c r="IE53" s="137"/>
      <c r="IF53" s="137"/>
      <c r="IG53" s="137"/>
      <c r="IH53" s="137"/>
      <c r="II53" s="137"/>
      <c r="IJ53" s="137"/>
      <c r="IK53" s="137"/>
      <c r="IL53" s="137"/>
      <c r="IM53" s="137"/>
      <c r="IN53" s="137"/>
      <c r="IO53" s="137"/>
      <c r="IP53" s="137"/>
      <c r="IQ53" s="137"/>
      <c r="IR53" s="137"/>
      <c r="IS53" s="137"/>
      <c r="IT53" s="137"/>
      <c r="IU53" s="137"/>
      <c r="IV53" s="137"/>
    </row>
    <row r="54" spans="1:256" ht="15">
      <c r="A54" s="142"/>
      <c r="B54" s="142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4"/>
      <c r="P54" s="116"/>
      <c r="Q54" s="122"/>
      <c r="R54" s="9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7"/>
      <c r="CL54" s="137"/>
      <c r="CM54" s="137"/>
      <c r="CN54" s="137"/>
      <c r="CO54" s="137"/>
      <c r="CP54" s="137"/>
      <c r="CQ54" s="137"/>
      <c r="CR54" s="137"/>
      <c r="CS54" s="137"/>
      <c r="CT54" s="137"/>
      <c r="CU54" s="137"/>
      <c r="CV54" s="137"/>
      <c r="CW54" s="137"/>
      <c r="CX54" s="137"/>
      <c r="CY54" s="137"/>
      <c r="CZ54" s="137"/>
      <c r="DA54" s="137"/>
      <c r="DB54" s="137"/>
      <c r="DC54" s="137"/>
      <c r="DD54" s="137"/>
      <c r="DE54" s="137"/>
      <c r="DF54" s="137"/>
      <c r="DG54" s="137"/>
      <c r="DH54" s="137"/>
      <c r="DI54" s="137"/>
      <c r="DJ54" s="137"/>
      <c r="DK54" s="137"/>
      <c r="DL54" s="137"/>
      <c r="DM54" s="137"/>
      <c r="DN54" s="137"/>
      <c r="DO54" s="137"/>
      <c r="DP54" s="137"/>
      <c r="DQ54" s="137"/>
      <c r="DR54" s="137"/>
      <c r="DS54" s="137"/>
      <c r="DT54" s="137"/>
      <c r="DU54" s="137"/>
      <c r="DV54" s="137"/>
      <c r="DW54" s="137"/>
      <c r="DX54" s="137"/>
      <c r="DY54" s="137"/>
      <c r="DZ54" s="137"/>
      <c r="EA54" s="137"/>
      <c r="EB54" s="137"/>
      <c r="EC54" s="137"/>
      <c r="ED54" s="137"/>
      <c r="EE54" s="137"/>
      <c r="EF54" s="137"/>
      <c r="EG54" s="137"/>
      <c r="EH54" s="137"/>
      <c r="EI54" s="137"/>
      <c r="EJ54" s="137"/>
      <c r="EK54" s="137"/>
      <c r="EL54" s="137"/>
      <c r="EM54" s="137"/>
      <c r="EN54" s="137"/>
      <c r="EO54" s="137"/>
      <c r="EP54" s="137"/>
      <c r="EQ54" s="137"/>
      <c r="ER54" s="137"/>
      <c r="ES54" s="137"/>
      <c r="ET54" s="137"/>
      <c r="EU54" s="137"/>
      <c r="EV54" s="137"/>
      <c r="EW54" s="137"/>
      <c r="EX54" s="137"/>
      <c r="EY54" s="137"/>
      <c r="EZ54" s="137"/>
      <c r="FA54" s="137"/>
      <c r="FB54" s="137"/>
      <c r="FC54" s="137"/>
      <c r="FD54" s="137"/>
      <c r="FE54" s="137"/>
      <c r="FF54" s="137"/>
      <c r="FG54" s="137"/>
      <c r="FH54" s="137"/>
      <c r="FI54" s="137"/>
      <c r="FJ54" s="137"/>
      <c r="FK54" s="137"/>
      <c r="FL54" s="137"/>
      <c r="FM54" s="137"/>
      <c r="FN54" s="137"/>
      <c r="FO54" s="137"/>
      <c r="FP54" s="137"/>
      <c r="FQ54" s="137"/>
      <c r="FR54" s="137"/>
      <c r="FS54" s="137"/>
      <c r="FT54" s="137"/>
      <c r="FU54" s="137"/>
      <c r="FV54" s="137"/>
      <c r="FW54" s="137"/>
      <c r="FX54" s="137"/>
      <c r="FY54" s="137"/>
      <c r="FZ54" s="137"/>
      <c r="GA54" s="137"/>
      <c r="GB54" s="137"/>
      <c r="GC54" s="137"/>
      <c r="GD54" s="137"/>
      <c r="GE54" s="137"/>
      <c r="GF54" s="137"/>
      <c r="GG54" s="137"/>
      <c r="GH54" s="137"/>
      <c r="GI54" s="137"/>
      <c r="GJ54" s="137"/>
      <c r="GK54" s="137"/>
      <c r="GL54" s="137"/>
      <c r="GM54" s="137"/>
      <c r="GN54" s="137"/>
      <c r="GO54" s="137"/>
      <c r="GP54" s="137"/>
      <c r="GQ54" s="137"/>
      <c r="GR54" s="137"/>
      <c r="GS54" s="137"/>
      <c r="GT54" s="137"/>
      <c r="GU54" s="137"/>
      <c r="GV54" s="137"/>
      <c r="GW54" s="137"/>
      <c r="GX54" s="137"/>
      <c r="GY54" s="137"/>
      <c r="GZ54" s="137"/>
      <c r="HA54" s="137"/>
      <c r="HB54" s="137"/>
      <c r="HC54" s="137"/>
      <c r="HD54" s="137"/>
      <c r="HE54" s="137"/>
      <c r="HF54" s="137"/>
      <c r="HG54" s="137"/>
      <c r="HH54" s="137"/>
      <c r="HI54" s="137"/>
      <c r="HJ54" s="137"/>
      <c r="HK54" s="137"/>
      <c r="HL54" s="137"/>
      <c r="HM54" s="137"/>
      <c r="HN54" s="137"/>
      <c r="HO54" s="137"/>
      <c r="HP54" s="137"/>
      <c r="HQ54" s="137"/>
      <c r="HR54" s="137"/>
      <c r="HS54" s="137"/>
      <c r="HT54" s="137"/>
      <c r="HU54" s="137"/>
      <c r="HV54" s="137"/>
      <c r="HW54" s="137"/>
      <c r="HX54" s="137"/>
      <c r="HY54" s="137"/>
      <c r="HZ54" s="137"/>
      <c r="IA54" s="137"/>
      <c r="IB54" s="137"/>
      <c r="IC54" s="137"/>
      <c r="ID54" s="137"/>
      <c r="IE54" s="137"/>
      <c r="IF54" s="137"/>
      <c r="IG54" s="137"/>
      <c r="IH54" s="137"/>
      <c r="II54" s="137"/>
      <c r="IJ54" s="137"/>
      <c r="IK54" s="137"/>
      <c r="IL54" s="137"/>
      <c r="IM54" s="137"/>
      <c r="IN54" s="137"/>
      <c r="IO54" s="137"/>
      <c r="IP54" s="137"/>
      <c r="IQ54" s="137"/>
      <c r="IR54" s="137"/>
      <c r="IS54" s="137"/>
      <c r="IT54" s="137"/>
      <c r="IU54" s="137"/>
      <c r="IV54" s="137"/>
    </row>
    <row r="55" spans="1:18" ht="28.5">
      <c r="A55" s="113" t="s">
        <v>22</v>
      </c>
      <c r="B55" s="80" t="s">
        <v>264</v>
      </c>
      <c r="C55" s="114" t="s">
        <v>247</v>
      </c>
      <c r="D55" s="114" t="s">
        <v>248</v>
      </c>
      <c r="E55" s="114" t="s">
        <v>249</v>
      </c>
      <c r="F55" s="114" t="s">
        <v>250</v>
      </c>
      <c r="G55" s="114" t="s">
        <v>251</v>
      </c>
      <c r="H55" s="114" t="s">
        <v>252</v>
      </c>
      <c r="I55" s="114" t="s">
        <v>253</v>
      </c>
      <c r="J55" s="114" t="s">
        <v>254</v>
      </c>
      <c r="K55" s="114" t="s">
        <v>255</v>
      </c>
      <c r="L55" s="114" t="s">
        <v>256</v>
      </c>
      <c r="M55" s="114" t="s">
        <v>257</v>
      </c>
      <c r="N55" s="114" t="s">
        <v>258</v>
      </c>
      <c r="O55" s="115" t="s">
        <v>259</v>
      </c>
      <c r="P55" s="116"/>
      <c r="Q55" s="102"/>
      <c r="R55" s="9"/>
    </row>
    <row r="56" spans="1:18" ht="15">
      <c r="A56" s="120" t="s">
        <v>265</v>
      </c>
      <c r="B56" s="134" t="s">
        <v>266</v>
      </c>
      <c r="C56" s="119">
        <v>1027205</v>
      </c>
      <c r="D56" s="119">
        <v>1027205</v>
      </c>
      <c r="E56" s="119">
        <v>1027205</v>
      </c>
      <c r="F56" s="119">
        <v>1027205</v>
      </c>
      <c r="G56" s="119">
        <v>1027205</v>
      </c>
      <c r="H56" s="119">
        <v>1027204</v>
      </c>
      <c r="I56" s="119">
        <v>1027205</v>
      </c>
      <c r="J56" s="119">
        <v>1027200</v>
      </c>
      <c r="K56" s="119">
        <v>1027205</v>
      </c>
      <c r="L56" s="119">
        <v>1027205</v>
      </c>
      <c r="M56" s="119">
        <v>1027205</v>
      </c>
      <c r="N56" s="119">
        <v>1027205</v>
      </c>
      <c r="O56" s="119">
        <v>12326454</v>
      </c>
      <c r="P56" s="116"/>
      <c r="Q56" s="116"/>
      <c r="R56" s="9"/>
    </row>
    <row r="57" spans="1:18" ht="30">
      <c r="A57" s="123" t="s">
        <v>267</v>
      </c>
      <c r="B57" s="134" t="s">
        <v>268</v>
      </c>
      <c r="C57" s="119">
        <v>451232</v>
      </c>
      <c r="D57" s="119">
        <v>451232</v>
      </c>
      <c r="E57" s="119">
        <v>451232</v>
      </c>
      <c r="F57" s="119">
        <v>451230</v>
      </c>
      <c r="G57" s="119">
        <v>451232</v>
      </c>
      <c r="H57" s="119">
        <v>451232</v>
      </c>
      <c r="I57" s="119">
        <v>451232</v>
      </c>
      <c r="J57" s="119">
        <v>451232</v>
      </c>
      <c r="K57" s="119">
        <v>451232</v>
      </c>
      <c r="L57" s="119">
        <v>451232</v>
      </c>
      <c r="M57" s="119">
        <v>451230</v>
      </c>
      <c r="N57" s="119">
        <v>451232</v>
      </c>
      <c r="O57" s="119">
        <v>5414780</v>
      </c>
      <c r="P57" s="116"/>
      <c r="Q57" s="116"/>
      <c r="R57" s="9"/>
    </row>
    <row r="58" spans="1:18" ht="15">
      <c r="A58" s="123" t="s">
        <v>269</v>
      </c>
      <c r="B58" s="134" t="s">
        <v>270</v>
      </c>
      <c r="C58" s="119">
        <v>150000</v>
      </c>
      <c r="D58" s="119">
        <v>150000</v>
      </c>
      <c r="E58" s="119">
        <v>150000</v>
      </c>
      <c r="F58" s="119">
        <v>150000</v>
      </c>
      <c r="G58" s="119">
        <v>150000</v>
      </c>
      <c r="H58" s="119">
        <v>150000</v>
      </c>
      <c r="I58" s="119">
        <v>150000</v>
      </c>
      <c r="J58" s="119">
        <v>150000</v>
      </c>
      <c r="K58" s="119">
        <v>150000</v>
      </c>
      <c r="L58" s="119">
        <v>150000</v>
      </c>
      <c r="M58" s="119">
        <v>150000</v>
      </c>
      <c r="N58" s="119">
        <v>150000</v>
      </c>
      <c r="O58" s="119">
        <v>1800000</v>
      </c>
      <c r="P58" s="116"/>
      <c r="Q58" s="116"/>
      <c r="R58" s="9"/>
    </row>
    <row r="59" spans="1:256" ht="15">
      <c r="A59" s="27" t="s">
        <v>123</v>
      </c>
      <c r="B59" s="40" t="s">
        <v>124</v>
      </c>
      <c r="C59" s="7">
        <f>SUM(C56:C58)</f>
        <v>1628437</v>
      </c>
      <c r="D59" s="7">
        <f aca="true" t="shared" si="16" ref="D59:N59">SUM(D56:D58)</f>
        <v>1628437</v>
      </c>
      <c r="E59" s="7">
        <f t="shared" si="16"/>
        <v>1628437</v>
      </c>
      <c r="F59" s="7">
        <f t="shared" si="16"/>
        <v>1628435</v>
      </c>
      <c r="G59" s="7">
        <f t="shared" si="16"/>
        <v>1628437</v>
      </c>
      <c r="H59" s="7">
        <f t="shared" si="16"/>
        <v>1628436</v>
      </c>
      <c r="I59" s="7">
        <f t="shared" si="16"/>
        <v>1628437</v>
      </c>
      <c r="J59" s="7">
        <f t="shared" si="16"/>
        <v>1628432</v>
      </c>
      <c r="K59" s="7">
        <f t="shared" si="16"/>
        <v>1628437</v>
      </c>
      <c r="L59" s="7">
        <f t="shared" si="16"/>
        <v>1628437</v>
      </c>
      <c r="M59" s="7">
        <f t="shared" si="16"/>
        <v>1628435</v>
      </c>
      <c r="N59" s="7">
        <f t="shared" si="16"/>
        <v>1628437</v>
      </c>
      <c r="O59" s="7">
        <v>19541234</v>
      </c>
      <c r="P59" s="116"/>
      <c r="Q59" s="145"/>
      <c r="R59" s="9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56"/>
      <c r="EK59" s="56"/>
      <c r="EL59" s="56"/>
      <c r="EM59" s="56"/>
      <c r="EN59" s="56"/>
      <c r="EO59" s="56"/>
      <c r="EP59" s="56"/>
      <c r="EQ59" s="56"/>
      <c r="ER59" s="56"/>
      <c r="ES59" s="56"/>
      <c r="ET59" s="56"/>
      <c r="EU59" s="56"/>
      <c r="EV59" s="56"/>
      <c r="EW59" s="56"/>
      <c r="EX59" s="56"/>
      <c r="EY59" s="56"/>
      <c r="EZ59" s="56"/>
      <c r="FA59" s="56"/>
      <c r="FB59" s="56"/>
      <c r="FC59" s="56"/>
      <c r="FD59" s="56"/>
      <c r="FE59" s="56"/>
      <c r="FF59" s="56"/>
      <c r="FG59" s="56"/>
      <c r="FH59" s="56"/>
      <c r="FI59" s="56"/>
      <c r="FJ59" s="56"/>
      <c r="FK59" s="56"/>
      <c r="FL59" s="56"/>
      <c r="FM59" s="56"/>
      <c r="FN59" s="56"/>
      <c r="FO59" s="56"/>
      <c r="FP59" s="56"/>
      <c r="FQ59" s="56"/>
      <c r="FR59" s="56"/>
      <c r="FS59" s="56"/>
      <c r="FT59" s="56"/>
      <c r="FU59" s="56"/>
      <c r="FV59" s="56"/>
      <c r="FW59" s="56"/>
      <c r="FX59" s="56"/>
      <c r="FY59" s="56"/>
      <c r="FZ59" s="56"/>
      <c r="GA59" s="56"/>
      <c r="GB59" s="56"/>
      <c r="GC59" s="56"/>
      <c r="GD59" s="56"/>
      <c r="GE59" s="56"/>
      <c r="GF59" s="56"/>
      <c r="GG59" s="56"/>
      <c r="GH59" s="56"/>
      <c r="GI59" s="56"/>
      <c r="GJ59" s="56"/>
      <c r="GK59" s="56"/>
      <c r="GL59" s="56"/>
      <c r="GM59" s="56"/>
      <c r="GN59" s="56"/>
      <c r="GO59" s="56"/>
      <c r="GP59" s="56"/>
      <c r="GQ59" s="56"/>
      <c r="GR59" s="56"/>
      <c r="GS59" s="56"/>
      <c r="GT59" s="56"/>
      <c r="GU59" s="56"/>
      <c r="GV59" s="56"/>
      <c r="GW59" s="56"/>
      <c r="GX59" s="56"/>
      <c r="GY59" s="56"/>
      <c r="GZ59" s="56"/>
      <c r="HA59" s="56"/>
      <c r="HB59" s="56"/>
      <c r="HC59" s="56"/>
      <c r="HD59" s="56"/>
      <c r="HE59" s="56"/>
      <c r="HF59" s="56"/>
      <c r="HG59" s="56"/>
      <c r="HH59" s="56"/>
      <c r="HI59" s="56"/>
      <c r="HJ59" s="56"/>
      <c r="HK59" s="56"/>
      <c r="HL59" s="56"/>
      <c r="HM59" s="56"/>
      <c r="HN59" s="56"/>
      <c r="HO59" s="56"/>
      <c r="HP59" s="56"/>
      <c r="HQ59" s="56"/>
      <c r="HR59" s="56"/>
      <c r="HS59" s="56"/>
      <c r="HT59" s="56"/>
      <c r="HU59" s="56"/>
      <c r="HV59" s="56"/>
      <c r="HW59" s="56"/>
      <c r="HX59" s="56"/>
      <c r="HY59" s="56"/>
      <c r="HZ59" s="56"/>
      <c r="IA59" s="56"/>
      <c r="IB59" s="56"/>
      <c r="IC59" s="56"/>
      <c r="ID59" s="56"/>
      <c r="IE59" s="56"/>
      <c r="IF59" s="56"/>
      <c r="IG59" s="56"/>
      <c r="IH59" s="56"/>
      <c r="II59" s="56"/>
      <c r="IJ59" s="56"/>
      <c r="IK59" s="56"/>
      <c r="IL59" s="56"/>
      <c r="IM59" s="56"/>
      <c r="IN59" s="56"/>
      <c r="IO59" s="56"/>
      <c r="IP59" s="56"/>
      <c r="IQ59" s="56"/>
      <c r="IR59" s="56"/>
      <c r="IS59" s="56"/>
      <c r="IT59" s="56"/>
      <c r="IU59" s="56"/>
      <c r="IV59" s="56"/>
    </row>
    <row r="60" spans="1:18" ht="15">
      <c r="A60" s="123" t="s">
        <v>127</v>
      </c>
      <c r="B60" s="134" t="s">
        <v>128</v>
      </c>
      <c r="C60" s="119"/>
      <c r="D60" s="119"/>
      <c r="E60" s="119">
        <v>637500</v>
      </c>
      <c r="F60" s="119"/>
      <c r="G60" s="119"/>
      <c r="H60" s="119"/>
      <c r="I60" s="119"/>
      <c r="J60" s="119"/>
      <c r="K60" s="119">
        <v>637500</v>
      </c>
      <c r="L60" s="119"/>
      <c r="M60" s="119"/>
      <c r="N60" s="119"/>
      <c r="O60" s="119">
        <v>1275000</v>
      </c>
      <c r="P60" s="116"/>
      <c r="Q60" s="116"/>
      <c r="R60" s="9"/>
    </row>
    <row r="61" spans="1:18" ht="15">
      <c r="A61" s="123" t="s">
        <v>129</v>
      </c>
      <c r="B61" s="134" t="s">
        <v>130</v>
      </c>
      <c r="C61" s="119"/>
      <c r="D61" s="119"/>
      <c r="E61" s="119"/>
      <c r="F61" s="119"/>
      <c r="G61" s="119">
        <v>3000000</v>
      </c>
      <c r="H61" s="119"/>
      <c r="I61" s="119"/>
      <c r="J61" s="119"/>
      <c r="K61" s="119"/>
      <c r="L61" s="119"/>
      <c r="M61" s="119"/>
      <c r="N61" s="119">
        <v>500000</v>
      </c>
      <c r="O61" s="119">
        <v>3500000</v>
      </c>
      <c r="P61" s="116"/>
      <c r="Q61" s="116"/>
      <c r="R61" s="9"/>
    </row>
    <row r="62" spans="1:18" ht="15">
      <c r="A62" s="123" t="s">
        <v>131</v>
      </c>
      <c r="B62" s="134" t="s">
        <v>132</v>
      </c>
      <c r="C62" s="119"/>
      <c r="D62" s="119"/>
      <c r="E62" s="119">
        <v>519668</v>
      </c>
      <c r="F62" s="119"/>
      <c r="G62" s="119"/>
      <c r="H62" s="119"/>
      <c r="I62" s="119"/>
      <c r="J62" s="119"/>
      <c r="K62" s="119">
        <v>519668</v>
      </c>
      <c r="L62" s="119"/>
      <c r="M62" s="119"/>
      <c r="N62" s="119"/>
      <c r="O62" s="119">
        <v>1039336</v>
      </c>
      <c r="P62" s="116"/>
      <c r="Q62" s="116"/>
      <c r="R62" s="9"/>
    </row>
    <row r="63" spans="1:256" ht="15">
      <c r="A63" s="27" t="s">
        <v>133</v>
      </c>
      <c r="B63" s="40" t="s">
        <v>134</v>
      </c>
      <c r="C63" s="7">
        <f>SUM(C60:C62)</f>
        <v>0</v>
      </c>
      <c r="D63" s="7">
        <f aca="true" t="shared" si="17" ref="D63:N63">SUM(D60:D62)</f>
        <v>0</v>
      </c>
      <c r="E63" s="7">
        <f t="shared" si="17"/>
        <v>1157168</v>
      </c>
      <c r="F63" s="7">
        <f t="shared" si="17"/>
        <v>0</v>
      </c>
      <c r="G63" s="7">
        <f t="shared" si="17"/>
        <v>3000000</v>
      </c>
      <c r="H63" s="7">
        <f t="shared" si="17"/>
        <v>0</v>
      </c>
      <c r="I63" s="7">
        <f t="shared" si="17"/>
        <v>0</v>
      </c>
      <c r="J63" s="7">
        <f t="shared" si="17"/>
        <v>0</v>
      </c>
      <c r="K63" s="7">
        <f t="shared" si="17"/>
        <v>1157168</v>
      </c>
      <c r="L63" s="7">
        <f t="shared" si="17"/>
        <v>0</v>
      </c>
      <c r="M63" s="7">
        <f t="shared" si="17"/>
        <v>0</v>
      </c>
      <c r="N63" s="7">
        <f t="shared" si="17"/>
        <v>500000</v>
      </c>
      <c r="O63" s="7">
        <f>SUM(O60:O62)</f>
        <v>5814336</v>
      </c>
      <c r="P63" s="116"/>
      <c r="Q63" s="145"/>
      <c r="R63" s="9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  <c r="HH63" s="56"/>
      <c r="HI63" s="56"/>
      <c r="HJ63" s="56"/>
      <c r="HK63" s="56"/>
      <c r="HL63" s="56"/>
      <c r="HM63" s="56"/>
      <c r="HN63" s="56"/>
      <c r="HO63" s="56"/>
      <c r="HP63" s="56"/>
      <c r="HQ63" s="56"/>
      <c r="HR63" s="56"/>
      <c r="HS63" s="56"/>
      <c r="HT63" s="56"/>
      <c r="HU63" s="56"/>
      <c r="HV63" s="56"/>
      <c r="HW63" s="56"/>
      <c r="HX63" s="56"/>
      <c r="HY63" s="56"/>
      <c r="HZ63" s="56"/>
      <c r="IA63" s="56"/>
      <c r="IB63" s="56"/>
      <c r="IC63" s="56"/>
      <c r="ID63" s="56"/>
      <c r="IE63" s="56"/>
      <c r="IF63" s="56"/>
      <c r="IG63" s="56"/>
      <c r="IH63" s="56"/>
      <c r="II63" s="56"/>
      <c r="IJ63" s="56"/>
      <c r="IK63" s="56"/>
      <c r="IL63" s="56"/>
      <c r="IM63" s="56"/>
      <c r="IN63" s="56"/>
      <c r="IO63" s="56"/>
      <c r="IP63" s="56"/>
      <c r="IQ63" s="56"/>
      <c r="IR63" s="56"/>
      <c r="IS63" s="56"/>
      <c r="IT63" s="56"/>
      <c r="IU63" s="56"/>
      <c r="IV63" s="56"/>
    </row>
    <row r="64" spans="1:18" ht="15">
      <c r="A64" s="124" t="s">
        <v>135</v>
      </c>
      <c r="B64" s="134" t="s">
        <v>136</v>
      </c>
      <c r="C64" s="119">
        <v>460696</v>
      </c>
      <c r="D64" s="119">
        <v>460696</v>
      </c>
      <c r="E64" s="119">
        <v>460696</v>
      </c>
      <c r="F64" s="119">
        <v>460697</v>
      </c>
      <c r="G64" s="119">
        <v>460696</v>
      </c>
      <c r="H64" s="119">
        <v>460696</v>
      </c>
      <c r="I64" s="119">
        <v>460696</v>
      </c>
      <c r="J64" s="119">
        <v>460696</v>
      </c>
      <c r="K64" s="119">
        <v>460696</v>
      </c>
      <c r="L64" s="119">
        <v>460700</v>
      </c>
      <c r="M64" s="119">
        <v>460696</v>
      </c>
      <c r="N64" s="119">
        <v>460696</v>
      </c>
      <c r="O64" s="119">
        <v>5528357</v>
      </c>
      <c r="P64" s="116"/>
      <c r="Q64" s="116"/>
      <c r="R64" s="9"/>
    </row>
    <row r="65" spans="1:18" ht="15">
      <c r="A65" s="124" t="s">
        <v>137</v>
      </c>
      <c r="B65" s="134" t="s">
        <v>138</v>
      </c>
      <c r="C65" s="119">
        <v>75099</v>
      </c>
      <c r="D65" s="119">
        <v>75099</v>
      </c>
      <c r="E65" s="119">
        <v>75099</v>
      </c>
      <c r="F65" s="119">
        <v>75099</v>
      </c>
      <c r="G65" s="119">
        <v>75099</v>
      </c>
      <c r="H65" s="119">
        <v>75099</v>
      </c>
      <c r="I65" s="119">
        <v>75101</v>
      </c>
      <c r="J65" s="119">
        <v>75099</v>
      </c>
      <c r="K65" s="119">
        <v>75099</v>
      </c>
      <c r="L65" s="119">
        <v>75099</v>
      </c>
      <c r="M65" s="119">
        <v>75099</v>
      </c>
      <c r="N65" s="119">
        <v>75099</v>
      </c>
      <c r="O65" s="119">
        <v>901190</v>
      </c>
      <c r="P65" s="116"/>
      <c r="Q65" s="116"/>
      <c r="R65" s="9"/>
    </row>
    <row r="66" spans="1:18" ht="15">
      <c r="A66" s="124" t="s">
        <v>139</v>
      </c>
      <c r="B66" s="134" t="s">
        <v>140</v>
      </c>
      <c r="C66" s="119">
        <v>124388</v>
      </c>
      <c r="D66" s="119">
        <v>124388</v>
      </c>
      <c r="E66" s="119">
        <v>124388</v>
      </c>
      <c r="F66" s="119">
        <v>124388</v>
      </c>
      <c r="G66" s="119">
        <v>124388</v>
      </c>
      <c r="H66" s="119">
        <v>124388</v>
      </c>
      <c r="I66" s="119">
        <v>124388</v>
      </c>
      <c r="J66" s="119">
        <v>124388</v>
      </c>
      <c r="K66" s="119">
        <v>124388</v>
      </c>
      <c r="L66" s="119">
        <v>124388</v>
      </c>
      <c r="M66" s="119">
        <v>124388</v>
      </c>
      <c r="N66" s="119">
        <v>124388</v>
      </c>
      <c r="O66" s="119">
        <v>1492656</v>
      </c>
      <c r="P66" s="116"/>
      <c r="Q66" s="116"/>
      <c r="R66" s="9"/>
    </row>
    <row r="67" spans="1:18" ht="15">
      <c r="A67" s="124" t="s">
        <v>279</v>
      </c>
      <c r="B67" s="134" t="s">
        <v>154</v>
      </c>
      <c r="C67" s="119"/>
      <c r="D67" s="119"/>
      <c r="E67" s="119"/>
      <c r="F67" s="119"/>
      <c r="G67" s="119">
        <v>1265321</v>
      </c>
      <c r="H67" s="119"/>
      <c r="I67" s="119"/>
      <c r="J67" s="119"/>
      <c r="K67" s="119"/>
      <c r="L67" s="119"/>
      <c r="M67" s="119"/>
      <c r="N67" s="119"/>
      <c r="O67" s="119">
        <v>1265321</v>
      </c>
      <c r="P67" s="116"/>
      <c r="Q67" s="116"/>
      <c r="R67" s="9"/>
    </row>
    <row r="68" spans="1:256" ht="15">
      <c r="A68" s="33" t="s">
        <v>141</v>
      </c>
      <c r="B68" s="40" t="s">
        <v>142</v>
      </c>
      <c r="C68" s="7">
        <f>SUM(C64:C67)</f>
        <v>660183</v>
      </c>
      <c r="D68" s="7">
        <f aca="true" t="shared" si="18" ref="D68:N68">SUM(D64:D67)</f>
        <v>660183</v>
      </c>
      <c r="E68" s="7">
        <f t="shared" si="18"/>
        <v>660183</v>
      </c>
      <c r="F68" s="7">
        <f t="shared" si="18"/>
        <v>660184</v>
      </c>
      <c r="G68" s="7">
        <f t="shared" si="18"/>
        <v>1925504</v>
      </c>
      <c r="H68" s="7">
        <f t="shared" si="18"/>
        <v>660183</v>
      </c>
      <c r="I68" s="7">
        <f t="shared" si="18"/>
        <v>660185</v>
      </c>
      <c r="J68" s="7">
        <f t="shared" si="18"/>
        <v>660183</v>
      </c>
      <c r="K68" s="7">
        <f t="shared" si="18"/>
        <v>660183</v>
      </c>
      <c r="L68" s="7">
        <f t="shared" si="18"/>
        <v>660187</v>
      </c>
      <c r="M68" s="7">
        <f t="shared" si="18"/>
        <v>660183</v>
      </c>
      <c r="N68" s="7">
        <f t="shared" si="18"/>
        <v>660183</v>
      </c>
      <c r="O68" s="7">
        <f>SUM(O64:O67)</f>
        <v>9187524</v>
      </c>
      <c r="P68" s="116"/>
      <c r="Q68" s="122"/>
      <c r="R68" s="9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6"/>
      <c r="EO68" s="56"/>
      <c r="EP68" s="56"/>
      <c r="EQ68" s="56"/>
      <c r="ER68" s="56"/>
      <c r="ES68" s="56"/>
      <c r="ET68" s="56"/>
      <c r="EU68" s="56"/>
      <c r="EV68" s="56"/>
      <c r="EW68" s="56"/>
      <c r="EX68" s="56"/>
      <c r="EY68" s="56"/>
      <c r="EZ68" s="56"/>
      <c r="FA68" s="56"/>
      <c r="FB68" s="56"/>
      <c r="FC68" s="56"/>
      <c r="FD68" s="56"/>
      <c r="FE68" s="56"/>
      <c r="FF68" s="56"/>
      <c r="FG68" s="56"/>
      <c r="FH68" s="56"/>
      <c r="FI68" s="56"/>
      <c r="FJ68" s="56"/>
      <c r="FK68" s="56"/>
      <c r="FL68" s="56"/>
      <c r="FM68" s="56"/>
      <c r="FN68" s="56"/>
      <c r="FO68" s="56"/>
      <c r="FP68" s="56"/>
      <c r="FQ68" s="56"/>
      <c r="FR68" s="56"/>
      <c r="FS68" s="56"/>
      <c r="FT68" s="56"/>
      <c r="FU68" s="56"/>
      <c r="FV68" s="56"/>
      <c r="FW68" s="56"/>
      <c r="FX68" s="56"/>
      <c r="FY68" s="56"/>
      <c r="FZ68" s="56"/>
      <c r="GA68" s="56"/>
      <c r="GB68" s="56"/>
      <c r="GC68" s="56"/>
      <c r="GD68" s="56"/>
      <c r="GE68" s="56"/>
      <c r="GF68" s="56"/>
      <c r="GG68" s="56"/>
      <c r="GH68" s="56"/>
      <c r="GI68" s="56"/>
      <c r="GJ68" s="56"/>
      <c r="GK68" s="56"/>
      <c r="GL68" s="56"/>
      <c r="GM68" s="56"/>
      <c r="GN68" s="56"/>
      <c r="GO68" s="56"/>
      <c r="GP68" s="56"/>
      <c r="GQ68" s="56"/>
      <c r="GR68" s="56"/>
      <c r="GS68" s="56"/>
      <c r="GT68" s="56"/>
      <c r="GU68" s="56"/>
      <c r="GV68" s="56"/>
      <c r="GW68" s="56"/>
      <c r="GX68" s="56"/>
      <c r="GY68" s="56"/>
      <c r="GZ68" s="56"/>
      <c r="HA68" s="56"/>
      <c r="HB68" s="56"/>
      <c r="HC68" s="56"/>
      <c r="HD68" s="56"/>
      <c r="HE68" s="56"/>
      <c r="HF68" s="56"/>
      <c r="HG68" s="56"/>
      <c r="HH68" s="56"/>
      <c r="HI68" s="56"/>
      <c r="HJ68" s="56"/>
      <c r="HK68" s="56"/>
      <c r="HL68" s="56"/>
      <c r="HM68" s="56"/>
      <c r="HN68" s="56"/>
      <c r="HO68" s="56"/>
      <c r="HP68" s="56"/>
      <c r="HQ68" s="56"/>
      <c r="HR68" s="56"/>
      <c r="HS68" s="56"/>
      <c r="HT68" s="56"/>
      <c r="HU68" s="56"/>
      <c r="HV68" s="56"/>
      <c r="HW68" s="56"/>
      <c r="HX68" s="56"/>
      <c r="HY68" s="56"/>
      <c r="HZ68" s="56"/>
      <c r="IA68" s="56"/>
      <c r="IB68" s="56"/>
      <c r="IC68" s="56"/>
      <c r="ID68" s="56"/>
      <c r="IE68" s="56"/>
      <c r="IF68" s="56"/>
      <c r="IG68" s="56"/>
      <c r="IH68" s="56"/>
      <c r="II68" s="56"/>
      <c r="IJ68" s="56"/>
      <c r="IK68" s="56"/>
      <c r="IL68" s="56"/>
      <c r="IM68" s="56"/>
      <c r="IN68" s="56"/>
      <c r="IO68" s="56"/>
      <c r="IP68" s="56"/>
      <c r="IQ68" s="56"/>
      <c r="IR68" s="56"/>
      <c r="IS68" s="56"/>
      <c r="IT68" s="56"/>
      <c r="IU68" s="56"/>
      <c r="IV68" s="56"/>
    </row>
    <row r="69" spans="1:256" ht="15">
      <c r="A69" s="146" t="s">
        <v>143</v>
      </c>
      <c r="B69" s="135" t="s">
        <v>144</v>
      </c>
      <c r="C69" s="136">
        <f>SUM(C68,C63,C59)</f>
        <v>2288620</v>
      </c>
      <c r="D69" s="136">
        <f aca="true" t="shared" si="19" ref="D69:N69">SUM(D68,D63,D59)</f>
        <v>2288620</v>
      </c>
      <c r="E69" s="136">
        <f t="shared" si="19"/>
        <v>3445788</v>
      </c>
      <c r="F69" s="136">
        <f t="shared" si="19"/>
        <v>2288619</v>
      </c>
      <c r="G69" s="136">
        <f t="shared" si="19"/>
        <v>6553941</v>
      </c>
      <c r="H69" s="136">
        <f t="shared" si="19"/>
        <v>2288619</v>
      </c>
      <c r="I69" s="136">
        <f t="shared" si="19"/>
        <v>2288622</v>
      </c>
      <c r="J69" s="136">
        <f t="shared" si="19"/>
        <v>2288615</v>
      </c>
      <c r="K69" s="136">
        <f t="shared" si="19"/>
        <v>3445788</v>
      </c>
      <c r="L69" s="136">
        <f t="shared" si="19"/>
        <v>2288624</v>
      </c>
      <c r="M69" s="136">
        <f t="shared" si="19"/>
        <v>2288618</v>
      </c>
      <c r="N69" s="136">
        <f t="shared" si="19"/>
        <v>2788620</v>
      </c>
      <c r="O69" s="7">
        <f>SUM(O59+O63+O68)</f>
        <v>34543094</v>
      </c>
      <c r="P69" s="116"/>
      <c r="Q69" s="147"/>
      <c r="R69" s="9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  <c r="BT69" s="137"/>
      <c r="BU69" s="137"/>
      <c r="BV69" s="137"/>
      <c r="BW69" s="137"/>
      <c r="BX69" s="137"/>
      <c r="BY69" s="137"/>
      <c r="BZ69" s="137"/>
      <c r="CA69" s="137"/>
      <c r="CB69" s="137"/>
      <c r="CC69" s="137"/>
      <c r="CD69" s="137"/>
      <c r="CE69" s="137"/>
      <c r="CF69" s="137"/>
      <c r="CG69" s="137"/>
      <c r="CH69" s="137"/>
      <c r="CI69" s="137"/>
      <c r="CJ69" s="137"/>
      <c r="CK69" s="137"/>
      <c r="CL69" s="137"/>
      <c r="CM69" s="137"/>
      <c r="CN69" s="137"/>
      <c r="CO69" s="137"/>
      <c r="CP69" s="137"/>
      <c r="CQ69" s="137"/>
      <c r="CR69" s="137"/>
      <c r="CS69" s="137"/>
      <c r="CT69" s="137"/>
      <c r="CU69" s="137"/>
      <c r="CV69" s="137"/>
      <c r="CW69" s="137"/>
      <c r="CX69" s="137"/>
      <c r="CY69" s="137"/>
      <c r="CZ69" s="137"/>
      <c r="DA69" s="137"/>
      <c r="DB69" s="137"/>
      <c r="DC69" s="137"/>
      <c r="DD69" s="137"/>
      <c r="DE69" s="137"/>
      <c r="DF69" s="137"/>
      <c r="DG69" s="137"/>
      <c r="DH69" s="137"/>
      <c r="DI69" s="137"/>
      <c r="DJ69" s="137"/>
      <c r="DK69" s="137"/>
      <c r="DL69" s="137"/>
      <c r="DM69" s="137"/>
      <c r="DN69" s="137"/>
      <c r="DO69" s="137"/>
      <c r="DP69" s="137"/>
      <c r="DQ69" s="137"/>
      <c r="DR69" s="137"/>
      <c r="DS69" s="137"/>
      <c r="DT69" s="137"/>
      <c r="DU69" s="137"/>
      <c r="DV69" s="137"/>
      <c r="DW69" s="137"/>
      <c r="DX69" s="137"/>
      <c r="DY69" s="137"/>
      <c r="DZ69" s="137"/>
      <c r="EA69" s="137"/>
      <c r="EB69" s="137"/>
      <c r="EC69" s="137"/>
      <c r="ED69" s="137"/>
      <c r="EE69" s="137"/>
      <c r="EF69" s="137"/>
      <c r="EG69" s="137"/>
      <c r="EH69" s="137"/>
      <c r="EI69" s="137"/>
      <c r="EJ69" s="137"/>
      <c r="EK69" s="137"/>
      <c r="EL69" s="137"/>
      <c r="EM69" s="137"/>
      <c r="EN69" s="137"/>
      <c r="EO69" s="137"/>
      <c r="EP69" s="137"/>
      <c r="EQ69" s="137"/>
      <c r="ER69" s="137"/>
      <c r="ES69" s="137"/>
      <c r="ET69" s="137"/>
      <c r="EU69" s="137"/>
      <c r="EV69" s="137"/>
      <c r="EW69" s="137"/>
      <c r="EX69" s="137"/>
      <c r="EY69" s="137"/>
      <c r="EZ69" s="137"/>
      <c r="FA69" s="137"/>
      <c r="FB69" s="137"/>
      <c r="FC69" s="137"/>
      <c r="FD69" s="137"/>
      <c r="FE69" s="137"/>
      <c r="FF69" s="137"/>
      <c r="FG69" s="137"/>
      <c r="FH69" s="137"/>
      <c r="FI69" s="137"/>
      <c r="FJ69" s="137"/>
      <c r="FK69" s="137"/>
      <c r="FL69" s="137"/>
      <c r="FM69" s="137"/>
      <c r="FN69" s="137"/>
      <c r="FO69" s="137"/>
      <c r="FP69" s="137"/>
      <c r="FQ69" s="137"/>
      <c r="FR69" s="137"/>
      <c r="FS69" s="137"/>
      <c r="FT69" s="137"/>
      <c r="FU69" s="137"/>
      <c r="FV69" s="137"/>
      <c r="FW69" s="137"/>
      <c r="FX69" s="137"/>
      <c r="FY69" s="137"/>
      <c r="FZ69" s="137"/>
      <c r="GA69" s="137"/>
      <c r="GB69" s="137"/>
      <c r="GC69" s="137"/>
      <c r="GD69" s="137"/>
      <c r="GE69" s="137"/>
      <c r="GF69" s="137"/>
      <c r="GG69" s="137"/>
      <c r="GH69" s="137"/>
      <c r="GI69" s="137"/>
      <c r="GJ69" s="137"/>
      <c r="GK69" s="137"/>
      <c r="GL69" s="137"/>
      <c r="GM69" s="137"/>
      <c r="GN69" s="137"/>
      <c r="GO69" s="137"/>
      <c r="GP69" s="137"/>
      <c r="GQ69" s="137"/>
      <c r="GR69" s="137"/>
      <c r="GS69" s="137"/>
      <c r="GT69" s="137"/>
      <c r="GU69" s="137"/>
      <c r="GV69" s="137"/>
      <c r="GW69" s="137"/>
      <c r="GX69" s="137"/>
      <c r="GY69" s="137"/>
      <c r="GZ69" s="137"/>
      <c r="HA69" s="137"/>
      <c r="HB69" s="137"/>
      <c r="HC69" s="137"/>
      <c r="HD69" s="137"/>
      <c r="HE69" s="137"/>
      <c r="HF69" s="137"/>
      <c r="HG69" s="137"/>
      <c r="HH69" s="137"/>
      <c r="HI69" s="137"/>
      <c r="HJ69" s="137"/>
      <c r="HK69" s="137"/>
      <c r="HL69" s="137"/>
      <c r="HM69" s="137"/>
      <c r="HN69" s="137"/>
      <c r="HO69" s="137"/>
      <c r="HP69" s="137"/>
      <c r="HQ69" s="137"/>
      <c r="HR69" s="137"/>
      <c r="HS69" s="137"/>
      <c r="HT69" s="137"/>
      <c r="HU69" s="137"/>
      <c r="HV69" s="137"/>
      <c r="HW69" s="137"/>
      <c r="HX69" s="137"/>
      <c r="HY69" s="137"/>
      <c r="HZ69" s="137"/>
      <c r="IA69" s="137"/>
      <c r="IB69" s="137"/>
      <c r="IC69" s="137"/>
      <c r="ID69" s="137"/>
      <c r="IE69" s="137"/>
      <c r="IF69" s="137"/>
      <c r="IG69" s="137"/>
      <c r="IH69" s="137"/>
      <c r="II69" s="137"/>
      <c r="IJ69" s="137"/>
      <c r="IK69" s="137"/>
      <c r="IL69" s="137"/>
      <c r="IM69" s="137"/>
      <c r="IN69" s="137"/>
      <c r="IO69" s="137"/>
      <c r="IP69" s="137"/>
      <c r="IQ69" s="137"/>
      <c r="IR69" s="137"/>
      <c r="IS69" s="137"/>
      <c r="IT69" s="137"/>
      <c r="IU69" s="137"/>
      <c r="IV69" s="137"/>
    </row>
    <row r="70" spans="1:256" ht="15">
      <c r="A70" s="148" t="s">
        <v>271</v>
      </c>
      <c r="B70" s="139" t="s">
        <v>148</v>
      </c>
      <c r="C70" s="140"/>
      <c r="D70" s="140"/>
      <c r="E70" s="140"/>
      <c r="F70" s="140"/>
      <c r="G70" s="140">
        <v>36692146</v>
      </c>
      <c r="H70" s="140"/>
      <c r="I70" s="140"/>
      <c r="J70" s="140"/>
      <c r="K70" s="140"/>
      <c r="L70" s="140"/>
      <c r="M70" s="140"/>
      <c r="N70" s="140"/>
      <c r="O70" s="119">
        <v>36692146</v>
      </c>
      <c r="P70" s="116"/>
      <c r="Q70" s="149"/>
      <c r="R70" s="9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  <c r="BX70" s="92"/>
      <c r="BY70" s="92"/>
      <c r="BZ70" s="92"/>
      <c r="CA70" s="92"/>
      <c r="CB70" s="92"/>
      <c r="CC70" s="92"/>
      <c r="CD70" s="92"/>
      <c r="CE70" s="92"/>
      <c r="CF70" s="92"/>
      <c r="CG70" s="92"/>
      <c r="CH70" s="92"/>
      <c r="CI70" s="92"/>
      <c r="CJ70" s="92"/>
      <c r="CK70" s="92"/>
      <c r="CL70" s="92"/>
      <c r="CM70" s="92"/>
      <c r="CN70" s="92"/>
      <c r="CO70" s="92"/>
      <c r="CP70" s="92"/>
      <c r="CQ70" s="92"/>
      <c r="CR70" s="92"/>
      <c r="CS70" s="92"/>
      <c r="CT70" s="92"/>
      <c r="CU70" s="92"/>
      <c r="CV70" s="92"/>
      <c r="CW70" s="92"/>
      <c r="CX70" s="92"/>
      <c r="CY70" s="92"/>
      <c r="CZ70" s="92"/>
      <c r="DA70" s="92"/>
      <c r="DB70" s="92"/>
      <c r="DC70" s="92"/>
      <c r="DD70" s="92"/>
      <c r="DE70" s="92"/>
      <c r="DF70" s="92"/>
      <c r="DG70" s="92"/>
      <c r="DH70" s="92"/>
      <c r="DI70" s="92"/>
      <c r="DJ70" s="92"/>
      <c r="DK70" s="92"/>
      <c r="DL70" s="92"/>
      <c r="DM70" s="92"/>
      <c r="DN70" s="92"/>
      <c r="DO70" s="92"/>
      <c r="DP70" s="92"/>
      <c r="DQ70" s="92"/>
      <c r="DR70" s="92"/>
      <c r="DS70" s="92"/>
      <c r="DT70" s="92"/>
      <c r="DU70" s="92"/>
      <c r="DV70" s="92"/>
      <c r="DW70" s="92"/>
      <c r="DX70" s="92"/>
      <c r="DY70" s="92"/>
      <c r="DZ70" s="92"/>
      <c r="EA70" s="92"/>
      <c r="EB70" s="92"/>
      <c r="EC70" s="92"/>
      <c r="ED70" s="92"/>
      <c r="EE70" s="92"/>
      <c r="EF70" s="92"/>
      <c r="EG70" s="92"/>
      <c r="EH70" s="92"/>
      <c r="EI70" s="92"/>
      <c r="EJ70" s="92"/>
      <c r="EK70" s="92"/>
      <c r="EL70" s="92"/>
      <c r="EM70" s="92"/>
      <c r="EN70" s="92"/>
      <c r="EO70" s="92"/>
      <c r="EP70" s="92"/>
      <c r="EQ70" s="92"/>
      <c r="ER70" s="92"/>
      <c r="ES70" s="92"/>
      <c r="ET70" s="92"/>
      <c r="EU70" s="92"/>
      <c r="EV70" s="92"/>
      <c r="EW70" s="92"/>
      <c r="EX70" s="92"/>
      <c r="EY70" s="92"/>
      <c r="EZ70" s="92"/>
      <c r="FA70" s="92"/>
      <c r="FB70" s="92"/>
      <c r="FC70" s="92"/>
      <c r="FD70" s="92"/>
      <c r="FE70" s="92"/>
      <c r="FF70" s="92"/>
      <c r="FG70" s="92"/>
      <c r="FH70" s="92"/>
      <c r="FI70" s="92"/>
      <c r="FJ70" s="92"/>
      <c r="FK70" s="92"/>
      <c r="FL70" s="92"/>
      <c r="FM70" s="92"/>
      <c r="FN70" s="92"/>
      <c r="FO70" s="92"/>
      <c r="FP70" s="92"/>
      <c r="FQ70" s="92"/>
      <c r="FR70" s="92"/>
      <c r="FS70" s="92"/>
      <c r="FT70" s="92"/>
      <c r="FU70" s="92"/>
      <c r="FV70" s="92"/>
      <c r="FW70" s="92"/>
      <c r="FX70" s="92"/>
      <c r="FY70" s="92"/>
      <c r="FZ70" s="92"/>
      <c r="GA70" s="92"/>
      <c r="GB70" s="92"/>
      <c r="GC70" s="92"/>
      <c r="GD70" s="92"/>
      <c r="GE70" s="92"/>
      <c r="GF70" s="92"/>
      <c r="GG70" s="92"/>
      <c r="GH70" s="92"/>
      <c r="GI70" s="92"/>
      <c r="GJ70" s="92"/>
      <c r="GK70" s="92"/>
      <c r="GL70" s="92"/>
      <c r="GM70" s="92"/>
      <c r="GN70" s="92"/>
      <c r="GO70" s="92"/>
      <c r="GP70" s="92"/>
      <c r="GQ70" s="92"/>
      <c r="GR70" s="92"/>
      <c r="GS70" s="92"/>
      <c r="GT70" s="92"/>
      <c r="GU70" s="92"/>
      <c r="GV70" s="92"/>
      <c r="GW70" s="92"/>
      <c r="GX70" s="92"/>
      <c r="GY70" s="92"/>
      <c r="GZ70" s="92"/>
      <c r="HA70" s="92"/>
      <c r="HB70" s="92"/>
      <c r="HC70" s="92"/>
      <c r="HD70" s="92"/>
      <c r="HE70" s="92"/>
      <c r="HF70" s="92"/>
      <c r="HG70" s="92"/>
      <c r="HH70" s="92"/>
      <c r="HI70" s="92"/>
      <c r="HJ70" s="92"/>
      <c r="HK70" s="92"/>
      <c r="HL70" s="92"/>
      <c r="HM70" s="92"/>
      <c r="HN70" s="92"/>
      <c r="HO70" s="92"/>
      <c r="HP70" s="92"/>
      <c r="HQ70" s="92"/>
      <c r="HR70" s="92"/>
      <c r="HS70" s="92"/>
      <c r="HT70" s="92"/>
      <c r="HU70" s="92"/>
      <c r="HV70" s="92"/>
      <c r="HW70" s="92"/>
      <c r="HX70" s="92"/>
      <c r="HY70" s="92"/>
      <c r="HZ70" s="92"/>
      <c r="IA70" s="92"/>
      <c r="IB70" s="92"/>
      <c r="IC70" s="92"/>
      <c r="ID70" s="92"/>
      <c r="IE70" s="92"/>
      <c r="IF70" s="92"/>
      <c r="IG70" s="92"/>
      <c r="IH70" s="92"/>
      <c r="II70" s="92"/>
      <c r="IJ70" s="92"/>
      <c r="IK70" s="92"/>
      <c r="IL70" s="92"/>
      <c r="IM70" s="92"/>
      <c r="IN70" s="92"/>
      <c r="IO70" s="92"/>
      <c r="IP70" s="92"/>
      <c r="IQ70" s="92"/>
      <c r="IR70" s="92"/>
      <c r="IS70" s="92"/>
      <c r="IT70" s="92"/>
      <c r="IU70" s="92"/>
      <c r="IV70" s="92"/>
    </row>
    <row r="71" spans="1:256" ht="15">
      <c r="A71" s="146" t="s">
        <v>272</v>
      </c>
      <c r="B71" s="49" t="s">
        <v>152</v>
      </c>
      <c r="C71" s="136">
        <f>SUM(C70)</f>
        <v>0</v>
      </c>
      <c r="D71" s="136">
        <f aca="true" t="shared" si="20" ref="D71:N71">SUM(D70)</f>
        <v>0</v>
      </c>
      <c r="E71" s="136">
        <f t="shared" si="20"/>
        <v>0</v>
      </c>
      <c r="F71" s="136">
        <f t="shared" si="20"/>
        <v>0</v>
      </c>
      <c r="G71" s="136">
        <f t="shared" si="20"/>
        <v>36692146</v>
      </c>
      <c r="H71" s="136">
        <f t="shared" si="20"/>
        <v>0</v>
      </c>
      <c r="I71" s="136">
        <f t="shared" si="20"/>
        <v>0</v>
      </c>
      <c r="J71" s="136">
        <f t="shared" si="20"/>
        <v>0</v>
      </c>
      <c r="K71" s="136">
        <f t="shared" si="20"/>
        <v>0</v>
      </c>
      <c r="L71" s="136">
        <f t="shared" si="20"/>
        <v>0</v>
      </c>
      <c r="M71" s="136">
        <f t="shared" si="20"/>
        <v>0</v>
      </c>
      <c r="N71" s="136">
        <f t="shared" si="20"/>
        <v>0</v>
      </c>
      <c r="O71" s="7">
        <f>SUM(O70)</f>
        <v>36692146</v>
      </c>
      <c r="P71" s="116"/>
      <c r="Q71" s="147"/>
      <c r="R71" s="9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  <c r="BT71" s="137"/>
      <c r="BU71" s="137"/>
      <c r="BV71" s="137"/>
      <c r="BW71" s="137"/>
      <c r="BX71" s="137"/>
      <c r="BY71" s="137"/>
      <c r="BZ71" s="137"/>
      <c r="CA71" s="137"/>
      <c r="CB71" s="137"/>
      <c r="CC71" s="137"/>
      <c r="CD71" s="137"/>
      <c r="CE71" s="137"/>
      <c r="CF71" s="137"/>
      <c r="CG71" s="137"/>
      <c r="CH71" s="137"/>
      <c r="CI71" s="137"/>
      <c r="CJ71" s="137"/>
      <c r="CK71" s="137"/>
      <c r="CL71" s="137"/>
      <c r="CM71" s="137"/>
      <c r="CN71" s="137"/>
      <c r="CO71" s="137"/>
      <c r="CP71" s="137"/>
      <c r="CQ71" s="137"/>
      <c r="CR71" s="137"/>
      <c r="CS71" s="137"/>
      <c r="CT71" s="137"/>
      <c r="CU71" s="137"/>
      <c r="CV71" s="137"/>
      <c r="CW71" s="137"/>
      <c r="CX71" s="137"/>
      <c r="CY71" s="137"/>
      <c r="CZ71" s="137"/>
      <c r="DA71" s="137"/>
      <c r="DB71" s="137"/>
      <c r="DC71" s="137"/>
      <c r="DD71" s="137"/>
      <c r="DE71" s="137"/>
      <c r="DF71" s="137"/>
      <c r="DG71" s="137"/>
      <c r="DH71" s="137"/>
      <c r="DI71" s="137"/>
      <c r="DJ71" s="137"/>
      <c r="DK71" s="137"/>
      <c r="DL71" s="137"/>
      <c r="DM71" s="137"/>
      <c r="DN71" s="137"/>
      <c r="DO71" s="137"/>
      <c r="DP71" s="137"/>
      <c r="DQ71" s="137"/>
      <c r="DR71" s="137"/>
      <c r="DS71" s="137"/>
      <c r="DT71" s="137"/>
      <c r="DU71" s="137"/>
      <c r="DV71" s="137"/>
      <c r="DW71" s="137"/>
      <c r="DX71" s="137"/>
      <c r="DY71" s="137"/>
      <c r="DZ71" s="137"/>
      <c r="EA71" s="137"/>
      <c r="EB71" s="137"/>
      <c r="EC71" s="137"/>
      <c r="ED71" s="137"/>
      <c r="EE71" s="137"/>
      <c r="EF71" s="137"/>
      <c r="EG71" s="137"/>
      <c r="EH71" s="137"/>
      <c r="EI71" s="137"/>
      <c r="EJ71" s="137"/>
      <c r="EK71" s="137"/>
      <c r="EL71" s="137"/>
      <c r="EM71" s="137"/>
      <c r="EN71" s="137"/>
      <c r="EO71" s="137"/>
      <c r="EP71" s="137"/>
      <c r="EQ71" s="137"/>
      <c r="ER71" s="137"/>
      <c r="ES71" s="137"/>
      <c r="ET71" s="137"/>
      <c r="EU71" s="137"/>
      <c r="EV71" s="137"/>
      <c r="EW71" s="137"/>
      <c r="EX71" s="137"/>
      <c r="EY71" s="137"/>
      <c r="EZ71" s="137"/>
      <c r="FA71" s="137"/>
      <c r="FB71" s="137"/>
      <c r="FC71" s="137"/>
      <c r="FD71" s="137"/>
      <c r="FE71" s="137"/>
      <c r="FF71" s="137"/>
      <c r="FG71" s="137"/>
      <c r="FH71" s="137"/>
      <c r="FI71" s="137"/>
      <c r="FJ71" s="137"/>
      <c r="FK71" s="137"/>
      <c r="FL71" s="137"/>
      <c r="FM71" s="137"/>
      <c r="FN71" s="137"/>
      <c r="FO71" s="137"/>
      <c r="FP71" s="137"/>
      <c r="FQ71" s="137"/>
      <c r="FR71" s="137"/>
      <c r="FS71" s="137"/>
      <c r="FT71" s="137"/>
      <c r="FU71" s="137"/>
      <c r="FV71" s="137"/>
      <c r="FW71" s="137"/>
      <c r="FX71" s="137"/>
      <c r="FY71" s="137"/>
      <c r="FZ71" s="137"/>
      <c r="GA71" s="137"/>
      <c r="GB71" s="137"/>
      <c r="GC71" s="137"/>
      <c r="GD71" s="137"/>
      <c r="GE71" s="137"/>
      <c r="GF71" s="137"/>
      <c r="GG71" s="137"/>
      <c r="GH71" s="137"/>
      <c r="GI71" s="137"/>
      <c r="GJ71" s="137"/>
      <c r="GK71" s="137"/>
      <c r="GL71" s="137"/>
      <c r="GM71" s="137"/>
      <c r="GN71" s="137"/>
      <c r="GO71" s="137"/>
      <c r="GP71" s="137"/>
      <c r="GQ71" s="137"/>
      <c r="GR71" s="137"/>
      <c r="GS71" s="137"/>
      <c r="GT71" s="137"/>
      <c r="GU71" s="137"/>
      <c r="GV71" s="137"/>
      <c r="GW71" s="137"/>
      <c r="GX71" s="137"/>
      <c r="GY71" s="137"/>
      <c r="GZ71" s="137"/>
      <c r="HA71" s="137"/>
      <c r="HB71" s="137"/>
      <c r="HC71" s="137"/>
      <c r="HD71" s="137"/>
      <c r="HE71" s="137"/>
      <c r="HF71" s="137"/>
      <c r="HG71" s="137"/>
      <c r="HH71" s="137"/>
      <c r="HI71" s="137"/>
      <c r="HJ71" s="137"/>
      <c r="HK71" s="137"/>
      <c r="HL71" s="137"/>
      <c r="HM71" s="137"/>
      <c r="HN71" s="137"/>
      <c r="HO71" s="137"/>
      <c r="HP71" s="137"/>
      <c r="HQ71" s="137"/>
      <c r="HR71" s="137"/>
      <c r="HS71" s="137"/>
      <c r="HT71" s="137"/>
      <c r="HU71" s="137"/>
      <c r="HV71" s="137"/>
      <c r="HW71" s="137"/>
      <c r="HX71" s="137"/>
      <c r="HY71" s="137"/>
      <c r="HZ71" s="137"/>
      <c r="IA71" s="137"/>
      <c r="IB71" s="137"/>
      <c r="IC71" s="137"/>
      <c r="ID71" s="137"/>
      <c r="IE71" s="137"/>
      <c r="IF71" s="137"/>
      <c r="IG71" s="137"/>
      <c r="IH71" s="137"/>
      <c r="II71" s="137"/>
      <c r="IJ71" s="137"/>
      <c r="IK71" s="137"/>
      <c r="IL71" s="137"/>
      <c r="IM71" s="137"/>
      <c r="IN71" s="137"/>
      <c r="IO71" s="137"/>
      <c r="IP71" s="137"/>
      <c r="IQ71" s="137"/>
      <c r="IR71" s="137"/>
      <c r="IS71" s="137"/>
      <c r="IT71" s="137"/>
      <c r="IU71" s="137"/>
      <c r="IV71" s="137"/>
    </row>
    <row r="72" spans="1:256" ht="15">
      <c r="A72" s="141" t="s">
        <v>19</v>
      </c>
      <c r="B72" s="141"/>
      <c r="C72" s="136">
        <f>SUM(C69+C71)</f>
        <v>2288620</v>
      </c>
      <c r="D72" s="136">
        <f aca="true" t="shared" si="21" ref="D72:N72">SUM(D69+D71)</f>
        <v>2288620</v>
      </c>
      <c r="E72" s="136">
        <f t="shared" si="21"/>
        <v>3445788</v>
      </c>
      <c r="F72" s="136">
        <f t="shared" si="21"/>
        <v>2288619</v>
      </c>
      <c r="G72" s="136">
        <f t="shared" si="21"/>
        <v>43246087</v>
      </c>
      <c r="H72" s="136">
        <f t="shared" si="21"/>
        <v>2288619</v>
      </c>
      <c r="I72" s="136">
        <f t="shared" si="21"/>
        <v>2288622</v>
      </c>
      <c r="J72" s="136">
        <f t="shared" si="21"/>
        <v>2288615</v>
      </c>
      <c r="K72" s="136">
        <f t="shared" si="21"/>
        <v>3445788</v>
      </c>
      <c r="L72" s="136">
        <f t="shared" si="21"/>
        <v>2288624</v>
      </c>
      <c r="M72" s="136">
        <f t="shared" si="21"/>
        <v>2288618</v>
      </c>
      <c r="N72" s="136">
        <f t="shared" si="21"/>
        <v>2788620</v>
      </c>
      <c r="O72" s="7">
        <f>SUM(O69+O71)</f>
        <v>71235240</v>
      </c>
      <c r="P72" s="116"/>
      <c r="Q72" s="150"/>
      <c r="R72" s="9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  <c r="BT72" s="137"/>
      <c r="BU72" s="137"/>
      <c r="BV72" s="137"/>
      <c r="BW72" s="137"/>
      <c r="BX72" s="137"/>
      <c r="BY72" s="137"/>
      <c r="BZ72" s="137"/>
      <c r="CA72" s="137"/>
      <c r="CB72" s="137"/>
      <c r="CC72" s="137"/>
      <c r="CD72" s="137"/>
      <c r="CE72" s="137"/>
      <c r="CF72" s="137"/>
      <c r="CG72" s="137"/>
      <c r="CH72" s="137"/>
      <c r="CI72" s="137"/>
      <c r="CJ72" s="137"/>
      <c r="CK72" s="137"/>
      <c r="CL72" s="137"/>
      <c r="CM72" s="137"/>
      <c r="CN72" s="137"/>
      <c r="CO72" s="137"/>
      <c r="CP72" s="137"/>
      <c r="CQ72" s="137"/>
      <c r="CR72" s="137"/>
      <c r="CS72" s="137"/>
      <c r="CT72" s="137"/>
      <c r="CU72" s="137"/>
      <c r="CV72" s="137"/>
      <c r="CW72" s="137"/>
      <c r="CX72" s="137"/>
      <c r="CY72" s="137"/>
      <c r="CZ72" s="137"/>
      <c r="DA72" s="137"/>
      <c r="DB72" s="137"/>
      <c r="DC72" s="137"/>
      <c r="DD72" s="137"/>
      <c r="DE72" s="137"/>
      <c r="DF72" s="137"/>
      <c r="DG72" s="137"/>
      <c r="DH72" s="137"/>
      <c r="DI72" s="137"/>
      <c r="DJ72" s="137"/>
      <c r="DK72" s="137"/>
      <c r="DL72" s="137"/>
      <c r="DM72" s="137"/>
      <c r="DN72" s="137"/>
      <c r="DO72" s="137"/>
      <c r="DP72" s="137"/>
      <c r="DQ72" s="137"/>
      <c r="DR72" s="137"/>
      <c r="DS72" s="137"/>
      <c r="DT72" s="137"/>
      <c r="DU72" s="137"/>
      <c r="DV72" s="137"/>
      <c r="DW72" s="137"/>
      <c r="DX72" s="137"/>
      <c r="DY72" s="137"/>
      <c r="DZ72" s="137"/>
      <c r="EA72" s="137"/>
      <c r="EB72" s="137"/>
      <c r="EC72" s="137"/>
      <c r="ED72" s="137"/>
      <c r="EE72" s="137"/>
      <c r="EF72" s="137"/>
      <c r="EG72" s="137"/>
      <c r="EH72" s="137"/>
      <c r="EI72" s="137"/>
      <c r="EJ72" s="137"/>
      <c r="EK72" s="137"/>
      <c r="EL72" s="137"/>
      <c r="EM72" s="137"/>
      <c r="EN72" s="137"/>
      <c r="EO72" s="137"/>
      <c r="EP72" s="137"/>
      <c r="EQ72" s="137"/>
      <c r="ER72" s="137"/>
      <c r="ES72" s="137"/>
      <c r="ET72" s="137"/>
      <c r="EU72" s="137"/>
      <c r="EV72" s="137"/>
      <c r="EW72" s="137"/>
      <c r="EX72" s="137"/>
      <c r="EY72" s="137"/>
      <c r="EZ72" s="137"/>
      <c r="FA72" s="137"/>
      <c r="FB72" s="137"/>
      <c r="FC72" s="137"/>
      <c r="FD72" s="137"/>
      <c r="FE72" s="137"/>
      <c r="FF72" s="137"/>
      <c r="FG72" s="137"/>
      <c r="FH72" s="137"/>
      <c r="FI72" s="137"/>
      <c r="FJ72" s="137"/>
      <c r="FK72" s="137"/>
      <c r="FL72" s="137"/>
      <c r="FM72" s="137"/>
      <c r="FN72" s="137"/>
      <c r="FO72" s="137"/>
      <c r="FP72" s="137"/>
      <c r="FQ72" s="137"/>
      <c r="FR72" s="137"/>
      <c r="FS72" s="137"/>
      <c r="FT72" s="137"/>
      <c r="FU72" s="137"/>
      <c r="FV72" s="137"/>
      <c r="FW72" s="137"/>
      <c r="FX72" s="137"/>
      <c r="FY72" s="137"/>
      <c r="FZ72" s="137"/>
      <c r="GA72" s="137"/>
      <c r="GB72" s="137"/>
      <c r="GC72" s="137"/>
      <c r="GD72" s="137"/>
      <c r="GE72" s="137"/>
      <c r="GF72" s="137"/>
      <c r="GG72" s="137"/>
      <c r="GH72" s="137"/>
      <c r="GI72" s="137"/>
      <c r="GJ72" s="137"/>
      <c r="GK72" s="137"/>
      <c r="GL72" s="137"/>
      <c r="GM72" s="137"/>
      <c r="GN72" s="137"/>
      <c r="GO72" s="137"/>
      <c r="GP72" s="137"/>
      <c r="GQ72" s="137"/>
      <c r="GR72" s="137"/>
      <c r="GS72" s="137"/>
      <c r="GT72" s="137"/>
      <c r="GU72" s="137"/>
      <c r="GV72" s="137"/>
      <c r="GW72" s="137"/>
      <c r="GX72" s="137"/>
      <c r="GY72" s="137"/>
      <c r="GZ72" s="137"/>
      <c r="HA72" s="137"/>
      <c r="HB72" s="137"/>
      <c r="HC72" s="137"/>
      <c r="HD72" s="137"/>
      <c r="HE72" s="137"/>
      <c r="HF72" s="137"/>
      <c r="HG72" s="137"/>
      <c r="HH72" s="137"/>
      <c r="HI72" s="137"/>
      <c r="HJ72" s="137"/>
      <c r="HK72" s="137"/>
      <c r="HL72" s="137"/>
      <c r="HM72" s="137"/>
      <c r="HN72" s="137"/>
      <c r="HO72" s="137"/>
      <c r="HP72" s="137"/>
      <c r="HQ72" s="137"/>
      <c r="HR72" s="137"/>
      <c r="HS72" s="137"/>
      <c r="HT72" s="137"/>
      <c r="HU72" s="137"/>
      <c r="HV72" s="137"/>
      <c r="HW72" s="137"/>
      <c r="HX72" s="137"/>
      <c r="HY72" s="137"/>
      <c r="HZ72" s="137"/>
      <c r="IA72" s="137"/>
      <c r="IB72" s="137"/>
      <c r="IC72" s="137"/>
      <c r="ID72" s="137"/>
      <c r="IE72" s="137"/>
      <c r="IF72" s="137"/>
      <c r="IG72" s="137"/>
      <c r="IH72" s="137"/>
      <c r="II72" s="137"/>
      <c r="IJ72" s="137"/>
      <c r="IK72" s="137"/>
      <c r="IL72" s="137"/>
      <c r="IM72" s="137"/>
      <c r="IN72" s="137"/>
      <c r="IO72" s="137"/>
      <c r="IP72" s="137"/>
      <c r="IQ72" s="137"/>
      <c r="IR72" s="137"/>
      <c r="IS72" s="137"/>
      <c r="IT72" s="137"/>
      <c r="IU72" s="137"/>
      <c r="IV72" s="137"/>
    </row>
    <row r="73" spans="2:17" ht="15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16"/>
      <c r="Q73" s="102"/>
    </row>
    <row r="74" spans="1:17" ht="15">
      <c r="A74" s="176">
        <v>2</v>
      </c>
      <c r="B74" s="177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16"/>
      <c r="Q74" s="102"/>
    </row>
    <row r="75" spans="2:17" ht="15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16"/>
      <c r="Q75" s="102"/>
    </row>
    <row r="76" spans="2:17" ht="15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16"/>
      <c r="Q76" s="102"/>
    </row>
    <row r="77" spans="2:17" ht="15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16"/>
      <c r="Q77" s="102"/>
    </row>
    <row r="78" spans="2:17" ht="15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16"/>
      <c r="Q78" s="102"/>
    </row>
    <row r="79" spans="2:17" ht="15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16"/>
      <c r="Q79" s="102"/>
    </row>
    <row r="80" spans="2:17" ht="15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16"/>
      <c r="Q80" s="102"/>
    </row>
    <row r="81" spans="2:17" ht="15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16"/>
      <c r="Q81" s="102"/>
    </row>
    <row r="82" spans="2:17" ht="15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16"/>
      <c r="Q82" s="102"/>
    </row>
    <row r="83" spans="2:17" ht="15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16"/>
      <c r="Q83" s="102"/>
    </row>
    <row r="84" spans="2:17" ht="15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16"/>
      <c r="Q84" s="102"/>
    </row>
    <row r="85" spans="2:17" ht="15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16"/>
      <c r="Q85" s="102"/>
    </row>
  </sheetData>
  <sheetProtection/>
  <mergeCells count="4">
    <mergeCell ref="A1:O1"/>
    <mergeCell ref="A2:O2"/>
    <mergeCell ref="A3:O3"/>
    <mergeCell ref="A74:O74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zoomScale="80" zoomScaleNormal="80" zoomScalePageLayoutView="0" workbookViewId="0" topLeftCell="A1">
      <selection activeCell="L14" sqref="L14"/>
    </sheetView>
  </sheetViews>
  <sheetFormatPr defaultColWidth="58.421875" defaultRowHeight="15"/>
  <cols>
    <col min="1" max="1" width="58.421875" style="2" customWidth="1"/>
    <col min="2" max="2" width="9.00390625" style="2" customWidth="1"/>
    <col min="3" max="3" width="11.7109375" style="9" customWidth="1"/>
    <col min="4" max="4" width="11.00390625" style="9" customWidth="1"/>
    <col min="5" max="5" width="11.140625" style="9" hidden="1" customWidth="1"/>
    <col min="6" max="6" width="14.140625" style="9" customWidth="1"/>
    <col min="7" max="255" width="9.140625" style="2" customWidth="1"/>
    <col min="256" max="16384" width="58.421875" style="2" customWidth="1"/>
  </cols>
  <sheetData>
    <row r="1" spans="1:6" ht="15">
      <c r="A1" s="158" t="s">
        <v>239</v>
      </c>
      <c r="B1" s="158"/>
      <c r="C1" s="158"/>
      <c r="D1" s="158"/>
      <c r="E1" s="158"/>
      <c r="F1" s="158"/>
    </row>
    <row r="2" spans="1:6" ht="15.75">
      <c r="A2" s="162" t="s">
        <v>105</v>
      </c>
      <c r="B2" s="163"/>
      <c r="C2" s="163"/>
      <c r="D2" s="163"/>
      <c r="E2" s="163"/>
      <c r="F2" s="164"/>
    </row>
    <row r="3" spans="1:6" ht="15.75">
      <c r="A3" s="162" t="s">
        <v>21</v>
      </c>
      <c r="B3" s="163"/>
      <c r="C3" s="163"/>
      <c r="D3" s="163"/>
      <c r="E3" s="163"/>
      <c r="F3" s="164"/>
    </row>
    <row r="4" spans="1:6" ht="19.5">
      <c r="A4" s="11"/>
      <c r="F4" s="12" t="s">
        <v>1</v>
      </c>
    </row>
    <row r="5" spans="1:6" ht="51">
      <c r="A5" s="13" t="s">
        <v>22</v>
      </c>
      <c r="B5" s="14" t="s">
        <v>23</v>
      </c>
      <c r="C5" s="15" t="s">
        <v>106</v>
      </c>
      <c r="D5" s="15" t="s">
        <v>25</v>
      </c>
      <c r="E5" s="15" t="s">
        <v>26</v>
      </c>
      <c r="F5" s="16" t="s">
        <v>107</v>
      </c>
    </row>
    <row r="6" spans="1:6" ht="15">
      <c r="A6" s="17" t="s">
        <v>28</v>
      </c>
      <c r="B6" s="18" t="s">
        <v>29</v>
      </c>
      <c r="C6" s="5">
        <v>3167700</v>
      </c>
      <c r="D6" s="5">
        <v>0</v>
      </c>
      <c r="E6" s="5"/>
      <c r="F6" s="5">
        <v>3167700</v>
      </c>
    </row>
    <row r="7" spans="1:6" ht="15">
      <c r="A7" s="17" t="s">
        <v>108</v>
      </c>
      <c r="B7" s="18" t="s">
        <v>109</v>
      </c>
      <c r="C7" s="5">
        <v>178000</v>
      </c>
      <c r="D7" s="5">
        <v>0</v>
      </c>
      <c r="E7" s="5"/>
      <c r="F7" s="5">
        <v>178000</v>
      </c>
    </row>
    <row r="8" spans="1:6" ht="15">
      <c r="A8" s="19" t="s">
        <v>30</v>
      </c>
      <c r="B8" s="20" t="s">
        <v>31</v>
      </c>
      <c r="C8" s="5">
        <v>248699</v>
      </c>
      <c r="D8" s="5">
        <v>0</v>
      </c>
      <c r="E8" s="5"/>
      <c r="F8" s="5">
        <v>248699</v>
      </c>
    </row>
    <row r="9" spans="1:6" ht="15">
      <c r="A9" s="21" t="s">
        <v>32</v>
      </c>
      <c r="B9" s="22" t="s">
        <v>33</v>
      </c>
      <c r="C9" s="7">
        <f>SUM(C6:C8)</f>
        <v>3594399</v>
      </c>
      <c r="D9" s="5">
        <v>0</v>
      </c>
      <c r="E9" s="7"/>
      <c r="F9" s="7">
        <f>SUM(F6:F8)</f>
        <v>3594399</v>
      </c>
    </row>
    <row r="10" spans="1:6" ht="15">
      <c r="A10" s="23" t="s">
        <v>34</v>
      </c>
      <c r="B10" s="20" t="s">
        <v>35</v>
      </c>
      <c r="C10" s="5">
        <v>2064138</v>
      </c>
      <c r="D10" s="5">
        <v>0</v>
      </c>
      <c r="E10" s="5"/>
      <c r="F10" s="5">
        <v>2064138</v>
      </c>
    </row>
    <row r="11" spans="1:6" ht="25.5">
      <c r="A11" s="23" t="s">
        <v>36</v>
      </c>
      <c r="B11" s="20" t="s">
        <v>37</v>
      </c>
      <c r="C11" s="5">
        <v>180000</v>
      </c>
      <c r="D11" s="5">
        <v>0</v>
      </c>
      <c r="E11" s="5"/>
      <c r="F11" s="5">
        <v>180000</v>
      </c>
    </row>
    <row r="12" spans="1:6" ht="15">
      <c r="A12" s="24" t="s">
        <v>38</v>
      </c>
      <c r="B12" s="22" t="s">
        <v>39</v>
      </c>
      <c r="C12" s="7">
        <f>SUM(C10:C11)</f>
        <v>2244138</v>
      </c>
      <c r="D12" s="5">
        <v>0</v>
      </c>
      <c r="E12" s="7"/>
      <c r="F12" s="7">
        <f>SUM(F10:F11)</f>
        <v>2244138</v>
      </c>
    </row>
    <row r="13" spans="1:6" ht="15">
      <c r="A13" s="25" t="s">
        <v>40</v>
      </c>
      <c r="B13" s="26" t="s">
        <v>41</v>
      </c>
      <c r="C13" s="7">
        <f>SUM(C12,C9)</f>
        <v>5838537</v>
      </c>
      <c r="D13" s="5">
        <v>0</v>
      </c>
      <c r="E13" s="7"/>
      <c r="F13" s="7">
        <f>SUM(F12,F9)</f>
        <v>5838537</v>
      </c>
    </row>
    <row r="14" spans="1:6" ht="28.5">
      <c r="A14" s="27" t="s">
        <v>42</v>
      </c>
      <c r="B14" s="26" t="s">
        <v>43</v>
      </c>
      <c r="C14" s="7">
        <v>1190568</v>
      </c>
      <c r="D14" s="5">
        <v>0</v>
      </c>
      <c r="E14" s="7"/>
      <c r="F14" s="7">
        <v>1190568</v>
      </c>
    </row>
    <row r="15" spans="1:6" s="29" customFormat="1" ht="15">
      <c r="A15" s="23" t="s">
        <v>44</v>
      </c>
      <c r="B15" s="20" t="s">
        <v>45</v>
      </c>
      <c r="C15" s="28">
        <v>1219890</v>
      </c>
      <c r="D15" s="5">
        <v>0</v>
      </c>
      <c r="E15" s="28"/>
      <c r="F15" s="28">
        <v>1219890</v>
      </c>
    </row>
    <row r="16" spans="1:6" ht="15">
      <c r="A16" s="23" t="s">
        <v>46</v>
      </c>
      <c r="B16" s="20" t="s">
        <v>47</v>
      </c>
      <c r="C16" s="5">
        <v>1495000</v>
      </c>
      <c r="D16" s="5">
        <v>0</v>
      </c>
      <c r="E16" s="5"/>
      <c r="F16" s="5">
        <v>1495000</v>
      </c>
    </row>
    <row r="17" spans="1:6" ht="15">
      <c r="A17" s="24" t="s">
        <v>48</v>
      </c>
      <c r="B17" s="22" t="s">
        <v>49</v>
      </c>
      <c r="C17" s="7">
        <f>SUM(C15:C16)</f>
        <v>2714890</v>
      </c>
      <c r="D17" s="5">
        <v>0</v>
      </c>
      <c r="E17" s="7"/>
      <c r="F17" s="7">
        <f>SUM(F15:F16)</f>
        <v>2714890</v>
      </c>
    </row>
    <row r="18" spans="1:6" ht="15">
      <c r="A18" s="23" t="s">
        <v>50</v>
      </c>
      <c r="B18" s="20" t="s">
        <v>51</v>
      </c>
      <c r="C18" s="5">
        <v>100000</v>
      </c>
      <c r="D18" s="5">
        <v>0</v>
      </c>
      <c r="E18" s="5"/>
      <c r="F18" s="5">
        <v>100000</v>
      </c>
    </row>
    <row r="19" spans="1:6" ht="15">
      <c r="A19" s="23" t="s">
        <v>52</v>
      </c>
      <c r="B19" s="20" t="s">
        <v>53</v>
      </c>
      <c r="C19" s="5">
        <v>180000</v>
      </c>
      <c r="D19" s="5">
        <v>0</v>
      </c>
      <c r="E19" s="5"/>
      <c r="F19" s="5">
        <v>180000</v>
      </c>
    </row>
    <row r="20" spans="1:6" ht="15">
      <c r="A20" s="24" t="s">
        <v>54</v>
      </c>
      <c r="B20" s="22" t="s">
        <v>55</v>
      </c>
      <c r="C20" s="7">
        <f>SUM(C18:C19)</f>
        <v>280000</v>
      </c>
      <c r="D20" s="5">
        <v>0</v>
      </c>
      <c r="E20" s="5"/>
      <c r="F20" s="7">
        <f>SUM(F18:F19)</f>
        <v>280000</v>
      </c>
    </row>
    <row r="21" spans="1:6" ht="15">
      <c r="A21" s="23" t="s">
        <v>56</v>
      </c>
      <c r="B21" s="20" t="s">
        <v>57</v>
      </c>
      <c r="C21" s="5">
        <v>2970000</v>
      </c>
      <c r="D21" s="5">
        <v>0</v>
      </c>
      <c r="E21" s="5"/>
      <c r="F21" s="5">
        <v>2970000</v>
      </c>
    </row>
    <row r="22" spans="1:7" ht="15">
      <c r="A22" s="23" t="s">
        <v>58</v>
      </c>
      <c r="B22" s="20" t="s">
        <v>59</v>
      </c>
      <c r="C22" s="5">
        <v>1631500</v>
      </c>
      <c r="D22" s="5">
        <v>0</v>
      </c>
      <c r="E22" s="5"/>
      <c r="F22" s="5">
        <v>1631500</v>
      </c>
      <c r="G22" s="9"/>
    </row>
    <row r="23" spans="1:6" ht="15">
      <c r="A23" s="23" t="s">
        <v>60</v>
      </c>
      <c r="B23" s="20" t="s">
        <v>61</v>
      </c>
      <c r="C23" s="5">
        <v>4310000</v>
      </c>
      <c r="D23" s="5">
        <v>0</v>
      </c>
      <c r="E23" s="5"/>
      <c r="F23" s="5">
        <v>4310000</v>
      </c>
    </row>
    <row r="24" spans="1:6" ht="15">
      <c r="A24" s="23" t="s">
        <v>110</v>
      </c>
      <c r="B24" s="20" t="s">
        <v>111</v>
      </c>
      <c r="C24" s="5">
        <v>110000</v>
      </c>
      <c r="D24" s="5">
        <v>0</v>
      </c>
      <c r="E24" s="5"/>
      <c r="F24" s="5">
        <v>110000</v>
      </c>
    </row>
    <row r="25" spans="1:6" ht="15">
      <c r="A25" s="23" t="s">
        <v>62</v>
      </c>
      <c r="B25" s="20" t="s">
        <v>63</v>
      </c>
      <c r="C25" s="5">
        <v>3755000</v>
      </c>
      <c r="D25" s="5">
        <v>0</v>
      </c>
      <c r="E25" s="5"/>
      <c r="F25" s="5">
        <v>3755000</v>
      </c>
    </row>
    <row r="26" spans="1:6" s="56" customFormat="1" ht="15">
      <c r="A26" s="24" t="s">
        <v>112</v>
      </c>
      <c r="B26" s="22" t="s">
        <v>64</v>
      </c>
      <c r="C26" s="7">
        <f>SUM(C21:C25)</f>
        <v>12776500</v>
      </c>
      <c r="D26" s="5">
        <v>0</v>
      </c>
      <c r="E26" s="7"/>
      <c r="F26" s="7">
        <f>SUM(F21:F25)</f>
        <v>12776500</v>
      </c>
    </row>
    <row r="27" spans="1:6" ht="15">
      <c r="A27" s="23" t="s">
        <v>113</v>
      </c>
      <c r="B27" s="20" t="s">
        <v>114</v>
      </c>
      <c r="C27" s="5">
        <v>4032155</v>
      </c>
      <c r="D27" s="5">
        <v>0</v>
      </c>
      <c r="E27" s="5"/>
      <c r="F27" s="5">
        <v>4032155</v>
      </c>
    </row>
    <row r="28" spans="1:6" ht="15">
      <c r="A28" s="23" t="s">
        <v>115</v>
      </c>
      <c r="B28" s="20" t="s">
        <v>116</v>
      </c>
      <c r="C28" s="5">
        <v>500000</v>
      </c>
      <c r="D28" s="5">
        <v>0</v>
      </c>
      <c r="E28" s="5"/>
      <c r="F28" s="5">
        <v>500000</v>
      </c>
    </row>
    <row r="29" spans="1:6" s="31" customFormat="1" ht="15">
      <c r="A29" s="24" t="s">
        <v>65</v>
      </c>
      <c r="B29" s="22" t="s">
        <v>66</v>
      </c>
      <c r="C29" s="30">
        <f>SUM(C27:C28)</f>
        <v>4532155</v>
      </c>
      <c r="D29" s="5">
        <v>0</v>
      </c>
      <c r="E29" s="30"/>
      <c r="F29" s="30">
        <f>SUM(F27:F28)</f>
        <v>4532155</v>
      </c>
    </row>
    <row r="30" spans="1:7" ht="15">
      <c r="A30" s="27" t="s">
        <v>67</v>
      </c>
      <c r="B30" s="26" t="s">
        <v>68</v>
      </c>
      <c r="C30" s="7">
        <f>SUM(C17+C20+C26+C29)</f>
        <v>20303545</v>
      </c>
      <c r="D30" s="5">
        <v>0</v>
      </c>
      <c r="E30" s="5"/>
      <c r="F30" s="7">
        <f>SUM(F17+F20+F26+F29)</f>
        <v>20303545</v>
      </c>
      <c r="G30" s="9"/>
    </row>
    <row r="31" spans="1:6" ht="15">
      <c r="A31" s="32" t="s">
        <v>117</v>
      </c>
      <c r="B31" s="20" t="s">
        <v>118</v>
      </c>
      <c r="C31" s="5">
        <v>100000</v>
      </c>
      <c r="D31" s="5">
        <v>0</v>
      </c>
      <c r="E31" s="5"/>
      <c r="F31" s="5">
        <v>100000</v>
      </c>
    </row>
    <row r="32" spans="1:6" ht="15">
      <c r="A32" s="32" t="s">
        <v>69</v>
      </c>
      <c r="B32" s="20" t="s">
        <v>70</v>
      </c>
      <c r="C32" s="5">
        <v>2035900</v>
      </c>
      <c r="D32" s="5">
        <v>0</v>
      </c>
      <c r="E32" s="5"/>
      <c r="F32" s="5">
        <v>2035900</v>
      </c>
    </row>
    <row r="33" spans="1:6" ht="15">
      <c r="A33" s="33" t="s">
        <v>71</v>
      </c>
      <c r="B33" s="26" t="s">
        <v>72</v>
      </c>
      <c r="C33" s="7">
        <f>SUM(C31:C32)</f>
        <v>2135900</v>
      </c>
      <c r="D33" s="5">
        <v>0</v>
      </c>
      <c r="E33" s="5"/>
      <c r="F33" s="7">
        <f>SUM(F31:F32)</f>
        <v>2135900</v>
      </c>
    </row>
    <row r="34" spans="1:6" ht="15">
      <c r="A34" s="34" t="s">
        <v>73</v>
      </c>
      <c r="B34" s="20" t="s">
        <v>74</v>
      </c>
      <c r="C34" s="5">
        <v>433200</v>
      </c>
      <c r="D34" s="5">
        <v>0</v>
      </c>
      <c r="E34" s="5"/>
      <c r="F34" s="5">
        <v>433200</v>
      </c>
    </row>
    <row r="35" spans="1:6" ht="15">
      <c r="A35" s="34" t="s">
        <v>75</v>
      </c>
      <c r="B35" s="20" t="s">
        <v>76</v>
      </c>
      <c r="C35" s="5">
        <v>860000</v>
      </c>
      <c r="D35" s="5">
        <v>0</v>
      </c>
      <c r="E35" s="5"/>
      <c r="F35" s="5">
        <v>860000</v>
      </c>
    </row>
    <row r="36" spans="1:6" ht="15">
      <c r="A36" s="35" t="s">
        <v>77</v>
      </c>
      <c r="B36" s="20" t="s">
        <v>78</v>
      </c>
      <c r="C36" s="5">
        <v>18066854</v>
      </c>
      <c r="D36" s="5">
        <v>0</v>
      </c>
      <c r="E36" s="5"/>
      <c r="F36" s="5">
        <v>18066854</v>
      </c>
    </row>
    <row r="37" spans="1:6" ht="15">
      <c r="A37" s="33" t="s">
        <v>79</v>
      </c>
      <c r="B37" s="26" t="s">
        <v>80</v>
      </c>
      <c r="C37" s="7">
        <f>SUM(C34:C36)</f>
        <v>19360054</v>
      </c>
      <c r="D37" s="5">
        <v>0</v>
      </c>
      <c r="E37" s="5"/>
      <c r="F37" s="7">
        <f>SUM(F34:F36)</f>
        <v>19360054</v>
      </c>
    </row>
    <row r="38" spans="1:6" ht="15.75">
      <c r="A38" s="36" t="s">
        <v>81</v>
      </c>
      <c r="B38" s="26"/>
      <c r="C38" s="37">
        <f>SUM(C13+C14+C30+C33+C37)</f>
        <v>48828604</v>
      </c>
      <c r="D38" s="5">
        <v>0</v>
      </c>
      <c r="E38" s="37"/>
      <c r="F38" s="37">
        <f>SUM(F13+F14+F30+F33+F37)</f>
        <v>48828604</v>
      </c>
    </row>
    <row r="39" spans="1:6" ht="15">
      <c r="A39" s="38" t="s">
        <v>82</v>
      </c>
      <c r="B39" s="20" t="s">
        <v>83</v>
      </c>
      <c r="C39" s="5">
        <v>8641775</v>
      </c>
      <c r="D39" s="5">
        <v>0</v>
      </c>
      <c r="E39" s="5"/>
      <c r="F39" s="5">
        <v>8641775</v>
      </c>
    </row>
    <row r="40" spans="1:6" ht="15">
      <c r="A40" s="38" t="s">
        <v>119</v>
      </c>
      <c r="B40" s="20" t="s">
        <v>120</v>
      </c>
      <c r="C40" s="5">
        <v>200000</v>
      </c>
      <c r="D40" s="5">
        <v>0</v>
      </c>
      <c r="E40" s="5"/>
      <c r="F40" s="5">
        <v>200000</v>
      </c>
    </row>
    <row r="41" spans="1:6" ht="15">
      <c r="A41" s="38" t="s">
        <v>84</v>
      </c>
      <c r="B41" s="20" t="s">
        <v>85</v>
      </c>
      <c r="C41" s="5">
        <v>1488987</v>
      </c>
      <c r="D41" s="5">
        <v>0</v>
      </c>
      <c r="E41" s="5"/>
      <c r="F41" s="5">
        <v>1488987</v>
      </c>
    </row>
    <row r="42" spans="1:6" ht="15">
      <c r="A42" s="39" t="s">
        <v>86</v>
      </c>
      <c r="B42" s="20" t="s">
        <v>87</v>
      </c>
      <c r="C42" s="5">
        <v>2789606</v>
      </c>
      <c r="D42" s="5">
        <v>0</v>
      </c>
      <c r="E42" s="5"/>
      <c r="F42" s="5">
        <v>2789606</v>
      </c>
    </row>
    <row r="43" spans="1:6" ht="15">
      <c r="A43" s="40" t="s">
        <v>88</v>
      </c>
      <c r="B43" s="26" t="s">
        <v>89</v>
      </c>
      <c r="C43" s="7">
        <f>SUM(C39:C42)</f>
        <v>13120368</v>
      </c>
      <c r="D43" s="5">
        <v>0</v>
      </c>
      <c r="E43" s="5"/>
      <c r="F43" s="7">
        <f>SUM(F39:F42)</f>
        <v>13120368</v>
      </c>
    </row>
    <row r="44" spans="1:6" ht="15">
      <c r="A44" s="32" t="s">
        <v>90</v>
      </c>
      <c r="B44" s="20" t="s">
        <v>91</v>
      </c>
      <c r="C44" s="5">
        <v>7620000</v>
      </c>
      <c r="D44" s="5">
        <v>0</v>
      </c>
      <c r="E44" s="5"/>
      <c r="F44" s="5">
        <v>7620000</v>
      </c>
    </row>
    <row r="45" spans="1:6" ht="15">
      <c r="A45" s="32" t="s">
        <v>92</v>
      </c>
      <c r="B45" s="20" t="s">
        <v>93</v>
      </c>
      <c r="C45" s="5">
        <v>815000</v>
      </c>
      <c r="D45" s="5">
        <v>0</v>
      </c>
      <c r="E45" s="5"/>
      <c r="F45" s="5">
        <v>815000</v>
      </c>
    </row>
    <row r="46" spans="1:6" ht="15">
      <c r="A46" s="33" t="s">
        <v>94</v>
      </c>
      <c r="B46" s="26" t="s">
        <v>95</v>
      </c>
      <c r="C46" s="7">
        <f>SUM(C44:C45)</f>
        <v>8435000</v>
      </c>
      <c r="D46" s="5">
        <v>0</v>
      </c>
      <c r="E46" s="7"/>
      <c r="F46" s="7">
        <f>SUM(F44:F45)</f>
        <v>8435000</v>
      </c>
    </row>
    <row r="47" spans="1:6" ht="15.75">
      <c r="A47" s="36" t="s">
        <v>96</v>
      </c>
      <c r="B47" s="41"/>
      <c r="C47" s="37">
        <f>SUM(C46,C43)</f>
        <v>21555368</v>
      </c>
      <c r="D47" s="5">
        <v>0</v>
      </c>
      <c r="E47" s="37"/>
      <c r="F47" s="37">
        <f>SUM(F46,F43)</f>
        <v>21555368</v>
      </c>
    </row>
    <row r="48" spans="1:6" ht="15.75">
      <c r="A48" s="42" t="s">
        <v>97</v>
      </c>
      <c r="B48" s="43" t="s">
        <v>98</v>
      </c>
      <c r="C48" s="7">
        <f>SUM(C38+C47)</f>
        <v>70383972</v>
      </c>
      <c r="D48" s="5">
        <v>0</v>
      </c>
      <c r="E48" s="7"/>
      <c r="F48" s="7">
        <f>SUM(F38+F47)</f>
        <v>70383972</v>
      </c>
    </row>
    <row r="49" spans="1:6" ht="15">
      <c r="A49" s="44" t="s">
        <v>99</v>
      </c>
      <c r="B49" s="45" t="s">
        <v>100</v>
      </c>
      <c r="C49" s="46">
        <v>851268</v>
      </c>
      <c r="D49" s="5">
        <v>0</v>
      </c>
      <c r="E49" s="47"/>
      <c r="F49" s="46">
        <v>851268</v>
      </c>
    </row>
    <row r="50" spans="1:6" ht="15">
      <c r="A50" s="48" t="s">
        <v>101</v>
      </c>
      <c r="B50" s="49" t="s">
        <v>102</v>
      </c>
      <c r="C50" s="50">
        <f>SUM(C49)</f>
        <v>851268</v>
      </c>
      <c r="D50" s="5">
        <v>0</v>
      </c>
      <c r="E50" s="51"/>
      <c r="F50" s="50">
        <f>SUM(F49)</f>
        <v>851268</v>
      </c>
    </row>
    <row r="51" spans="1:6" ht="15.75">
      <c r="A51" s="52" t="s">
        <v>103</v>
      </c>
      <c r="B51" s="53" t="s">
        <v>104</v>
      </c>
      <c r="C51" s="50">
        <f>SUM(C50)</f>
        <v>851268</v>
      </c>
      <c r="D51" s="5">
        <v>0</v>
      </c>
      <c r="E51" s="51"/>
      <c r="F51" s="50">
        <f>SUM(F50)</f>
        <v>851268</v>
      </c>
    </row>
    <row r="52" spans="1:6" ht="15.75">
      <c r="A52" s="54" t="s">
        <v>12</v>
      </c>
      <c r="B52" s="55"/>
      <c r="C52" s="7">
        <f>SUM(C48+C51)</f>
        <v>71235240</v>
      </c>
      <c r="D52" s="5">
        <v>0</v>
      </c>
      <c r="E52" s="7"/>
      <c r="F52" s="7">
        <f>SUM(F48+F51)</f>
        <v>71235240</v>
      </c>
    </row>
  </sheetData>
  <sheetProtection/>
  <mergeCells count="3">
    <mergeCell ref="A1:F1"/>
    <mergeCell ref="A2:F2"/>
    <mergeCell ref="A3:F3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48.28125" style="2" customWidth="1"/>
    <col min="2" max="2" width="9.140625" style="2" customWidth="1"/>
    <col min="3" max="3" width="12.00390625" style="2" bestFit="1" customWidth="1"/>
    <col min="4" max="4" width="11.28125" style="2" customWidth="1"/>
    <col min="5" max="5" width="11.28125" style="2" hidden="1" customWidth="1"/>
    <col min="6" max="6" width="12.140625" style="2" customWidth="1"/>
    <col min="7" max="16384" width="9.140625" style="2" customWidth="1"/>
  </cols>
  <sheetData>
    <row r="1" spans="1:6" ht="15">
      <c r="A1" s="165"/>
      <c r="B1" s="165"/>
      <c r="C1" s="165"/>
      <c r="D1" s="165"/>
      <c r="E1" s="165"/>
      <c r="F1" s="165"/>
    </row>
    <row r="2" spans="1:6" ht="15">
      <c r="A2" s="165" t="s">
        <v>240</v>
      </c>
      <c r="B2" s="165"/>
      <c r="C2" s="165"/>
      <c r="D2" s="165"/>
      <c r="E2" s="165"/>
      <c r="F2" s="165"/>
    </row>
    <row r="3" spans="1:6" ht="15.75">
      <c r="A3" s="162" t="s">
        <v>105</v>
      </c>
      <c r="B3" s="163"/>
      <c r="C3" s="163"/>
      <c r="D3" s="163"/>
      <c r="E3" s="163"/>
      <c r="F3" s="164"/>
    </row>
    <row r="4" spans="1:6" ht="15.75" customHeight="1">
      <c r="A4" s="162" t="s">
        <v>121</v>
      </c>
      <c r="B4" s="163"/>
      <c r="C4" s="163"/>
      <c r="D4" s="163"/>
      <c r="E4" s="163"/>
      <c r="F4" s="164"/>
    </row>
    <row r="5" spans="1:6" ht="15.75" customHeight="1">
      <c r="A5" s="10"/>
      <c r="B5" s="57"/>
      <c r="C5" s="57"/>
      <c r="D5" s="57"/>
      <c r="E5" s="57"/>
      <c r="F5" s="58"/>
    </row>
    <row r="6" spans="1:6" ht="15.75" customHeight="1">
      <c r="A6" s="10"/>
      <c r="B6" s="57"/>
      <c r="C6" s="57"/>
      <c r="D6" s="57"/>
      <c r="E6" s="57"/>
      <c r="F6" s="58"/>
    </row>
    <row r="7" spans="1:6" ht="15.75" customHeight="1">
      <c r="A7" s="10"/>
      <c r="B7" s="57"/>
      <c r="C7" s="57"/>
      <c r="D7" s="57"/>
      <c r="E7" s="57"/>
      <c r="F7" s="67" t="s">
        <v>1</v>
      </c>
    </row>
    <row r="8" spans="1:6" ht="32.25" customHeight="1">
      <c r="A8" s="13" t="s">
        <v>22</v>
      </c>
      <c r="B8" s="14" t="s">
        <v>122</v>
      </c>
      <c r="C8" s="59" t="s">
        <v>24</v>
      </c>
      <c r="D8" s="59" t="s">
        <v>25</v>
      </c>
      <c r="E8" s="59" t="s">
        <v>26</v>
      </c>
      <c r="F8" s="60" t="s">
        <v>27</v>
      </c>
    </row>
    <row r="9" spans="1:6" ht="15">
      <c r="A9" s="24" t="s">
        <v>123</v>
      </c>
      <c r="B9" s="61" t="s">
        <v>124</v>
      </c>
      <c r="C9" s="62">
        <v>19541234</v>
      </c>
      <c r="D9" s="62">
        <v>0</v>
      </c>
      <c r="E9" s="62"/>
      <c r="F9" s="62">
        <v>19541234</v>
      </c>
    </row>
    <row r="10" spans="1:6" ht="28.5" customHeight="1">
      <c r="A10" s="27" t="s">
        <v>125</v>
      </c>
      <c r="B10" s="40" t="s">
        <v>126</v>
      </c>
      <c r="C10" s="63">
        <f>SUM(C9)</f>
        <v>19541234</v>
      </c>
      <c r="D10" s="62">
        <v>0</v>
      </c>
      <c r="E10" s="64"/>
      <c r="F10" s="63">
        <f>SUM(F9)</f>
        <v>19541234</v>
      </c>
    </row>
    <row r="11" spans="1:6" ht="15">
      <c r="A11" s="23" t="s">
        <v>127</v>
      </c>
      <c r="B11" s="39" t="s">
        <v>128</v>
      </c>
      <c r="C11" s="64">
        <v>1275000</v>
      </c>
      <c r="D11" s="62">
        <v>0</v>
      </c>
      <c r="E11" s="64"/>
      <c r="F11" s="64">
        <v>1275000</v>
      </c>
    </row>
    <row r="12" spans="1:6" ht="15">
      <c r="A12" s="23" t="s">
        <v>129</v>
      </c>
      <c r="B12" s="39" t="s">
        <v>130</v>
      </c>
      <c r="C12" s="64">
        <v>3500000</v>
      </c>
      <c r="D12" s="62">
        <v>0</v>
      </c>
      <c r="E12" s="64"/>
      <c r="F12" s="64">
        <v>3500000</v>
      </c>
    </row>
    <row r="13" spans="1:6" ht="15">
      <c r="A13" s="23" t="s">
        <v>131</v>
      </c>
      <c r="B13" s="39" t="s">
        <v>132</v>
      </c>
      <c r="C13" s="64">
        <v>1039336</v>
      </c>
      <c r="D13" s="62">
        <v>0</v>
      </c>
      <c r="E13" s="64"/>
      <c r="F13" s="64">
        <v>1039336</v>
      </c>
    </row>
    <row r="14" spans="1:6" ht="15">
      <c r="A14" s="27" t="s">
        <v>133</v>
      </c>
      <c r="B14" s="40" t="s">
        <v>134</v>
      </c>
      <c r="C14" s="63">
        <f>SUM(C11:C13)</f>
        <v>5814336</v>
      </c>
      <c r="D14" s="62">
        <v>0</v>
      </c>
      <c r="E14" s="63"/>
      <c r="F14" s="63">
        <f>SUM(F11:F13)</f>
        <v>5814336</v>
      </c>
    </row>
    <row r="15" spans="1:6" ht="15">
      <c r="A15" s="32" t="s">
        <v>135</v>
      </c>
      <c r="B15" s="39" t="s">
        <v>136</v>
      </c>
      <c r="C15" s="64">
        <v>5528357</v>
      </c>
      <c r="D15" s="62">
        <v>0</v>
      </c>
      <c r="E15" s="64"/>
      <c r="F15" s="64">
        <v>5528357</v>
      </c>
    </row>
    <row r="16" spans="1:6" ht="15">
      <c r="A16" s="32" t="s">
        <v>137</v>
      </c>
      <c r="B16" s="39" t="s">
        <v>138</v>
      </c>
      <c r="C16" s="64">
        <v>901190</v>
      </c>
      <c r="D16" s="62">
        <v>0</v>
      </c>
      <c r="E16" s="64"/>
      <c r="F16" s="64">
        <v>901190</v>
      </c>
    </row>
    <row r="17" spans="1:6" ht="15">
      <c r="A17" s="32" t="s">
        <v>139</v>
      </c>
      <c r="B17" s="39" t="s">
        <v>140</v>
      </c>
      <c r="C17" s="64">
        <v>1492656</v>
      </c>
      <c r="D17" s="62">
        <v>0</v>
      </c>
      <c r="E17" s="64"/>
      <c r="F17" s="64">
        <v>1492656</v>
      </c>
    </row>
    <row r="18" spans="1:6" ht="15">
      <c r="A18" s="32" t="s">
        <v>153</v>
      </c>
      <c r="B18" s="39" t="s">
        <v>154</v>
      </c>
      <c r="C18" s="64">
        <v>1265321</v>
      </c>
      <c r="D18" s="62">
        <v>0</v>
      </c>
      <c r="E18" s="64"/>
      <c r="F18" s="64">
        <v>1265321</v>
      </c>
    </row>
    <row r="19" spans="1:6" ht="15">
      <c r="A19" s="33" t="s">
        <v>141</v>
      </c>
      <c r="B19" s="40" t="s">
        <v>142</v>
      </c>
      <c r="C19" s="63">
        <f>SUM(C15:C18)</f>
        <v>9187524</v>
      </c>
      <c r="D19" s="62">
        <v>0</v>
      </c>
      <c r="E19" s="63"/>
      <c r="F19" s="63">
        <f>SUM(F15:F18)</f>
        <v>9187524</v>
      </c>
    </row>
    <row r="20" spans="1:6" ht="15.75">
      <c r="A20" s="66" t="s">
        <v>143</v>
      </c>
      <c r="B20" s="42" t="s">
        <v>144</v>
      </c>
      <c r="C20" s="63">
        <f>SUM(C19,C14,C10)</f>
        <v>34543094</v>
      </c>
      <c r="D20" s="62">
        <v>0</v>
      </c>
      <c r="E20" s="63"/>
      <c r="F20" s="63">
        <f>SUM(F19,F14,F10)</f>
        <v>34543094</v>
      </c>
    </row>
    <row r="21" spans="1:6" ht="15.75">
      <c r="A21" s="54" t="s">
        <v>145</v>
      </c>
      <c r="B21" s="42"/>
      <c r="C21" s="63">
        <v>-14285510</v>
      </c>
      <c r="D21" s="62">
        <v>0</v>
      </c>
      <c r="E21" s="63"/>
      <c r="F21" s="63">
        <v>-14285510</v>
      </c>
    </row>
    <row r="22" spans="1:6" ht="15.75">
      <c r="A22" s="54" t="s">
        <v>146</v>
      </c>
      <c r="B22" s="42"/>
      <c r="C22" s="63">
        <v>-21555368</v>
      </c>
      <c r="D22" s="62">
        <v>0</v>
      </c>
      <c r="E22" s="63"/>
      <c r="F22" s="63">
        <v>-21555368</v>
      </c>
    </row>
    <row r="23" spans="1:6" ht="25.5">
      <c r="A23" s="23" t="s">
        <v>147</v>
      </c>
      <c r="B23" s="23" t="s">
        <v>148</v>
      </c>
      <c r="C23" s="64">
        <v>36692146</v>
      </c>
      <c r="D23" s="62">
        <v>0</v>
      </c>
      <c r="E23" s="64"/>
      <c r="F23" s="64">
        <v>36692146</v>
      </c>
    </row>
    <row r="24" spans="1:6" ht="15">
      <c r="A24" s="24" t="s">
        <v>149</v>
      </c>
      <c r="B24" s="24" t="s">
        <v>150</v>
      </c>
      <c r="C24" s="63">
        <f>SUM(C23)</f>
        <v>36692146</v>
      </c>
      <c r="D24" s="62">
        <v>0</v>
      </c>
      <c r="E24" s="63"/>
      <c r="F24" s="63">
        <f>SUM(F23)</f>
        <v>36692146</v>
      </c>
    </row>
    <row r="25" spans="1:6" ht="15.75">
      <c r="A25" s="52" t="s">
        <v>151</v>
      </c>
      <c r="B25" s="53" t="s">
        <v>152</v>
      </c>
      <c r="C25" s="63">
        <f>SUM(C24)</f>
        <v>36692146</v>
      </c>
      <c r="D25" s="62">
        <v>0</v>
      </c>
      <c r="E25" s="63"/>
      <c r="F25" s="63">
        <f>SUM(F24)</f>
        <v>36692146</v>
      </c>
    </row>
    <row r="26" spans="1:6" ht="15.75">
      <c r="A26" s="54" t="s">
        <v>19</v>
      </c>
      <c r="B26" s="55"/>
      <c r="C26" s="63">
        <f>SUM(C20+C25)</f>
        <v>71235240</v>
      </c>
      <c r="D26" s="62">
        <v>0</v>
      </c>
      <c r="E26" s="63"/>
      <c r="F26" s="63">
        <f>SUM(F20+F25)</f>
        <v>71235240</v>
      </c>
    </row>
  </sheetData>
  <sheetProtection/>
  <mergeCells count="4">
    <mergeCell ref="A1:F1"/>
    <mergeCell ref="A2:F2"/>
    <mergeCell ref="A3:F3"/>
    <mergeCell ref="A4:F4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67.57421875" style="2" customWidth="1"/>
    <col min="2" max="2" width="28.00390625" style="2" customWidth="1"/>
    <col min="3" max="4" width="21.140625" style="2" hidden="1" customWidth="1"/>
    <col min="5" max="5" width="18.421875" style="2" hidden="1" customWidth="1"/>
    <col min="6" max="16384" width="9.140625" style="2" customWidth="1"/>
  </cols>
  <sheetData>
    <row r="1" spans="1:2" ht="15">
      <c r="A1" s="158"/>
      <c r="B1" s="158"/>
    </row>
    <row r="2" spans="1:6" ht="15">
      <c r="A2" s="158" t="s">
        <v>241</v>
      </c>
      <c r="B2" s="158"/>
      <c r="C2" s="1"/>
      <c r="D2" s="1"/>
      <c r="E2" s="1"/>
      <c r="F2" s="1"/>
    </row>
    <row r="3" spans="1:6" ht="15.75">
      <c r="A3" s="162" t="s">
        <v>188</v>
      </c>
      <c r="B3" s="166"/>
      <c r="C3" s="57"/>
      <c r="D3" s="57"/>
      <c r="E3" s="57"/>
      <c r="F3" s="58"/>
    </row>
    <row r="4" spans="1:5" ht="16.5">
      <c r="A4" s="167" t="s">
        <v>155</v>
      </c>
      <c r="B4" s="168"/>
      <c r="C4" s="168"/>
      <c r="D4" s="168"/>
      <c r="E4" s="168"/>
    </row>
    <row r="5" ht="15">
      <c r="A5" s="69"/>
    </row>
    <row r="6" ht="15">
      <c r="A6" s="69"/>
    </row>
    <row r="7" spans="1:11" ht="63.75">
      <c r="A7" s="70" t="s">
        <v>156</v>
      </c>
      <c r="B7" s="71" t="s">
        <v>157</v>
      </c>
      <c r="C7" s="72" t="s">
        <v>158</v>
      </c>
      <c r="D7" s="72" t="s">
        <v>158</v>
      </c>
      <c r="E7" s="73" t="s">
        <v>159</v>
      </c>
      <c r="J7" s="74"/>
      <c r="K7" s="74" t="s">
        <v>160</v>
      </c>
    </row>
    <row r="8" spans="1:5" ht="15">
      <c r="A8" s="72" t="s">
        <v>161</v>
      </c>
      <c r="B8" s="75"/>
      <c r="C8" s="75"/>
      <c r="D8" s="75"/>
      <c r="E8" s="76"/>
    </row>
    <row r="9" spans="1:5" ht="15">
      <c r="A9" s="72" t="s">
        <v>162</v>
      </c>
      <c r="B9" s="75"/>
      <c r="C9" s="75"/>
      <c r="D9" s="75"/>
      <c r="E9" s="76"/>
    </row>
    <row r="10" spans="1:5" ht="15">
      <c r="A10" s="72" t="s">
        <v>163</v>
      </c>
      <c r="B10" s="75"/>
      <c r="C10" s="75"/>
      <c r="D10" s="75"/>
      <c r="E10" s="76"/>
    </row>
    <row r="11" spans="1:5" ht="15">
      <c r="A11" s="72" t="s">
        <v>164</v>
      </c>
      <c r="B11" s="75"/>
      <c r="C11" s="75"/>
      <c r="D11" s="75"/>
      <c r="E11" s="76"/>
    </row>
    <row r="12" spans="1:5" ht="15">
      <c r="A12" s="77" t="s">
        <v>165</v>
      </c>
      <c r="B12" s="75"/>
      <c r="C12" s="75"/>
      <c r="D12" s="75"/>
      <c r="E12" s="76"/>
    </row>
    <row r="13" spans="1:5" ht="15">
      <c r="A13" s="72" t="s">
        <v>166</v>
      </c>
      <c r="B13" s="75"/>
      <c r="C13" s="75"/>
      <c r="D13" s="75"/>
      <c r="E13" s="76"/>
    </row>
    <row r="14" spans="1:5" ht="25.5">
      <c r="A14" s="72" t="s">
        <v>167</v>
      </c>
      <c r="B14" s="75"/>
      <c r="C14" s="75"/>
      <c r="D14" s="75"/>
      <c r="E14" s="76"/>
    </row>
    <row r="15" spans="1:5" ht="15">
      <c r="A15" s="72" t="s">
        <v>168</v>
      </c>
      <c r="B15" s="75"/>
      <c r="C15" s="75"/>
      <c r="D15" s="75"/>
      <c r="E15" s="76"/>
    </row>
    <row r="16" spans="1:5" ht="15">
      <c r="A16" s="72" t="s">
        <v>169</v>
      </c>
      <c r="B16" s="75">
        <v>1</v>
      </c>
      <c r="C16" s="75"/>
      <c r="D16" s="75"/>
      <c r="E16" s="76"/>
    </row>
    <row r="17" spans="1:5" ht="15">
      <c r="A17" s="72" t="s">
        <v>170</v>
      </c>
      <c r="B17" s="75"/>
      <c r="C17" s="75"/>
      <c r="D17" s="75"/>
      <c r="E17" s="76"/>
    </row>
    <row r="18" spans="1:5" ht="15">
      <c r="A18" s="72" t="s">
        <v>171</v>
      </c>
      <c r="B18" s="75"/>
      <c r="C18" s="75"/>
      <c r="D18" s="75"/>
      <c r="E18" s="76"/>
    </row>
    <row r="19" spans="1:5" ht="15">
      <c r="A19" s="72" t="s">
        <v>172</v>
      </c>
      <c r="B19" s="75"/>
      <c r="C19" s="75"/>
      <c r="D19" s="75"/>
      <c r="E19" s="76"/>
    </row>
    <row r="20" spans="1:5" ht="15">
      <c r="A20" s="77" t="s">
        <v>173</v>
      </c>
      <c r="B20" s="79">
        <f>SUM(B16:B19)</f>
        <v>1</v>
      </c>
      <c r="C20" s="75"/>
      <c r="D20" s="75"/>
      <c r="E20" s="76"/>
    </row>
    <row r="21" spans="1:5" ht="25.5">
      <c r="A21" s="72" t="s">
        <v>174</v>
      </c>
      <c r="B21" s="75">
        <v>1</v>
      </c>
      <c r="C21" s="75"/>
      <c r="D21" s="75"/>
      <c r="E21" s="76"/>
    </row>
    <row r="22" spans="1:5" ht="15">
      <c r="A22" s="72" t="s">
        <v>175</v>
      </c>
      <c r="B22" s="75">
        <v>0</v>
      </c>
      <c r="C22" s="75"/>
      <c r="D22" s="75"/>
      <c r="E22" s="76"/>
    </row>
    <row r="23" spans="1:5" ht="15">
      <c r="A23" s="72" t="s">
        <v>176</v>
      </c>
      <c r="B23" s="75">
        <v>0</v>
      </c>
      <c r="C23" s="75"/>
      <c r="D23" s="75"/>
      <c r="E23" s="76"/>
    </row>
    <row r="24" spans="1:5" ht="15">
      <c r="A24" s="77" t="s">
        <v>177</v>
      </c>
      <c r="B24" s="79">
        <f>SUM(B21:B23)</f>
        <v>1</v>
      </c>
      <c r="C24" s="75"/>
      <c r="D24" s="75"/>
      <c r="E24" s="76"/>
    </row>
    <row r="25" spans="1:5" ht="15">
      <c r="A25" s="72" t="s">
        <v>178</v>
      </c>
      <c r="B25" s="75">
        <v>1</v>
      </c>
      <c r="C25" s="75"/>
      <c r="D25" s="75"/>
      <c r="E25" s="76"/>
    </row>
    <row r="26" spans="1:5" ht="15">
      <c r="A26" s="72" t="s">
        <v>179</v>
      </c>
      <c r="B26" s="75">
        <v>4</v>
      </c>
      <c r="C26" s="75"/>
      <c r="D26" s="75"/>
      <c r="E26" s="76"/>
    </row>
    <row r="27" spans="1:5" ht="25.5">
      <c r="A27" s="72" t="s">
        <v>180</v>
      </c>
      <c r="B27" s="75">
        <v>0</v>
      </c>
      <c r="C27" s="75"/>
      <c r="D27" s="75"/>
      <c r="E27" s="76"/>
    </row>
    <row r="28" spans="1:5" ht="15">
      <c r="A28" s="77" t="s">
        <v>181</v>
      </c>
      <c r="B28" s="79">
        <f>SUM(B25:B27)</f>
        <v>5</v>
      </c>
      <c r="C28" s="75"/>
      <c r="D28" s="75"/>
      <c r="E28" s="76"/>
    </row>
    <row r="29" spans="1:5" ht="25.5">
      <c r="A29" s="77" t="s">
        <v>182</v>
      </c>
      <c r="B29" s="80">
        <v>2</v>
      </c>
      <c r="C29" s="78"/>
      <c r="D29" s="78"/>
      <c r="E29" s="76"/>
    </row>
    <row r="30" spans="1:5" ht="25.5">
      <c r="A30" s="72" t="s">
        <v>183</v>
      </c>
      <c r="B30" s="75">
        <v>0</v>
      </c>
      <c r="C30" s="75"/>
      <c r="D30" s="75"/>
      <c r="E30" s="76"/>
    </row>
    <row r="31" spans="1:5" ht="38.25">
      <c r="A31" s="72" t="s">
        <v>184</v>
      </c>
      <c r="B31" s="75">
        <v>0</v>
      </c>
      <c r="C31" s="75"/>
      <c r="D31" s="75"/>
      <c r="E31" s="76"/>
    </row>
    <row r="32" spans="1:5" ht="25.5">
      <c r="A32" s="72" t="s">
        <v>185</v>
      </c>
      <c r="B32" s="75">
        <v>0</v>
      </c>
      <c r="C32" s="75"/>
      <c r="D32" s="75"/>
      <c r="E32" s="76"/>
    </row>
    <row r="33" spans="1:5" ht="15">
      <c r="A33" s="72" t="s">
        <v>186</v>
      </c>
      <c r="B33" s="75">
        <v>0</v>
      </c>
      <c r="C33" s="75"/>
      <c r="D33" s="75"/>
      <c r="E33" s="76"/>
    </row>
    <row r="34" spans="1:5" ht="38.25">
      <c r="A34" s="77" t="s">
        <v>187</v>
      </c>
      <c r="B34" s="79">
        <v>7</v>
      </c>
      <c r="C34" s="75"/>
      <c r="D34" s="75"/>
      <c r="E34" s="76"/>
    </row>
  </sheetData>
  <sheetProtection/>
  <mergeCells count="4">
    <mergeCell ref="A1:B1"/>
    <mergeCell ref="A2:B2"/>
    <mergeCell ref="A3:B3"/>
    <mergeCell ref="A4:E4"/>
  </mergeCells>
  <printOptions horizontalCentered="1"/>
  <pageMargins left="0.11811023622047245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V23"/>
  <sheetViews>
    <sheetView zoomScalePageLayoutView="0" workbookViewId="0" topLeftCell="A1">
      <selection activeCell="O8" sqref="O8"/>
    </sheetView>
  </sheetViews>
  <sheetFormatPr defaultColWidth="9.140625" defaultRowHeight="15"/>
  <cols>
    <col min="1" max="1" width="62.00390625" style="2" customWidth="1"/>
    <col min="2" max="2" width="14.140625" style="1" customWidth="1"/>
    <col min="3" max="3" width="17.57421875" style="9" customWidth="1"/>
    <col min="4" max="4" width="16.7109375" style="2" hidden="1" customWidth="1"/>
    <col min="5" max="5" width="17.00390625" style="2" hidden="1" customWidth="1"/>
    <col min="6" max="6" width="13.8515625" style="2" hidden="1" customWidth="1"/>
    <col min="7" max="7" width="10.7109375" style="2" hidden="1" customWidth="1"/>
    <col min="8" max="8" width="11.57421875" style="2" hidden="1" customWidth="1"/>
    <col min="9" max="16384" width="9.140625" style="2" customWidth="1"/>
  </cols>
  <sheetData>
    <row r="2" spans="1:6" ht="15">
      <c r="A2" s="158" t="s">
        <v>242</v>
      </c>
      <c r="B2" s="158"/>
      <c r="C2" s="158"/>
      <c r="D2" s="158"/>
      <c r="E2" s="158"/>
      <c r="F2" s="158"/>
    </row>
    <row r="3" spans="1:6" ht="16.5" customHeight="1">
      <c r="A3" s="162" t="s">
        <v>188</v>
      </c>
      <c r="B3" s="163"/>
      <c r="C3" s="163"/>
      <c r="D3" s="163"/>
      <c r="E3" s="163"/>
      <c r="F3" s="164"/>
    </row>
    <row r="4" spans="1:8" ht="16.5">
      <c r="A4" s="167" t="s">
        <v>202</v>
      </c>
      <c r="B4" s="169"/>
      <c r="C4" s="169"/>
      <c r="D4" s="169"/>
      <c r="E4" s="169"/>
      <c r="F4" s="169"/>
      <c r="G4" s="169"/>
      <c r="H4" s="169"/>
    </row>
    <row r="5" spans="1:8" ht="19.5">
      <c r="A5" s="68"/>
      <c r="B5" s="81"/>
      <c r="C5" s="82"/>
      <c r="D5" s="81"/>
      <c r="E5" s="81"/>
      <c r="F5" s="81"/>
      <c r="G5" s="81"/>
      <c r="H5" s="81"/>
    </row>
    <row r="6" spans="1:8" ht="19.5">
      <c r="A6" s="68"/>
      <c r="B6" s="81"/>
      <c r="C6" s="82"/>
      <c r="D6" s="81"/>
      <c r="E6" s="81"/>
      <c r="F6" s="81"/>
      <c r="G6" s="81"/>
      <c r="H6" s="81"/>
    </row>
    <row r="7" ht="15">
      <c r="C7" s="83" t="s">
        <v>1</v>
      </c>
    </row>
    <row r="8" spans="1:8" ht="38.25">
      <c r="A8" s="13" t="s">
        <v>22</v>
      </c>
      <c r="B8" s="14" t="s">
        <v>23</v>
      </c>
      <c r="C8" s="15" t="s">
        <v>189</v>
      </c>
      <c r="D8" s="84" t="s">
        <v>190</v>
      </c>
      <c r="E8" s="84" t="s">
        <v>190</v>
      </c>
      <c r="F8" s="84" t="s">
        <v>190</v>
      </c>
      <c r="G8" s="84" t="s">
        <v>190</v>
      </c>
      <c r="H8" s="85" t="s">
        <v>159</v>
      </c>
    </row>
    <row r="9" spans="1:256" ht="15">
      <c r="A9" s="86" t="s">
        <v>191</v>
      </c>
      <c r="B9" s="13" t="s">
        <v>83</v>
      </c>
      <c r="C9" s="63">
        <f>SUM(C10:C13)</f>
        <v>8641775</v>
      </c>
      <c r="D9" s="87"/>
      <c r="E9" s="87"/>
      <c r="F9" s="87"/>
      <c r="G9" s="87"/>
      <c r="H9" s="87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  <c r="IU9" s="56"/>
      <c r="IV9" s="56"/>
    </row>
    <row r="10" spans="1:8" ht="15">
      <c r="A10" s="32" t="s">
        <v>192</v>
      </c>
      <c r="B10" s="88" t="s">
        <v>83</v>
      </c>
      <c r="C10" s="64">
        <v>4000000</v>
      </c>
      <c r="D10" s="76"/>
      <c r="E10" s="76"/>
      <c r="F10" s="76"/>
      <c r="G10" s="76"/>
      <c r="H10" s="76"/>
    </row>
    <row r="11" spans="1:8" ht="15">
      <c r="A11" s="32" t="s">
        <v>193</v>
      </c>
      <c r="B11" s="88" t="s">
        <v>83</v>
      </c>
      <c r="C11" s="64">
        <v>801775</v>
      </c>
      <c r="D11" s="76"/>
      <c r="E11" s="76"/>
      <c r="F11" s="76"/>
      <c r="G11" s="76"/>
      <c r="H11" s="76"/>
    </row>
    <row r="12" spans="1:8" ht="15">
      <c r="A12" s="32" t="s">
        <v>194</v>
      </c>
      <c r="B12" s="88" t="s">
        <v>83</v>
      </c>
      <c r="C12" s="64">
        <v>1340000</v>
      </c>
      <c r="D12" s="76"/>
      <c r="E12" s="76"/>
      <c r="F12" s="76"/>
      <c r="G12" s="76"/>
      <c r="H12" s="76"/>
    </row>
    <row r="13" spans="1:8" ht="15">
      <c r="A13" s="32" t="s">
        <v>195</v>
      </c>
      <c r="B13" s="88" t="s">
        <v>83</v>
      </c>
      <c r="C13" s="64">
        <v>2500000</v>
      </c>
      <c r="D13" s="76"/>
      <c r="E13" s="76"/>
      <c r="F13" s="76"/>
      <c r="G13" s="76"/>
      <c r="H13" s="76"/>
    </row>
    <row r="14" spans="1:256" ht="15">
      <c r="A14" s="86" t="s">
        <v>196</v>
      </c>
      <c r="B14" s="13" t="s">
        <v>85</v>
      </c>
      <c r="C14" s="63">
        <f>SUM(C15:C17)</f>
        <v>1688987</v>
      </c>
      <c r="D14" s="87"/>
      <c r="E14" s="87"/>
      <c r="F14" s="87"/>
      <c r="G14" s="87"/>
      <c r="H14" s="87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  <c r="IU14" s="56"/>
      <c r="IV14" s="56"/>
    </row>
    <row r="15" spans="1:8" ht="15">
      <c r="A15" s="32" t="s">
        <v>197</v>
      </c>
      <c r="B15" s="88" t="s">
        <v>85</v>
      </c>
      <c r="C15" s="64">
        <v>1288987</v>
      </c>
      <c r="D15" s="76"/>
      <c r="E15" s="76"/>
      <c r="F15" s="76"/>
      <c r="G15" s="76"/>
      <c r="H15" s="76"/>
    </row>
    <row r="16" spans="1:8" ht="15">
      <c r="A16" s="32" t="s">
        <v>198</v>
      </c>
      <c r="B16" s="88" t="s">
        <v>120</v>
      </c>
      <c r="C16" s="64">
        <v>200000</v>
      </c>
      <c r="D16" s="76"/>
      <c r="E16" s="76"/>
      <c r="F16" s="76"/>
      <c r="G16" s="76"/>
      <c r="H16" s="76"/>
    </row>
    <row r="17" spans="1:8" ht="15">
      <c r="A17" s="32" t="s">
        <v>199</v>
      </c>
      <c r="B17" s="88" t="s">
        <v>83</v>
      </c>
      <c r="C17" s="64">
        <v>200000</v>
      </c>
      <c r="D17" s="76"/>
      <c r="E17" s="76"/>
      <c r="F17" s="76"/>
      <c r="G17" s="76"/>
      <c r="H17" s="76"/>
    </row>
    <row r="18" spans="1:8" ht="15">
      <c r="A18" s="23" t="s">
        <v>86</v>
      </c>
      <c r="B18" s="88" t="s">
        <v>87</v>
      </c>
      <c r="C18" s="64">
        <v>2789606</v>
      </c>
      <c r="D18" s="76"/>
      <c r="E18" s="76"/>
      <c r="F18" s="76"/>
      <c r="G18" s="76"/>
      <c r="H18" s="76"/>
    </row>
    <row r="19" spans="1:256" ht="15.75">
      <c r="A19" s="66" t="s">
        <v>88</v>
      </c>
      <c r="B19" s="89" t="s">
        <v>89</v>
      </c>
      <c r="C19" s="90">
        <f>SUM(C9+C14+C18)</f>
        <v>13120368</v>
      </c>
      <c r="D19" s="91"/>
      <c r="E19" s="91"/>
      <c r="F19" s="91"/>
      <c r="G19" s="91"/>
      <c r="H19" s="91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  <c r="IJ19" s="92"/>
      <c r="IK19" s="92"/>
      <c r="IL19" s="92"/>
      <c r="IM19" s="92"/>
      <c r="IN19" s="92"/>
      <c r="IO19" s="92"/>
      <c r="IP19" s="92"/>
      <c r="IQ19" s="92"/>
      <c r="IR19" s="92"/>
      <c r="IS19" s="92"/>
      <c r="IT19" s="92"/>
      <c r="IU19" s="92"/>
      <c r="IV19" s="92"/>
    </row>
    <row r="20" spans="1:8" ht="15">
      <c r="A20" s="32" t="s">
        <v>200</v>
      </c>
      <c r="B20" s="88" t="s">
        <v>91</v>
      </c>
      <c r="C20" s="64">
        <v>5120000</v>
      </c>
      <c r="D20" s="76"/>
      <c r="E20" s="76"/>
      <c r="F20" s="76"/>
      <c r="G20" s="76"/>
      <c r="H20" s="76"/>
    </row>
    <row r="21" spans="1:8" ht="15">
      <c r="A21" s="32" t="s">
        <v>201</v>
      </c>
      <c r="B21" s="88" t="s">
        <v>91</v>
      </c>
      <c r="C21" s="64">
        <v>2500000</v>
      </c>
      <c r="D21" s="76"/>
      <c r="E21" s="76"/>
      <c r="F21" s="76"/>
      <c r="G21" s="76"/>
      <c r="H21" s="76"/>
    </row>
    <row r="22" spans="1:8" ht="15">
      <c r="A22" s="32" t="s">
        <v>92</v>
      </c>
      <c r="B22" s="88" t="s">
        <v>93</v>
      </c>
      <c r="C22" s="64">
        <v>815000</v>
      </c>
      <c r="D22" s="76"/>
      <c r="E22" s="76"/>
      <c r="F22" s="76"/>
      <c r="G22" s="76"/>
      <c r="H22" s="76"/>
    </row>
    <row r="23" spans="1:256" ht="15.75">
      <c r="A23" s="66" t="s">
        <v>94</v>
      </c>
      <c r="B23" s="89" t="s">
        <v>95</v>
      </c>
      <c r="C23" s="90">
        <f>SUM(C20:C22)</f>
        <v>8435000</v>
      </c>
      <c r="D23" s="91"/>
      <c r="E23" s="91"/>
      <c r="F23" s="91"/>
      <c r="G23" s="91"/>
      <c r="H23" s="91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  <c r="IM23" s="92"/>
      <c r="IN23" s="92"/>
      <c r="IO23" s="92"/>
      <c r="IP23" s="92"/>
      <c r="IQ23" s="92"/>
      <c r="IR23" s="92"/>
      <c r="IS23" s="92"/>
      <c r="IT23" s="92"/>
      <c r="IU23" s="92"/>
      <c r="IV23" s="92"/>
    </row>
  </sheetData>
  <sheetProtection/>
  <mergeCells count="3">
    <mergeCell ref="A2:F2"/>
    <mergeCell ref="A3:F3"/>
    <mergeCell ref="A4:H4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8"/>
  <sheetViews>
    <sheetView zoomScalePageLayoutView="0" workbookViewId="0" topLeftCell="A1">
      <selection activeCell="O37" sqref="O37"/>
    </sheetView>
  </sheetViews>
  <sheetFormatPr defaultColWidth="9.140625" defaultRowHeight="15"/>
  <cols>
    <col min="1" max="1" width="37.140625" style="2" customWidth="1"/>
    <col min="2" max="2" width="16.421875" style="2" customWidth="1"/>
    <col min="3" max="3" width="25.7109375" style="9" customWidth="1"/>
    <col min="4" max="8" width="0" style="2" hidden="1" customWidth="1"/>
    <col min="9" max="16384" width="9.140625" style="2" customWidth="1"/>
  </cols>
  <sheetData>
    <row r="1" spans="1:3" ht="15">
      <c r="A1" s="158"/>
      <c r="B1" s="158"/>
      <c r="C1" s="158"/>
    </row>
    <row r="2" spans="1:6" ht="15">
      <c r="A2" s="158" t="s">
        <v>243</v>
      </c>
      <c r="B2" s="158"/>
      <c r="C2" s="158"/>
      <c r="D2" s="158"/>
      <c r="E2" s="158"/>
      <c r="F2" s="158"/>
    </row>
    <row r="3" spans="1:6" ht="15.75">
      <c r="A3" s="162" t="s">
        <v>188</v>
      </c>
      <c r="B3" s="163"/>
      <c r="C3" s="163"/>
      <c r="D3" s="163"/>
      <c r="E3" s="163"/>
      <c r="F3" s="164"/>
    </row>
    <row r="4" spans="1:8" ht="16.5">
      <c r="A4" s="167" t="s">
        <v>203</v>
      </c>
      <c r="B4" s="169"/>
      <c r="C4" s="169"/>
      <c r="D4" s="169"/>
      <c r="E4" s="169"/>
      <c r="F4" s="169"/>
      <c r="G4" s="169"/>
      <c r="H4" s="169"/>
    </row>
    <row r="5" ht="19.5">
      <c r="A5" s="11"/>
    </row>
    <row r="7" spans="1:8" ht="39">
      <c r="A7" s="13" t="s">
        <v>22</v>
      </c>
      <c r="B7" s="14" t="s">
        <v>23</v>
      </c>
      <c r="C7" s="93" t="s">
        <v>204</v>
      </c>
      <c r="D7" s="94" t="s">
        <v>190</v>
      </c>
      <c r="E7" s="94" t="s">
        <v>190</v>
      </c>
      <c r="F7" s="94" t="s">
        <v>190</v>
      </c>
      <c r="G7" s="94" t="s">
        <v>190</v>
      </c>
      <c r="H7" s="95" t="s">
        <v>159</v>
      </c>
    </row>
    <row r="8" spans="1:8" ht="15">
      <c r="A8" s="76"/>
      <c r="B8" s="76"/>
      <c r="C8" s="64"/>
      <c r="D8" s="76"/>
      <c r="E8" s="76"/>
      <c r="F8" s="76"/>
      <c r="G8" s="76"/>
      <c r="H8" s="76"/>
    </row>
    <row r="9" spans="1:8" ht="15">
      <c r="A9" s="76"/>
      <c r="B9" s="76"/>
      <c r="C9" s="64"/>
      <c r="D9" s="76"/>
      <c r="E9" s="76"/>
      <c r="F9" s="76"/>
      <c r="G9" s="76"/>
      <c r="H9" s="76"/>
    </row>
    <row r="10" spans="1:8" ht="15">
      <c r="A10" s="76"/>
      <c r="B10" s="76"/>
      <c r="C10" s="64"/>
      <c r="D10" s="76"/>
      <c r="E10" s="76"/>
      <c r="F10" s="76"/>
      <c r="G10" s="76"/>
      <c r="H10" s="76"/>
    </row>
    <row r="11" spans="1:8" ht="15">
      <c r="A11" s="76"/>
      <c r="B11" s="76"/>
      <c r="C11" s="64"/>
      <c r="D11" s="76"/>
      <c r="E11" s="76"/>
      <c r="F11" s="76"/>
      <c r="G11" s="76"/>
      <c r="H11" s="76"/>
    </row>
    <row r="12" spans="1:8" ht="15">
      <c r="A12" s="86" t="s">
        <v>205</v>
      </c>
      <c r="B12" s="61" t="s">
        <v>78</v>
      </c>
      <c r="C12" s="63">
        <v>18066854</v>
      </c>
      <c r="D12" s="76"/>
      <c r="E12" s="76"/>
      <c r="F12" s="76"/>
      <c r="G12" s="76"/>
      <c r="H12" s="76"/>
    </row>
    <row r="13" spans="1:8" ht="15">
      <c r="A13" s="86"/>
      <c r="B13" s="61"/>
      <c r="C13" s="64"/>
      <c r="D13" s="76"/>
      <c r="E13" s="76"/>
      <c r="F13" s="76"/>
      <c r="G13" s="76"/>
      <c r="H13" s="76"/>
    </row>
    <row r="14" spans="1:8" ht="15">
      <c r="A14" s="86"/>
      <c r="B14" s="61"/>
      <c r="C14" s="64"/>
      <c r="D14" s="76"/>
      <c r="E14" s="76"/>
      <c r="F14" s="76"/>
      <c r="G14" s="76"/>
      <c r="H14" s="76"/>
    </row>
    <row r="15" spans="1:8" ht="15">
      <c r="A15" s="86"/>
      <c r="B15" s="61"/>
      <c r="C15" s="64"/>
      <c r="D15" s="76"/>
      <c r="E15" s="76"/>
      <c r="F15" s="76"/>
      <c r="G15" s="76"/>
      <c r="H15" s="76"/>
    </row>
    <row r="16" spans="1:8" ht="15">
      <c r="A16" s="86"/>
      <c r="B16" s="61"/>
      <c r="C16" s="64"/>
      <c r="D16" s="76"/>
      <c r="E16" s="76"/>
      <c r="F16" s="76"/>
      <c r="G16" s="76"/>
      <c r="H16" s="76"/>
    </row>
    <row r="17" spans="1:8" ht="15">
      <c r="A17" s="86" t="s">
        <v>206</v>
      </c>
      <c r="B17" s="61" t="s">
        <v>78</v>
      </c>
      <c r="C17" s="63">
        <v>0</v>
      </c>
      <c r="D17" s="76"/>
      <c r="E17" s="76"/>
      <c r="F17" s="76"/>
      <c r="G17" s="76"/>
      <c r="H17" s="76"/>
    </row>
    <row r="18" spans="1:3" ht="15">
      <c r="A18" s="76"/>
      <c r="B18" s="76"/>
      <c r="C18" s="64"/>
    </row>
    <row r="28" ht="15">
      <c r="V28" s="96"/>
    </row>
  </sheetData>
  <sheetProtection/>
  <mergeCells count="4">
    <mergeCell ref="A1:C1"/>
    <mergeCell ref="A2:F2"/>
    <mergeCell ref="A3:F3"/>
    <mergeCell ref="A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64.421875" style="2" customWidth="1"/>
    <col min="2" max="2" width="9.57421875" style="2" customWidth="1"/>
    <col min="3" max="3" width="17.140625" style="9" customWidth="1"/>
    <col min="4" max="4" width="13.28125" style="2" customWidth="1"/>
    <col min="5" max="16384" width="9.140625" style="2" customWidth="1"/>
  </cols>
  <sheetData>
    <row r="1" spans="1:4" ht="15">
      <c r="A1" s="158" t="s">
        <v>244</v>
      </c>
      <c r="B1" s="158"/>
      <c r="C1" s="158"/>
      <c r="D1" s="1"/>
    </row>
    <row r="2" spans="1:4" ht="18.75">
      <c r="A2" s="170" t="s">
        <v>222</v>
      </c>
      <c r="B2" s="170"/>
      <c r="C2" s="170"/>
      <c r="D2" s="97"/>
    </row>
    <row r="3" spans="1:4" ht="15.75">
      <c r="A3" s="171" t="s">
        <v>207</v>
      </c>
      <c r="B3" s="171"/>
      <c r="C3" s="171"/>
      <c r="D3" s="98"/>
    </row>
    <row r="4" spans="1:3" ht="19.5">
      <c r="A4" s="99"/>
      <c r="B4" s="100"/>
      <c r="C4" s="101"/>
    </row>
    <row r="5" ht="15">
      <c r="A5" s="102"/>
    </row>
    <row r="6" ht="15">
      <c r="A6" s="102"/>
    </row>
    <row r="7" ht="15">
      <c r="A7" s="102"/>
    </row>
    <row r="8" ht="15">
      <c r="A8" s="102"/>
    </row>
    <row r="9" spans="1:3" ht="25.5">
      <c r="A9" s="6" t="s">
        <v>208</v>
      </c>
      <c r="B9" s="14" t="s">
        <v>23</v>
      </c>
      <c r="C9" s="103" t="s">
        <v>209</v>
      </c>
    </row>
    <row r="10" spans="1:3" s="29" customFormat="1" ht="12.75">
      <c r="A10" s="108" t="s">
        <v>223</v>
      </c>
      <c r="B10" s="23" t="s">
        <v>224</v>
      </c>
      <c r="C10" s="109">
        <v>100000</v>
      </c>
    </row>
    <row r="11" spans="1:3" ht="15">
      <c r="A11" s="32" t="s">
        <v>210</v>
      </c>
      <c r="B11" s="39" t="s">
        <v>70</v>
      </c>
      <c r="C11" s="64"/>
    </row>
    <row r="12" spans="1:3" ht="15">
      <c r="A12" s="32" t="s">
        <v>211</v>
      </c>
      <c r="B12" s="39" t="s">
        <v>70</v>
      </c>
      <c r="C12" s="64"/>
    </row>
    <row r="13" spans="1:3" ht="15">
      <c r="A13" s="32" t="s">
        <v>212</v>
      </c>
      <c r="B13" s="39" t="s">
        <v>70</v>
      </c>
      <c r="C13" s="64">
        <v>2035900</v>
      </c>
    </row>
    <row r="14" spans="1:3" ht="15">
      <c r="A14" s="32" t="s">
        <v>213</v>
      </c>
      <c r="B14" s="39" t="s">
        <v>70</v>
      </c>
      <c r="C14" s="64"/>
    </row>
    <row r="15" spans="1:3" ht="15">
      <c r="A15" s="32" t="s">
        <v>214</v>
      </c>
      <c r="B15" s="39" t="s">
        <v>70</v>
      </c>
      <c r="C15" s="64"/>
    </row>
    <row r="16" spans="1:3" ht="15">
      <c r="A16" s="32" t="s">
        <v>215</v>
      </c>
      <c r="B16" s="39" t="s">
        <v>216</v>
      </c>
      <c r="C16" s="64"/>
    </row>
    <row r="17" spans="1:3" ht="15">
      <c r="A17" s="32" t="s">
        <v>217</v>
      </c>
      <c r="B17" s="39" t="s">
        <v>70</v>
      </c>
      <c r="C17" s="64"/>
    </row>
    <row r="18" spans="1:3" ht="15">
      <c r="A18" s="32" t="s">
        <v>218</v>
      </c>
      <c r="B18" s="39" t="s">
        <v>70</v>
      </c>
      <c r="C18" s="64"/>
    </row>
    <row r="19" spans="1:3" ht="25.5">
      <c r="A19" s="32" t="s">
        <v>219</v>
      </c>
      <c r="B19" s="39" t="s">
        <v>220</v>
      </c>
      <c r="C19" s="64"/>
    </row>
    <row r="20" spans="1:3" ht="25.5">
      <c r="A20" s="32" t="s">
        <v>221</v>
      </c>
      <c r="B20" s="39" t="s">
        <v>70</v>
      </c>
      <c r="C20" s="64"/>
    </row>
    <row r="21" spans="1:3" ht="15.75">
      <c r="A21" s="105" t="s">
        <v>71</v>
      </c>
      <c r="B21" s="106" t="s">
        <v>72</v>
      </c>
      <c r="C21" s="63">
        <f>SUM(C10:C20)</f>
        <v>2135900</v>
      </c>
    </row>
  </sheetData>
  <sheetProtection/>
  <mergeCells count="3">
    <mergeCell ref="A1:C1"/>
    <mergeCell ref="A2:C2"/>
    <mergeCell ref="A3:C3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D17"/>
  <sheetViews>
    <sheetView zoomScalePageLayoutView="0" workbookViewId="0" topLeftCell="A1">
      <selection activeCell="I32" sqref="I32"/>
    </sheetView>
  </sheetViews>
  <sheetFormatPr defaultColWidth="9.140625" defaultRowHeight="15"/>
  <cols>
    <col min="1" max="1" width="53.00390625" style="2" customWidth="1"/>
    <col min="2" max="2" width="13.28125" style="2" customWidth="1"/>
    <col min="3" max="3" width="15.28125" style="9" customWidth="1"/>
    <col min="4" max="16384" width="9.140625" style="2" customWidth="1"/>
  </cols>
  <sheetData>
    <row r="3" spans="1:4" ht="15">
      <c r="A3" s="158" t="s">
        <v>245</v>
      </c>
      <c r="B3" s="158"/>
      <c r="C3" s="158"/>
      <c r="D3" s="1"/>
    </row>
    <row r="4" spans="1:4" ht="15" customHeight="1">
      <c r="A4" s="172" t="s">
        <v>230</v>
      </c>
      <c r="B4" s="172"/>
      <c r="C4" s="172"/>
      <c r="D4" s="97"/>
    </row>
    <row r="5" spans="1:3" ht="16.5">
      <c r="A5" s="167" t="s">
        <v>225</v>
      </c>
      <c r="B5" s="169"/>
      <c r="C5" s="169"/>
    </row>
    <row r="6" spans="1:3" ht="19.5">
      <c r="A6" s="68"/>
      <c r="B6" s="81"/>
      <c r="C6" s="82"/>
    </row>
    <row r="7" spans="1:3" ht="19.5">
      <c r="A7" s="68"/>
      <c r="B7" s="81"/>
      <c r="C7" s="82"/>
    </row>
    <row r="8" spans="1:3" ht="19.5">
      <c r="A8" s="68"/>
      <c r="B8" s="81"/>
      <c r="C8" s="82"/>
    </row>
    <row r="9" ht="15">
      <c r="A9" s="102"/>
    </row>
    <row r="10" ht="15">
      <c r="A10" s="102"/>
    </row>
    <row r="11" ht="15">
      <c r="A11" s="102"/>
    </row>
    <row r="12" spans="1:3" ht="15">
      <c r="A12" s="6" t="s">
        <v>208</v>
      </c>
      <c r="B12" s="14" t="s">
        <v>23</v>
      </c>
      <c r="C12" s="103" t="s">
        <v>209</v>
      </c>
    </row>
    <row r="13" spans="1:3" ht="15">
      <c r="A13" s="32" t="s">
        <v>226</v>
      </c>
      <c r="B13" s="39" t="s">
        <v>74</v>
      </c>
      <c r="C13" s="65">
        <v>241800</v>
      </c>
    </row>
    <row r="14" spans="1:3" ht="15">
      <c r="A14" s="32" t="s">
        <v>227</v>
      </c>
      <c r="B14" s="39" t="s">
        <v>74</v>
      </c>
      <c r="C14" s="65">
        <v>191400</v>
      </c>
    </row>
    <row r="15" spans="1:3" ht="15">
      <c r="A15" s="104" t="s">
        <v>73</v>
      </c>
      <c r="B15" s="61" t="s">
        <v>74</v>
      </c>
      <c r="C15" s="63">
        <f>SUM(C13:C14)</f>
        <v>433200</v>
      </c>
    </row>
    <row r="16" spans="1:3" ht="15">
      <c r="A16" s="32" t="s">
        <v>228</v>
      </c>
      <c r="B16" s="23" t="s">
        <v>76</v>
      </c>
      <c r="C16" s="64">
        <v>860000</v>
      </c>
    </row>
    <row r="17" spans="1:3" ht="15">
      <c r="A17" s="86" t="s">
        <v>229</v>
      </c>
      <c r="B17" s="61" t="s">
        <v>76</v>
      </c>
      <c r="C17" s="63">
        <f>SUM(C16:C16)</f>
        <v>860000</v>
      </c>
    </row>
  </sheetData>
  <sheetProtection/>
  <mergeCells count="3">
    <mergeCell ref="A3:C3"/>
    <mergeCell ref="A4:C4"/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17"/>
  <sheetViews>
    <sheetView tabSelected="1" zoomScalePageLayoutView="0" workbookViewId="0" topLeftCell="A1">
      <selection activeCell="C28" sqref="C28"/>
    </sheetView>
  </sheetViews>
  <sheetFormatPr defaultColWidth="9.140625" defaultRowHeight="15"/>
  <cols>
    <col min="1" max="1" width="55.00390625" style="2" customWidth="1"/>
    <col min="2" max="2" width="12.57421875" style="2" customWidth="1"/>
    <col min="3" max="3" width="19.140625" style="9" customWidth="1"/>
    <col min="4" max="16384" width="9.140625" style="2" customWidth="1"/>
  </cols>
  <sheetData>
    <row r="1" spans="1:3" ht="15">
      <c r="A1" s="158"/>
      <c r="B1" s="158"/>
      <c r="C1" s="158"/>
    </row>
    <row r="2" spans="1:4" ht="15">
      <c r="A2" s="158" t="s">
        <v>280</v>
      </c>
      <c r="B2" s="158"/>
      <c r="C2" s="158"/>
      <c r="D2" s="1"/>
    </row>
    <row r="3" spans="1:3" ht="18.75">
      <c r="A3" s="170" t="s">
        <v>222</v>
      </c>
      <c r="B3" s="170"/>
      <c r="C3" s="170"/>
    </row>
    <row r="4" spans="1:3" ht="16.5">
      <c r="A4" s="167" t="s">
        <v>231</v>
      </c>
      <c r="B4" s="169"/>
      <c r="C4" s="169"/>
    </row>
    <row r="9" spans="1:3" ht="15">
      <c r="A9" s="6" t="s">
        <v>208</v>
      </c>
      <c r="B9" s="14" t="s">
        <v>23</v>
      </c>
      <c r="C9" s="103" t="s">
        <v>209</v>
      </c>
    </row>
    <row r="10" spans="1:3" ht="15">
      <c r="A10" s="23" t="s">
        <v>232</v>
      </c>
      <c r="B10" s="23" t="s">
        <v>128</v>
      </c>
      <c r="C10" s="64">
        <v>350000</v>
      </c>
    </row>
    <row r="11" spans="1:3" ht="15">
      <c r="A11" s="23" t="s">
        <v>233</v>
      </c>
      <c r="B11" s="23" t="s">
        <v>128</v>
      </c>
      <c r="C11" s="64">
        <v>975000</v>
      </c>
    </row>
    <row r="12" spans="1:3" ht="15">
      <c r="A12" s="23" t="s">
        <v>234</v>
      </c>
      <c r="B12" s="23" t="s">
        <v>128</v>
      </c>
      <c r="C12" s="64">
        <v>98000</v>
      </c>
    </row>
    <row r="13" spans="1:3" ht="15">
      <c r="A13" s="24" t="s">
        <v>127</v>
      </c>
      <c r="B13" s="61" t="s">
        <v>128</v>
      </c>
      <c r="C13" s="63">
        <f>SUM(C10:C12)</f>
        <v>1423000</v>
      </c>
    </row>
    <row r="14" spans="1:3" ht="15">
      <c r="A14" s="23" t="s">
        <v>129</v>
      </c>
      <c r="B14" s="39" t="s">
        <v>130</v>
      </c>
      <c r="C14" s="64">
        <v>3250000</v>
      </c>
    </row>
    <row r="15" spans="1:256" ht="25.5">
      <c r="A15" s="110" t="s">
        <v>235</v>
      </c>
      <c r="B15" s="110" t="s">
        <v>130</v>
      </c>
      <c r="C15" s="111">
        <v>3250000</v>
      </c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2"/>
      <c r="HE15" s="112"/>
      <c r="HF15" s="112"/>
      <c r="HG15" s="112"/>
      <c r="HH15" s="112"/>
      <c r="HI15" s="112"/>
      <c r="HJ15" s="112"/>
      <c r="HK15" s="112"/>
      <c r="HL15" s="112"/>
      <c r="HM15" s="112"/>
      <c r="HN15" s="112"/>
      <c r="HO15" s="112"/>
      <c r="HP15" s="112"/>
      <c r="HQ15" s="112"/>
      <c r="HR15" s="112"/>
      <c r="HS15" s="112"/>
      <c r="HT15" s="112"/>
      <c r="HU15" s="112"/>
      <c r="HV15" s="112"/>
      <c r="HW15" s="112"/>
      <c r="HX15" s="112"/>
      <c r="HY15" s="112"/>
      <c r="HZ15" s="112"/>
      <c r="IA15" s="112"/>
      <c r="IB15" s="112"/>
      <c r="IC15" s="112"/>
      <c r="ID15" s="112"/>
      <c r="IE15" s="112"/>
      <c r="IF15" s="112"/>
      <c r="IG15" s="112"/>
      <c r="IH15" s="112"/>
      <c r="II15" s="112"/>
      <c r="IJ15" s="112"/>
      <c r="IK15" s="112"/>
      <c r="IL15" s="112"/>
      <c r="IM15" s="112"/>
      <c r="IN15" s="112"/>
      <c r="IO15" s="112"/>
      <c r="IP15" s="112"/>
      <c r="IQ15" s="112"/>
      <c r="IR15" s="112"/>
      <c r="IS15" s="112"/>
      <c r="IT15" s="112"/>
      <c r="IU15" s="112"/>
      <c r="IV15" s="112"/>
    </row>
    <row r="16" spans="1:3" ht="15">
      <c r="A16" s="23" t="s">
        <v>131</v>
      </c>
      <c r="B16" s="39" t="s">
        <v>132</v>
      </c>
      <c r="C16" s="64">
        <v>1000000</v>
      </c>
    </row>
    <row r="17" spans="1:3" ht="15">
      <c r="A17" s="24" t="s">
        <v>236</v>
      </c>
      <c r="B17" s="61" t="s">
        <v>237</v>
      </c>
      <c r="C17" s="63">
        <f>SUM(C15:C16)</f>
        <v>4250000</v>
      </c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Penzugy2</dc:creator>
  <cp:keywords/>
  <dc:description/>
  <cp:lastModifiedBy>Jegyző</cp:lastModifiedBy>
  <cp:lastPrinted>2019-02-25T13:03:21Z</cp:lastPrinted>
  <dcterms:created xsi:type="dcterms:W3CDTF">2019-02-22T11:05:02Z</dcterms:created>
  <dcterms:modified xsi:type="dcterms:W3CDTF">2019-02-27T07:13:10Z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