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0730" windowHeight="11760" firstSheet="6" activeTab="6"/>
  </bookViews>
  <sheets>
    <sheet name="Kiemelt előirányzatok" sheetId="1" r:id="rId1"/>
    <sheet name="Kiadás működési, felhalm." sheetId="2" r:id="rId2"/>
    <sheet name="Bevételek működési, felhalm. " sheetId="3" r:id="rId3"/>
    <sheet name="Létszám" sheetId="4" r:id="rId4"/>
    <sheet name="Beruházás" sheetId="5" r:id="rId5"/>
    <sheet name="Tartalék" sheetId="6" r:id="rId6"/>
    <sheet name="Szociális" sheetId="7" r:id="rId7"/>
    <sheet name="Átadott" sheetId="8" r:id="rId8"/>
    <sheet name="Közhatalmi bevételek" sheetId="9" r:id="rId9"/>
    <sheet name="Felhaszn.ütemterv" sheetId="10" state="hidden" r:id="rId10"/>
    <sheet name="Vagyonkimutatás" sheetId="11" r:id="rId11"/>
    <sheet name="Eredménykimutatás" sheetId="12" r:id="rId12"/>
    <sheet name="Maradványkimutatás" sheetId="13" r:id="rId13"/>
  </sheets>
  <definedNames/>
  <calcPr fullCalcOnLoad="1"/>
</workbook>
</file>

<file path=xl/sharedStrings.xml><?xml version="1.0" encoding="utf-8"?>
<sst xmlns="http://schemas.openxmlformats.org/spreadsheetml/2006/main" count="820" uniqueCount="526">
  <si>
    <t>Völcsej Község Önkormányzatának  2017. évi költségvetése</t>
  </si>
  <si>
    <t>Az egységes rovatrend szerint a kiemelt kiadási és bevételi jogcímek</t>
  </si>
  <si>
    <t>forint</t>
  </si>
  <si>
    <t>Megnevezés</t>
  </si>
  <si>
    <t>Eredeti ei.</t>
  </si>
  <si>
    <t>Módosított ei. 2017.12.31.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</si>
  <si>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</si>
  <si>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</si>
  <si>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</si>
  <si>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</si>
  <si>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</si>
  <si>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</si>
  <si>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</si>
  <si>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</si>
  <si>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</si>
  <si>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</si>
  <si>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</si>
  <si>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</si>
  <si>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c. támogatás áh. Belülről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</si>
  <si>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</si>
  <si>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</si>
  <si>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</si>
  <si>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</si>
  <si>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</si>
  <si>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>Teljesítés</t>
  </si>
  <si>
    <t>B5. Tárgyi eszköz értékesítés</t>
  </si>
  <si>
    <t>Völcsej Község Önkormányzat  2017. évi költségvetésének mérlege</t>
  </si>
  <si>
    <t xml:space="preserve">Kiadások </t>
  </si>
  <si>
    <t>Rovat megnevezése</t>
  </si>
  <si>
    <t>Rovat-szám</t>
  </si>
  <si>
    <t>Önként vállalt feladatok</t>
  </si>
  <si>
    <t xml:space="preserve">Kötelező feladatok </t>
  </si>
  <si>
    <t>Törvény szerinti illetmények, munkabérek</t>
  </si>
  <si>
    <t>K1101</t>
  </si>
  <si>
    <t>Béren kívüli juttatások</t>
  </si>
  <si>
    <t>K1107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</si>
  <si>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</si>
  <si>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</si>
  <si>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</si>
  <si>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</si>
  <si>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</si>
  <si>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</si>
  <si>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</si>
  <si>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</si>
  <si>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</si>
  <si>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</si>
  <si>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</si>
  <si>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</si>
  <si>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</si>
  <si>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</si>
  <si>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</si>
  <si>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</si>
  <si>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</si>
  <si>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</si>
  <si>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</si>
  <si>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</si>
  <si>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</si>
  <si>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</si>
  <si>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</si>
  <si>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</si>
  <si>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</si>
  <si>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</si>
  <si>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</si>
  <si>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</si>
  <si>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</si>
  <si>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</si>
  <si>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</si>
  <si>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</si>
  <si>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</si>
  <si>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</si>
  <si>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</si>
  <si>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</si>
  <si>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</si>
  <si>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</si>
  <si>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Működési célú előzetesen felszámított általános forgalmi adó</t>
  </si>
  <si>
    <t>K351</t>
  </si>
  <si>
    <t xml:space="preserve">Fizetendő általános forgalmi adó </t>
  </si>
  <si>
    <t>K352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</si>
  <si>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</si>
  <si>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</si>
  <si>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</si>
  <si>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</si>
  <si>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</si>
  <si>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</si>
  <si>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 xml:space="preserve">Családi támogatások </t>
  </si>
  <si>
    <t>K42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</si>
  <si>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</si>
  <si>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</si>
  <si>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</si>
  <si>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</si>
  <si>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</si>
  <si>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</si>
  <si>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Elvonások és befizetések</t>
  </si>
  <si>
    <t>K502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</si>
  <si>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</si>
  <si>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</si>
  <si>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</si>
  <si>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</si>
  <si>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</si>
  <si>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</si>
  <si>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</si>
  <si>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</si>
  <si>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</si>
  <si>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</si>
  <si>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</si>
  <si>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Informatikai eszközök beszerzése, léteesítése</t>
  </si>
  <si>
    <t>K63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</si>
  <si>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</si>
  <si>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</si>
  <si>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</si>
  <si>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</si>
  <si>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</si>
  <si>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</si>
  <si>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</si>
  <si>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</si>
  <si>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</si>
  <si>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</si>
  <si>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</si>
  <si>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</si>
  <si>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</si>
  <si>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</si>
  <si>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</si>
  <si>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</si>
  <si>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</si>
  <si>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</si>
  <si>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</si>
  <si>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</si>
  <si>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</si>
  <si>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</si>
  <si>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</si>
  <si>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</si>
  <si>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</si>
  <si>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>Központi, irányító szervi támogatások folyósítása</t>
  </si>
  <si>
    <t>K915</t>
  </si>
  <si>
    <t xml:space="preserve">Finanszírozási kiadások </t>
  </si>
  <si>
    <t>K9</t>
  </si>
  <si>
    <t xml:space="preserve"> </t>
  </si>
  <si>
    <t xml:space="preserve">Bevételek </t>
  </si>
  <si>
    <t>Rovat-
szám</t>
  </si>
  <si>
    <t>Kötelező feladatok</t>
  </si>
  <si>
    <t>Helyi önkormányzatok működésének általános támogatása</t>
  </si>
  <si>
    <t>B111</t>
  </si>
  <si>
    <t xml:space="preserve">Szociális, gyermekjóléti és gyermekétkeztetési tám. </t>
  </si>
  <si>
    <t>B113</t>
  </si>
  <si>
    <t xml:space="preserve">Önkorm. kulturális tám. </t>
  </si>
  <si>
    <t>B114</t>
  </si>
  <si>
    <t xml:space="preserve">Működési c. kv.támogatás és kiegészítő támm. </t>
  </si>
  <si>
    <t>B115</t>
  </si>
  <si>
    <t>Elszámolásból származó bevételek</t>
  </si>
  <si>
    <t>B116</t>
  </si>
  <si>
    <t xml:space="preserve">Önkormányzatok működési támogatásai </t>
  </si>
  <si>
    <t>B11</t>
  </si>
  <si>
    <t>Egyéb működési c. támogatások bevételei államháztartáson belülről</t>
  </si>
  <si>
    <t>B16</t>
  </si>
  <si>
    <t>Működési célú támogatások államháztartáson belülről</t>
  </si>
  <si>
    <t>B1</t>
  </si>
  <si>
    <t>Felhalmozási célú önkorm. támogatás</t>
  </si>
  <si>
    <t>B21</t>
  </si>
  <si>
    <t>Felhalmozási támogatások áh. Belülről</t>
  </si>
  <si>
    <t>B2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</si>
  <si>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</si>
  <si>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</si>
  <si>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</si>
  <si>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</si>
  <si>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</si>
  <si>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</si>
  <si>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>Egyéb közhatalmi bevételek</t>
  </si>
  <si>
    <t>B36</t>
  </si>
  <si>
    <t xml:space="preserve">Közhatalmi bevételek </t>
  </si>
  <si>
    <t>B3</t>
  </si>
  <si>
    <t>Szolgáltatások ellenértéke</t>
  </si>
  <si>
    <t>B402</t>
  </si>
  <si>
    <t>Közvetített szolgáltatások ellenértéke</t>
  </si>
  <si>
    <t>B403</t>
  </si>
  <si>
    <t>Ellátási díjak</t>
  </si>
  <si>
    <t>B405</t>
  </si>
  <si>
    <t>Kiszámlázott általános forgalmi adó</t>
  </si>
  <si>
    <t>B406</t>
  </si>
  <si>
    <t>Egyéb működési bevételek</t>
  </si>
  <si>
    <t>B411</t>
  </si>
  <si>
    <t xml:space="preserve">Működési bevételek </t>
  </si>
  <si>
    <t>B4</t>
  </si>
  <si>
    <t>Egyéb tárgyi eszközök értékesítése</t>
  </si>
  <si>
    <t>B53</t>
  </si>
  <si>
    <t xml:space="preserve">Felhalmozási bevételek </t>
  </si>
  <si>
    <t>B5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</si>
  <si>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</si>
  <si>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</si>
  <si>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</si>
  <si>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</si>
  <si>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</si>
  <si>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</si>
  <si>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Finanszírozási bevételek </t>
  </si>
  <si>
    <t>B8</t>
  </si>
  <si>
    <t>Módosított ei. 2017.12.31..</t>
  </si>
  <si>
    <t>Egyéb kapott kamat</t>
  </si>
  <si>
    <t>B408</t>
  </si>
  <si>
    <t>Általános forg. Adó visszatérülés</t>
  </si>
  <si>
    <t>B407</t>
  </si>
  <si>
    <t>Államháztartáson belüli megelőlegezések</t>
  </si>
  <si>
    <t>B814</t>
  </si>
  <si>
    <t>Foglalkoztatottak létszáma (fő)</t>
  </si>
  <si>
    <t>MEGNEVEZÉS</t>
  </si>
  <si>
    <t xml:space="preserve">Költségvetési engedélyezett létszámkeret (álláshely) (fő)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</si>
  <si>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</si>
  <si>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</si>
  <si>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</si>
  <si>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</si>
  <si>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</si>
  <si>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</si>
  <si>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</si>
  <si>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</si>
  <si>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</si>
  <si>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</si>
  <si>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</si>
  <si>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</si>
  <si>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</si>
  <si>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</si>
  <si>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</si>
  <si>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</si>
  <si>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</si>
  <si>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</si>
  <si>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</si>
  <si>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</si>
  <si>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</si>
  <si>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</si>
  <si>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</si>
  <si>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</si>
  <si>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</si>
  <si>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</si>
  <si>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</si>
  <si>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Völcsej Község Önkormányzat  2017. évi zárszámadás</t>
  </si>
  <si>
    <t xml:space="preserve">Költségvetési engedélyezett létszámkeret (álláshely) (fő)  (2017. záró) </t>
  </si>
  <si>
    <t xml:space="preserve">Beruházások és felújítások </t>
  </si>
  <si>
    <t xml:space="preserve">Eredeti ei. </t>
  </si>
  <si>
    <t xml:space="preserve">Ingatlanok beszerzése, létesítése </t>
  </si>
  <si>
    <t>Vízközmű ingatlan beruházás</t>
  </si>
  <si>
    <t>Szennyvíz-csatorna ingatlan beruházás</t>
  </si>
  <si>
    <t xml:space="preserve">Informatikai eszköz beszerzés (vízközmű) </t>
  </si>
  <si>
    <t xml:space="preserve">Egyéb tárgyi eszköz beszerzés (vízközmű) </t>
  </si>
  <si>
    <t xml:space="preserve">Járda felújítás Fő u. 101-111, Fő u. 166-180. </t>
  </si>
  <si>
    <t>Vízmű ingatlan felújítás</t>
  </si>
  <si>
    <t>Fő u. 57. sz. tetőfelújítás, homlokzat felújítás</t>
  </si>
  <si>
    <t>Szennyvíz-csatorna szivattyúfelújítás</t>
  </si>
  <si>
    <t>Módosított ei.  2017.12.31.</t>
  </si>
  <si>
    <t>Fő u. 21. fatároló és garázs</t>
  </si>
  <si>
    <t>Falugondnoki busz beszerzése</t>
  </si>
  <si>
    <t xml:space="preserve">Járda felújítás Fő u. 181-189. </t>
  </si>
  <si>
    <t>Völcsej Község Önkormányzat  2017. évi költségvetése</t>
  </si>
  <si>
    <t>Általános- és céltartalékok (forint)</t>
  </si>
  <si>
    <t>Eredeti előirányzat</t>
  </si>
  <si>
    <t>Módosított ei. 2017.06.30.</t>
  </si>
  <si>
    <t>Általános tartalékok</t>
  </si>
  <si>
    <t>Céltartalékok-</t>
  </si>
  <si>
    <t>mozgáskorlátozottak közlekedési támogatása</t>
  </si>
  <si>
    <t>K44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</si>
  <si>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</si>
  <si>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</si>
  <si>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</si>
  <si>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</si>
  <si>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</si>
  <si>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</si>
  <si>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</si>
  <si>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</si>
  <si>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</si>
  <si>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</si>
  <si>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</si>
  <si>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</si>
  <si>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</si>
  <si>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</si>
  <si>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</si>
  <si>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</si>
  <si>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</si>
  <si>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</si>
  <si>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</si>
  <si>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>K472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</si>
  <si>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</si>
  <si>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</si>
  <si>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</si>
  <si>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</si>
  <si>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</si>
  <si>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</si>
  <si>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</si>
  <si>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</si>
  <si>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</si>
  <si>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K486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</si>
  <si>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</si>
  <si>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</si>
  <si>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</si>
  <si>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K488</t>
  </si>
  <si>
    <t>önkormányzat által saját hatáskörben (nem szociális és gyermekvédelmi előírások alapján) adott természetbeni ellátás</t>
  </si>
  <si>
    <t xml:space="preserve">Egyéb nem intézményi ellátások </t>
  </si>
  <si>
    <t>Völcsej Község Önkormányzat 2017. évi költségvetése</t>
  </si>
  <si>
    <t>Lakosságnak juttatott támogatások, szociális, rászorultsági jellegű ellátások (forint)</t>
  </si>
  <si>
    <t>Családi támogatások</t>
  </si>
  <si>
    <t>eredeti ei.</t>
  </si>
  <si>
    <t>helyi önkormányzatok és költségvetési szerveik részére</t>
  </si>
  <si>
    <t>társulások és költségvetési szerveik részére</t>
  </si>
  <si>
    <t>egyéb civil szervezetek részére</t>
  </si>
  <si>
    <t xml:space="preserve">Egyéb működési célú támogatások államháztartáson kívülre </t>
  </si>
  <si>
    <t>Közpotni költségvetési szerveknek működési célű támogatás</t>
  </si>
  <si>
    <t>Non-profit nem pénzügyi vállalkozás</t>
  </si>
  <si>
    <t>Helyi adó és egyéb közhatalmi bevételek (forint)</t>
  </si>
  <si>
    <t xml:space="preserve">építményadó </t>
  </si>
  <si>
    <t>magánszemélyek kommunális adója</t>
  </si>
  <si>
    <t>telekadó</t>
  </si>
  <si>
    <t>ebből: állandó jeleggel végzett iparűzési tevékenység után fizetett helyi iparűzési adó</t>
  </si>
  <si>
    <t xml:space="preserve">Termékek és szolgáltatások adói </t>
  </si>
  <si>
    <t>B35</t>
  </si>
  <si>
    <t>Egyéb közhatalmi bevétlek</t>
  </si>
  <si>
    <t>Közhatalmi bevételek</t>
  </si>
  <si>
    <t xml:space="preserve"> Völcsej Község Önkormányzat 2017. évi költségvetése</t>
  </si>
  <si>
    <t>Előirányzat felhasználási terv (forint)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</si>
  <si>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</si>
  <si>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</si>
  <si>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</si>
  <si>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</si>
  <si>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</si>
  <si>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</si>
  <si>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</si>
  <si>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</si>
  <si>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</si>
  <si>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</si>
  <si>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</si>
  <si>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</si>
  <si>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</si>
  <si>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 xml:space="preserve">Foglalkoztatottak egyéb személyi juttatásai </t>
  </si>
  <si>
    <t>Fizetendő áfa</t>
  </si>
  <si>
    <t xml:space="preserve">Elvonások és befizetések </t>
  </si>
  <si>
    <t>Informatikai eszközök beszerzése, létesítése</t>
  </si>
  <si>
    <t>Egyéb tárgyi eszközök felújítása</t>
  </si>
  <si>
    <t>Egyéb felhalmozási célú támogatások</t>
  </si>
  <si>
    <t>K89</t>
  </si>
  <si>
    <t>Települési önkormányzatok szociális és gyermekjóléti  feladatainak támogatása</t>
  </si>
  <si>
    <t>Települési önkormányzatok kulturális feladatainak támogatása</t>
  </si>
  <si>
    <t>Működési célú kv. támogatások és kieg. támogatások</t>
  </si>
  <si>
    <t>Egyéb működési célú támogatások bevételei áh. Belülről</t>
  </si>
  <si>
    <t>Működési c. támogatás áh. belülről</t>
  </si>
  <si>
    <t>Felhalmozási c. önkormányzati támogatás</t>
  </si>
  <si>
    <t xml:space="preserve">Felhalmozási c. támogatás áh. belülről </t>
  </si>
  <si>
    <t xml:space="preserve">B2 </t>
  </si>
  <si>
    <t>Egyéb működési bevétlek</t>
  </si>
  <si>
    <t>Előző évi kv.maradvány igénybevétele</t>
  </si>
  <si>
    <t>Finanszírozási bevételek</t>
  </si>
  <si>
    <t xml:space="preserve">Egyéb közhatalmi bevételek </t>
  </si>
  <si>
    <t>Általános forgalmi adó visszatérítése</t>
  </si>
  <si>
    <t>Egyéb kapott (járó) kamat</t>
  </si>
  <si>
    <t>B4082</t>
  </si>
  <si>
    <t xml:space="preserve">Államháztartáson belüli megelőlegezések </t>
  </si>
  <si>
    <t>Előző év</t>
  </si>
  <si>
    <t>Tárgyév</t>
  </si>
  <si>
    <t>Index</t>
  </si>
  <si>
    <t>Sorszám</t>
  </si>
  <si>
    <t>ESZKÖZÖK</t>
  </si>
  <si>
    <t>A/ Nemzeti Vagyonb a tartozó befektetett eszközök</t>
  </si>
  <si>
    <t>A</t>
  </si>
  <si>
    <t>I. Immateriális javak</t>
  </si>
  <si>
    <t>A/I</t>
  </si>
  <si>
    <t>1. Vagyoni értékű jogok</t>
  </si>
  <si>
    <t>A/I/1/a</t>
  </si>
  <si>
    <t>A/I/1/b</t>
  </si>
  <si>
    <t>c) KFK vagyon</t>
  </si>
  <si>
    <t>A/I/1/c</t>
  </si>
  <si>
    <t>a) Forgalomképtelen törzsvagyon</t>
  </si>
  <si>
    <t>b) NSZK törzsvagyon</t>
  </si>
  <si>
    <t>d) Üzleti vagyon</t>
  </si>
  <si>
    <t>A/I/1/d</t>
  </si>
  <si>
    <t>2.  Szellemi termékek</t>
  </si>
  <si>
    <t>A/I/1.</t>
  </si>
  <si>
    <t>A/I/2/a</t>
  </si>
  <si>
    <t>A/I/2/b</t>
  </si>
  <si>
    <t>A/I/2/c</t>
  </si>
  <si>
    <t>A/I/2/d</t>
  </si>
  <si>
    <t>3. Immateriális javak értékhelyesbítése</t>
  </si>
  <si>
    <t>A/I/3</t>
  </si>
  <si>
    <t>A/I/2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</si>
  <si>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</si>
  <si>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</si>
  <si>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</si>
  <si>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</si>
  <si>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</si>
  <si>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</si>
  <si>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é.jogok</t>
  </si>
  <si>
    <t>A/II/1</t>
  </si>
  <si>
    <t>A/II/1/a</t>
  </si>
  <si>
    <t>A/II/1/b</t>
  </si>
  <si>
    <t>A/II/1/c</t>
  </si>
  <si>
    <t>A/II/1/d</t>
  </si>
  <si>
    <t xml:space="preserve">2.Gépek, berendezések, felszerelések, járművek </t>
  </si>
  <si>
    <t>4.  Beruházások, felújítások</t>
  </si>
  <si>
    <t>A/III</t>
  </si>
  <si>
    <t>A/II/2</t>
  </si>
  <si>
    <t>A/II/2/a</t>
  </si>
  <si>
    <t>A/II/2/b</t>
  </si>
  <si>
    <t>A/II/2/c</t>
  </si>
  <si>
    <t>A/II/2/d</t>
  </si>
  <si>
    <t>A/II/4/b</t>
  </si>
  <si>
    <t>A/II/4/c</t>
  </si>
  <si>
    <t>A/II/4</t>
  </si>
  <si>
    <t>Működési célú pénzeszköz átadás</t>
  </si>
  <si>
    <t>5. sz. melléklet</t>
  </si>
  <si>
    <t xml:space="preserve">1. sz. melléklet az    6/ 2018.(V.30 .) sz. önkormányzati rendelethez </t>
  </si>
  <si>
    <t xml:space="preserve">2.1. sz.melléklet az  6/2018.(V.30.) sz. önkormányzati rendelethez </t>
  </si>
  <si>
    <t xml:space="preserve">2.2. sz.melléklet az 6/2018.(V.30.) sz. önkormányzati rendelethez </t>
  </si>
  <si>
    <t xml:space="preserve">3.sz.melléklet az  6/2018.(V.30.) sz. önkormányzati rendelethez </t>
  </si>
  <si>
    <t xml:space="preserve">4.sz.melléklet az 6 /2018.(V.30.) sz. önkormányzati rendelethez </t>
  </si>
  <si>
    <t xml:space="preserve">5.sz.melléklet az  6/2018.(V.30.)    önkormányzati rendelethez </t>
  </si>
  <si>
    <t>7.sz.melléklet az   6/2018.(V.30 .) önkormányzati rendelethez</t>
  </si>
  <si>
    <t>8.sz.melléklet az   6/2018.(V.30.) önkormányzati rendelethez</t>
  </si>
  <si>
    <t>9.sz.melléklet az 6 /2018.(V.30 .) önkormányzati rendelethez</t>
  </si>
  <si>
    <t>A/II/4/d</t>
  </si>
  <si>
    <t>5. Tárgyi eszközök értékhelyesbítése</t>
  </si>
  <si>
    <t>A/II/5</t>
  </si>
  <si>
    <t xml:space="preserve">a) Forgalomképtelen törzsvagyon </t>
  </si>
  <si>
    <t>A/II/5/a</t>
  </si>
  <si>
    <t>b) NSZKJ törzsvagyon</t>
  </si>
  <si>
    <t>A/II/5/b</t>
  </si>
  <si>
    <t>A/II/5/c</t>
  </si>
  <si>
    <t>A/II/5/d</t>
  </si>
  <si>
    <t>III.BEFEKTETETT PÉNZÜGYI ESZKÖZÖK</t>
  </si>
  <si>
    <t>1. Tartós részesedések</t>
  </si>
  <si>
    <t>A/III/1</t>
  </si>
  <si>
    <t>A/III/1/a</t>
  </si>
  <si>
    <t>A/III/a/b</t>
  </si>
  <si>
    <t>C/PÉNZESZKÖZÖK</t>
  </si>
  <si>
    <t>C</t>
  </si>
  <si>
    <t>II. Pénztárak, csekkek betétkönyvek</t>
  </si>
  <si>
    <t>C/II</t>
  </si>
  <si>
    <t>III.FORINTSZÁMLÁK</t>
  </si>
  <si>
    <t>C/III</t>
  </si>
  <si>
    <t>D/ KÖVETELÉSEK</t>
  </si>
  <si>
    <t>D</t>
  </si>
  <si>
    <t>I. Költségvetési évben esedékes követelése</t>
  </si>
  <si>
    <t>D/I</t>
  </si>
  <si>
    <t>III. Költségvetés jellegű sajátos elszámolások</t>
  </si>
  <si>
    <t>D/III</t>
  </si>
  <si>
    <t xml:space="preserve">E/ EGYÉB SAJÁTOS ESZKÖZOLDALI ELSZÁMOLÁSOK </t>
  </si>
  <si>
    <t>E</t>
  </si>
  <si>
    <t>F/ Aktív időbeli elhatárolások</t>
  </si>
  <si>
    <t>F</t>
  </si>
  <si>
    <t>ESZKÖZÖK ÖSSZESEN</t>
  </si>
  <si>
    <t>A+…+F</t>
  </si>
  <si>
    <t>FORRÁSOK</t>
  </si>
  <si>
    <t xml:space="preserve">G/ SAJÁT TŐKE 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</si>
  <si>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</si>
  <si>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</si>
  <si>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</si>
  <si>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</si>
  <si>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</si>
  <si>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</si>
  <si>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</si>
  <si>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</si>
  <si>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</si>
  <si>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VI. Mérleg szerinti eredmény</t>
  </si>
  <si>
    <t>G/VI</t>
  </si>
  <si>
    <t>H/ KÖTELEZETTSÉGEK</t>
  </si>
  <si>
    <t>I. Költségvetési évben esedékes kötelezettségek</t>
  </si>
  <si>
    <t>H</t>
  </si>
  <si>
    <t>H/I</t>
  </si>
  <si>
    <t>II. Költségvetési évet követően esedékes kötelezettség</t>
  </si>
  <si>
    <t>H/II</t>
  </si>
  <si>
    <t>III. Kötelezettség jellegű sajátos elszámolások</t>
  </si>
  <si>
    <t xml:space="preserve">H/III. </t>
  </si>
  <si>
    <t>J/ PASSZÍV IDŐBELI ELHATÁROLÁSOK</t>
  </si>
  <si>
    <t>J</t>
  </si>
  <si>
    <t>FORRÁSOK ÖSSZESENH</t>
  </si>
  <si>
    <t>G+…+J</t>
  </si>
  <si>
    <t>Völcsej Község Önkormányzata</t>
  </si>
  <si>
    <t xml:space="preserve">Kimutatás a vagyon alakulásáról 2017 évben </t>
  </si>
  <si>
    <t>-549221</t>
  </si>
  <si>
    <t>Eredménykimutatás</t>
  </si>
  <si>
    <t>Ssz.</t>
  </si>
  <si>
    <t>Módosítások (+/-)</t>
  </si>
  <si>
    <t>Előző időszak</t>
  </si>
  <si>
    <t>Tárgyi időszak</t>
  </si>
  <si>
    <t>01</t>
  </si>
  <si>
    <t>01        Közhatalmi eredményszemléletű bevételek</t>
  </si>
  <si>
    <t>02</t>
  </si>
  <si>
    <t>02        Eszközök és szolgáltatások értékesítése nettó eredményszemléletű bevételei</t>
  </si>
  <si>
    <t>03</t>
  </si>
  <si>
    <t>04</t>
  </si>
  <si>
    <t>I        Tevékenység nettó eredményszemléletű bevétele (=01+02+03) (04=01+02+03)</t>
  </si>
  <si>
    <t>05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</si>
  <si>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</si>
  <si>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</si>
  <si>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</si>
  <si>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09        Anyagköltség</t>
  </si>
  <si>
    <t>10        Igénybe vett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</si>
  <si>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</si>
  <si>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</si>
  <si>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</si>
  <si>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</si>
  <si>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</si>
  <si>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</si>
  <si>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</si>
  <si>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</si>
  <si>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20        Egyéb kapott (járó) kamat és kamatjellegű eredménysz.bevételek</t>
  </si>
  <si>
    <t>VIII        Pénzügyi műveletek eredményszemléletű bevételei (=16+17+18) (28=24+...+26)</t>
  </si>
  <si>
    <t>19        Fizetendő kamatok és kamatjellegű ráfordítások</t>
  </si>
  <si>
    <t>IX        Pénzügyi műveletek ráfordításai (=19+20+21) (33=29+...+31)</t>
  </si>
  <si>
    <t>B)        PÉNZÜGYI MŰVELETEK EREDMÉNYE (=VIII-IX) (34=28-33)</t>
  </si>
  <si>
    <t>E)        MÉRLEG SZERINTI EREDMÉNY (=±C±D) (41=±35±40)</t>
  </si>
  <si>
    <t>Maradványkimutatás</t>
  </si>
  <si>
    <t xml:space="preserve">Ssz. </t>
  </si>
  <si>
    <t>Összeg</t>
  </si>
  <si>
    <t>01 Alaptevékenység költségvetési bevételei</t>
  </si>
  <si>
    <t>02 Alaptevékenység költségvetési kiadásai</t>
  </si>
  <si>
    <t>I.       Alaptevékenység költségvetési egyenlege(=01-02)</t>
  </si>
  <si>
    <t>04.</t>
  </si>
  <si>
    <t>03 Alaptevékenynség finanszírozási bevételei</t>
  </si>
  <si>
    <t>04 Alaptevékenység finanszírozási kiadásai</t>
  </si>
  <si>
    <t>06</t>
  </si>
  <si>
    <t>II. Alaptevékenység finanszíroztási egyenlege (=03-04)</t>
  </si>
  <si>
    <t>07</t>
  </si>
  <si>
    <t>A) Alaptevékenység maradványa (=+I+II)</t>
  </si>
  <si>
    <t>15</t>
  </si>
  <si>
    <t>C) Összes maradvány (=A+B)</t>
  </si>
  <si>
    <t>16</t>
  </si>
  <si>
    <t>D) Alaptevékenység kötelezettségvállalással terhelt maradványa</t>
  </si>
  <si>
    <t>17</t>
  </si>
  <si>
    <t>E) Alaptevékenység szabad maradványa (=A-D)</t>
  </si>
  <si>
    <t>Völcsej Község Önkormányzat 2017. évi zárszámadás</t>
  </si>
  <si>
    <t>10.sz.melléklet az  6/2018.(V.30.) önkormányzati rendelethez</t>
  </si>
  <si>
    <t>09 Különféle egyéb eredményszemléletű bevételek</t>
  </si>
  <si>
    <t>11.sz.melléklet az  6/2018.(V.30.) önkormányzati rendelethez</t>
  </si>
  <si>
    <t>6.sz.melléklet az   6/2018.(V.30.)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</si>
</sst>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[$-40E]yyyy/\ mmmm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 CE"/>
      <family val="0"/>
    </font>
    <font>
      <b/>
      <i/>
      <sz val="11"/>
      <color indexed="8"/>
      <name val="Times New Roman"/>
      <family val="1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16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2" fillId="0" borderId="0" xfId="0" applyFont="1" applyBorder="1" applyAlignment="1">
      <alignment/>
    </xf>
    <xf numFmtId="0" fontId="6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62" fillId="0" borderId="10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62" fillId="0" borderId="10" xfId="0" applyNumberFormat="1" applyFont="1" applyBorder="1" applyAlignment="1">
      <alignment/>
    </xf>
    <xf numFmtId="2" fontId="6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63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/>
    </xf>
    <xf numFmtId="3" fontId="64" fillId="0" borderId="10" xfId="0" applyNumberFormat="1" applyFont="1" applyBorder="1" applyAlignment="1">
      <alignment/>
    </xf>
    <xf numFmtId="0" fontId="65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/>
    </xf>
    <xf numFmtId="3" fontId="66" fillId="0" borderId="10" xfId="0" applyNumberFormat="1" applyFont="1" applyBorder="1" applyAlignment="1">
      <alignment/>
    </xf>
    <xf numFmtId="165" fontId="8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164" fontId="3" fillId="34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right" vertical="center"/>
    </xf>
    <xf numFmtId="0" fontId="1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7" fillId="0" borderId="1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63" fillId="0" borderId="1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3" fontId="67" fillId="0" borderId="10" xfId="0" applyNumberFormat="1" applyFont="1" applyBorder="1" applyAlignment="1">
      <alignment/>
    </xf>
    <xf numFmtId="0" fontId="13" fillId="34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2" fillId="0" borderId="0" xfId="0" applyFont="1" applyAlignment="1">
      <alignment/>
    </xf>
    <xf numFmtId="0" fontId="12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62" fillId="0" borderId="0" xfId="0" applyNumberFormat="1" applyFont="1" applyAlignment="1">
      <alignment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0" fillId="0" borderId="0" xfId="0" applyAlignment="1">
      <alignment/>
    </xf>
    <xf numFmtId="0" fontId="68" fillId="0" borderId="0" xfId="0" applyFont="1" applyAlignment="1">
      <alignment/>
    </xf>
    <xf numFmtId="0" fontId="6" fillId="0" borderId="0" xfId="0" applyFont="1" applyAlignment="1">
      <alignment horizontal="center"/>
    </xf>
    <xf numFmtId="0" fontId="62" fillId="0" borderId="0" xfId="0" applyFont="1" applyAlignment="1">
      <alignment horizontal="center" wrapText="1"/>
    </xf>
    <xf numFmtId="3" fontId="62" fillId="0" borderId="0" xfId="0" applyNumberFormat="1" applyFont="1" applyAlignment="1">
      <alignment horizontal="center" wrapText="1"/>
    </xf>
    <xf numFmtId="3" fontId="62" fillId="0" borderId="0" xfId="0" applyNumberFormat="1" applyFont="1" applyAlignment="1">
      <alignment/>
    </xf>
    <xf numFmtId="0" fontId="13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/>
    </xf>
    <xf numFmtId="0" fontId="62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63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/>
    </xf>
    <xf numFmtId="0" fontId="2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0" fontId="12" fillId="36" borderId="10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3" fontId="19" fillId="0" borderId="0" xfId="0" applyNumberFormat="1" applyFont="1" applyAlignment="1">
      <alignment horizontal="center" wrapText="1"/>
    </xf>
    <xf numFmtId="0" fontId="5" fillId="0" borderId="10" xfId="0" applyFont="1" applyBorder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3" fontId="62" fillId="0" borderId="10" xfId="0" applyNumberFormat="1" applyFont="1" applyBorder="1" applyAlignment="1">
      <alignment horizontal="right"/>
    </xf>
    <xf numFmtId="3" fontId="62" fillId="0" borderId="10" xfId="0" applyNumberFormat="1" applyFont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 wrapText="1"/>
    </xf>
    <xf numFmtId="3" fontId="63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/>
    </xf>
    <xf numFmtId="3" fontId="69" fillId="0" borderId="10" xfId="0" applyNumberFormat="1" applyFont="1" applyBorder="1" applyAlignment="1">
      <alignment/>
    </xf>
    <xf numFmtId="3" fontId="58" fillId="0" borderId="0" xfId="0" applyNumberFormat="1" applyFont="1" applyAlignment="1">
      <alignment/>
    </xf>
    <xf numFmtId="3" fontId="58" fillId="0" borderId="10" xfId="0" applyNumberFormat="1" applyFont="1" applyBorder="1" applyAlignment="1">
      <alignment/>
    </xf>
    <xf numFmtId="166" fontId="23" fillId="0" borderId="10" xfId="0" applyNumberFormat="1" applyFont="1" applyBorder="1" applyAlignment="1">
      <alignment horizontal="center"/>
    </xf>
    <xf numFmtId="166" fontId="24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5" fillId="34" borderId="10" xfId="0" applyFont="1" applyFill="1" applyBorder="1" applyAlignment="1">
      <alignment/>
    </xf>
    <xf numFmtId="164" fontId="25" fillId="34" borderId="10" xfId="0" applyNumberFormat="1" applyFont="1" applyFill="1" applyBorder="1" applyAlignment="1">
      <alignment vertical="center"/>
    </xf>
    <xf numFmtId="3" fontId="25" fillId="34" borderId="10" xfId="0" applyNumberFormat="1" applyFont="1" applyFill="1" applyBorder="1" applyAlignment="1">
      <alignment/>
    </xf>
    <xf numFmtId="3" fontId="25" fillId="34" borderId="0" xfId="0" applyNumberFormat="1" applyFont="1" applyFill="1" applyAlignment="1">
      <alignment/>
    </xf>
    <xf numFmtId="0" fontId="70" fillId="34" borderId="0" xfId="0" applyFont="1" applyFill="1" applyAlignment="1">
      <alignment/>
    </xf>
    <xf numFmtId="165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164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>
      <alignment/>
    </xf>
    <xf numFmtId="3" fontId="5" fillId="34" borderId="0" xfId="0" applyNumberFormat="1" applyFont="1" applyFill="1" applyAlignment="1">
      <alignment/>
    </xf>
    <xf numFmtId="0" fontId="63" fillId="34" borderId="0" xfId="0" applyFont="1" applyFill="1" applyAlignment="1">
      <alignment/>
    </xf>
    <xf numFmtId="0" fontId="21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/>
    </xf>
    <xf numFmtId="3" fontId="2" fillId="34" borderId="0" xfId="0" applyNumberFormat="1" applyFont="1" applyFill="1" applyAlignment="1">
      <alignment/>
    </xf>
    <xf numFmtId="0" fontId="62" fillId="34" borderId="0" xfId="0" applyFont="1" applyFill="1" applyAlignment="1">
      <alignment/>
    </xf>
    <xf numFmtId="0" fontId="10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3" fontId="21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left" vertical="top" wrapText="1"/>
    </xf>
    <xf numFmtId="3" fontId="10" fillId="0" borderId="10" xfId="0" applyNumberFormat="1" applyFont="1" applyBorder="1" applyAlignment="1">
      <alignment horizontal="right" vertical="top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25" fillId="0" borderId="10" xfId="0" applyNumberFormat="1" applyFont="1" applyBorder="1" applyAlignment="1">
      <alignment/>
    </xf>
    <xf numFmtId="0" fontId="62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62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62" fillId="0" borderId="0" xfId="0" applyFont="1" applyAlignment="1">
      <alignment horizontal="center"/>
    </xf>
    <xf numFmtId="3" fontId="21" fillId="34" borderId="10" xfId="0" applyNumberFormat="1" applyFont="1" applyFill="1" applyBorder="1" applyAlignment="1">
      <alignment horizontal="right" vertical="center" wrapText="1"/>
    </xf>
    <xf numFmtId="3" fontId="10" fillId="34" borderId="10" xfId="0" applyNumberFormat="1" applyFont="1" applyFill="1" applyBorder="1" applyAlignment="1">
      <alignment horizontal="center" vertical="center" wrapText="1"/>
    </xf>
    <xf numFmtId="2" fontId="62" fillId="0" borderId="10" xfId="0" applyNumberFormat="1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/>
    </xf>
    <xf numFmtId="3" fontId="62" fillId="0" borderId="10" xfId="0" applyNumberFormat="1" applyFont="1" applyBorder="1" applyAlignment="1">
      <alignment vertical="center"/>
    </xf>
    <xf numFmtId="2" fontId="62" fillId="0" borderId="10" xfId="0" applyNumberFormat="1" applyFont="1" applyBorder="1" applyAlignment="1">
      <alignment horizontal="right" vertical="center"/>
    </xf>
    <xf numFmtId="2" fontId="62" fillId="0" borderId="10" xfId="0" applyNumberFormat="1" applyFont="1" applyBorder="1" applyAlignment="1">
      <alignment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63" fillId="0" borderId="10" xfId="0" applyNumberFormat="1" applyFont="1" applyBorder="1" applyAlignment="1">
      <alignment horizontal="right"/>
    </xf>
    <xf numFmtId="0" fontId="71" fillId="0" borderId="0" xfId="0" applyFont="1" applyAlignment="1">
      <alignment/>
    </xf>
    <xf numFmtId="0" fontId="13" fillId="34" borderId="10" xfId="0" applyFont="1" applyFill="1" applyBorder="1" applyAlignment="1">
      <alignment horizontal="center" vertical="top" wrapText="1"/>
    </xf>
    <xf numFmtId="0" fontId="26" fillId="34" borderId="10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3" fontId="26" fillId="0" borderId="10" xfId="0" applyNumberFormat="1" applyFont="1" applyBorder="1" applyAlignment="1">
      <alignment horizontal="right" vertical="top" wrapText="1"/>
    </xf>
    <xf numFmtId="3" fontId="26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3" fontId="13" fillId="0" borderId="10" xfId="0" applyNumberFormat="1" applyFont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right" vertical="center" wrapText="1"/>
    </xf>
    <xf numFmtId="49" fontId="26" fillId="0" borderId="10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vertical="center" wrapText="1"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49" fontId="58" fillId="0" borderId="10" xfId="0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6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wrapText="1"/>
    </xf>
    <xf numFmtId="3" fontId="62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2" fillId="0" borderId="0" xfId="0" applyFont="1" applyAlignment="1">
      <alignment/>
    </xf>
    <xf numFmtId="3" fontId="71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12" fontId="62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0" fontId="66" fillId="0" borderId="0" xfId="0" applyFont="1" applyAlignment="1">
      <alignment horizontal="center"/>
    </xf>
    <xf numFmtId="3" fontId="6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62" fillId="34" borderId="0" xfId="0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56.7109375" style="0" bestFit="1" customWidth="1"/>
    <col min="2" max="2" width="11.28125" style="0" bestFit="1" customWidth="1"/>
    <col min="3" max="3" width="14.140625" style="0" customWidth="1"/>
    <col min="4" max="4" width="11.28125" style="0" bestFit="1" customWidth="1"/>
  </cols>
  <sheetData>
    <row r="2" spans="1:5" ht="15">
      <c r="A2" s="214" t="s">
        <v>401</v>
      </c>
      <c r="B2" s="214"/>
      <c r="C2" s="215"/>
      <c r="D2" s="215"/>
      <c r="E2" s="2"/>
    </row>
    <row r="3" spans="1:5" ht="15.75">
      <c r="A3" s="216" t="s">
        <v>0</v>
      </c>
      <c r="B3" s="217"/>
      <c r="C3" s="215"/>
      <c r="D3" s="215"/>
      <c r="E3" s="2"/>
    </row>
    <row r="4" spans="1:4" ht="15.75">
      <c r="A4" s="218" t="s">
        <v>1</v>
      </c>
      <c r="B4" s="217"/>
      <c r="C4" s="219"/>
      <c r="D4" s="219"/>
    </row>
    <row r="7" spans="1:5" ht="15">
      <c r="A7" s="172"/>
      <c r="D7" t="s">
        <v>2</v>
      </c>
      <c r="E7" s="3"/>
    </row>
    <row r="8" spans="1:5" ht="30">
      <c r="A8" s="4" t="s">
        <v>3</v>
      </c>
      <c r="B8" s="5" t="s">
        <v>4</v>
      </c>
      <c r="C8" s="6" t="s">
        <v>5</v>
      </c>
      <c r="D8" s="6" t="s">
        <v>24</v>
      </c>
      <c r="E8" s="7"/>
    </row>
    <row r="9" spans="1:5" ht="15">
      <c r="A9" s="8" t="s">
        <v>6</v>
      </c>
      <c r="B9" s="9">
        <v>5243464</v>
      </c>
      <c r="C9" s="10">
        <v>6099271</v>
      </c>
      <c r="D9" s="10">
        <v>5176489</v>
      </c>
      <c r="E9" s="11"/>
    </row>
    <row r="10" spans="1:5" ht="15">
      <c r="A10" s="12" t="s">
        <v>7</v>
      </c>
      <c r="B10" s="13">
        <v>1217887</v>
      </c>
      <c r="C10" s="10">
        <v>1314961</v>
      </c>
      <c r="D10" s="10">
        <v>1183453</v>
      </c>
      <c r="E10" s="11"/>
    </row>
    <row r="11" spans="1:5" ht="15">
      <c r="A11" s="12" t="s">
        <v>8</v>
      </c>
      <c r="B11" s="13">
        <v>12702828</v>
      </c>
      <c r="C11" s="10">
        <v>14894442</v>
      </c>
      <c r="D11" s="10">
        <v>11839091</v>
      </c>
      <c r="E11" s="11"/>
    </row>
    <row r="12" spans="1:5" ht="15">
      <c r="A12" s="12" t="s">
        <v>9</v>
      </c>
      <c r="B12" s="13">
        <v>640000</v>
      </c>
      <c r="C12" s="10">
        <v>696000</v>
      </c>
      <c r="D12" s="10">
        <v>598000</v>
      </c>
      <c r="E12" s="11"/>
    </row>
    <row r="13" spans="1:5" ht="15">
      <c r="A13" s="12" t="s">
        <v>10</v>
      </c>
      <c r="B13" s="13">
        <v>14198693</v>
      </c>
      <c r="C13" s="10">
        <v>12280898</v>
      </c>
      <c r="D13" s="10">
        <v>1530873</v>
      </c>
      <c r="E13" s="11"/>
    </row>
    <row r="14" spans="1:5" ht="15">
      <c r="A14" s="12" t="s">
        <v>11</v>
      </c>
      <c r="B14" s="13">
        <v>7410236</v>
      </c>
      <c r="C14" s="10">
        <v>11798681</v>
      </c>
      <c r="D14" s="10">
        <v>8839041</v>
      </c>
      <c r="E14" s="11"/>
    </row>
    <row r="15" spans="1:5" ht="15">
      <c r="A15" s="12" t="s">
        <v>12</v>
      </c>
      <c r="B15" s="13">
        <v>20907250</v>
      </c>
      <c r="C15" s="10">
        <v>18907250</v>
      </c>
      <c r="D15" s="10">
        <v>10952834</v>
      </c>
      <c r="E15" s="11"/>
    </row>
    <row r="16" spans="1:5" ht="15">
      <c r="A16" s="12" t="s">
        <v>13</v>
      </c>
      <c r="B16" s="13">
        <v>210000</v>
      </c>
      <c r="C16" s="10">
        <v>210000</v>
      </c>
      <c r="D16" s="10">
        <v>0</v>
      </c>
      <c r="E16" s="11"/>
    </row>
    <row r="17" spans="1:5" ht="15">
      <c r="A17" s="14" t="s">
        <v>14</v>
      </c>
      <c r="B17" s="15">
        <v>62530358</v>
      </c>
      <c r="C17" s="16">
        <f>SUM(C9:C16)</f>
        <v>66201503</v>
      </c>
      <c r="D17" s="16">
        <f>SUM(D9:D16)</f>
        <v>40119781</v>
      </c>
      <c r="E17" s="11"/>
    </row>
    <row r="18" spans="1:5" ht="15">
      <c r="A18" s="14" t="s">
        <v>15</v>
      </c>
      <c r="B18" s="15">
        <v>747815</v>
      </c>
      <c r="C18" s="16">
        <v>747815</v>
      </c>
      <c r="D18" s="16">
        <v>747815</v>
      </c>
      <c r="E18" s="11"/>
    </row>
    <row r="19" spans="1:5" ht="15">
      <c r="A19" s="17" t="s">
        <v>16</v>
      </c>
      <c r="B19" s="15">
        <v>63278173</v>
      </c>
      <c r="C19" s="16">
        <f>SUM(C17:C18)</f>
        <v>66949318</v>
      </c>
      <c r="D19" s="16">
        <f>SUM(D17:D18)</f>
        <v>40867596</v>
      </c>
      <c r="E19" s="11"/>
    </row>
    <row r="20" spans="1:5" ht="15">
      <c r="A20" s="12" t="s">
        <v>17</v>
      </c>
      <c r="B20" s="13">
        <v>18734132</v>
      </c>
      <c r="C20" s="10">
        <v>20652632</v>
      </c>
      <c r="D20" s="10">
        <v>20652632</v>
      </c>
      <c r="E20" s="11"/>
    </row>
    <row r="21" spans="1:5" ht="15">
      <c r="A21" s="12" t="s">
        <v>18</v>
      </c>
      <c r="B21" s="13"/>
      <c r="C21" s="10">
        <v>1000000</v>
      </c>
      <c r="D21" s="10">
        <v>1000000</v>
      </c>
      <c r="E21" s="11"/>
    </row>
    <row r="22" spans="1:5" ht="15">
      <c r="A22" s="12" t="s">
        <v>19</v>
      </c>
      <c r="B22" s="13">
        <v>3863000</v>
      </c>
      <c r="C22" s="10">
        <v>3863000</v>
      </c>
      <c r="D22" s="10">
        <v>5686772</v>
      </c>
      <c r="E22" s="11"/>
    </row>
    <row r="23" spans="1:5" ht="15">
      <c r="A23" s="12" t="s">
        <v>20</v>
      </c>
      <c r="B23" s="13">
        <v>9468074</v>
      </c>
      <c r="C23" s="10">
        <v>10220719</v>
      </c>
      <c r="D23" s="10">
        <v>9756723</v>
      </c>
      <c r="E23" s="11"/>
    </row>
    <row r="24" spans="1:5" ht="15">
      <c r="A24" s="12" t="s">
        <v>25</v>
      </c>
      <c r="B24" s="13"/>
      <c r="C24" s="10"/>
      <c r="D24" s="10">
        <v>55118</v>
      </c>
      <c r="E24" s="11"/>
    </row>
    <row r="25" spans="1:5" ht="15">
      <c r="A25" s="14" t="s">
        <v>21</v>
      </c>
      <c r="B25" s="15">
        <v>32065206</v>
      </c>
      <c r="C25" s="16">
        <f>SUM(C20:C23)</f>
        <v>35736351</v>
      </c>
      <c r="D25" s="16">
        <f>SUM(D20:D24)</f>
        <v>37151245</v>
      </c>
      <c r="E25" s="11"/>
    </row>
    <row r="26" spans="1:5" ht="15">
      <c r="A26" s="14" t="s">
        <v>22</v>
      </c>
      <c r="B26" s="15">
        <v>31212967</v>
      </c>
      <c r="C26" s="16">
        <v>31212967</v>
      </c>
      <c r="D26" s="16">
        <v>31212967</v>
      </c>
      <c r="E26" s="11"/>
    </row>
    <row r="27" spans="1:5" ht="15">
      <c r="A27" s="17" t="s">
        <v>23</v>
      </c>
      <c r="B27" s="15">
        <v>63278173</v>
      </c>
      <c r="C27" s="16">
        <f>SUM(C25:C26)</f>
        <v>66949318</v>
      </c>
      <c r="D27" s="16">
        <f>SUM(D25:D26)</f>
        <v>68364212</v>
      </c>
      <c r="E27" s="11"/>
    </row>
  </sheetData>
  <sheetProtection/>
  <mergeCells count="3">
    <mergeCell ref="A2:D2"/>
    <mergeCell ref="A3:D3"/>
    <mergeCell ref="A4:D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0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6.7109375" style="0" customWidth="1"/>
    <col min="3" max="3" width="11.8515625" style="0" bestFit="1" customWidth="1"/>
    <col min="4" max="5" width="11.28125" style="0" bestFit="1" customWidth="1"/>
    <col min="6" max="6" width="10.7109375" style="0" bestFit="1" customWidth="1"/>
    <col min="7" max="9" width="11.28125" style="0" bestFit="1" customWidth="1"/>
    <col min="10" max="10" width="11.8515625" style="0" bestFit="1" customWidth="1"/>
    <col min="11" max="14" width="10.7109375" style="0" bestFit="1" customWidth="1"/>
    <col min="15" max="15" width="11.8515625" style="0" bestFit="1" customWidth="1"/>
    <col min="16" max="16" width="13.8515625" style="0" bestFit="1" customWidth="1"/>
    <col min="20" max="20" width="9.8515625" style="0" bestFit="1" customWidth="1"/>
  </cols>
  <sheetData>
    <row r="1" spans="1:15" ht="15">
      <c r="A1" s="214" t="s">
        <v>409</v>
      </c>
      <c r="B1" s="214"/>
      <c r="C1" s="214"/>
      <c r="D1" s="214"/>
      <c r="E1" s="215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5">
      <c r="A2" s="232" t="s">
        <v>311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15">
      <c r="A3" s="233" t="s">
        <v>312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ht="15">
      <c r="A4" s="171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ht="15">
      <c r="A5" s="171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5" ht="15">
      <c r="A6" s="174" t="s">
        <v>400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7" ht="28.5">
      <c r="A7" s="89" t="s">
        <v>28</v>
      </c>
      <c r="B7" s="90" t="s">
        <v>29</v>
      </c>
      <c r="C7" s="122" t="s">
        <v>313</v>
      </c>
      <c r="D7" s="122" t="s">
        <v>314</v>
      </c>
      <c r="E7" s="122" t="s">
        <v>315</v>
      </c>
      <c r="F7" s="122" t="s">
        <v>316</v>
      </c>
      <c r="G7" s="122" t="s">
        <v>317</v>
      </c>
      <c r="H7" s="122" t="s">
        <v>318</v>
      </c>
      <c r="I7" s="122" t="s">
        <v>319</v>
      </c>
      <c r="J7" s="122" t="s">
        <v>320</v>
      </c>
      <c r="K7" s="122" t="s">
        <v>321</v>
      </c>
      <c r="L7" s="122" t="s">
        <v>322</v>
      </c>
      <c r="M7" s="122" t="s">
        <v>323</v>
      </c>
      <c r="N7" s="122" t="s">
        <v>324</v>
      </c>
      <c r="O7" s="123" t="s">
        <v>325</v>
      </c>
      <c r="P7" s="124"/>
      <c r="Q7" s="96"/>
    </row>
    <row r="8" spans="1:20" ht="15">
      <c r="A8" s="125" t="s">
        <v>32</v>
      </c>
      <c r="B8" s="126" t="s">
        <v>33</v>
      </c>
      <c r="C8" s="127">
        <v>224599</v>
      </c>
      <c r="D8" s="127">
        <v>224599</v>
      </c>
      <c r="E8" s="127">
        <v>224599</v>
      </c>
      <c r="F8" s="127">
        <v>224599</v>
      </c>
      <c r="G8" s="127">
        <v>224599</v>
      </c>
      <c r="H8" s="127">
        <v>224600</v>
      </c>
      <c r="I8" s="127">
        <v>224599</v>
      </c>
      <c r="J8" s="127">
        <v>224599</v>
      </c>
      <c r="K8" s="127">
        <v>224599</v>
      </c>
      <c r="L8" s="127">
        <v>224599</v>
      </c>
      <c r="M8" s="127">
        <v>224600</v>
      </c>
      <c r="N8" s="127">
        <v>224599</v>
      </c>
      <c r="O8" s="127">
        <f>SUM(C8:N8)</f>
        <v>2695190</v>
      </c>
      <c r="P8" s="124"/>
      <c r="Q8" s="96"/>
      <c r="R8" s="85"/>
      <c r="T8" s="66"/>
    </row>
    <row r="9" spans="1:20" ht="15">
      <c r="A9" s="128" t="s">
        <v>34</v>
      </c>
      <c r="B9" s="129" t="s">
        <v>35</v>
      </c>
      <c r="C9" s="130"/>
      <c r="D9" s="130"/>
      <c r="E9" s="130">
        <v>62252</v>
      </c>
      <c r="F9" s="130"/>
      <c r="G9" s="130"/>
      <c r="H9" s="130">
        <v>62253</v>
      </c>
      <c r="I9" s="130"/>
      <c r="J9" s="130"/>
      <c r="K9" s="130">
        <v>62252</v>
      </c>
      <c r="L9" s="130"/>
      <c r="M9" s="130"/>
      <c r="N9" s="130">
        <v>62253</v>
      </c>
      <c r="O9" s="127">
        <f aca="true" t="shared" si="0" ref="O9:O73">SUM(C9:N9)</f>
        <v>249010</v>
      </c>
      <c r="P9" s="124"/>
      <c r="Q9" s="96"/>
      <c r="R9" s="85"/>
      <c r="T9" s="66"/>
    </row>
    <row r="10" spans="1:20" ht="15">
      <c r="A10" s="128" t="s">
        <v>326</v>
      </c>
      <c r="B10" s="129" t="s">
        <v>37</v>
      </c>
      <c r="C10" s="130">
        <v>7130</v>
      </c>
      <c r="D10" s="130">
        <v>7130</v>
      </c>
      <c r="E10" s="130">
        <v>7130</v>
      </c>
      <c r="F10" s="130">
        <v>7130</v>
      </c>
      <c r="G10" s="130">
        <v>7130</v>
      </c>
      <c r="H10" s="130">
        <v>7130</v>
      </c>
      <c r="I10" s="130">
        <v>7130</v>
      </c>
      <c r="J10" s="130">
        <v>7130</v>
      </c>
      <c r="K10" s="130">
        <v>7130</v>
      </c>
      <c r="L10" s="130">
        <v>7130</v>
      </c>
      <c r="M10" s="130">
        <v>7130</v>
      </c>
      <c r="N10" s="130">
        <v>7130</v>
      </c>
      <c r="O10" s="127">
        <f t="shared" si="0"/>
        <v>85560</v>
      </c>
      <c r="P10" s="124"/>
      <c r="Q10" s="96"/>
      <c r="R10" s="85"/>
      <c r="T10" s="66"/>
    </row>
    <row r="11" spans="1:256" ht="15">
      <c r="A11" s="31" t="s">
        <v>38</v>
      </c>
      <c r="B11" s="32" t="s">
        <v>39</v>
      </c>
      <c r="C11" s="15">
        <f>SUM(C8:C10)</f>
        <v>231729</v>
      </c>
      <c r="D11" s="15">
        <f aca="true" t="shared" si="1" ref="D11:N11">SUM(D8:D10)</f>
        <v>231729</v>
      </c>
      <c r="E11" s="15">
        <f t="shared" si="1"/>
        <v>293981</v>
      </c>
      <c r="F11" s="15">
        <f t="shared" si="1"/>
        <v>231729</v>
      </c>
      <c r="G11" s="15">
        <f t="shared" si="1"/>
        <v>231729</v>
      </c>
      <c r="H11" s="15">
        <f t="shared" si="1"/>
        <v>293983</v>
      </c>
      <c r="I11" s="15">
        <f t="shared" si="1"/>
        <v>231729</v>
      </c>
      <c r="J11" s="15">
        <f t="shared" si="1"/>
        <v>231729</v>
      </c>
      <c r="K11" s="15">
        <f t="shared" si="1"/>
        <v>293981</v>
      </c>
      <c r="L11" s="15">
        <f t="shared" si="1"/>
        <v>231729</v>
      </c>
      <c r="M11" s="15">
        <f t="shared" si="1"/>
        <v>231730</v>
      </c>
      <c r="N11" s="15">
        <f t="shared" si="1"/>
        <v>293982</v>
      </c>
      <c r="O11" s="15">
        <f t="shared" si="0"/>
        <v>3029760</v>
      </c>
      <c r="P11" s="131"/>
      <c r="Q11" s="132"/>
      <c r="R11" s="85"/>
      <c r="S11" s="30"/>
      <c r="T11" s="66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0" ht="15">
      <c r="A12" s="133" t="s">
        <v>40</v>
      </c>
      <c r="B12" s="129" t="s">
        <v>41</v>
      </c>
      <c r="C12" s="127">
        <v>165144</v>
      </c>
      <c r="D12" s="127">
        <v>165144</v>
      </c>
      <c r="E12" s="127">
        <v>165144</v>
      </c>
      <c r="F12" s="127">
        <v>165144</v>
      </c>
      <c r="G12" s="127">
        <v>165144</v>
      </c>
      <c r="H12" s="127">
        <v>165144</v>
      </c>
      <c r="I12" s="127">
        <v>165144</v>
      </c>
      <c r="J12" s="127">
        <v>165144</v>
      </c>
      <c r="K12" s="127">
        <v>165144</v>
      </c>
      <c r="L12" s="127">
        <v>165144</v>
      </c>
      <c r="M12" s="127">
        <v>165145</v>
      </c>
      <c r="N12" s="127">
        <v>165144</v>
      </c>
      <c r="O12" s="127">
        <f t="shared" si="0"/>
        <v>1981729</v>
      </c>
      <c r="P12" s="124"/>
      <c r="Q12" s="96"/>
      <c r="R12" s="85"/>
      <c r="T12" s="66"/>
    </row>
    <row r="13" spans="1:20" ht="30">
      <c r="A13" s="133" t="s">
        <v>42</v>
      </c>
      <c r="B13" s="129" t="s">
        <v>43</v>
      </c>
      <c r="C13" s="127">
        <v>13750</v>
      </c>
      <c r="D13" s="127">
        <v>13750</v>
      </c>
      <c r="E13" s="127">
        <v>13750</v>
      </c>
      <c r="F13" s="127">
        <v>13750</v>
      </c>
      <c r="G13" s="127">
        <v>13750</v>
      </c>
      <c r="H13" s="127">
        <v>13750</v>
      </c>
      <c r="I13" s="127">
        <v>13750</v>
      </c>
      <c r="J13" s="127">
        <v>13750</v>
      </c>
      <c r="K13" s="127">
        <v>13750</v>
      </c>
      <c r="L13" s="127">
        <v>13750</v>
      </c>
      <c r="M13" s="127">
        <v>13750</v>
      </c>
      <c r="N13" s="127">
        <v>13750</v>
      </c>
      <c r="O13" s="127">
        <f t="shared" si="0"/>
        <v>165000</v>
      </c>
      <c r="P13" s="124"/>
      <c r="Q13" s="96"/>
      <c r="R13" s="85"/>
      <c r="T13" s="66"/>
    </row>
    <row r="14" spans="1:256" ht="15">
      <c r="A14" s="33" t="s">
        <v>44</v>
      </c>
      <c r="B14" s="32" t="s">
        <v>45</v>
      </c>
      <c r="C14" s="15">
        <f>SUM(C12:C13)</f>
        <v>178894</v>
      </c>
      <c r="D14" s="15">
        <f aca="true" t="shared" si="2" ref="D14:N14">SUM(D12:D13)</f>
        <v>178894</v>
      </c>
      <c r="E14" s="15">
        <f t="shared" si="2"/>
        <v>178894</v>
      </c>
      <c r="F14" s="15">
        <f t="shared" si="2"/>
        <v>178894</v>
      </c>
      <c r="G14" s="15">
        <f t="shared" si="2"/>
        <v>178894</v>
      </c>
      <c r="H14" s="15">
        <f t="shared" si="2"/>
        <v>178894</v>
      </c>
      <c r="I14" s="15">
        <f t="shared" si="2"/>
        <v>178894</v>
      </c>
      <c r="J14" s="15">
        <f t="shared" si="2"/>
        <v>178894</v>
      </c>
      <c r="K14" s="15">
        <f t="shared" si="2"/>
        <v>178894</v>
      </c>
      <c r="L14" s="15">
        <f t="shared" si="2"/>
        <v>178894</v>
      </c>
      <c r="M14" s="15">
        <f t="shared" si="2"/>
        <v>178895</v>
      </c>
      <c r="N14" s="15">
        <f t="shared" si="2"/>
        <v>178894</v>
      </c>
      <c r="O14" s="15">
        <f t="shared" si="0"/>
        <v>2146729</v>
      </c>
      <c r="P14" s="131"/>
      <c r="Q14" s="96"/>
      <c r="R14" s="85"/>
      <c r="S14" s="30"/>
      <c r="T14" s="66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ht="15">
      <c r="A15" s="31" t="s">
        <v>46</v>
      </c>
      <c r="B15" s="32" t="s">
        <v>47</v>
      </c>
      <c r="C15" s="15">
        <f>SUM(C14,C11)</f>
        <v>410623</v>
      </c>
      <c r="D15" s="15">
        <f aca="true" t="shared" si="3" ref="D15:N15">SUM(D14,D11)</f>
        <v>410623</v>
      </c>
      <c r="E15" s="15">
        <f t="shared" si="3"/>
        <v>472875</v>
      </c>
      <c r="F15" s="15">
        <f t="shared" si="3"/>
        <v>410623</v>
      </c>
      <c r="G15" s="15">
        <f t="shared" si="3"/>
        <v>410623</v>
      </c>
      <c r="H15" s="15">
        <f t="shared" si="3"/>
        <v>472877</v>
      </c>
      <c r="I15" s="15">
        <f t="shared" si="3"/>
        <v>410623</v>
      </c>
      <c r="J15" s="15">
        <f t="shared" si="3"/>
        <v>410623</v>
      </c>
      <c r="K15" s="15">
        <f t="shared" si="3"/>
        <v>472875</v>
      </c>
      <c r="L15" s="15">
        <f t="shared" si="3"/>
        <v>410623</v>
      </c>
      <c r="M15" s="15">
        <f t="shared" si="3"/>
        <v>410625</v>
      </c>
      <c r="N15" s="15">
        <f t="shared" si="3"/>
        <v>472876</v>
      </c>
      <c r="O15" s="15">
        <f t="shared" si="0"/>
        <v>5176489</v>
      </c>
      <c r="P15" s="131"/>
      <c r="Q15" s="96"/>
      <c r="R15" s="85"/>
      <c r="S15" s="30"/>
      <c r="T15" s="66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ht="28.5">
      <c r="A16" s="33" t="s">
        <v>48</v>
      </c>
      <c r="B16" s="32" t="s">
        <v>49</v>
      </c>
      <c r="C16" s="15">
        <v>98621</v>
      </c>
      <c r="D16" s="15">
        <v>98621</v>
      </c>
      <c r="E16" s="15">
        <v>98621</v>
      </c>
      <c r="F16" s="15">
        <v>98621</v>
      </c>
      <c r="G16" s="15">
        <v>98621</v>
      </c>
      <c r="H16" s="15">
        <v>98621</v>
      </c>
      <c r="I16" s="15">
        <v>98621</v>
      </c>
      <c r="J16" s="15">
        <v>98621</v>
      </c>
      <c r="K16" s="15">
        <v>98621</v>
      </c>
      <c r="L16" s="15">
        <v>98621</v>
      </c>
      <c r="M16" s="15">
        <v>98622</v>
      </c>
      <c r="N16" s="15">
        <v>98621</v>
      </c>
      <c r="O16" s="15">
        <f t="shared" si="0"/>
        <v>1183453</v>
      </c>
      <c r="P16" s="131"/>
      <c r="Q16" s="96"/>
      <c r="R16" s="85"/>
      <c r="S16" s="30"/>
      <c r="T16" s="66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ht="15">
      <c r="A17" s="133" t="s">
        <v>50</v>
      </c>
      <c r="B17" s="129" t="s">
        <v>51</v>
      </c>
      <c r="C17" s="127"/>
      <c r="D17" s="127">
        <v>150000</v>
      </c>
      <c r="E17" s="127"/>
      <c r="F17" s="127"/>
      <c r="G17" s="127"/>
      <c r="H17" s="127"/>
      <c r="I17" s="127">
        <v>250000</v>
      </c>
      <c r="J17" s="127"/>
      <c r="K17" s="127"/>
      <c r="L17" s="127">
        <v>50000</v>
      </c>
      <c r="M17" s="127">
        <v>50000</v>
      </c>
      <c r="N17" s="127">
        <v>13330</v>
      </c>
      <c r="O17" s="127">
        <f t="shared" si="0"/>
        <v>513330</v>
      </c>
      <c r="P17" s="124"/>
      <c r="Q17" s="96"/>
      <c r="R17" s="85"/>
      <c r="S17" s="63"/>
      <c r="T17" s="66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</row>
    <row r="18" spans="1:20" ht="15">
      <c r="A18" s="133" t="s">
        <v>52</v>
      </c>
      <c r="B18" s="129" t="s">
        <v>53</v>
      </c>
      <c r="C18" s="127">
        <v>85964</v>
      </c>
      <c r="D18" s="127">
        <v>85964</v>
      </c>
      <c r="E18" s="127">
        <v>85964</v>
      </c>
      <c r="F18" s="127">
        <v>85964</v>
      </c>
      <c r="G18" s="127">
        <v>85964</v>
      </c>
      <c r="H18" s="127">
        <v>85964</v>
      </c>
      <c r="I18" s="127">
        <v>85963</v>
      </c>
      <c r="J18" s="127">
        <v>85964</v>
      </c>
      <c r="K18" s="127">
        <v>85960</v>
      </c>
      <c r="L18" s="127">
        <v>85964</v>
      </c>
      <c r="M18" s="127">
        <v>85964</v>
      </c>
      <c r="N18" s="127">
        <v>85964</v>
      </c>
      <c r="O18" s="127">
        <f t="shared" si="0"/>
        <v>1031563</v>
      </c>
      <c r="P18" s="124"/>
      <c r="Q18" s="96"/>
      <c r="R18" s="85"/>
      <c r="T18" s="66"/>
    </row>
    <row r="19" spans="1:256" ht="15">
      <c r="A19" s="33" t="s">
        <v>54</v>
      </c>
      <c r="B19" s="32" t="s">
        <v>55</v>
      </c>
      <c r="C19" s="15">
        <f>SUM(C17:C18)</f>
        <v>85964</v>
      </c>
      <c r="D19" s="15">
        <f aca="true" t="shared" si="4" ref="D19:N19">SUM(D17:D18)</f>
        <v>235964</v>
      </c>
      <c r="E19" s="15">
        <f t="shared" si="4"/>
        <v>85964</v>
      </c>
      <c r="F19" s="15">
        <f t="shared" si="4"/>
        <v>85964</v>
      </c>
      <c r="G19" s="15">
        <f t="shared" si="4"/>
        <v>85964</v>
      </c>
      <c r="H19" s="15">
        <f t="shared" si="4"/>
        <v>85964</v>
      </c>
      <c r="I19" s="15">
        <f t="shared" si="4"/>
        <v>335963</v>
      </c>
      <c r="J19" s="15">
        <f t="shared" si="4"/>
        <v>85964</v>
      </c>
      <c r="K19" s="15">
        <f t="shared" si="4"/>
        <v>85960</v>
      </c>
      <c r="L19" s="15">
        <f t="shared" si="4"/>
        <v>135964</v>
      </c>
      <c r="M19" s="15">
        <f t="shared" si="4"/>
        <v>135964</v>
      </c>
      <c r="N19" s="15">
        <f t="shared" si="4"/>
        <v>99294</v>
      </c>
      <c r="O19" s="15">
        <f t="shared" si="0"/>
        <v>1544893</v>
      </c>
      <c r="P19" s="131"/>
      <c r="Q19" s="96"/>
      <c r="R19" s="85"/>
      <c r="S19" s="30"/>
      <c r="T19" s="66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0" ht="15">
      <c r="A20" s="133" t="s">
        <v>56</v>
      </c>
      <c r="B20" s="129" t="s">
        <v>57</v>
      </c>
      <c r="C20" s="127">
        <v>4322</v>
      </c>
      <c r="D20" s="127">
        <v>4322</v>
      </c>
      <c r="E20" s="127">
        <v>4322</v>
      </c>
      <c r="F20" s="127">
        <v>4322</v>
      </c>
      <c r="G20" s="127">
        <v>4322</v>
      </c>
      <c r="H20" s="127">
        <v>4322</v>
      </c>
      <c r="I20" s="127">
        <v>4322</v>
      </c>
      <c r="J20" s="127">
        <v>4322</v>
      </c>
      <c r="K20" s="127">
        <v>4322</v>
      </c>
      <c r="L20" s="127">
        <v>4322</v>
      </c>
      <c r="M20" s="127">
        <v>4322</v>
      </c>
      <c r="N20" s="127">
        <v>4322</v>
      </c>
      <c r="O20" s="127">
        <f t="shared" si="0"/>
        <v>51864</v>
      </c>
      <c r="P20" s="124"/>
      <c r="Q20" s="96"/>
      <c r="R20" s="85"/>
      <c r="T20" s="66"/>
    </row>
    <row r="21" spans="1:20" ht="15">
      <c r="A21" s="133" t="s">
        <v>58</v>
      </c>
      <c r="B21" s="129" t="s">
        <v>59</v>
      </c>
      <c r="C21" s="127">
        <v>16523</v>
      </c>
      <c r="D21" s="127">
        <v>16523</v>
      </c>
      <c r="E21" s="127">
        <v>16523</v>
      </c>
      <c r="F21" s="127">
        <v>16523</v>
      </c>
      <c r="G21" s="127">
        <v>16523</v>
      </c>
      <c r="H21" s="127">
        <v>16523</v>
      </c>
      <c r="I21" s="127">
        <v>16523</v>
      </c>
      <c r="J21" s="127">
        <v>16523</v>
      </c>
      <c r="K21" s="127">
        <v>16523</v>
      </c>
      <c r="L21" s="127">
        <v>16523</v>
      </c>
      <c r="M21" s="127">
        <v>16527</v>
      </c>
      <c r="N21" s="127">
        <v>16523</v>
      </c>
      <c r="O21" s="127">
        <f t="shared" si="0"/>
        <v>198280</v>
      </c>
      <c r="P21" s="124"/>
      <c r="Q21" s="96"/>
      <c r="R21" s="85"/>
      <c r="T21" s="66"/>
    </row>
    <row r="22" spans="1:256" ht="15">
      <c r="A22" s="33" t="s">
        <v>60</v>
      </c>
      <c r="B22" s="32" t="s">
        <v>61</v>
      </c>
      <c r="C22" s="15">
        <f>SUM(C20:C21)</f>
        <v>20845</v>
      </c>
      <c r="D22" s="15">
        <f aca="true" t="shared" si="5" ref="D22:N22">SUM(D20:D21)</f>
        <v>20845</v>
      </c>
      <c r="E22" s="15">
        <f t="shared" si="5"/>
        <v>20845</v>
      </c>
      <c r="F22" s="15">
        <f t="shared" si="5"/>
        <v>20845</v>
      </c>
      <c r="G22" s="15">
        <f t="shared" si="5"/>
        <v>20845</v>
      </c>
      <c r="H22" s="15">
        <f t="shared" si="5"/>
        <v>20845</v>
      </c>
      <c r="I22" s="15">
        <f t="shared" si="5"/>
        <v>20845</v>
      </c>
      <c r="J22" s="15">
        <f t="shared" si="5"/>
        <v>20845</v>
      </c>
      <c r="K22" s="15">
        <f t="shared" si="5"/>
        <v>20845</v>
      </c>
      <c r="L22" s="15">
        <f t="shared" si="5"/>
        <v>20845</v>
      </c>
      <c r="M22" s="15">
        <f t="shared" si="5"/>
        <v>20849</v>
      </c>
      <c r="N22" s="15">
        <f t="shared" si="5"/>
        <v>20845</v>
      </c>
      <c r="O22" s="15">
        <f t="shared" si="0"/>
        <v>250144</v>
      </c>
      <c r="P22" s="131"/>
      <c r="Q22" s="96"/>
      <c r="R22" s="85"/>
      <c r="S22" s="30"/>
      <c r="T22" s="66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0" ht="15">
      <c r="A23" s="133" t="s">
        <v>62</v>
      </c>
      <c r="B23" s="129" t="s">
        <v>63</v>
      </c>
      <c r="C23" s="127">
        <v>207681</v>
      </c>
      <c r="D23" s="127">
        <v>207681</v>
      </c>
      <c r="E23" s="127">
        <v>207681</v>
      </c>
      <c r="F23" s="127">
        <v>207681</v>
      </c>
      <c r="G23" s="127">
        <v>207681</v>
      </c>
      <c r="H23" s="127">
        <v>207681</v>
      </c>
      <c r="I23" s="127">
        <v>207681</v>
      </c>
      <c r="J23" s="127">
        <v>207682</v>
      </c>
      <c r="K23" s="127">
        <v>207681</v>
      </c>
      <c r="L23" s="127">
        <v>207681</v>
      </c>
      <c r="M23" s="127">
        <v>207681</v>
      </c>
      <c r="N23" s="127">
        <v>207681</v>
      </c>
      <c r="O23" s="127">
        <f t="shared" si="0"/>
        <v>2492173</v>
      </c>
      <c r="P23" s="124"/>
      <c r="Q23" s="96"/>
      <c r="R23" s="85"/>
      <c r="T23" s="66"/>
    </row>
    <row r="24" spans="1:20" ht="15">
      <c r="A24" s="133" t="s">
        <v>64</v>
      </c>
      <c r="B24" s="129" t="s">
        <v>65</v>
      </c>
      <c r="C24" s="127">
        <v>166581</v>
      </c>
      <c r="D24" s="127">
        <v>166581</v>
      </c>
      <c r="E24" s="127">
        <v>166581</v>
      </c>
      <c r="F24" s="127">
        <v>166581</v>
      </c>
      <c r="G24" s="127">
        <v>166581</v>
      </c>
      <c r="H24" s="127">
        <v>166581</v>
      </c>
      <c r="I24" s="127">
        <v>166581</v>
      </c>
      <c r="J24" s="127">
        <v>166581</v>
      </c>
      <c r="K24" s="127">
        <v>166580</v>
      </c>
      <c r="L24" s="127">
        <v>166581</v>
      </c>
      <c r="M24" s="127">
        <v>166581</v>
      </c>
      <c r="N24" s="127">
        <v>166581</v>
      </c>
      <c r="O24" s="127">
        <f t="shared" si="0"/>
        <v>1998971</v>
      </c>
      <c r="P24" s="124"/>
      <c r="Q24" s="96"/>
      <c r="R24" s="85"/>
      <c r="T24" s="66"/>
    </row>
    <row r="25" spans="1:20" ht="15">
      <c r="A25" s="133" t="s">
        <v>66</v>
      </c>
      <c r="B25" s="129" t="s">
        <v>67</v>
      </c>
      <c r="C25" s="127"/>
      <c r="D25" s="127"/>
      <c r="E25" s="127"/>
      <c r="F25" s="127">
        <v>150000</v>
      </c>
      <c r="G25" s="127"/>
      <c r="H25" s="127"/>
      <c r="I25" s="127"/>
      <c r="J25" s="127">
        <v>34704</v>
      </c>
      <c r="K25" s="127"/>
      <c r="L25" s="127"/>
      <c r="M25" s="127"/>
      <c r="N25" s="127"/>
      <c r="O25" s="127">
        <f t="shared" si="0"/>
        <v>184704</v>
      </c>
      <c r="P25" s="124"/>
      <c r="Q25" s="96"/>
      <c r="R25" s="85"/>
      <c r="T25" s="66"/>
    </row>
    <row r="26" spans="1:20" ht="15">
      <c r="A26" s="133" t="s">
        <v>68</v>
      </c>
      <c r="B26" s="129" t="s">
        <v>69</v>
      </c>
      <c r="C26" s="127"/>
      <c r="D26" s="127"/>
      <c r="E26" s="127">
        <v>111750</v>
      </c>
      <c r="F26" s="127"/>
      <c r="G26" s="127"/>
      <c r="H26" s="127">
        <v>111750</v>
      </c>
      <c r="I26" s="127"/>
      <c r="J26" s="127"/>
      <c r="K26" s="127">
        <v>111750</v>
      </c>
      <c r="L26" s="127"/>
      <c r="M26" s="127"/>
      <c r="N26" s="127">
        <v>111750</v>
      </c>
      <c r="O26" s="127">
        <f t="shared" si="0"/>
        <v>447000</v>
      </c>
      <c r="P26" s="124"/>
      <c r="Q26" s="96"/>
      <c r="R26" s="85"/>
      <c r="T26" s="66"/>
    </row>
    <row r="27" spans="1:20" ht="15">
      <c r="A27" s="133" t="s">
        <v>70</v>
      </c>
      <c r="B27" s="129" t="s">
        <v>71</v>
      </c>
      <c r="C27" s="127">
        <v>215971</v>
      </c>
      <c r="D27" s="127">
        <v>215971</v>
      </c>
      <c r="E27" s="127">
        <v>215971</v>
      </c>
      <c r="F27" s="127">
        <v>215971</v>
      </c>
      <c r="G27" s="127">
        <v>215971</v>
      </c>
      <c r="H27" s="127">
        <v>215971</v>
      </c>
      <c r="I27" s="127">
        <v>215970</v>
      </c>
      <c r="J27" s="127">
        <v>215971</v>
      </c>
      <c r="K27" s="127">
        <v>215971</v>
      </c>
      <c r="L27" s="127">
        <v>215971</v>
      </c>
      <c r="M27" s="127">
        <v>215970</v>
      </c>
      <c r="N27" s="127">
        <v>215971</v>
      </c>
      <c r="O27" s="127">
        <f t="shared" si="0"/>
        <v>2591650</v>
      </c>
      <c r="P27" s="124"/>
      <c r="Q27" s="96"/>
      <c r="R27" s="85"/>
      <c r="T27" s="66"/>
    </row>
    <row r="28" spans="1:256" ht="15">
      <c r="A28" s="33" t="s">
        <v>72</v>
      </c>
      <c r="B28" s="32" t="s">
        <v>73</v>
      </c>
      <c r="C28" s="15">
        <f>SUM(C23:C27)</f>
        <v>590233</v>
      </c>
      <c r="D28" s="15">
        <f aca="true" t="shared" si="6" ref="D28:N28">SUM(D23:D27)</f>
        <v>590233</v>
      </c>
      <c r="E28" s="15">
        <f t="shared" si="6"/>
        <v>701983</v>
      </c>
      <c r="F28" s="15">
        <f t="shared" si="6"/>
        <v>740233</v>
      </c>
      <c r="G28" s="15">
        <f t="shared" si="6"/>
        <v>590233</v>
      </c>
      <c r="H28" s="15">
        <f t="shared" si="6"/>
        <v>701983</v>
      </c>
      <c r="I28" s="15">
        <f t="shared" si="6"/>
        <v>590232</v>
      </c>
      <c r="J28" s="15">
        <f t="shared" si="6"/>
        <v>624938</v>
      </c>
      <c r="K28" s="15">
        <f t="shared" si="6"/>
        <v>701982</v>
      </c>
      <c r="L28" s="15">
        <f t="shared" si="6"/>
        <v>590233</v>
      </c>
      <c r="M28" s="15">
        <f t="shared" si="6"/>
        <v>590232</v>
      </c>
      <c r="N28" s="15">
        <f t="shared" si="6"/>
        <v>701983</v>
      </c>
      <c r="O28" s="15">
        <f t="shared" si="0"/>
        <v>7714498</v>
      </c>
      <c r="P28" s="131"/>
      <c r="Q28" s="96"/>
      <c r="R28" s="85"/>
      <c r="S28" s="30"/>
      <c r="T28" s="66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0" ht="15">
      <c r="A29" s="133" t="s">
        <v>74</v>
      </c>
      <c r="B29" s="129" t="s">
        <v>75</v>
      </c>
      <c r="C29" s="127">
        <v>158233</v>
      </c>
      <c r="D29" s="127">
        <v>158233</v>
      </c>
      <c r="E29" s="127">
        <v>158233</v>
      </c>
      <c r="F29" s="127">
        <v>158233</v>
      </c>
      <c r="G29" s="127">
        <v>158233</v>
      </c>
      <c r="H29" s="127">
        <v>158233</v>
      </c>
      <c r="I29" s="127">
        <v>158233</v>
      </c>
      <c r="J29" s="127">
        <v>158233</v>
      </c>
      <c r="K29" s="127">
        <v>158233</v>
      </c>
      <c r="L29" s="127">
        <v>158233</v>
      </c>
      <c r="M29" s="127">
        <v>158233</v>
      </c>
      <c r="N29" s="127">
        <v>158233</v>
      </c>
      <c r="O29" s="127">
        <f t="shared" si="0"/>
        <v>1898796</v>
      </c>
      <c r="P29" s="124"/>
      <c r="Q29" s="96"/>
      <c r="R29" s="85"/>
      <c r="T29" s="66"/>
    </row>
    <row r="30" spans="1:20" ht="15">
      <c r="A30" s="133" t="s">
        <v>327</v>
      </c>
      <c r="B30" s="129" t="s">
        <v>77</v>
      </c>
      <c r="C30" s="127"/>
      <c r="D30" s="127"/>
      <c r="E30" s="127">
        <v>412000</v>
      </c>
      <c r="F30" s="127"/>
      <c r="G30" s="127"/>
      <c r="H30" s="127"/>
      <c r="I30" s="127"/>
      <c r="J30" s="127"/>
      <c r="K30" s="127"/>
      <c r="L30" s="127"/>
      <c r="M30" s="127"/>
      <c r="N30" s="127"/>
      <c r="O30" s="127">
        <f t="shared" si="0"/>
        <v>412000</v>
      </c>
      <c r="P30" s="124"/>
      <c r="Q30" s="96"/>
      <c r="R30" s="85"/>
      <c r="T30" s="66"/>
    </row>
    <row r="31" spans="1:20" ht="15">
      <c r="A31" s="133" t="s">
        <v>78</v>
      </c>
      <c r="B31" s="129" t="s">
        <v>79</v>
      </c>
      <c r="C31" s="127"/>
      <c r="D31" s="127"/>
      <c r="E31" s="127"/>
      <c r="F31" s="127"/>
      <c r="G31" s="127">
        <v>18760</v>
      </c>
      <c r="H31" s="127"/>
      <c r="I31" s="127"/>
      <c r="J31" s="127"/>
      <c r="K31" s="127"/>
      <c r="L31" s="127"/>
      <c r="M31" s="127"/>
      <c r="N31" s="127"/>
      <c r="O31" s="127">
        <f t="shared" si="0"/>
        <v>18760</v>
      </c>
      <c r="P31" s="124"/>
      <c r="Q31" s="96"/>
      <c r="R31" s="85"/>
      <c r="T31" s="66"/>
    </row>
    <row r="32" spans="1:256" ht="15">
      <c r="A32" s="33" t="s">
        <v>80</v>
      </c>
      <c r="B32" s="32" t="s">
        <v>81</v>
      </c>
      <c r="C32" s="15">
        <f>SUM(C29:C31)</f>
        <v>158233</v>
      </c>
      <c r="D32" s="15">
        <f aca="true" t="shared" si="7" ref="D32:N32">SUM(D29:D31)</f>
        <v>158233</v>
      </c>
      <c r="E32" s="15">
        <f t="shared" si="7"/>
        <v>570233</v>
      </c>
      <c r="F32" s="15">
        <f t="shared" si="7"/>
        <v>158233</v>
      </c>
      <c r="G32" s="15">
        <f t="shared" si="7"/>
        <v>176993</v>
      </c>
      <c r="H32" s="15">
        <f t="shared" si="7"/>
        <v>158233</v>
      </c>
      <c r="I32" s="15">
        <f t="shared" si="7"/>
        <v>158233</v>
      </c>
      <c r="J32" s="15">
        <f t="shared" si="7"/>
        <v>158233</v>
      </c>
      <c r="K32" s="15">
        <f t="shared" si="7"/>
        <v>158233</v>
      </c>
      <c r="L32" s="15">
        <f t="shared" si="7"/>
        <v>158233</v>
      </c>
      <c r="M32" s="15">
        <f t="shared" si="7"/>
        <v>158233</v>
      </c>
      <c r="N32" s="15">
        <f t="shared" si="7"/>
        <v>158233</v>
      </c>
      <c r="O32" s="15">
        <f t="shared" si="0"/>
        <v>2329556</v>
      </c>
      <c r="P32" s="131"/>
      <c r="Q32" s="96"/>
      <c r="R32" s="85"/>
      <c r="S32" s="30"/>
      <c r="T32" s="66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ht="15">
      <c r="A33" s="33" t="s">
        <v>82</v>
      </c>
      <c r="B33" s="32" t="s">
        <v>83</v>
      </c>
      <c r="C33" s="15">
        <f>SUM(C19+C22+C28+C32)</f>
        <v>855275</v>
      </c>
      <c r="D33" s="15">
        <f aca="true" t="shared" si="8" ref="D33:N33">SUM(D19+D22+D28+D32)</f>
        <v>1005275</v>
      </c>
      <c r="E33" s="15">
        <f t="shared" si="8"/>
        <v>1379025</v>
      </c>
      <c r="F33" s="15">
        <f t="shared" si="8"/>
        <v>1005275</v>
      </c>
      <c r="G33" s="15">
        <f t="shared" si="8"/>
        <v>874035</v>
      </c>
      <c r="H33" s="15">
        <f t="shared" si="8"/>
        <v>967025</v>
      </c>
      <c r="I33" s="15">
        <f t="shared" si="8"/>
        <v>1105273</v>
      </c>
      <c r="J33" s="15">
        <f t="shared" si="8"/>
        <v>889980</v>
      </c>
      <c r="K33" s="15">
        <f t="shared" si="8"/>
        <v>967020</v>
      </c>
      <c r="L33" s="15">
        <f t="shared" si="8"/>
        <v>905275</v>
      </c>
      <c r="M33" s="15">
        <f t="shared" si="8"/>
        <v>905278</v>
      </c>
      <c r="N33" s="15">
        <f t="shared" si="8"/>
        <v>980355</v>
      </c>
      <c r="O33" s="15">
        <f t="shared" si="0"/>
        <v>11839091</v>
      </c>
      <c r="P33" s="131"/>
      <c r="Q33" s="96"/>
      <c r="R33" s="85"/>
      <c r="S33" s="30"/>
      <c r="T33" s="66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ht="15">
      <c r="A34" s="133" t="s">
        <v>294</v>
      </c>
      <c r="B34" s="129" t="s">
        <v>85</v>
      </c>
      <c r="C34" s="127"/>
      <c r="D34" s="127"/>
      <c r="E34" s="127"/>
      <c r="F34" s="127"/>
      <c r="G34" s="127"/>
      <c r="H34" s="127">
        <v>18000</v>
      </c>
      <c r="I34" s="127"/>
      <c r="J34" s="127"/>
      <c r="K34" s="127"/>
      <c r="L34" s="127"/>
      <c r="M34" s="127">
        <v>18000</v>
      </c>
      <c r="N34" s="127"/>
      <c r="O34" s="127">
        <f t="shared" si="0"/>
        <v>36000</v>
      </c>
      <c r="P34" s="124"/>
      <c r="Q34" s="96"/>
      <c r="R34" s="85"/>
      <c r="S34" s="63"/>
      <c r="T34" s="66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</row>
    <row r="35" spans="1:20" ht="15">
      <c r="A35" s="134" t="s">
        <v>88</v>
      </c>
      <c r="B35" s="129" t="s">
        <v>89</v>
      </c>
      <c r="C35" s="127"/>
      <c r="D35" s="127"/>
      <c r="E35" s="127">
        <v>100000</v>
      </c>
      <c r="F35" s="127"/>
      <c r="G35" s="127">
        <v>40000</v>
      </c>
      <c r="H35" s="127"/>
      <c r="I35" s="127"/>
      <c r="J35" s="127">
        <v>392000</v>
      </c>
      <c r="K35" s="127"/>
      <c r="L35" s="127">
        <v>20000</v>
      </c>
      <c r="M35" s="127"/>
      <c r="N35" s="127">
        <v>10000</v>
      </c>
      <c r="O35" s="127">
        <f t="shared" si="0"/>
        <v>562000</v>
      </c>
      <c r="P35" s="124"/>
      <c r="Q35" s="96"/>
      <c r="R35" s="85"/>
      <c r="T35" s="66"/>
    </row>
    <row r="36" spans="1:256" ht="15">
      <c r="A36" s="41" t="s">
        <v>90</v>
      </c>
      <c r="B36" s="32" t="s">
        <v>91</v>
      </c>
      <c r="C36" s="15">
        <f>SUM(C34:C35)</f>
        <v>0</v>
      </c>
      <c r="D36" s="15">
        <f aca="true" t="shared" si="9" ref="D36:N36">SUM(D34:D35)</f>
        <v>0</v>
      </c>
      <c r="E36" s="15">
        <f t="shared" si="9"/>
        <v>100000</v>
      </c>
      <c r="F36" s="15">
        <f t="shared" si="9"/>
        <v>0</v>
      </c>
      <c r="G36" s="15">
        <f t="shared" si="9"/>
        <v>40000</v>
      </c>
      <c r="H36" s="15">
        <f t="shared" si="9"/>
        <v>18000</v>
      </c>
      <c r="I36" s="15">
        <f t="shared" si="9"/>
        <v>0</v>
      </c>
      <c r="J36" s="15">
        <f t="shared" si="9"/>
        <v>392000</v>
      </c>
      <c r="K36" s="15">
        <f t="shared" si="9"/>
        <v>0</v>
      </c>
      <c r="L36" s="15">
        <f t="shared" si="9"/>
        <v>20000</v>
      </c>
      <c r="M36" s="15">
        <f t="shared" si="9"/>
        <v>18000</v>
      </c>
      <c r="N36" s="15">
        <f t="shared" si="9"/>
        <v>10000</v>
      </c>
      <c r="O36" s="15">
        <f t="shared" si="0"/>
        <v>598000</v>
      </c>
      <c r="P36" s="131"/>
      <c r="Q36" s="96"/>
      <c r="R36" s="85"/>
      <c r="S36" s="30"/>
      <c r="T36" s="66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ht="15">
      <c r="A37" s="134" t="s">
        <v>328</v>
      </c>
      <c r="B37" s="129" t="s">
        <v>93</v>
      </c>
      <c r="C37" s="127"/>
      <c r="D37" s="127"/>
      <c r="E37" s="127">
        <v>140620</v>
      </c>
      <c r="F37" s="127"/>
      <c r="G37" s="127"/>
      <c r="H37" s="127"/>
      <c r="I37" s="127"/>
      <c r="J37" s="127"/>
      <c r="K37" s="127"/>
      <c r="L37" s="127"/>
      <c r="M37" s="127"/>
      <c r="N37" s="127"/>
      <c r="O37" s="127">
        <f t="shared" si="0"/>
        <v>140620</v>
      </c>
      <c r="P37" s="124"/>
      <c r="Q37" s="96"/>
      <c r="R37" s="85"/>
      <c r="S37" s="63"/>
      <c r="T37" s="66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</row>
    <row r="38" spans="1:20" ht="15">
      <c r="A38" s="135" t="s">
        <v>94</v>
      </c>
      <c r="B38" s="129" t="s">
        <v>95</v>
      </c>
      <c r="C38" s="127"/>
      <c r="D38" s="127"/>
      <c r="E38" s="127">
        <v>127563</v>
      </c>
      <c r="F38" s="127"/>
      <c r="G38" s="127"/>
      <c r="H38" s="127">
        <v>127563</v>
      </c>
      <c r="I38" s="127"/>
      <c r="J38" s="127"/>
      <c r="K38" s="127">
        <v>127564</v>
      </c>
      <c r="L38" s="127"/>
      <c r="M38" s="127"/>
      <c r="N38" s="127">
        <v>127563</v>
      </c>
      <c r="O38" s="127">
        <f t="shared" si="0"/>
        <v>510253</v>
      </c>
      <c r="P38" s="124"/>
      <c r="Q38" s="96"/>
      <c r="R38" s="85"/>
      <c r="T38" s="66"/>
    </row>
    <row r="39" spans="1:20" ht="15">
      <c r="A39" s="135" t="s">
        <v>96</v>
      </c>
      <c r="B39" s="129" t="s">
        <v>97</v>
      </c>
      <c r="C39" s="127"/>
      <c r="D39" s="127"/>
      <c r="E39" s="127">
        <v>220000</v>
      </c>
      <c r="F39" s="127"/>
      <c r="G39" s="127"/>
      <c r="H39" s="127">
        <v>220000</v>
      </c>
      <c r="I39" s="127"/>
      <c r="J39" s="127"/>
      <c r="K39" s="127">
        <v>220000</v>
      </c>
      <c r="L39" s="127"/>
      <c r="M39" s="127"/>
      <c r="N39" s="127">
        <v>220000</v>
      </c>
      <c r="O39" s="127">
        <f t="shared" si="0"/>
        <v>880000</v>
      </c>
      <c r="P39" s="124"/>
      <c r="Q39" s="96"/>
      <c r="R39" s="85"/>
      <c r="T39" s="66"/>
    </row>
    <row r="40" spans="1:20" ht="15">
      <c r="A40" s="136" t="s">
        <v>98</v>
      </c>
      <c r="B40" s="129" t="s">
        <v>99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>
        <f t="shared" si="0"/>
        <v>0</v>
      </c>
      <c r="P40" s="124"/>
      <c r="Q40" s="96"/>
      <c r="R40" s="85"/>
      <c r="T40" s="66"/>
    </row>
    <row r="41" spans="1:256" ht="15">
      <c r="A41" s="41" t="s">
        <v>100</v>
      </c>
      <c r="B41" s="32" t="s">
        <v>101</v>
      </c>
      <c r="C41" s="15">
        <f>SUM(C37:C40)</f>
        <v>0</v>
      </c>
      <c r="D41" s="15">
        <f aca="true" t="shared" si="10" ref="D41:N41">SUM(D37:D40)</f>
        <v>0</v>
      </c>
      <c r="E41" s="15">
        <f t="shared" si="10"/>
        <v>488183</v>
      </c>
      <c r="F41" s="15">
        <f t="shared" si="10"/>
        <v>0</v>
      </c>
      <c r="G41" s="15">
        <f t="shared" si="10"/>
        <v>0</v>
      </c>
      <c r="H41" s="15">
        <f t="shared" si="10"/>
        <v>347563</v>
      </c>
      <c r="I41" s="15">
        <f t="shared" si="10"/>
        <v>0</v>
      </c>
      <c r="J41" s="15">
        <f t="shared" si="10"/>
        <v>0</v>
      </c>
      <c r="K41" s="15">
        <f t="shared" si="10"/>
        <v>347564</v>
      </c>
      <c r="L41" s="15">
        <f t="shared" si="10"/>
        <v>0</v>
      </c>
      <c r="M41" s="15">
        <f t="shared" si="10"/>
        <v>0</v>
      </c>
      <c r="N41" s="15">
        <f t="shared" si="10"/>
        <v>347563</v>
      </c>
      <c r="O41" s="15">
        <f t="shared" si="0"/>
        <v>1530873</v>
      </c>
      <c r="P41" s="131"/>
      <c r="Q41" s="96"/>
      <c r="R41" s="85"/>
      <c r="S41" s="30"/>
      <c r="T41" s="66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spans="1:256" ht="15">
      <c r="A42" s="137" t="s">
        <v>102</v>
      </c>
      <c r="B42" s="138"/>
      <c r="C42" s="139">
        <f>SUM(C15+C16+C33+C36+C41)</f>
        <v>1364519</v>
      </c>
      <c r="D42" s="139">
        <f aca="true" t="shared" si="11" ref="D42:N42">SUM(D15+D16+D33+D36+D41)</f>
        <v>1514519</v>
      </c>
      <c r="E42" s="139">
        <f t="shared" si="11"/>
        <v>2538704</v>
      </c>
      <c r="F42" s="139">
        <f t="shared" si="11"/>
        <v>1514519</v>
      </c>
      <c r="G42" s="139">
        <f t="shared" si="11"/>
        <v>1423279</v>
      </c>
      <c r="H42" s="139">
        <f t="shared" si="11"/>
        <v>1904086</v>
      </c>
      <c r="I42" s="139">
        <f t="shared" si="11"/>
        <v>1614517</v>
      </c>
      <c r="J42" s="139">
        <f t="shared" si="11"/>
        <v>1791224</v>
      </c>
      <c r="K42" s="139">
        <f t="shared" si="11"/>
        <v>1886080</v>
      </c>
      <c r="L42" s="139">
        <f t="shared" si="11"/>
        <v>1434519</v>
      </c>
      <c r="M42" s="139">
        <f t="shared" si="11"/>
        <v>1432525</v>
      </c>
      <c r="N42" s="139">
        <f t="shared" si="11"/>
        <v>1909415</v>
      </c>
      <c r="O42" s="169">
        <f t="shared" si="0"/>
        <v>20327906</v>
      </c>
      <c r="P42" s="140"/>
      <c r="Q42" s="96"/>
      <c r="R42" s="85"/>
      <c r="S42" s="141"/>
      <c r="T42" s="66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1"/>
      <c r="FI42" s="141"/>
      <c r="FJ42" s="141"/>
      <c r="FK42" s="141"/>
      <c r="FL42" s="141"/>
      <c r="FM42" s="141"/>
      <c r="FN42" s="141"/>
      <c r="FO42" s="141"/>
      <c r="FP42" s="141"/>
      <c r="FQ42" s="141"/>
      <c r="FR42" s="141"/>
      <c r="FS42" s="141"/>
      <c r="FT42" s="141"/>
      <c r="FU42" s="141"/>
      <c r="FV42" s="141"/>
      <c r="FW42" s="141"/>
      <c r="FX42" s="141"/>
      <c r="FY42" s="141"/>
      <c r="FZ42" s="141"/>
      <c r="GA42" s="141"/>
      <c r="GB42" s="141"/>
      <c r="GC42" s="141"/>
      <c r="GD42" s="141"/>
      <c r="GE42" s="141"/>
      <c r="GF42" s="141"/>
      <c r="GG42" s="141"/>
      <c r="GH42" s="141"/>
      <c r="GI42" s="141"/>
      <c r="GJ42" s="141"/>
      <c r="GK42" s="141"/>
      <c r="GL42" s="141"/>
      <c r="GM42" s="141"/>
      <c r="GN42" s="141"/>
      <c r="GO42" s="141"/>
      <c r="GP42" s="141"/>
      <c r="GQ42" s="141"/>
      <c r="GR42" s="141"/>
      <c r="GS42" s="141"/>
      <c r="GT42" s="141"/>
      <c r="GU42" s="141"/>
      <c r="GV42" s="141"/>
      <c r="GW42" s="141"/>
      <c r="GX42" s="141"/>
      <c r="GY42" s="141"/>
      <c r="GZ42" s="141"/>
      <c r="HA42" s="141"/>
      <c r="HB42" s="141"/>
      <c r="HC42" s="141"/>
      <c r="HD42" s="141"/>
      <c r="HE42" s="141"/>
      <c r="HF42" s="141"/>
      <c r="HG42" s="141"/>
      <c r="HH42" s="141"/>
      <c r="HI42" s="141"/>
      <c r="HJ42" s="141"/>
      <c r="HK42" s="141"/>
      <c r="HL42" s="141"/>
      <c r="HM42" s="141"/>
      <c r="HN42" s="141"/>
      <c r="HO42" s="141"/>
      <c r="HP42" s="141"/>
      <c r="HQ42" s="141"/>
      <c r="HR42" s="141"/>
      <c r="HS42" s="141"/>
      <c r="HT42" s="141"/>
      <c r="HU42" s="141"/>
      <c r="HV42" s="141"/>
      <c r="HW42" s="141"/>
      <c r="HX42" s="141"/>
      <c r="HY42" s="141"/>
      <c r="HZ42" s="141"/>
      <c r="IA42" s="141"/>
      <c r="IB42" s="141"/>
      <c r="IC42" s="141"/>
      <c r="ID42" s="141"/>
      <c r="IE42" s="141"/>
      <c r="IF42" s="141"/>
      <c r="IG42" s="141"/>
      <c r="IH42" s="141"/>
      <c r="II42" s="141"/>
      <c r="IJ42" s="141"/>
      <c r="IK42" s="141"/>
      <c r="IL42" s="141"/>
      <c r="IM42" s="141"/>
      <c r="IN42" s="141"/>
      <c r="IO42" s="141"/>
      <c r="IP42" s="141"/>
      <c r="IQ42" s="141"/>
      <c r="IR42" s="141"/>
      <c r="IS42" s="141"/>
      <c r="IT42" s="141"/>
      <c r="IU42" s="141"/>
      <c r="IV42" s="141"/>
    </row>
    <row r="43" spans="1:20" ht="15">
      <c r="A43" s="142" t="s">
        <v>103</v>
      </c>
      <c r="B43" s="129" t="s">
        <v>104</v>
      </c>
      <c r="C43" s="127"/>
      <c r="D43" s="127"/>
      <c r="E43" s="127"/>
      <c r="F43" s="127"/>
      <c r="G43" s="127">
        <v>3534399</v>
      </c>
      <c r="H43" s="127"/>
      <c r="I43" s="127"/>
      <c r="J43" s="127"/>
      <c r="K43" s="127"/>
      <c r="L43" s="127"/>
      <c r="M43" s="127"/>
      <c r="N43" s="127"/>
      <c r="O43" s="127">
        <f t="shared" si="0"/>
        <v>3534399</v>
      </c>
      <c r="P43" s="124"/>
      <c r="Q43" s="96"/>
      <c r="R43" s="85"/>
      <c r="T43" s="66"/>
    </row>
    <row r="44" spans="1:20" ht="15">
      <c r="A44" s="142" t="s">
        <v>329</v>
      </c>
      <c r="B44" s="129" t="s">
        <v>106</v>
      </c>
      <c r="C44" s="127"/>
      <c r="D44" s="127"/>
      <c r="E44" s="127">
        <v>131458</v>
      </c>
      <c r="F44" s="127"/>
      <c r="G44" s="127"/>
      <c r="H44" s="127"/>
      <c r="I44" s="127"/>
      <c r="J44" s="127"/>
      <c r="K44" s="127"/>
      <c r="L44" s="127"/>
      <c r="M44" s="127"/>
      <c r="N44" s="127"/>
      <c r="O44" s="127">
        <f t="shared" si="0"/>
        <v>131458</v>
      </c>
      <c r="P44" s="124"/>
      <c r="Q44" s="96"/>
      <c r="R44" s="85"/>
      <c r="T44" s="66"/>
    </row>
    <row r="45" spans="1:20" ht="15">
      <c r="A45" s="142" t="s">
        <v>107</v>
      </c>
      <c r="B45" s="129" t="s">
        <v>108</v>
      </c>
      <c r="C45" s="127"/>
      <c r="D45" s="127"/>
      <c r="E45" s="127"/>
      <c r="F45" s="127"/>
      <c r="G45" s="127"/>
      <c r="H45" s="127">
        <v>3825515</v>
      </c>
      <c r="I45" s="127"/>
      <c r="J45" s="127"/>
      <c r="K45" s="127"/>
      <c r="L45" s="127"/>
      <c r="M45" s="127"/>
      <c r="N45" s="127"/>
      <c r="O45" s="127">
        <f t="shared" si="0"/>
        <v>3825515</v>
      </c>
      <c r="P45" s="124"/>
      <c r="Q45" s="96"/>
      <c r="R45" s="85"/>
      <c r="T45" s="66"/>
    </row>
    <row r="46" spans="1:20" ht="15">
      <c r="A46" s="143" t="s">
        <v>109</v>
      </c>
      <c r="B46" s="129" t="s">
        <v>110</v>
      </c>
      <c r="C46" s="127"/>
      <c r="D46" s="127"/>
      <c r="E46" s="127">
        <v>35494</v>
      </c>
      <c r="F46" s="127"/>
      <c r="G46" s="127">
        <v>954287</v>
      </c>
      <c r="H46" s="127">
        <v>357888</v>
      </c>
      <c r="I46" s="127"/>
      <c r="J46" s="127"/>
      <c r="K46" s="127"/>
      <c r="L46" s="127"/>
      <c r="M46" s="127"/>
      <c r="N46" s="127"/>
      <c r="O46" s="127">
        <f t="shared" si="0"/>
        <v>1347669</v>
      </c>
      <c r="P46" s="124"/>
      <c r="Q46" s="96"/>
      <c r="R46" s="85"/>
      <c r="T46" s="66"/>
    </row>
    <row r="47" spans="1:256" ht="15">
      <c r="A47" s="47" t="s">
        <v>111</v>
      </c>
      <c r="B47" s="32" t="s">
        <v>112</v>
      </c>
      <c r="C47" s="15">
        <f>SUM(C43:C46)</f>
        <v>0</v>
      </c>
      <c r="D47" s="15">
        <f aca="true" t="shared" si="12" ref="D47:N47">SUM(D43:D46)</f>
        <v>0</v>
      </c>
      <c r="E47" s="15">
        <f t="shared" si="12"/>
        <v>166952</v>
      </c>
      <c r="F47" s="15">
        <f t="shared" si="12"/>
        <v>0</v>
      </c>
      <c r="G47" s="15">
        <f t="shared" si="12"/>
        <v>4488686</v>
      </c>
      <c r="H47" s="15">
        <f t="shared" si="12"/>
        <v>4183403</v>
      </c>
      <c r="I47" s="15">
        <f t="shared" si="12"/>
        <v>0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12"/>
        <v>0</v>
      </c>
      <c r="O47" s="15">
        <f t="shared" si="0"/>
        <v>8839041</v>
      </c>
      <c r="P47" s="131"/>
      <c r="Q47" s="96"/>
      <c r="R47" s="85"/>
      <c r="S47" s="30"/>
      <c r="T47" s="66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256" ht="28.5">
      <c r="A48" s="89" t="s">
        <v>28</v>
      </c>
      <c r="B48" s="90" t="s">
        <v>29</v>
      </c>
      <c r="C48" s="122" t="s">
        <v>313</v>
      </c>
      <c r="D48" s="122" t="s">
        <v>314</v>
      </c>
      <c r="E48" s="122" t="s">
        <v>315</v>
      </c>
      <c r="F48" s="122" t="s">
        <v>316</v>
      </c>
      <c r="G48" s="122" t="s">
        <v>317</v>
      </c>
      <c r="H48" s="122" t="s">
        <v>318</v>
      </c>
      <c r="I48" s="122" t="s">
        <v>319</v>
      </c>
      <c r="J48" s="122" t="s">
        <v>320</v>
      </c>
      <c r="K48" s="122" t="s">
        <v>321</v>
      </c>
      <c r="L48" s="122" t="s">
        <v>322</v>
      </c>
      <c r="M48" s="122" t="s">
        <v>323</v>
      </c>
      <c r="N48" s="122" t="s">
        <v>324</v>
      </c>
      <c r="O48" s="123" t="s">
        <v>325</v>
      </c>
      <c r="P48" s="131"/>
      <c r="Q48" s="96"/>
      <c r="R48" s="85"/>
      <c r="S48" s="30"/>
      <c r="T48" s="66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20" ht="15">
      <c r="A49" s="134" t="s">
        <v>113</v>
      </c>
      <c r="B49" s="129" t="s">
        <v>114</v>
      </c>
      <c r="C49" s="127"/>
      <c r="D49" s="127"/>
      <c r="E49" s="127"/>
      <c r="F49" s="127"/>
      <c r="G49" s="127"/>
      <c r="H49" s="10"/>
      <c r="I49" s="10">
        <v>8564419</v>
      </c>
      <c r="J49" s="127"/>
      <c r="K49" s="127"/>
      <c r="L49" s="127"/>
      <c r="M49" s="127"/>
      <c r="N49" s="127"/>
      <c r="O49" s="127">
        <f t="shared" si="0"/>
        <v>8564419</v>
      </c>
      <c r="P49" s="124"/>
      <c r="Q49" s="96"/>
      <c r="R49" s="85"/>
      <c r="T49" s="66"/>
    </row>
    <row r="50" spans="1:20" ht="15">
      <c r="A50" s="134" t="s">
        <v>330</v>
      </c>
      <c r="B50" s="129" t="s">
        <v>116</v>
      </c>
      <c r="C50" s="127"/>
      <c r="D50" s="127"/>
      <c r="E50" s="127">
        <v>59860</v>
      </c>
      <c r="F50" s="127"/>
      <c r="G50" s="127"/>
      <c r="H50" s="127"/>
      <c r="I50" s="127"/>
      <c r="J50" s="127"/>
      <c r="K50" s="127"/>
      <c r="L50" s="127"/>
      <c r="M50" s="127"/>
      <c r="N50" s="127"/>
      <c r="O50" s="127">
        <f t="shared" si="0"/>
        <v>59860</v>
      </c>
      <c r="P50" s="124"/>
      <c r="Q50" s="96"/>
      <c r="R50" s="85"/>
      <c r="T50" s="66"/>
    </row>
    <row r="51" spans="1:20" ht="15">
      <c r="A51" s="134" t="s">
        <v>117</v>
      </c>
      <c r="B51" s="129" t="s">
        <v>118</v>
      </c>
      <c r="C51" s="127"/>
      <c r="D51" s="127"/>
      <c r="E51" s="127">
        <v>16160</v>
      </c>
      <c r="F51" s="127"/>
      <c r="G51" s="127"/>
      <c r="H51" s="127"/>
      <c r="I51" s="127">
        <v>2312395</v>
      </c>
      <c r="J51" s="127"/>
      <c r="K51" s="127"/>
      <c r="L51" s="127"/>
      <c r="M51" s="127"/>
      <c r="N51" s="127"/>
      <c r="O51" s="127">
        <f t="shared" si="0"/>
        <v>2328555</v>
      </c>
      <c r="P51" s="124"/>
      <c r="Q51" s="96"/>
      <c r="R51" s="85"/>
      <c r="T51" s="66"/>
    </row>
    <row r="52" spans="1:256" ht="15">
      <c r="A52" s="41" t="s">
        <v>119</v>
      </c>
      <c r="B52" s="32" t="s">
        <v>120</v>
      </c>
      <c r="C52" s="15">
        <f>SUM(C49:C51)</f>
        <v>0</v>
      </c>
      <c r="D52" s="15">
        <f aca="true" t="shared" si="13" ref="D52:N52">SUM(D49:D51)</f>
        <v>0</v>
      </c>
      <c r="E52" s="15">
        <f t="shared" si="13"/>
        <v>76020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10876814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3"/>
        <v>0</v>
      </c>
      <c r="O52" s="15">
        <f t="shared" si="0"/>
        <v>10952834</v>
      </c>
      <c r="P52" s="131"/>
      <c r="Q52" s="96"/>
      <c r="R52" s="85"/>
      <c r="S52" s="30"/>
      <c r="T52" s="66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:256" ht="15">
      <c r="A53" s="134" t="s">
        <v>331</v>
      </c>
      <c r="B53" s="129" t="s">
        <v>332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>
        <v>0</v>
      </c>
      <c r="O53" s="127">
        <f t="shared" si="0"/>
        <v>0</v>
      </c>
      <c r="P53" s="124"/>
      <c r="Q53" s="96"/>
      <c r="R53" s="85"/>
      <c r="S53" s="63"/>
      <c r="T53" s="66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  <c r="IU53" s="63"/>
      <c r="IV53" s="63"/>
    </row>
    <row r="54" spans="1:256" ht="15">
      <c r="A54" s="41" t="s">
        <v>125</v>
      </c>
      <c r="B54" s="32" t="s">
        <v>126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>
        <v>0</v>
      </c>
      <c r="O54" s="127">
        <f t="shared" si="0"/>
        <v>0</v>
      </c>
      <c r="P54" s="131"/>
      <c r="Q54" s="96"/>
      <c r="R54" s="85"/>
      <c r="S54" s="30"/>
      <c r="T54" s="66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</row>
    <row r="55" spans="1:256" ht="15">
      <c r="A55" s="137" t="s">
        <v>127</v>
      </c>
      <c r="B55" s="138"/>
      <c r="C55" s="139">
        <f>SUM(C47+C52+C54)</f>
        <v>0</v>
      </c>
      <c r="D55" s="139">
        <f aca="true" t="shared" si="14" ref="D55:N55">SUM(D47+D52+D54)</f>
        <v>0</v>
      </c>
      <c r="E55" s="139">
        <f t="shared" si="14"/>
        <v>242972</v>
      </c>
      <c r="F55" s="139">
        <f t="shared" si="14"/>
        <v>0</v>
      </c>
      <c r="G55" s="139">
        <f t="shared" si="14"/>
        <v>4488686</v>
      </c>
      <c r="H55" s="139">
        <f t="shared" si="14"/>
        <v>4183403</v>
      </c>
      <c r="I55" s="139">
        <f t="shared" si="14"/>
        <v>10876814</v>
      </c>
      <c r="J55" s="139">
        <f t="shared" si="14"/>
        <v>0</v>
      </c>
      <c r="K55" s="139">
        <f t="shared" si="14"/>
        <v>0</v>
      </c>
      <c r="L55" s="139">
        <f t="shared" si="14"/>
        <v>0</v>
      </c>
      <c r="M55" s="139">
        <f t="shared" si="14"/>
        <v>0</v>
      </c>
      <c r="N55" s="139">
        <f t="shared" si="14"/>
        <v>0</v>
      </c>
      <c r="O55" s="127">
        <f t="shared" si="0"/>
        <v>19791875</v>
      </c>
      <c r="P55" s="140"/>
      <c r="Q55" s="96"/>
      <c r="R55" s="85"/>
      <c r="S55" s="141"/>
      <c r="T55" s="66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1"/>
      <c r="FL55" s="141"/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1"/>
      <c r="GA55" s="141"/>
      <c r="GB55" s="141"/>
      <c r="GC55" s="141"/>
      <c r="GD55" s="141"/>
      <c r="GE55" s="141"/>
      <c r="GF55" s="141"/>
      <c r="GG55" s="141"/>
      <c r="GH55" s="141"/>
      <c r="GI55" s="141"/>
      <c r="GJ55" s="141"/>
      <c r="GK55" s="141"/>
      <c r="GL55" s="141"/>
      <c r="GM55" s="141"/>
      <c r="GN55" s="141"/>
      <c r="GO55" s="141"/>
      <c r="GP55" s="141"/>
      <c r="GQ55" s="141"/>
      <c r="GR55" s="141"/>
      <c r="GS55" s="141"/>
      <c r="GT55" s="141"/>
      <c r="GU55" s="141"/>
      <c r="GV55" s="141"/>
      <c r="GW55" s="141"/>
      <c r="GX55" s="141"/>
      <c r="GY55" s="141"/>
      <c r="GZ55" s="141"/>
      <c r="HA55" s="141"/>
      <c r="HB55" s="141"/>
      <c r="HC55" s="141"/>
      <c r="HD55" s="141"/>
      <c r="HE55" s="141"/>
      <c r="HF55" s="141"/>
      <c r="HG55" s="141"/>
      <c r="HH55" s="141"/>
      <c r="HI55" s="141"/>
      <c r="HJ55" s="141"/>
      <c r="HK55" s="141"/>
      <c r="HL55" s="141"/>
      <c r="HM55" s="141"/>
      <c r="HN55" s="141"/>
      <c r="HO55" s="141"/>
      <c r="HP55" s="141"/>
      <c r="HQ55" s="141"/>
      <c r="HR55" s="141"/>
      <c r="HS55" s="141"/>
      <c r="HT55" s="141"/>
      <c r="HU55" s="141"/>
      <c r="HV55" s="141"/>
      <c r="HW55" s="141"/>
      <c r="HX55" s="141"/>
      <c r="HY55" s="141"/>
      <c r="HZ55" s="141"/>
      <c r="IA55" s="141"/>
      <c r="IB55" s="141"/>
      <c r="IC55" s="141"/>
      <c r="ID55" s="141"/>
      <c r="IE55" s="141"/>
      <c r="IF55" s="141"/>
      <c r="IG55" s="141"/>
      <c r="IH55" s="141"/>
      <c r="II55" s="141"/>
      <c r="IJ55" s="141"/>
      <c r="IK55" s="141"/>
      <c r="IL55" s="141"/>
      <c r="IM55" s="141"/>
      <c r="IN55" s="141"/>
      <c r="IO55" s="141"/>
      <c r="IP55" s="141"/>
      <c r="IQ55" s="141"/>
      <c r="IR55" s="141"/>
      <c r="IS55" s="141"/>
      <c r="IT55" s="141"/>
      <c r="IU55" s="141"/>
      <c r="IV55" s="141"/>
    </row>
    <row r="56" spans="1:256" ht="15">
      <c r="A56" s="144" t="s">
        <v>128</v>
      </c>
      <c r="B56" s="145" t="s">
        <v>129</v>
      </c>
      <c r="C56" s="146">
        <f>SUM(C42+C55)</f>
        <v>1364519</v>
      </c>
      <c r="D56" s="146">
        <f aca="true" t="shared" si="15" ref="D56:N56">SUM(D42+D55)</f>
        <v>1514519</v>
      </c>
      <c r="E56" s="146">
        <f t="shared" si="15"/>
        <v>2781676</v>
      </c>
      <c r="F56" s="146">
        <f t="shared" si="15"/>
        <v>1514519</v>
      </c>
      <c r="G56" s="146">
        <f t="shared" si="15"/>
        <v>5911965</v>
      </c>
      <c r="H56" s="146">
        <f t="shared" si="15"/>
        <v>6087489</v>
      </c>
      <c r="I56" s="146">
        <f t="shared" si="15"/>
        <v>12491331</v>
      </c>
      <c r="J56" s="146">
        <f t="shared" si="15"/>
        <v>1791224</v>
      </c>
      <c r="K56" s="146">
        <f t="shared" si="15"/>
        <v>1886080</v>
      </c>
      <c r="L56" s="146">
        <f t="shared" si="15"/>
        <v>1434519</v>
      </c>
      <c r="M56" s="146">
        <f t="shared" si="15"/>
        <v>1432525</v>
      </c>
      <c r="N56" s="146">
        <f t="shared" si="15"/>
        <v>1909415</v>
      </c>
      <c r="O56" s="15">
        <f t="shared" si="0"/>
        <v>40119781</v>
      </c>
      <c r="P56" s="147"/>
      <c r="Q56" s="96"/>
      <c r="R56" s="85"/>
      <c r="S56" s="148"/>
      <c r="T56" s="66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8"/>
      <c r="DX56" s="148"/>
      <c r="DY56" s="148"/>
      <c r="DZ56" s="148"/>
      <c r="EA56" s="148"/>
      <c r="EB56" s="148"/>
      <c r="EC56" s="148"/>
      <c r="ED56" s="148"/>
      <c r="EE56" s="148"/>
      <c r="EF56" s="148"/>
      <c r="EG56" s="148"/>
      <c r="EH56" s="148"/>
      <c r="EI56" s="148"/>
      <c r="EJ56" s="148"/>
      <c r="EK56" s="148"/>
      <c r="EL56" s="148"/>
      <c r="EM56" s="148"/>
      <c r="EN56" s="148"/>
      <c r="EO56" s="148"/>
      <c r="EP56" s="148"/>
      <c r="EQ56" s="148"/>
      <c r="ER56" s="148"/>
      <c r="ES56" s="148"/>
      <c r="ET56" s="148"/>
      <c r="EU56" s="148"/>
      <c r="EV56" s="148"/>
      <c r="EW56" s="148"/>
      <c r="EX56" s="148"/>
      <c r="EY56" s="148"/>
      <c r="EZ56" s="148"/>
      <c r="FA56" s="148"/>
      <c r="FB56" s="148"/>
      <c r="FC56" s="148"/>
      <c r="FD56" s="148"/>
      <c r="FE56" s="148"/>
      <c r="FF56" s="148"/>
      <c r="FG56" s="148"/>
      <c r="FH56" s="148"/>
      <c r="FI56" s="148"/>
      <c r="FJ56" s="148"/>
      <c r="FK56" s="148"/>
      <c r="FL56" s="148"/>
      <c r="FM56" s="148"/>
      <c r="FN56" s="148"/>
      <c r="FO56" s="148"/>
      <c r="FP56" s="148"/>
      <c r="FQ56" s="148"/>
      <c r="FR56" s="148"/>
      <c r="FS56" s="148"/>
      <c r="FT56" s="148"/>
      <c r="FU56" s="148"/>
      <c r="FV56" s="148"/>
      <c r="FW56" s="148"/>
      <c r="FX56" s="148"/>
      <c r="FY56" s="148"/>
      <c r="FZ56" s="148"/>
      <c r="GA56" s="148"/>
      <c r="GB56" s="148"/>
      <c r="GC56" s="148"/>
      <c r="GD56" s="148"/>
      <c r="GE56" s="148"/>
      <c r="GF56" s="148"/>
      <c r="GG56" s="148"/>
      <c r="GH56" s="148"/>
      <c r="GI56" s="148"/>
      <c r="GJ56" s="148"/>
      <c r="GK56" s="148"/>
      <c r="GL56" s="148"/>
      <c r="GM56" s="148"/>
      <c r="GN56" s="148"/>
      <c r="GO56" s="148"/>
      <c r="GP56" s="148"/>
      <c r="GQ56" s="148"/>
      <c r="GR56" s="148"/>
      <c r="GS56" s="148"/>
      <c r="GT56" s="148"/>
      <c r="GU56" s="148"/>
      <c r="GV56" s="148"/>
      <c r="GW56" s="148"/>
      <c r="GX56" s="148"/>
      <c r="GY56" s="148"/>
      <c r="GZ56" s="148"/>
      <c r="HA56" s="148"/>
      <c r="HB56" s="148"/>
      <c r="HC56" s="148"/>
      <c r="HD56" s="148"/>
      <c r="HE56" s="148"/>
      <c r="HF56" s="148"/>
      <c r="HG56" s="148"/>
      <c r="HH56" s="148"/>
      <c r="HI56" s="148"/>
      <c r="HJ56" s="148"/>
      <c r="HK56" s="148"/>
      <c r="HL56" s="148"/>
      <c r="HM56" s="148"/>
      <c r="HN56" s="148"/>
      <c r="HO56" s="148"/>
      <c r="HP56" s="148"/>
      <c r="HQ56" s="148"/>
      <c r="HR56" s="148"/>
      <c r="HS56" s="148"/>
      <c r="HT56" s="148"/>
      <c r="HU56" s="148"/>
      <c r="HV56" s="148"/>
      <c r="HW56" s="148"/>
      <c r="HX56" s="148"/>
      <c r="HY56" s="148"/>
      <c r="HZ56" s="148"/>
      <c r="IA56" s="148"/>
      <c r="IB56" s="148"/>
      <c r="IC56" s="148"/>
      <c r="ID56" s="148"/>
      <c r="IE56" s="148"/>
      <c r="IF56" s="148"/>
      <c r="IG56" s="148"/>
      <c r="IH56" s="148"/>
      <c r="II56" s="148"/>
      <c r="IJ56" s="148"/>
      <c r="IK56" s="148"/>
      <c r="IL56" s="148"/>
      <c r="IM56" s="148"/>
      <c r="IN56" s="148"/>
      <c r="IO56" s="148"/>
      <c r="IP56" s="148"/>
      <c r="IQ56" s="148"/>
      <c r="IR56" s="148"/>
      <c r="IS56" s="148"/>
      <c r="IT56" s="148"/>
      <c r="IU56" s="148"/>
      <c r="IV56" s="148"/>
    </row>
    <row r="57" spans="1:256" ht="15">
      <c r="A57" s="149" t="s">
        <v>130</v>
      </c>
      <c r="B57" s="150" t="s">
        <v>131</v>
      </c>
      <c r="C57" s="151">
        <v>747815</v>
      </c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27">
        <f t="shared" si="0"/>
        <v>747815</v>
      </c>
      <c r="P57" s="152"/>
      <c r="Q57" s="96"/>
      <c r="R57" s="85"/>
      <c r="S57" s="153"/>
      <c r="T57" s="66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3"/>
      <c r="DQ57" s="153"/>
      <c r="DR57" s="153"/>
      <c r="DS57" s="153"/>
      <c r="DT57" s="153"/>
      <c r="DU57" s="153"/>
      <c r="DV57" s="153"/>
      <c r="DW57" s="153"/>
      <c r="DX57" s="153"/>
      <c r="DY57" s="153"/>
      <c r="DZ57" s="153"/>
      <c r="EA57" s="153"/>
      <c r="EB57" s="153"/>
      <c r="EC57" s="153"/>
      <c r="ED57" s="153"/>
      <c r="EE57" s="153"/>
      <c r="EF57" s="153"/>
      <c r="EG57" s="153"/>
      <c r="EH57" s="153"/>
      <c r="EI57" s="153"/>
      <c r="EJ57" s="153"/>
      <c r="EK57" s="153"/>
      <c r="EL57" s="153"/>
      <c r="EM57" s="153"/>
      <c r="EN57" s="153"/>
      <c r="EO57" s="153"/>
      <c r="EP57" s="153"/>
      <c r="EQ57" s="153"/>
      <c r="ER57" s="153"/>
      <c r="ES57" s="153"/>
      <c r="ET57" s="153"/>
      <c r="EU57" s="153"/>
      <c r="EV57" s="153"/>
      <c r="EW57" s="153"/>
      <c r="EX57" s="153"/>
      <c r="EY57" s="153"/>
      <c r="EZ57" s="153"/>
      <c r="FA57" s="153"/>
      <c r="FB57" s="153"/>
      <c r="FC57" s="153"/>
      <c r="FD57" s="153"/>
      <c r="FE57" s="153"/>
      <c r="FF57" s="153"/>
      <c r="FG57" s="153"/>
      <c r="FH57" s="153"/>
      <c r="FI57" s="153"/>
      <c r="FJ57" s="153"/>
      <c r="FK57" s="153"/>
      <c r="FL57" s="153"/>
      <c r="FM57" s="153"/>
      <c r="FN57" s="153"/>
      <c r="FO57" s="153"/>
      <c r="FP57" s="153"/>
      <c r="FQ57" s="153"/>
      <c r="FR57" s="153"/>
      <c r="FS57" s="153"/>
      <c r="FT57" s="153"/>
      <c r="FU57" s="153"/>
      <c r="FV57" s="153"/>
      <c r="FW57" s="153"/>
      <c r="FX57" s="153"/>
      <c r="FY57" s="153"/>
      <c r="FZ57" s="153"/>
      <c r="GA57" s="153"/>
      <c r="GB57" s="153"/>
      <c r="GC57" s="153"/>
      <c r="GD57" s="153"/>
      <c r="GE57" s="153"/>
      <c r="GF57" s="153"/>
      <c r="GG57" s="153"/>
      <c r="GH57" s="153"/>
      <c r="GI57" s="153"/>
      <c r="GJ57" s="153"/>
      <c r="GK57" s="153"/>
      <c r="GL57" s="153"/>
      <c r="GM57" s="153"/>
      <c r="GN57" s="153"/>
      <c r="GO57" s="153"/>
      <c r="GP57" s="153"/>
      <c r="GQ57" s="153"/>
      <c r="GR57" s="153"/>
      <c r="GS57" s="153"/>
      <c r="GT57" s="153"/>
      <c r="GU57" s="153"/>
      <c r="GV57" s="153"/>
      <c r="GW57" s="153"/>
      <c r="GX57" s="153"/>
      <c r="GY57" s="153"/>
      <c r="GZ57" s="153"/>
      <c r="HA57" s="153"/>
      <c r="HB57" s="153"/>
      <c r="HC57" s="153"/>
      <c r="HD57" s="153"/>
      <c r="HE57" s="153"/>
      <c r="HF57" s="153"/>
      <c r="HG57" s="153"/>
      <c r="HH57" s="153"/>
      <c r="HI57" s="153"/>
      <c r="HJ57" s="153"/>
      <c r="HK57" s="153"/>
      <c r="HL57" s="153"/>
      <c r="HM57" s="153"/>
      <c r="HN57" s="153"/>
      <c r="HO57" s="153"/>
      <c r="HP57" s="153"/>
      <c r="HQ57" s="153"/>
      <c r="HR57" s="153"/>
      <c r="HS57" s="153"/>
      <c r="HT57" s="153"/>
      <c r="HU57" s="153"/>
      <c r="HV57" s="153"/>
      <c r="HW57" s="153"/>
      <c r="HX57" s="153"/>
      <c r="HY57" s="153"/>
      <c r="HZ57" s="153"/>
      <c r="IA57" s="153"/>
      <c r="IB57" s="153"/>
      <c r="IC57" s="153"/>
      <c r="ID57" s="153"/>
      <c r="IE57" s="153"/>
      <c r="IF57" s="153"/>
      <c r="IG57" s="153"/>
      <c r="IH57" s="153"/>
      <c r="II57" s="153"/>
      <c r="IJ57" s="153"/>
      <c r="IK57" s="153"/>
      <c r="IL57" s="153"/>
      <c r="IM57" s="153"/>
      <c r="IN57" s="153"/>
      <c r="IO57" s="153"/>
      <c r="IP57" s="153"/>
      <c r="IQ57" s="153"/>
      <c r="IR57" s="153"/>
      <c r="IS57" s="153"/>
      <c r="IT57" s="153"/>
      <c r="IU57" s="153"/>
      <c r="IV57" s="153"/>
    </row>
    <row r="58" spans="1:256" ht="15">
      <c r="A58" s="154" t="s">
        <v>134</v>
      </c>
      <c r="B58" s="155" t="s">
        <v>135</v>
      </c>
      <c r="C58" s="146">
        <f>SUM(C56:C57)</f>
        <v>2112334</v>
      </c>
      <c r="D58" s="146">
        <f aca="true" t="shared" si="16" ref="D58:N58">SUM(D56:D57)</f>
        <v>1514519</v>
      </c>
      <c r="E58" s="146">
        <f t="shared" si="16"/>
        <v>2781676</v>
      </c>
      <c r="F58" s="146">
        <f t="shared" si="16"/>
        <v>1514519</v>
      </c>
      <c r="G58" s="146">
        <f t="shared" si="16"/>
        <v>5911965</v>
      </c>
      <c r="H58" s="146">
        <f t="shared" si="16"/>
        <v>6087489</v>
      </c>
      <c r="I58" s="146">
        <f t="shared" si="16"/>
        <v>12491331</v>
      </c>
      <c r="J58" s="146">
        <f t="shared" si="16"/>
        <v>1791224</v>
      </c>
      <c r="K58" s="146">
        <f t="shared" si="16"/>
        <v>1886080</v>
      </c>
      <c r="L58" s="146">
        <f t="shared" si="16"/>
        <v>1434519</v>
      </c>
      <c r="M58" s="146">
        <f t="shared" si="16"/>
        <v>1432525</v>
      </c>
      <c r="N58" s="146">
        <f t="shared" si="16"/>
        <v>1909415</v>
      </c>
      <c r="O58" s="15">
        <f t="shared" si="0"/>
        <v>40867596</v>
      </c>
      <c r="P58" s="147"/>
      <c r="Q58" s="96"/>
      <c r="R58" s="85"/>
      <c r="S58" s="148"/>
      <c r="T58" s="66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8"/>
      <c r="DS58" s="148"/>
      <c r="DT58" s="148"/>
      <c r="DU58" s="148"/>
      <c r="DV58" s="148"/>
      <c r="DW58" s="148"/>
      <c r="DX58" s="148"/>
      <c r="DY58" s="148"/>
      <c r="DZ58" s="148"/>
      <c r="EA58" s="148"/>
      <c r="EB58" s="148"/>
      <c r="EC58" s="148"/>
      <c r="ED58" s="148"/>
      <c r="EE58" s="148"/>
      <c r="EF58" s="148"/>
      <c r="EG58" s="148"/>
      <c r="EH58" s="148"/>
      <c r="EI58" s="148"/>
      <c r="EJ58" s="148"/>
      <c r="EK58" s="148"/>
      <c r="EL58" s="148"/>
      <c r="EM58" s="148"/>
      <c r="EN58" s="148"/>
      <c r="EO58" s="148"/>
      <c r="EP58" s="148"/>
      <c r="EQ58" s="148"/>
      <c r="ER58" s="148"/>
      <c r="ES58" s="148"/>
      <c r="ET58" s="148"/>
      <c r="EU58" s="148"/>
      <c r="EV58" s="148"/>
      <c r="EW58" s="148"/>
      <c r="EX58" s="148"/>
      <c r="EY58" s="148"/>
      <c r="EZ58" s="148"/>
      <c r="FA58" s="148"/>
      <c r="FB58" s="148"/>
      <c r="FC58" s="148"/>
      <c r="FD58" s="148"/>
      <c r="FE58" s="148"/>
      <c r="FF58" s="148"/>
      <c r="FG58" s="148"/>
      <c r="FH58" s="148"/>
      <c r="FI58" s="148"/>
      <c r="FJ58" s="148"/>
      <c r="FK58" s="148"/>
      <c r="FL58" s="148"/>
      <c r="FM58" s="148"/>
      <c r="FN58" s="148"/>
      <c r="FO58" s="148"/>
      <c r="FP58" s="148"/>
      <c r="FQ58" s="148"/>
      <c r="FR58" s="148"/>
      <c r="FS58" s="148"/>
      <c r="FT58" s="148"/>
      <c r="FU58" s="148"/>
      <c r="FV58" s="148"/>
      <c r="FW58" s="148"/>
      <c r="FX58" s="148"/>
      <c r="FY58" s="148"/>
      <c r="FZ58" s="148"/>
      <c r="GA58" s="148"/>
      <c r="GB58" s="148"/>
      <c r="GC58" s="148"/>
      <c r="GD58" s="148"/>
      <c r="GE58" s="148"/>
      <c r="GF58" s="148"/>
      <c r="GG58" s="148"/>
      <c r="GH58" s="148"/>
      <c r="GI58" s="148"/>
      <c r="GJ58" s="148"/>
      <c r="GK58" s="148"/>
      <c r="GL58" s="148"/>
      <c r="GM58" s="148"/>
      <c r="GN58" s="148"/>
      <c r="GO58" s="148"/>
      <c r="GP58" s="148"/>
      <c r="GQ58" s="148"/>
      <c r="GR58" s="148"/>
      <c r="GS58" s="148"/>
      <c r="GT58" s="148"/>
      <c r="GU58" s="148"/>
      <c r="GV58" s="148"/>
      <c r="GW58" s="148"/>
      <c r="GX58" s="148"/>
      <c r="GY58" s="148"/>
      <c r="GZ58" s="148"/>
      <c r="HA58" s="148"/>
      <c r="HB58" s="148"/>
      <c r="HC58" s="148"/>
      <c r="HD58" s="148"/>
      <c r="HE58" s="148"/>
      <c r="HF58" s="148"/>
      <c r="HG58" s="148"/>
      <c r="HH58" s="148"/>
      <c r="HI58" s="148"/>
      <c r="HJ58" s="148"/>
      <c r="HK58" s="148"/>
      <c r="HL58" s="148"/>
      <c r="HM58" s="148"/>
      <c r="HN58" s="148"/>
      <c r="HO58" s="148"/>
      <c r="HP58" s="148"/>
      <c r="HQ58" s="148"/>
      <c r="HR58" s="148"/>
      <c r="HS58" s="148"/>
      <c r="HT58" s="148"/>
      <c r="HU58" s="148"/>
      <c r="HV58" s="148"/>
      <c r="HW58" s="148"/>
      <c r="HX58" s="148"/>
      <c r="HY58" s="148"/>
      <c r="HZ58" s="148"/>
      <c r="IA58" s="148"/>
      <c r="IB58" s="148"/>
      <c r="IC58" s="148"/>
      <c r="ID58" s="148"/>
      <c r="IE58" s="148"/>
      <c r="IF58" s="148"/>
      <c r="IG58" s="148"/>
      <c r="IH58" s="148"/>
      <c r="II58" s="148"/>
      <c r="IJ58" s="148"/>
      <c r="IK58" s="148"/>
      <c r="IL58" s="148"/>
      <c r="IM58" s="148"/>
      <c r="IN58" s="148"/>
      <c r="IO58" s="148"/>
      <c r="IP58" s="148"/>
      <c r="IQ58" s="148"/>
      <c r="IR58" s="148"/>
      <c r="IS58" s="148"/>
      <c r="IT58" s="148"/>
      <c r="IU58" s="148"/>
      <c r="IV58" s="148"/>
    </row>
    <row r="59" spans="1:256" ht="15">
      <c r="A59" s="156" t="s">
        <v>16</v>
      </c>
      <c r="B59" s="156"/>
      <c r="C59" s="146">
        <f>SUM(C56+C58)</f>
        <v>3476853</v>
      </c>
      <c r="D59" s="146">
        <f aca="true" t="shared" si="17" ref="D59:N59">SUM(D56+D58)</f>
        <v>3029038</v>
      </c>
      <c r="E59" s="146">
        <f t="shared" si="17"/>
        <v>5563352</v>
      </c>
      <c r="F59" s="146">
        <f t="shared" si="17"/>
        <v>3029038</v>
      </c>
      <c r="G59" s="146">
        <f t="shared" si="17"/>
        <v>11823930</v>
      </c>
      <c r="H59" s="146">
        <f t="shared" si="17"/>
        <v>12174978</v>
      </c>
      <c r="I59" s="146">
        <f t="shared" si="17"/>
        <v>24982662</v>
      </c>
      <c r="J59" s="146">
        <f t="shared" si="17"/>
        <v>3582448</v>
      </c>
      <c r="K59" s="146">
        <f t="shared" si="17"/>
        <v>3772160</v>
      </c>
      <c r="L59" s="146">
        <f t="shared" si="17"/>
        <v>2869038</v>
      </c>
      <c r="M59" s="146">
        <f t="shared" si="17"/>
        <v>2865050</v>
      </c>
      <c r="N59" s="146">
        <f t="shared" si="17"/>
        <v>3818830</v>
      </c>
      <c r="O59" s="15">
        <f t="shared" si="0"/>
        <v>80987377</v>
      </c>
      <c r="P59" s="147"/>
      <c r="Q59" s="96"/>
      <c r="R59" s="85"/>
      <c r="S59" s="148"/>
      <c r="T59" s="66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  <c r="DT59" s="148"/>
      <c r="DU59" s="148"/>
      <c r="DV59" s="148"/>
      <c r="DW59" s="148"/>
      <c r="DX59" s="148"/>
      <c r="DY59" s="148"/>
      <c r="DZ59" s="148"/>
      <c r="EA59" s="148"/>
      <c r="EB59" s="148"/>
      <c r="EC59" s="148"/>
      <c r="ED59" s="148"/>
      <c r="EE59" s="148"/>
      <c r="EF59" s="148"/>
      <c r="EG59" s="148"/>
      <c r="EH59" s="148"/>
      <c r="EI59" s="148"/>
      <c r="EJ59" s="148"/>
      <c r="EK59" s="148"/>
      <c r="EL59" s="148"/>
      <c r="EM59" s="148"/>
      <c r="EN59" s="148"/>
      <c r="EO59" s="148"/>
      <c r="EP59" s="148"/>
      <c r="EQ59" s="148"/>
      <c r="ER59" s="148"/>
      <c r="ES59" s="148"/>
      <c r="ET59" s="148"/>
      <c r="EU59" s="148"/>
      <c r="EV59" s="148"/>
      <c r="EW59" s="148"/>
      <c r="EX59" s="148"/>
      <c r="EY59" s="148"/>
      <c r="EZ59" s="148"/>
      <c r="FA59" s="148"/>
      <c r="FB59" s="148"/>
      <c r="FC59" s="148"/>
      <c r="FD59" s="148"/>
      <c r="FE59" s="148"/>
      <c r="FF59" s="148"/>
      <c r="FG59" s="148"/>
      <c r="FH59" s="148"/>
      <c r="FI59" s="148"/>
      <c r="FJ59" s="148"/>
      <c r="FK59" s="148"/>
      <c r="FL59" s="148"/>
      <c r="FM59" s="148"/>
      <c r="FN59" s="148"/>
      <c r="FO59" s="148"/>
      <c r="FP59" s="148"/>
      <c r="FQ59" s="148"/>
      <c r="FR59" s="148"/>
      <c r="FS59" s="148"/>
      <c r="FT59" s="148"/>
      <c r="FU59" s="148"/>
      <c r="FV59" s="148"/>
      <c r="FW59" s="148"/>
      <c r="FX59" s="148"/>
      <c r="FY59" s="148"/>
      <c r="FZ59" s="148"/>
      <c r="GA59" s="148"/>
      <c r="GB59" s="148"/>
      <c r="GC59" s="148"/>
      <c r="GD59" s="148"/>
      <c r="GE59" s="148"/>
      <c r="GF59" s="148"/>
      <c r="GG59" s="148"/>
      <c r="GH59" s="148"/>
      <c r="GI59" s="148"/>
      <c r="GJ59" s="148"/>
      <c r="GK59" s="148"/>
      <c r="GL59" s="148"/>
      <c r="GM59" s="148"/>
      <c r="GN59" s="148"/>
      <c r="GO59" s="148"/>
      <c r="GP59" s="148"/>
      <c r="GQ59" s="148"/>
      <c r="GR59" s="148"/>
      <c r="GS59" s="148"/>
      <c r="GT59" s="148"/>
      <c r="GU59" s="148"/>
      <c r="GV59" s="148"/>
      <c r="GW59" s="148"/>
      <c r="GX59" s="148"/>
      <c r="GY59" s="148"/>
      <c r="GZ59" s="148"/>
      <c r="HA59" s="148"/>
      <c r="HB59" s="148"/>
      <c r="HC59" s="148"/>
      <c r="HD59" s="148"/>
      <c r="HE59" s="148"/>
      <c r="HF59" s="148"/>
      <c r="HG59" s="148"/>
      <c r="HH59" s="148"/>
      <c r="HI59" s="148"/>
      <c r="HJ59" s="148"/>
      <c r="HK59" s="148"/>
      <c r="HL59" s="148"/>
      <c r="HM59" s="148"/>
      <c r="HN59" s="148"/>
      <c r="HO59" s="148"/>
      <c r="HP59" s="148"/>
      <c r="HQ59" s="148"/>
      <c r="HR59" s="148"/>
      <c r="HS59" s="148"/>
      <c r="HT59" s="148"/>
      <c r="HU59" s="148"/>
      <c r="HV59" s="148"/>
      <c r="HW59" s="148"/>
      <c r="HX59" s="148"/>
      <c r="HY59" s="148"/>
      <c r="HZ59" s="148"/>
      <c r="IA59" s="148"/>
      <c r="IB59" s="148"/>
      <c r="IC59" s="148"/>
      <c r="ID59" s="148"/>
      <c r="IE59" s="148"/>
      <c r="IF59" s="148"/>
      <c r="IG59" s="148"/>
      <c r="IH59" s="148"/>
      <c r="II59" s="148"/>
      <c r="IJ59" s="148"/>
      <c r="IK59" s="148"/>
      <c r="IL59" s="148"/>
      <c r="IM59" s="148"/>
      <c r="IN59" s="148"/>
      <c r="IO59" s="148"/>
      <c r="IP59" s="148"/>
      <c r="IQ59" s="148"/>
      <c r="IR59" s="148"/>
      <c r="IS59" s="148"/>
      <c r="IT59" s="148"/>
      <c r="IU59" s="148"/>
      <c r="IV59" s="148"/>
    </row>
    <row r="60" spans="1:20" ht="15">
      <c r="A60" s="128" t="s">
        <v>140</v>
      </c>
      <c r="B60" s="143" t="s">
        <v>141</v>
      </c>
      <c r="C60" s="127">
        <v>1066031</v>
      </c>
      <c r="D60" s="127">
        <v>1066031</v>
      </c>
      <c r="E60" s="127">
        <v>1066031</v>
      </c>
      <c r="F60" s="127">
        <v>1066031</v>
      </c>
      <c r="G60" s="127">
        <v>1066031</v>
      </c>
      <c r="H60" s="127">
        <v>1066031</v>
      </c>
      <c r="I60" s="127">
        <v>1066031</v>
      </c>
      <c r="J60" s="127">
        <v>1066031</v>
      </c>
      <c r="K60" s="127">
        <v>1066031</v>
      </c>
      <c r="L60" s="127">
        <v>1066031</v>
      </c>
      <c r="M60" s="127">
        <v>1066031</v>
      </c>
      <c r="N60" s="127">
        <v>1066031</v>
      </c>
      <c r="O60" s="127">
        <f t="shared" si="0"/>
        <v>12792372</v>
      </c>
      <c r="P60" s="124"/>
      <c r="Q60" s="96"/>
      <c r="R60" s="85"/>
      <c r="T60" s="66"/>
    </row>
    <row r="61" spans="1:20" ht="30">
      <c r="A61" s="133" t="s">
        <v>333</v>
      </c>
      <c r="B61" s="143" t="s">
        <v>143</v>
      </c>
      <c r="C61" s="127">
        <v>460027</v>
      </c>
      <c r="D61" s="127">
        <v>460027</v>
      </c>
      <c r="E61" s="127">
        <v>460027</v>
      </c>
      <c r="F61" s="127">
        <v>460027</v>
      </c>
      <c r="G61" s="127">
        <v>460027</v>
      </c>
      <c r="H61" s="127">
        <v>460027</v>
      </c>
      <c r="I61" s="127">
        <v>460027</v>
      </c>
      <c r="J61" s="127">
        <v>460027</v>
      </c>
      <c r="K61" s="127">
        <v>460023</v>
      </c>
      <c r="L61" s="127">
        <v>460027</v>
      </c>
      <c r="M61" s="127">
        <v>460027</v>
      </c>
      <c r="N61" s="127">
        <v>460027</v>
      </c>
      <c r="O61" s="127">
        <f t="shared" si="0"/>
        <v>5520320</v>
      </c>
      <c r="P61" s="124"/>
      <c r="Q61" s="124"/>
      <c r="R61" s="85"/>
      <c r="T61" s="66"/>
    </row>
    <row r="62" spans="1:20" ht="15">
      <c r="A62" s="133" t="s">
        <v>334</v>
      </c>
      <c r="B62" s="143" t="s">
        <v>145</v>
      </c>
      <c r="C62" s="127">
        <v>100000</v>
      </c>
      <c r="D62" s="127">
        <v>100000</v>
      </c>
      <c r="E62" s="127">
        <v>100000</v>
      </c>
      <c r="F62" s="127">
        <v>100000</v>
      </c>
      <c r="G62" s="127">
        <v>100000</v>
      </c>
      <c r="H62" s="127">
        <v>100000</v>
      </c>
      <c r="I62" s="127">
        <v>100000</v>
      </c>
      <c r="J62" s="127">
        <v>100000</v>
      </c>
      <c r="K62" s="127">
        <v>100000</v>
      </c>
      <c r="L62" s="127">
        <v>100000</v>
      </c>
      <c r="M62" s="127">
        <v>100000</v>
      </c>
      <c r="N62" s="127">
        <v>100000</v>
      </c>
      <c r="O62" s="127">
        <f t="shared" si="0"/>
        <v>1200000</v>
      </c>
      <c r="P62" s="124"/>
      <c r="Q62" s="124"/>
      <c r="R62" s="85"/>
      <c r="T62" s="66"/>
    </row>
    <row r="63" spans="1:20" ht="15">
      <c r="A63" s="133" t="s">
        <v>335</v>
      </c>
      <c r="B63" s="143" t="s">
        <v>147</v>
      </c>
      <c r="C63" s="127">
        <v>73542</v>
      </c>
      <c r="D63" s="127">
        <v>73542</v>
      </c>
      <c r="E63" s="127">
        <v>73542</v>
      </c>
      <c r="F63" s="127">
        <v>73542</v>
      </c>
      <c r="G63" s="127">
        <v>73540</v>
      </c>
      <c r="H63" s="127">
        <v>73542</v>
      </c>
      <c r="I63" s="127">
        <v>73542</v>
      </c>
      <c r="J63" s="127">
        <v>73542</v>
      </c>
      <c r="K63" s="127">
        <v>73540</v>
      </c>
      <c r="L63" s="127">
        <v>73542</v>
      </c>
      <c r="M63" s="127">
        <v>73542</v>
      </c>
      <c r="N63" s="127">
        <v>73542</v>
      </c>
      <c r="O63" s="127">
        <f t="shared" si="0"/>
        <v>882500</v>
      </c>
      <c r="P63" s="124"/>
      <c r="Q63" s="124"/>
      <c r="R63" s="85"/>
      <c r="T63" s="66"/>
    </row>
    <row r="64" spans="1:20" ht="15">
      <c r="A64" s="133" t="s">
        <v>148</v>
      </c>
      <c r="B64" s="143" t="s">
        <v>149</v>
      </c>
      <c r="C64" s="127"/>
      <c r="D64" s="127"/>
      <c r="E64" s="127"/>
      <c r="F64" s="127"/>
      <c r="G64" s="127">
        <v>221440</v>
      </c>
      <c r="H64" s="127"/>
      <c r="I64" s="127"/>
      <c r="J64" s="127"/>
      <c r="K64" s="127"/>
      <c r="L64" s="127"/>
      <c r="M64" s="127"/>
      <c r="N64" s="127"/>
      <c r="O64" s="127">
        <f t="shared" si="0"/>
        <v>221440</v>
      </c>
      <c r="P64" s="124"/>
      <c r="Q64" s="124"/>
      <c r="R64" s="85"/>
      <c r="T64" s="66"/>
    </row>
    <row r="65" spans="1:20" s="61" customFormat="1" ht="15">
      <c r="A65" s="33" t="s">
        <v>150</v>
      </c>
      <c r="B65" s="47" t="s">
        <v>151</v>
      </c>
      <c r="C65" s="15">
        <f>SUM(C60:C64)</f>
        <v>1699600</v>
      </c>
      <c r="D65" s="15">
        <f aca="true" t="shared" si="18" ref="D65:N65">SUM(D60:D64)</f>
        <v>1699600</v>
      </c>
      <c r="E65" s="15">
        <f t="shared" si="18"/>
        <v>1699600</v>
      </c>
      <c r="F65" s="15">
        <f t="shared" si="18"/>
        <v>1699600</v>
      </c>
      <c r="G65" s="15">
        <f t="shared" si="18"/>
        <v>1921038</v>
      </c>
      <c r="H65" s="15">
        <f t="shared" si="18"/>
        <v>1699600</v>
      </c>
      <c r="I65" s="15">
        <f t="shared" si="18"/>
        <v>1699600</v>
      </c>
      <c r="J65" s="15">
        <f t="shared" si="18"/>
        <v>1699600</v>
      </c>
      <c r="K65" s="15">
        <f t="shared" si="18"/>
        <v>1699594</v>
      </c>
      <c r="L65" s="15">
        <f t="shared" si="18"/>
        <v>1699600</v>
      </c>
      <c r="M65" s="15">
        <f t="shared" si="18"/>
        <v>1699600</v>
      </c>
      <c r="N65" s="15">
        <f t="shared" si="18"/>
        <v>1699600</v>
      </c>
      <c r="O65" s="15">
        <f t="shared" si="0"/>
        <v>20616632</v>
      </c>
      <c r="P65" s="131"/>
      <c r="Q65" s="131"/>
      <c r="R65" s="85"/>
      <c r="T65" s="120"/>
    </row>
    <row r="66" spans="1:256" ht="15">
      <c r="A66" s="133" t="s">
        <v>336</v>
      </c>
      <c r="B66" s="143" t="s">
        <v>153</v>
      </c>
      <c r="C66" s="127"/>
      <c r="D66" s="127"/>
      <c r="E66" s="127"/>
      <c r="F66" s="127"/>
      <c r="G66" s="127"/>
      <c r="H66" s="127">
        <v>18000</v>
      </c>
      <c r="I66" s="127"/>
      <c r="J66" s="127"/>
      <c r="K66" s="127"/>
      <c r="L66" s="127"/>
      <c r="M66" s="127">
        <v>18000</v>
      </c>
      <c r="N66" s="127"/>
      <c r="O66" s="127">
        <f t="shared" si="0"/>
        <v>36000</v>
      </c>
      <c r="P66" s="124"/>
      <c r="Q66" s="124"/>
      <c r="R66" s="85"/>
      <c r="S66" s="36"/>
      <c r="T66" s="6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  <row r="67" spans="1:256" ht="15">
      <c r="A67" s="33" t="s">
        <v>337</v>
      </c>
      <c r="B67" s="47" t="s">
        <v>155</v>
      </c>
      <c r="C67" s="15">
        <f>SUM(C65:C66)</f>
        <v>1699600</v>
      </c>
      <c r="D67" s="15">
        <f aca="true" t="shared" si="19" ref="D67:N67">SUM(D65:D66)</f>
        <v>1699600</v>
      </c>
      <c r="E67" s="15">
        <f t="shared" si="19"/>
        <v>1699600</v>
      </c>
      <c r="F67" s="15">
        <f t="shared" si="19"/>
        <v>1699600</v>
      </c>
      <c r="G67" s="15">
        <f t="shared" si="19"/>
        <v>1921038</v>
      </c>
      <c r="H67" s="15">
        <f t="shared" si="19"/>
        <v>1717600</v>
      </c>
      <c r="I67" s="15">
        <f t="shared" si="19"/>
        <v>1699600</v>
      </c>
      <c r="J67" s="15">
        <f t="shared" si="19"/>
        <v>1699600</v>
      </c>
      <c r="K67" s="15">
        <f t="shared" si="19"/>
        <v>1699594</v>
      </c>
      <c r="L67" s="15">
        <f t="shared" si="19"/>
        <v>1699600</v>
      </c>
      <c r="M67" s="15">
        <f t="shared" si="19"/>
        <v>1717600</v>
      </c>
      <c r="N67" s="15">
        <f t="shared" si="19"/>
        <v>1699600</v>
      </c>
      <c r="O67" s="15">
        <f t="shared" si="0"/>
        <v>20652632</v>
      </c>
      <c r="P67" s="131"/>
      <c r="Q67" s="131"/>
      <c r="R67" s="85"/>
      <c r="S67" s="61"/>
      <c r="T67" s="66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  <c r="IV67" s="61"/>
    </row>
    <row r="68" spans="1:256" ht="15">
      <c r="A68" s="133" t="s">
        <v>338</v>
      </c>
      <c r="B68" s="143" t="s">
        <v>157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>
        <v>1000000</v>
      </c>
      <c r="O68" s="127">
        <f t="shared" si="0"/>
        <v>1000000</v>
      </c>
      <c r="P68" s="124"/>
      <c r="Q68" s="124"/>
      <c r="R68" s="85"/>
      <c r="S68" s="36"/>
      <c r="T68" s="6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</row>
    <row r="69" spans="1:256" ht="15">
      <c r="A69" s="33" t="s">
        <v>339</v>
      </c>
      <c r="B69" s="47" t="s">
        <v>340</v>
      </c>
      <c r="C69" s="15">
        <f>SUM(C68)</f>
        <v>0</v>
      </c>
      <c r="D69" s="15">
        <f aca="true" t="shared" si="20" ref="D69:N69">SUM(D68)</f>
        <v>0</v>
      </c>
      <c r="E69" s="15">
        <f t="shared" si="20"/>
        <v>0</v>
      </c>
      <c r="F69" s="15">
        <f t="shared" si="20"/>
        <v>0</v>
      </c>
      <c r="G69" s="15">
        <f t="shared" si="20"/>
        <v>0</v>
      </c>
      <c r="H69" s="15">
        <f t="shared" si="20"/>
        <v>0</v>
      </c>
      <c r="I69" s="15">
        <f t="shared" si="20"/>
        <v>0</v>
      </c>
      <c r="J69" s="15">
        <f t="shared" si="20"/>
        <v>0</v>
      </c>
      <c r="K69" s="15">
        <f t="shared" si="20"/>
        <v>0</v>
      </c>
      <c r="L69" s="15">
        <f t="shared" si="20"/>
        <v>0</v>
      </c>
      <c r="M69" s="15">
        <f t="shared" si="20"/>
        <v>0</v>
      </c>
      <c r="N69" s="15">
        <f t="shared" si="20"/>
        <v>1000000</v>
      </c>
      <c r="O69" s="15">
        <f t="shared" si="0"/>
        <v>1000000</v>
      </c>
      <c r="P69" s="131"/>
      <c r="Q69" s="131"/>
      <c r="R69" s="85"/>
      <c r="S69" s="61"/>
      <c r="T69" s="66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</row>
    <row r="70" spans="1:256" ht="15">
      <c r="A70" s="133" t="s">
        <v>160</v>
      </c>
      <c r="B70" s="143" t="s">
        <v>161</v>
      </c>
      <c r="C70" s="127"/>
      <c r="D70" s="127"/>
      <c r="E70" s="127">
        <v>713559</v>
      </c>
      <c r="F70" s="127"/>
      <c r="G70" s="127"/>
      <c r="H70" s="127"/>
      <c r="I70" s="127"/>
      <c r="J70" s="127"/>
      <c r="K70" s="127">
        <v>713559</v>
      </c>
      <c r="L70" s="127"/>
      <c r="M70" s="127"/>
      <c r="N70" s="127"/>
      <c r="O70" s="127">
        <f t="shared" si="0"/>
        <v>1427118</v>
      </c>
      <c r="P70" s="124"/>
      <c r="Q70" s="124"/>
      <c r="R70" s="85"/>
      <c r="S70" s="30"/>
      <c r="T70" s="66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0" ht="15">
      <c r="A71" s="133" t="s">
        <v>162</v>
      </c>
      <c r="B71" s="143" t="s">
        <v>163</v>
      </c>
      <c r="C71" s="127"/>
      <c r="D71" s="127"/>
      <c r="E71" s="127"/>
      <c r="F71" s="127"/>
      <c r="G71" s="127">
        <v>3246832</v>
      </c>
      <c r="H71" s="127"/>
      <c r="I71" s="127"/>
      <c r="J71" s="127"/>
      <c r="K71" s="127"/>
      <c r="L71" s="127"/>
      <c r="M71" s="127"/>
      <c r="N71" s="127"/>
      <c r="O71" s="127">
        <f t="shared" si="0"/>
        <v>3246832</v>
      </c>
      <c r="P71" s="124"/>
      <c r="Q71" s="124"/>
      <c r="R71" s="85"/>
      <c r="T71" s="66"/>
    </row>
    <row r="72" spans="1:20" ht="15">
      <c r="A72" s="133" t="s">
        <v>164</v>
      </c>
      <c r="B72" s="143" t="s">
        <v>165</v>
      </c>
      <c r="C72" s="127"/>
      <c r="D72" s="127"/>
      <c r="E72" s="127">
        <v>498479</v>
      </c>
      <c r="F72" s="127"/>
      <c r="G72" s="127"/>
      <c r="H72" s="127"/>
      <c r="I72" s="127"/>
      <c r="J72" s="127"/>
      <c r="K72" s="127">
        <v>498479</v>
      </c>
      <c r="L72" s="127"/>
      <c r="M72" s="127"/>
      <c r="N72" s="127"/>
      <c r="O72" s="127">
        <f t="shared" si="0"/>
        <v>996958</v>
      </c>
      <c r="P72" s="124"/>
      <c r="Q72" s="124"/>
      <c r="R72" s="85"/>
      <c r="T72" s="66"/>
    </row>
    <row r="73" spans="1:20" ht="15">
      <c r="A73" s="133" t="s">
        <v>344</v>
      </c>
      <c r="B73" s="143" t="s">
        <v>167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>
        <v>15864</v>
      </c>
      <c r="N73" s="127"/>
      <c r="O73" s="127">
        <f t="shared" si="0"/>
        <v>15864</v>
      </c>
      <c r="P73" s="124"/>
      <c r="Q73" s="124"/>
      <c r="R73" s="85"/>
      <c r="T73" s="66"/>
    </row>
    <row r="74" spans="1:20" ht="15">
      <c r="A74" s="33" t="s">
        <v>168</v>
      </c>
      <c r="B74" s="47" t="s">
        <v>169</v>
      </c>
      <c r="C74" s="15">
        <f>SUM(C70:C73)</f>
        <v>0</v>
      </c>
      <c r="D74" s="15">
        <f aca="true" t="shared" si="21" ref="D74:N74">SUM(D70:D73)</f>
        <v>0</v>
      </c>
      <c r="E74" s="15">
        <f t="shared" si="21"/>
        <v>1212038</v>
      </c>
      <c r="F74" s="15">
        <f t="shared" si="21"/>
        <v>0</v>
      </c>
      <c r="G74" s="15">
        <f t="shared" si="21"/>
        <v>3246832</v>
      </c>
      <c r="H74" s="15">
        <f t="shared" si="21"/>
        <v>0</v>
      </c>
      <c r="I74" s="15">
        <f t="shared" si="21"/>
        <v>0</v>
      </c>
      <c r="J74" s="15">
        <f t="shared" si="21"/>
        <v>0</v>
      </c>
      <c r="K74" s="15">
        <f t="shared" si="21"/>
        <v>1212038</v>
      </c>
      <c r="L74" s="15">
        <f t="shared" si="21"/>
        <v>0</v>
      </c>
      <c r="M74" s="15">
        <f t="shared" si="21"/>
        <v>15864</v>
      </c>
      <c r="N74" s="15">
        <f t="shared" si="21"/>
        <v>0</v>
      </c>
      <c r="O74" s="15">
        <f aca="true" t="shared" si="22" ref="O74:O87">SUM(C74:N74)</f>
        <v>5686772</v>
      </c>
      <c r="P74" s="131"/>
      <c r="Q74" s="124"/>
      <c r="R74" s="85"/>
      <c r="T74" s="66"/>
    </row>
    <row r="75" spans="1:256" ht="15">
      <c r="A75" s="134" t="s">
        <v>170</v>
      </c>
      <c r="B75" s="143" t="s">
        <v>171</v>
      </c>
      <c r="C75" s="127">
        <v>486585</v>
      </c>
      <c r="D75" s="127">
        <v>486585</v>
      </c>
      <c r="E75" s="127">
        <v>486581</v>
      </c>
      <c r="F75" s="127">
        <v>486585</v>
      </c>
      <c r="G75" s="127">
        <v>486585</v>
      </c>
      <c r="H75" s="127">
        <v>486585</v>
      </c>
      <c r="I75" s="127">
        <v>486585</v>
      </c>
      <c r="J75" s="127">
        <v>486585</v>
      </c>
      <c r="K75" s="127">
        <v>486585</v>
      </c>
      <c r="L75" s="127">
        <v>486585</v>
      </c>
      <c r="M75" s="127">
        <v>486585</v>
      </c>
      <c r="N75" s="127">
        <v>486585</v>
      </c>
      <c r="O75" s="127">
        <f t="shared" si="22"/>
        <v>5839016</v>
      </c>
      <c r="P75" s="124"/>
      <c r="Q75" s="124"/>
      <c r="R75" s="85"/>
      <c r="S75" s="30"/>
      <c r="T75" s="66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ht="15">
      <c r="A76" s="134" t="s">
        <v>172</v>
      </c>
      <c r="B76" s="143" t="s">
        <v>173</v>
      </c>
      <c r="C76" s="127"/>
      <c r="D76" s="127"/>
      <c r="E76" s="127"/>
      <c r="F76" s="127"/>
      <c r="G76" s="127">
        <v>74982</v>
      </c>
      <c r="H76" s="127"/>
      <c r="I76" s="127"/>
      <c r="J76" s="127"/>
      <c r="K76" s="127"/>
      <c r="L76" s="127"/>
      <c r="M76" s="127"/>
      <c r="N76" s="127"/>
      <c r="O76" s="127">
        <f t="shared" si="22"/>
        <v>74982</v>
      </c>
      <c r="P76" s="124"/>
      <c r="Q76" s="124"/>
      <c r="R76" s="85"/>
      <c r="S76" s="30"/>
      <c r="T76" s="66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0" ht="15">
      <c r="A77" s="134" t="s">
        <v>174</v>
      </c>
      <c r="B77" s="143" t="s">
        <v>175</v>
      </c>
      <c r="C77" s="127">
        <v>112803</v>
      </c>
      <c r="D77" s="127">
        <v>112803</v>
      </c>
      <c r="E77" s="127">
        <v>112803</v>
      </c>
      <c r="F77" s="127">
        <v>112803</v>
      </c>
      <c r="G77" s="127">
        <v>112803</v>
      </c>
      <c r="H77" s="127">
        <v>112803</v>
      </c>
      <c r="I77" s="127">
        <v>112803</v>
      </c>
      <c r="J77" s="127">
        <v>112803</v>
      </c>
      <c r="K77" s="127">
        <v>112803</v>
      </c>
      <c r="L77" s="127">
        <v>112803</v>
      </c>
      <c r="M77" s="127">
        <v>112805</v>
      </c>
      <c r="N77" s="127">
        <v>112803</v>
      </c>
      <c r="O77" s="127">
        <f t="shared" si="22"/>
        <v>1353638</v>
      </c>
      <c r="P77" s="124"/>
      <c r="Q77" s="124"/>
      <c r="R77" s="85"/>
      <c r="T77" s="66"/>
    </row>
    <row r="78" spans="1:20" ht="15">
      <c r="A78" s="134" t="s">
        <v>176</v>
      </c>
      <c r="B78" s="143" t="s">
        <v>177</v>
      </c>
      <c r="C78" s="127">
        <v>160715</v>
      </c>
      <c r="D78" s="127">
        <v>160715</v>
      </c>
      <c r="E78" s="127">
        <v>160715</v>
      </c>
      <c r="F78" s="127">
        <v>160715</v>
      </c>
      <c r="G78" s="127">
        <v>160712</v>
      </c>
      <c r="H78" s="127">
        <v>160715</v>
      </c>
      <c r="I78" s="127">
        <v>160715</v>
      </c>
      <c r="J78" s="127">
        <v>160715</v>
      </c>
      <c r="K78" s="127">
        <v>160715</v>
      </c>
      <c r="L78" s="127">
        <v>160715</v>
      </c>
      <c r="M78" s="127">
        <v>160715</v>
      </c>
      <c r="N78" s="127">
        <v>160715</v>
      </c>
      <c r="O78" s="127">
        <f t="shared" si="22"/>
        <v>1928577</v>
      </c>
      <c r="P78" s="124"/>
      <c r="Q78" s="124"/>
      <c r="R78" s="85"/>
      <c r="T78" s="66"/>
    </row>
    <row r="79" spans="1:20" ht="15">
      <c r="A79" s="134" t="s">
        <v>345</v>
      </c>
      <c r="B79" s="143" t="s">
        <v>198</v>
      </c>
      <c r="C79" s="127"/>
      <c r="D79" s="127"/>
      <c r="E79" s="127">
        <v>250500</v>
      </c>
      <c r="F79" s="127"/>
      <c r="G79" s="127"/>
      <c r="H79" s="127"/>
      <c r="I79" s="127"/>
      <c r="J79" s="127"/>
      <c r="K79" s="127"/>
      <c r="L79" s="127"/>
      <c r="M79" s="127"/>
      <c r="N79" s="127"/>
      <c r="O79" s="127">
        <f t="shared" si="22"/>
        <v>250500</v>
      </c>
      <c r="P79" s="124"/>
      <c r="Q79" s="124"/>
      <c r="R79" s="85"/>
      <c r="T79" s="66"/>
    </row>
    <row r="80" spans="1:20" ht="15">
      <c r="A80" s="134" t="s">
        <v>346</v>
      </c>
      <c r="B80" s="143" t="s">
        <v>347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>
        <v>69642</v>
      </c>
      <c r="O80" s="127">
        <f t="shared" si="22"/>
        <v>69642</v>
      </c>
      <c r="P80" s="124"/>
      <c r="Q80" s="124"/>
      <c r="R80" s="85"/>
      <c r="T80" s="66"/>
    </row>
    <row r="81" spans="1:20" ht="15">
      <c r="A81" s="134" t="s">
        <v>341</v>
      </c>
      <c r="B81" s="143" t="s">
        <v>179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>
        <v>240368</v>
      </c>
      <c r="O81" s="127">
        <f t="shared" si="22"/>
        <v>240368</v>
      </c>
      <c r="P81" s="124"/>
      <c r="Q81" s="124"/>
      <c r="R81" s="85"/>
      <c r="T81" s="66"/>
    </row>
    <row r="82" spans="1:20" ht="15">
      <c r="A82" s="41" t="s">
        <v>180</v>
      </c>
      <c r="B82" s="47" t="s">
        <v>181</v>
      </c>
      <c r="C82" s="15">
        <f>SUM(C75:C81)</f>
        <v>760103</v>
      </c>
      <c r="D82" s="15">
        <f aca="true" t="shared" si="23" ref="D82:N82">SUM(D75:D81)</f>
        <v>760103</v>
      </c>
      <c r="E82" s="15">
        <f t="shared" si="23"/>
        <v>1010599</v>
      </c>
      <c r="F82" s="15">
        <f t="shared" si="23"/>
        <v>760103</v>
      </c>
      <c r="G82" s="15">
        <f t="shared" si="23"/>
        <v>835082</v>
      </c>
      <c r="H82" s="15">
        <f t="shared" si="23"/>
        <v>760103</v>
      </c>
      <c r="I82" s="15">
        <f t="shared" si="23"/>
        <v>760103</v>
      </c>
      <c r="J82" s="15">
        <f t="shared" si="23"/>
        <v>760103</v>
      </c>
      <c r="K82" s="15">
        <f t="shared" si="23"/>
        <v>760103</v>
      </c>
      <c r="L82" s="15">
        <f t="shared" si="23"/>
        <v>760103</v>
      </c>
      <c r="M82" s="15">
        <f t="shared" si="23"/>
        <v>760105</v>
      </c>
      <c r="N82" s="15">
        <f t="shared" si="23"/>
        <v>1070113</v>
      </c>
      <c r="O82" s="15">
        <f t="shared" si="22"/>
        <v>9756723</v>
      </c>
      <c r="P82" s="131"/>
      <c r="Q82" s="124"/>
      <c r="R82" s="85"/>
      <c r="T82" s="66"/>
    </row>
    <row r="83" spans="1:256" ht="15">
      <c r="A83" s="157" t="s">
        <v>186</v>
      </c>
      <c r="B83" s="144" t="s">
        <v>187</v>
      </c>
      <c r="C83" s="146">
        <f>SUM(C67+C69+C74+C82)</f>
        <v>2459703</v>
      </c>
      <c r="D83" s="146">
        <f aca="true" t="shared" si="24" ref="D83:N83">SUM(D67+D69+D74+D82)</f>
        <v>2459703</v>
      </c>
      <c r="E83" s="146">
        <f t="shared" si="24"/>
        <v>3922237</v>
      </c>
      <c r="F83" s="146">
        <f t="shared" si="24"/>
        <v>2459703</v>
      </c>
      <c r="G83" s="146">
        <f t="shared" si="24"/>
        <v>6002952</v>
      </c>
      <c r="H83" s="146">
        <f t="shared" si="24"/>
        <v>2477703</v>
      </c>
      <c r="I83" s="146">
        <f t="shared" si="24"/>
        <v>2459703</v>
      </c>
      <c r="J83" s="146">
        <f t="shared" si="24"/>
        <v>2459703</v>
      </c>
      <c r="K83" s="146">
        <f t="shared" si="24"/>
        <v>3671735</v>
      </c>
      <c r="L83" s="146">
        <f t="shared" si="24"/>
        <v>2459703</v>
      </c>
      <c r="M83" s="146">
        <f t="shared" si="24"/>
        <v>2493569</v>
      </c>
      <c r="N83" s="146">
        <f t="shared" si="24"/>
        <v>3769713</v>
      </c>
      <c r="O83" s="15">
        <f t="shared" si="22"/>
        <v>37096127</v>
      </c>
      <c r="P83" s="131"/>
      <c r="Q83" s="132"/>
      <c r="R83" s="85"/>
      <c r="S83" s="30"/>
      <c r="T83" s="66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</row>
    <row r="84" spans="1:256" ht="15">
      <c r="A84" s="158" t="s">
        <v>342</v>
      </c>
      <c r="B84" s="150" t="s">
        <v>191</v>
      </c>
      <c r="C84" s="151"/>
      <c r="D84" s="151"/>
      <c r="E84" s="151"/>
      <c r="F84" s="151"/>
      <c r="G84" s="151">
        <v>31212967</v>
      </c>
      <c r="H84" s="151"/>
      <c r="I84" s="151"/>
      <c r="J84" s="151"/>
      <c r="K84" s="151"/>
      <c r="L84" s="151"/>
      <c r="M84" s="151"/>
      <c r="N84" s="151"/>
      <c r="O84" s="127">
        <f t="shared" si="22"/>
        <v>31212967</v>
      </c>
      <c r="P84" s="152"/>
      <c r="Q84" s="159"/>
      <c r="R84" s="85"/>
      <c r="S84" s="148"/>
      <c r="T84" s="66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8"/>
      <c r="DQ84" s="148"/>
      <c r="DR84" s="148"/>
      <c r="DS84" s="148"/>
      <c r="DT84" s="148"/>
      <c r="DU84" s="148"/>
      <c r="DV84" s="148"/>
      <c r="DW84" s="148"/>
      <c r="DX84" s="148"/>
      <c r="DY84" s="148"/>
      <c r="DZ84" s="148"/>
      <c r="EA84" s="148"/>
      <c r="EB84" s="148"/>
      <c r="EC84" s="148"/>
      <c r="ED84" s="148"/>
      <c r="EE84" s="148"/>
      <c r="EF84" s="148"/>
      <c r="EG84" s="148"/>
      <c r="EH84" s="148"/>
      <c r="EI84" s="148"/>
      <c r="EJ84" s="148"/>
      <c r="EK84" s="148"/>
      <c r="EL84" s="148"/>
      <c r="EM84" s="148"/>
      <c r="EN84" s="148"/>
      <c r="EO84" s="148"/>
      <c r="EP84" s="148"/>
      <c r="EQ84" s="148"/>
      <c r="ER84" s="148"/>
      <c r="ES84" s="148"/>
      <c r="ET84" s="148"/>
      <c r="EU84" s="148"/>
      <c r="EV84" s="148"/>
      <c r="EW84" s="148"/>
      <c r="EX84" s="148"/>
      <c r="EY84" s="148"/>
      <c r="EZ84" s="148"/>
      <c r="FA84" s="148"/>
      <c r="FB84" s="148"/>
      <c r="FC84" s="148"/>
      <c r="FD84" s="148"/>
      <c r="FE84" s="148"/>
      <c r="FF84" s="148"/>
      <c r="FG84" s="148"/>
      <c r="FH84" s="148"/>
      <c r="FI84" s="148"/>
      <c r="FJ84" s="148"/>
      <c r="FK84" s="148"/>
      <c r="FL84" s="148"/>
      <c r="FM84" s="148"/>
      <c r="FN84" s="148"/>
      <c r="FO84" s="148"/>
      <c r="FP84" s="148"/>
      <c r="FQ84" s="148"/>
      <c r="FR84" s="148"/>
      <c r="FS84" s="148"/>
      <c r="FT84" s="148"/>
      <c r="FU84" s="148"/>
      <c r="FV84" s="148"/>
      <c r="FW84" s="148"/>
      <c r="FX84" s="148"/>
      <c r="FY84" s="148"/>
      <c r="FZ84" s="148"/>
      <c r="GA84" s="148"/>
      <c r="GB84" s="148"/>
      <c r="GC84" s="148"/>
      <c r="GD84" s="148"/>
      <c r="GE84" s="148"/>
      <c r="GF84" s="148"/>
      <c r="GG84" s="148"/>
      <c r="GH84" s="148"/>
      <c r="GI84" s="148"/>
      <c r="GJ84" s="148"/>
      <c r="GK84" s="148"/>
      <c r="GL84" s="148"/>
      <c r="GM84" s="148"/>
      <c r="GN84" s="148"/>
      <c r="GO84" s="148"/>
      <c r="GP84" s="148"/>
      <c r="GQ84" s="148"/>
      <c r="GR84" s="148"/>
      <c r="GS84" s="148"/>
      <c r="GT84" s="148"/>
      <c r="GU84" s="148"/>
      <c r="GV84" s="148"/>
      <c r="GW84" s="148"/>
      <c r="GX84" s="148"/>
      <c r="GY84" s="148"/>
      <c r="GZ84" s="148"/>
      <c r="HA84" s="148"/>
      <c r="HB84" s="148"/>
      <c r="HC84" s="148"/>
      <c r="HD84" s="148"/>
      <c r="HE84" s="148"/>
      <c r="HF84" s="148"/>
      <c r="HG84" s="148"/>
      <c r="HH84" s="148"/>
      <c r="HI84" s="148"/>
      <c r="HJ84" s="148"/>
      <c r="HK84" s="148"/>
      <c r="HL84" s="148"/>
      <c r="HM84" s="148"/>
      <c r="HN84" s="148"/>
      <c r="HO84" s="148"/>
      <c r="HP84" s="148"/>
      <c r="HQ84" s="148"/>
      <c r="HR84" s="148"/>
      <c r="HS84" s="148"/>
      <c r="HT84" s="148"/>
      <c r="HU84" s="148"/>
      <c r="HV84" s="148"/>
      <c r="HW84" s="148"/>
      <c r="HX84" s="148"/>
      <c r="HY84" s="148"/>
      <c r="HZ84" s="148"/>
      <c r="IA84" s="148"/>
      <c r="IB84" s="148"/>
      <c r="IC84" s="148"/>
      <c r="ID84" s="148"/>
      <c r="IE84" s="148"/>
      <c r="IF84" s="148"/>
      <c r="IG84" s="148"/>
      <c r="IH84" s="148"/>
      <c r="II84" s="148"/>
      <c r="IJ84" s="148"/>
      <c r="IK84" s="148"/>
      <c r="IL84" s="148"/>
      <c r="IM84" s="148"/>
      <c r="IN84" s="148"/>
      <c r="IO84" s="148"/>
      <c r="IP84" s="148"/>
      <c r="IQ84" s="148"/>
      <c r="IR84" s="148"/>
      <c r="IS84" s="148"/>
      <c r="IT84" s="148"/>
      <c r="IU84" s="148"/>
      <c r="IV84" s="148"/>
    </row>
    <row r="85" spans="1:256" ht="15">
      <c r="A85" s="158" t="s">
        <v>348</v>
      </c>
      <c r="B85" s="150" t="s">
        <v>200</v>
      </c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>
        <v>851268</v>
      </c>
      <c r="O85" s="127">
        <f t="shared" si="22"/>
        <v>851268</v>
      </c>
      <c r="P85" s="152"/>
      <c r="Q85" s="159"/>
      <c r="R85" s="85"/>
      <c r="S85" s="148"/>
      <c r="T85" s="66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8"/>
      <c r="ES85" s="148"/>
      <c r="ET85" s="148"/>
      <c r="EU85" s="148"/>
      <c r="EV85" s="148"/>
      <c r="EW85" s="148"/>
      <c r="EX85" s="148"/>
      <c r="EY85" s="148"/>
      <c r="EZ85" s="148"/>
      <c r="FA85" s="148"/>
      <c r="FB85" s="148"/>
      <c r="FC85" s="148"/>
      <c r="FD85" s="148"/>
      <c r="FE85" s="148"/>
      <c r="FF85" s="148"/>
      <c r="FG85" s="148"/>
      <c r="FH85" s="148"/>
      <c r="FI85" s="148"/>
      <c r="FJ85" s="148"/>
      <c r="FK85" s="148"/>
      <c r="FL85" s="148"/>
      <c r="FM85" s="148"/>
      <c r="FN85" s="148"/>
      <c r="FO85" s="148"/>
      <c r="FP85" s="148"/>
      <c r="FQ85" s="148"/>
      <c r="FR85" s="148"/>
      <c r="FS85" s="148"/>
      <c r="FT85" s="148"/>
      <c r="FU85" s="148"/>
      <c r="FV85" s="148"/>
      <c r="FW85" s="148"/>
      <c r="FX85" s="148"/>
      <c r="FY85" s="148"/>
      <c r="FZ85" s="148"/>
      <c r="GA85" s="148"/>
      <c r="GB85" s="148"/>
      <c r="GC85" s="148"/>
      <c r="GD85" s="148"/>
      <c r="GE85" s="148"/>
      <c r="GF85" s="148"/>
      <c r="GG85" s="148"/>
      <c r="GH85" s="148"/>
      <c r="GI85" s="148"/>
      <c r="GJ85" s="148"/>
      <c r="GK85" s="148"/>
      <c r="GL85" s="148"/>
      <c r="GM85" s="148"/>
      <c r="GN85" s="148"/>
      <c r="GO85" s="148"/>
      <c r="GP85" s="148"/>
      <c r="GQ85" s="148"/>
      <c r="GR85" s="148"/>
      <c r="GS85" s="148"/>
      <c r="GT85" s="148"/>
      <c r="GU85" s="148"/>
      <c r="GV85" s="148"/>
      <c r="GW85" s="148"/>
      <c r="GX85" s="148"/>
      <c r="GY85" s="148"/>
      <c r="GZ85" s="148"/>
      <c r="HA85" s="148"/>
      <c r="HB85" s="148"/>
      <c r="HC85" s="148"/>
      <c r="HD85" s="148"/>
      <c r="HE85" s="148"/>
      <c r="HF85" s="148"/>
      <c r="HG85" s="148"/>
      <c r="HH85" s="148"/>
      <c r="HI85" s="148"/>
      <c r="HJ85" s="148"/>
      <c r="HK85" s="148"/>
      <c r="HL85" s="148"/>
      <c r="HM85" s="148"/>
      <c r="HN85" s="148"/>
      <c r="HO85" s="148"/>
      <c r="HP85" s="148"/>
      <c r="HQ85" s="148"/>
      <c r="HR85" s="148"/>
      <c r="HS85" s="148"/>
      <c r="HT85" s="148"/>
      <c r="HU85" s="148"/>
      <c r="HV85" s="148"/>
      <c r="HW85" s="148"/>
      <c r="HX85" s="148"/>
      <c r="HY85" s="148"/>
      <c r="HZ85" s="148"/>
      <c r="IA85" s="148"/>
      <c r="IB85" s="148"/>
      <c r="IC85" s="148"/>
      <c r="ID85" s="148"/>
      <c r="IE85" s="148"/>
      <c r="IF85" s="148"/>
      <c r="IG85" s="148"/>
      <c r="IH85" s="148"/>
      <c r="II85" s="148"/>
      <c r="IJ85" s="148"/>
      <c r="IK85" s="148"/>
      <c r="IL85" s="148"/>
      <c r="IM85" s="148"/>
      <c r="IN85" s="148"/>
      <c r="IO85" s="148"/>
      <c r="IP85" s="148"/>
      <c r="IQ85" s="148"/>
      <c r="IR85" s="148"/>
      <c r="IS85" s="148"/>
      <c r="IT85" s="148"/>
      <c r="IU85" s="148"/>
      <c r="IV85" s="148"/>
    </row>
    <row r="86" spans="1:256" ht="15">
      <c r="A86" s="157" t="s">
        <v>343</v>
      </c>
      <c r="B86" s="155" t="s">
        <v>193</v>
      </c>
      <c r="C86" s="146">
        <f>SUM(C84:C85)</f>
        <v>0</v>
      </c>
      <c r="D86" s="146">
        <f aca="true" t="shared" si="25" ref="D86:N86">SUM(D84:D85)</f>
        <v>0</v>
      </c>
      <c r="E86" s="146">
        <f t="shared" si="25"/>
        <v>0</v>
      </c>
      <c r="F86" s="146">
        <f t="shared" si="25"/>
        <v>0</v>
      </c>
      <c r="G86" s="146">
        <f t="shared" si="25"/>
        <v>31212967</v>
      </c>
      <c r="H86" s="146">
        <f t="shared" si="25"/>
        <v>0</v>
      </c>
      <c r="I86" s="146">
        <f t="shared" si="25"/>
        <v>0</v>
      </c>
      <c r="J86" s="146">
        <f t="shared" si="25"/>
        <v>0</v>
      </c>
      <c r="K86" s="146">
        <f t="shared" si="25"/>
        <v>0</v>
      </c>
      <c r="L86" s="146">
        <f t="shared" si="25"/>
        <v>0</v>
      </c>
      <c r="M86" s="146">
        <f t="shared" si="25"/>
        <v>0</v>
      </c>
      <c r="N86" s="146">
        <f t="shared" si="25"/>
        <v>851268</v>
      </c>
      <c r="O86" s="15">
        <f t="shared" si="22"/>
        <v>32064235</v>
      </c>
      <c r="P86" s="147"/>
      <c r="Q86" s="160"/>
      <c r="R86" s="85"/>
      <c r="S86" s="153"/>
      <c r="T86" s="66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3"/>
      <c r="CP86" s="153"/>
      <c r="CQ86" s="153"/>
      <c r="CR86" s="153"/>
      <c r="CS86" s="153"/>
      <c r="CT86" s="153"/>
      <c r="CU86" s="153"/>
      <c r="CV86" s="153"/>
      <c r="CW86" s="153"/>
      <c r="CX86" s="153"/>
      <c r="CY86" s="153"/>
      <c r="CZ86" s="153"/>
      <c r="DA86" s="153"/>
      <c r="DB86" s="153"/>
      <c r="DC86" s="153"/>
      <c r="DD86" s="153"/>
      <c r="DE86" s="153"/>
      <c r="DF86" s="153"/>
      <c r="DG86" s="153"/>
      <c r="DH86" s="153"/>
      <c r="DI86" s="153"/>
      <c r="DJ86" s="153"/>
      <c r="DK86" s="153"/>
      <c r="DL86" s="153"/>
      <c r="DM86" s="153"/>
      <c r="DN86" s="153"/>
      <c r="DO86" s="153"/>
      <c r="DP86" s="153"/>
      <c r="DQ86" s="153"/>
      <c r="DR86" s="153"/>
      <c r="DS86" s="153"/>
      <c r="DT86" s="153"/>
      <c r="DU86" s="153"/>
      <c r="DV86" s="153"/>
      <c r="DW86" s="153"/>
      <c r="DX86" s="153"/>
      <c r="DY86" s="153"/>
      <c r="DZ86" s="153"/>
      <c r="EA86" s="153"/>
      <c r="EB86" s="153"/>
      <c r="EC86" s="153"/>
      <c r="ED86" s="153"/>
      <c r="EE86" s="153"/>
      <c r="EF86" s="153"/>
      <c r="EG86" s="153"/>
      <c r="EH86" s="153"/>
      <c r="EI86" s="153"/>
      <c r="EJ86" s="153"/>
      <c r="EK86" s="153"/>
      <c r="EL86" s="153"/>
      <c r="EM86" s="153"/>
      <c r="EN86" s="153"/>
      <c r="EO86" s="153"/>
      <c r="EP86" s="153"/>
      <c r="EQ86" s="153"/>
      <c r="ER86" s="153"/>
      <c r="ES86" s="153"/>
      <c r="ET86" s="153"/>
      <c r="EU86" s="153"/>
      <c r="EV86" s="153"/>
      <c r="EW86" s="153"/>
      <c r="EX86" s="153"/>
      <c r="EY86" s="153"/>
      <c r="EZ86" s="153"/>
      <c r="FA86" s="153"/>
      <c r="FB86" s="153"/>
      <c r="FC86" s="153"/>
      <c r="FD86" s="153"/>
      <c r="FE86" s="153"/>
      <c r="FF86" s="153"/>
      <c r="FG86" s="153"/>
      <c r="FH86" s="153"/>
      <c r="FI86" s="153"/>
      <c r="FJ86" s="153"/>
      <c r="FK86" s="153"/>
      <c r="FL86" s="153"/>
      <c r="FM86" s="153"/>
      <c r="FN86" s="153"/>
      <c r="FO86" s="153"/>
      <c r="FP86" s="153"/>
      <c r="FQ86" s="153"/>
      <c r="FR86" s="153"/>
      <c r="FS86" s="153"/>
      <c r="FT86" s="153"/>
      <c r="FU86" s="153"/>
      <c r="FV86" s="153"/>
      <c r="FW86" s="153"/>
      <c r="FX86" s="153"/>
      <c r="FY86" s="153"/>
      <c r="FZ86" s="153"/>
      <c r="GA86" s="153"/>
      <c r="GB86" s="153"/>
      <c r="GC86" s="153"/>
      <c r="GD86" s="153"/>
      <c r="GE86" s="153"/>
      <c r="GF86" s="153"/>
      <c r="GG86" s="153"/>
      <c r="GH86" s="153"/>
      <c r="GI86" s="153"/>
      <c r="GJ86" s="153"/>
      <c r="GK86" s="153"/>
      <c r="GL86" s="153"/>
      <c r="GM86" s="153"/>
      <c r="GN86" s="153"/>
      <c r="GO86" s="153"/>
      <c r="GP86" s="153"/>
      <c r="GQ86" s="153"/>
      <c r="GR86" s="153"/>
      <c r="GS86" s="153"/>
      <c r="GT86" s="153"/>
      <c r="GU86" s="153"/>
      <c r="GV86" s="153"/>
      <c r="GW86" s="153"/>
      <c r="GX86" s="153"/>
      <c r="GY86" s="153"/>
      <c r="GZ86" s="153"/>
      <c r="HA86" s="153"/>
      <c r="HB86" s="153"/>
      <c r="HC86" s="153"/>
      <c r="HD86" s="153"/>
      <c r="HE86" s="153"/>
      <c r="HF86" s="153"/>
      <c r="HG86" s="153"/>
      <c r="HH86" s="153"/>
      <c r="HI86" s="153"/>
      <c r="HJ86" s="153"/>
      <c r="HK86" s="153"/>
      <c r="HL86" s="153"/>
      <c r="HM86" s="153"/>
      <c r="HN86" s="153"/>
      <c r="HO86" s="153"/>
      <c r="HP86" s="153"/>
      <c r="HQ86" s="153"/>
      <c r="HR86" s="153"/>
      <c r="HS86" s="153"/>
      <c r="HT86" s="153"/>
      <c r="HU86" s="153"/>
      <c r="HV86" s="153"/>
      <c r="HW86" s="153"/>
      <c r="HX86" s="153"/>
      <c r="HY86" s="153"/>
      <c r="HZ86" s="153"/>
      <c r="IA86" s="153"/>
      <c r="IB86" s="153"/>
      <c r="IC86" s="153"/>
      <c r="ID86" s="153"/>
      <c r="IE86" s="153"/>
      <c r="IF86" s="153"/>
      <c r="IG86" s="153"/>
      <c r="IH86" s="153"/>
      <c r="II86" s="153"/>
      <c r="IJ86" s="153"/>
      <c r="IK86" s="153"/>
      <c r="IL86" s="153"/>
      <c r="IM86" s="153"/>
      <c r="IN86" s="153"/>
      <c r="IO86" s="153"/>
      <c r="IP86" s="153"/>
      <c r="IQ86" s="153"/>
      <c r="IR86" s="153"/>
      <c r="IS86" s="153"/>
      <c r="IT86" s="153"/>
      <c r="IU86" s="153"/>
      <c r="IV86" s="153"/>
    </row>
    <row r="87" spans="1:256" ht="15">
      <c r="A87" s="156" t="s">
        <v>23</v>
      </c>
      <c r="B87" s="156"/>
      <c r="C87" s="146">
        <f>SUM(C83+C86)</f>
        <v>2459703</v>
      </c>
      <c r="D87" s="146">
        <f aca="true" t="shared" si="26" ref="D87:N87">SUM(D83+D86)</f>
        <v>2459703</v>
      </c>
      <c r="E87" s="146">
        <f t="shared" si="26"/>
        <v>3922237</v>
      </c>
      <c r="F87" s="146">
        <f t="shared" si="26"/>
        <v>2459703</v>
      </c>
      <c r="G87" s="146">
        <f t="shared" si="26"/>
        <v>37215919</v>
      </c>
      <c r="H87" s="146">
        <f t="shared" si="26"/>
        <v>2477703</v>
      </c>
      <c r="I87" s="146">
        <f t="shared" si="26"/>
        <v>2459703</v>
      </c>
      <c r="J87" s="146">
        <f t="shared" si="26"/>
        <v>2459703</v>
      </c>
      <c r="K87" s="146">
        <f t="shared" si="26"/>
        <v>3671735</v>
      </c>
      <c r="L87" s="146">
        <f t="shared" si="26"/>
        <v>2459703</v>
      </c>
      <c r="M87" s="146">
        <f t="shared" si="26"/>
        <v>2493569</v>
      </c>
      <c r="N87" s="146">
        <f t="shared" si="26"/>
        <v>4620981</v>
      </c>
      <c r="O87" s="15">
        <f t="shared" si="22"/>
        <v>69160362</v>
      </c>
      <c r="P87" s="147"/>
      <c r="Q87" s="159"/>
      <c r="R87" s="85"/>
      <c r="S87" s="148"/>
      <c r="T87" s="66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8"/>
      <c r="EF87" s="148"/>
      <c r="EG87" s="148"/>
      <c r="EH87" s="148"/>
      <c r="EI87" s="148"/>
      <c r="EJ87" s="148"/>
      <c r="EK87" s="148"/>
      <c r="EL87" s="148"/>
      <c r="EM87" s="148"/>
      <c r="EN87" s="148"/>
      <c r="EO87" s="148"/>
      <c r="EP87" s="148"/>
      <c r="EQ87" s="148"/>
      <c r="ER87" s="148"/>
      <c r="ES87" s="148"/>
      <c r="ET87" s="148"/>
      <c r="EU87" s="148"/>
      <c r="EV87" s="148"/>
      <c r="EW87" s="148"/>
      <c r="EX87" s="148"/>
      <c r="EY87" s="148"/>
      <c r="EZ87" s="148"/>
      <c r="FA87" s="148"/>
      <c r="FB87" s="148"/>
      <c r="FC87" s="148"/>
      <c r="FD87" s="148"/>
      <c r="FE87" s="148"/>
      <c r="FF87" s="148"/>
      <c r="FG87" s="148"/>
      <c r="FH87" s="148"/>
      <c r="FI87" s="148"/>
      <c r="FJ87" s="148"/>
      <c r="FK87" s="148"/>
      <c r="FL87" s="148"/>
      <c r="FM87" s="148"/>
      <c r="FN87" s="148"/>
      <c r="FO87" s="148"/>
      <c r="FP87" s="148"/>
      <c r="FQ87" s="148"/>
      <c r="FR87" s="148"/>
      <c r="FS87" s="148"/>
      <c r="FT87" s="148"/>
      <c r="FU87" s="148"/>
      <c r="FV87" s="148"/>
      <c r="FW87" s="148"/>
      <c r="FX87" s="148"/>
      <c r="FY87" s="148"/>
      <c r="FZ87" s="148"/>
      <c r="GA87" s="148"/>
      <c r="GB87" s="148"/>
      <c r="GC87" s="148"/>
      <c r="GD87" s="148"/>
      <c r="GE87" s="148"/>
      <c r="GF87" s="148"/>
      <c r="GG87" s="148"/>
      <c r="GH87" s="148"/>
      <c r="GI87" s="148"/>
      <c r="GJ87" s="148"/>
      <c r="GK87" s="148"/>
      <c r="GL87" s="148"/>
      <c r="GM87" s="148"/>
      <c r="GN87" s="148"/>
      <c r="GO87" s="148"/>
      <c r="GP87" s="148"/>
      <c r="GQ87" s="148"/>
      <c r="GR87" s="148"/>
      <c r="GS87" s="148"/>
      <c r="GT87" s="148"/>
      <c r="GU87" s="148"/>
      <c r="GV87" s="148"/>
      <c r="GW87" s="148"/>
      <c r="GX87" s="148"/>
      <c r="GY87" s="148"/>
      <c r="GZ87" s="148"/>
      <c r="HA87" s="148"/>
      <c r="HB87" s="148"/>
      <c r="HC87" s="148"/>
      <c r="HD87" s="148"/>
      <c r="HE87" s="148"/>
      <c r="HF87" s="148"/>
      <c r="HG87" s="148"/>
      <c r="HH87" s="148"/>
      <c r="HI87" s="148"/>
      <c r="HJ87" s="148"/>
      <c r="HK87" s="148"/>
      <c r="HL87" s="148"/>
      <c r="HM87" s="148"/>
      <c r="HN87" s="148"/>
      <c r="HO87" s="148"/>
      <c r="HP87" s="148"/>
      <c r="HQ87" s="148"/>
      <c r="HR87" s="148"/>
      <c r="HS87" s="148"/>
      <c r="HT87" s="148"/>
      <c r="HU87" s="148"/>
      <c r="HV87" s="148"/>
      <c r="HW87" s="148"/>
      <c r="HX87" s="148"/>
      <c r="HY87" s="148"/>
      <c r="HZ87" s="148"/>
      <c r="IA87" s="148"/>
      <c r="IB87" s="148"/>
      <c r="IC87" s="148"/>
      <c r="ID87" s="148"/>
      <c r="IE87" s="148"/>
      <c r="IF87" s="148"/>
      <c r="IG87" s="148"/>
      <c r="IH87" s="148"/>
      <c r="II87" s="148"/>
      <c r="IJ87" s="148"/>
      <c r="IK87" s="148"/>
      <c r="IL87" s="148"/>
      <c r="IM87" s="148"/>
      <c r="IN87" s="148"/>
      <c r="IO87" s="148"/>
      <c r="IP87" s="148"/>
      <c r="IQ87" s="148"/>
      <c r="IR87" s="148"/>
      <c r="IS87" s="148"/>
      <c r="IT87" s="148"/>
      <c r="IU87" s="148"/>
      <c r="IV87" s="148"/>
    </row>
    <row r="88" spans="2:256" ht="15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147"/>
      <c r="Q88" s="147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148"/>
      <c r="EA88" s="148"/>
      <c r="EB88" s="148"/>
      <c r="EC88" s="148"/>
      <c r="ED88" s="148"/>
      <c r="EE88" s="148"/>
      <c r="EF88" s="148"/>
      <c r="EG88" s="148"/>
      <c r="EH88" s="148"/>
      <c r="EI88" s="148"/>
      <c r="EJ88" s="148"/>
      <c r="EK88" s="148"/>
      <c r="EL88" s="148"/>
      <c r="EM88" s="148"/>
      <c r="EN88" s="148"/>
      <c r="EO88" s="148"/>
      <c r="EP88" s="148"/>
      <c r="EQ88" s="148"/>
      <c r="ER88" s="148"/>
      <c r="ES88" s="148"/>
      <c r="ET88" s="148"/>
      <c r="EU88" s="148"/>
      <c r="EV88" s="148"/>
      <c r="EW88" s="148"/>
      <c r="EX88" s="148"/>
      <c r="EY88" s="148"/>
      <c r="EZ88" s="148"/>
      <c r="FA88" s="148"/>
      <c r="FB88" s="148"/>
      <c r="FC88" s="148"/>
      <c r="FD88" s="148"/>
      <c r="FE88" s="148"/>
      <c r="FF88" s="148"/>
      <c r="FG88" s="148"/>
      <c r="FH88" s="148"/>
      <c r="FI88" s="148"/>
      <c r="FJ88" s="148"/>
      <c r="FK88" s="148"/>
      <c r="FL88" s="148"/>
      <c r="FM88" s="148"/>
      <c r="FN88" s="148"/>
      <c r="FO88" s="148"/>
      <c r="FP88" s="148"/>
      <c r="FQ88" s="148"/>
      <c r="FR88" s="148"/>
      <c r="FS88" s="148"/>
      <c r="FT88" s="148"/>
      <c r="FU88" s="148"/>
      <c r="FV88" s="148"/>
      <c r="FW88" s="148"/>
      <c r="FX88" s="148"/>
      <c r="FY88" s="148"/>
      <c r="FZ88" s="148"/>
      <c r="GA88" s="148"/>
      <c r="GB88" s="148"/>
      <c r="GC88" s="148"/>
      <c r="GD88" s="148"/>
      <c r="GE88" s="148"/>
      <c r="GF88" s="148"/>
      <c r="GG88" s="148"/>
      <c r="GH88" s="148"/>
      <c r="GI88" s="148"/>
      <c r="GJ88" s="148"/>
      <c r="GK88" s="148"/>
      <c r="GL88" s="148"/>
      <c r="GM88" s="148"/>
      <c r="GN88" s="148"/>
      <c r="GO88" s="148"/>
      <c r="GP88" s="148"/>
      <c r="GQ88" s="148"/>
      <c r="GR88" s="148"/>
      <c r="GS88" s="148"/>
      <c r="GT88" s="148"/>
      <c r="GU88" s="148"/>
      <c r="GV88" s="148"/>
      <c r="GW88" s="148"/>
      <c r="GX88" s="148"/>
      <c r="GY88" s="148"/>
      <c r="GZ88" s="148"/>
      <c r="HA88" s="148"/>
      <c r="HB88" s="148"/>
      <c r="HC88" s="148"/>
      <c r="HD88" s="148"/>
      <c r="HE88" s="148"/>
      <c r="HF88" s="148"/>
      <c r="HG88" s="148"/>
      <c r="HH88" s="148"/>
      <c r="HI88" s="148"/>
      <c r="HJ88" s="148"/>
      <c r="HK88" s="148"/>
      <c r="HL88" s="148"/>
      <c r="HM88" s="148"/>
      <c r="HN88" s="148"/>
      <c r="HO88" s="148"/>
      <c r="HP88" s="148"/>
      <c r="HQ88" s="148"/>
      <c r="HR88" s="148"/>
      <c r="HS88" s="148"/>
      <c r="HT88" s="148"/>
      <c r="HU88" s="148"/>
      <c r="HV88" s="148"/>
      <c r="HW88" s="148"/>
      <c r="HX88" s="148"/>
      <c r="HY88" s="148"/>
      <c r="HZ88" s="148"/>
      <c r="IA88" s="148"/>
      <c r="IB88" s="148"/>
      <c r="IC88" s="148"/>
      <c r="ID88" s="148"/>
      <c r="IE88" s="148"/>
      <c r="IF88" s="148"/>
      <c r="IG88" s="148"/>
      <c r="IH88" s="148"/>
      <c r="II88" s="148"/>
      <c r="IJ88" s="148"/>
      <c r="IK88" s="148"/>
      <c r="IL88" s="148"/>
      <c r="IM88" s="148"/>
      <c r="IN88" s="148"/>
      <c r="IO88" s="148"/>
      <c r="IP88" s="148"/>
      <c r="IQ88" s="148"/>
      <c r="IR88" s="148"/>
      <c r="IS88" s="148"/>
      <c r="IT88" s="148"/>
      <c r="IU88" s="148"/>
      <c r="IV88" s="148"/>
    </row>
    <row r="89" spans="1:17" ht="15">
      <c r="A89" s="234">
        <v>2</v>
      </c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124"/>
      <c r="Q89" s="96"/>
    </row>
    <row r="90" spans="2:17" ht="15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124"/>
      <c r="Q90" s="96"/>
    </row>
    <row r="91" spans="2:17" ht="15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124"/>
      <c r="Q91" s="96"/>
    </row>
    <row r="92" spans="2:17" ht="15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124"/>
      <c r="Q92" s="96"/>
    </row>
    <row r="93" spans="2:17" ht="15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124"/>
      <c r="Q93" s="96"/>
    </row>
    <row r="94" spans="2:17" ht="15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124"/>
      <c r="Q94" s="96"/>
    </row>
    <row r="95" spans="2:17" ht="15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124"/>
      <c r="Q95" s="96"/>
    </row>
    <row r="96" spans="2:17" ht="15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124"/>
      <c r="Q96" s="96"/>
    </row>
    <row r="97" spans="2:17" ht="15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124"/>
      <c r="Q97" s="96"/>
    </row>
    <row r="98" spans="2:17" ht="15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124"/>
      <c r="Q98" s="96"/>
    </row>
    <row r="99" spans="2:17" ht="15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124"/>
      <c r="Q99" s="96"/>
    </row>
    <row r="100" spans="2:17" ht="15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124"/>
      <c r="Q100" s="96"/>
    </row>
    <row r="101" spans="16:17" ht="15">
      <c r="P101" s="124"/>
      <c r="Q101" s="96"/>
    </row>
  </sheetData>
  <sheetProtection/>
  <mergeCells count="4">
    <mergeCell ref="A1:O1"/>
    <mergeCell ref="A2:O2"/>
    <mergeCell ref="A3:O3"/>
    <mergeCell ref="A89:O89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4">
      <selection activeCell="H8" sqref="H8"/>
    </sheetView>
  </sheetViews>
  <sheetFormatPr defaultColWidth="9.140625" defaultRowHeight="15"/>
  <cols>
    <col min="1" max="1" width="45.00390625" style="63" customWidth="1"/>
    <col min="2" max="2" width="8.7109375" style="63" bestFit="1" customWidth="1"/>
    <col min="3" max="4" width="12.421875" style="85" bestFit="1" customWidth="1"/>
    <col min="5" max="5" width="13.28125" style="63" bestFit="1" customWidth="1"/>
    <col min="6" max="16384" width="9.140625" style="63" customWidth="1"/>
  </cols>
  <sheetData>
    <row r="1" spans="1:4" ht="15">
      <c r="A1" s="238"/>
      <c r="B1" s="238"/>
      <c r="C1" s="238"/>
      <c r="D1" s="238"/>
    </row>
    <row r="2" spans="1:15" ht="15">
      <c r="A2" s="214" t="s">
        <v>409</v>
      </c>
      <c r="B2" s="215"/>
      <c r="C2" s="215"/>
      <c r="D2" s="215"/>
      <c r="E2" s="215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5" ht="15.75">
      <c r="A3" s="218" t="s">
        <v>467</v>
      </c>
      <c r="B3" s="218"/>
      <c r="C3" s="218"/>
      <c r="D3" s="214"/>
      <c r="E3" s="215"/>
    </row>
    <row r="4" spans="1:5" ht="15">
      <c r="A4" s="236" t="s">
        <v>468</v>
      </c>
      <c r="B4" s="236"/>
      <c r="C4" s="237"/>
      <c r="D4" s="237"/>
      <c r="E4" s="236"/>
    </row>
    <row r="6" spans="1:5" ht="15">
      <c r="A6" s="161" t="s">
        <v>3</v>
      </c>
      <c r="B6" s="161" t="s">
        <v>352</v>
      </c>
      <c r="C6" s="179" t="s">
        <v>349</v>
      </c>
      <c r="D6" s="179" t="s">
        <v>350</v>
      </c>
      <c r="E6" s="161" t="s">
        <v>351</v>
      </c>
    </row>
    <row r="7" spans="1:5" ht="15">
      <c r="A7" s="162" t="s">
        <v>353</v>
      </c>
      <c r="B7" s="162"/>
      <c r="C7" s="163"/>
      <c r="D7" s="163"/>
      <c r="E7" s="58"/>
    </row>
    <row r="8" spans="1:5" ht="28.5">
      <c r="A8" s="164" t="s">
        <v>354</v>
      </c>
      <c r="B8" s="164" t="s">
        <v>355</v>
      </c>
      <c r="C8" s="168">
        <v>376714</v>
      </c>
      <c r="D8" s="168">
        <v>421463</v>
      </c>
      <c r="E8" s="180">
        <f>SUM(D8/C8*100)</f>
        <v>111.87877275598996</v>
      </c>
    </row>
    <row r="9" spans="1:5" ht="15">
      <c r="A9" s="162" t="s">
        <v>356</v>
      </c>
      <c r="B9" s="162" t="s">
        <v>357</v>
      </c>
      <c r="C9" s="163">
        <v>376714</v>
      </c>
      <c r="D9" s="163">
        <v>421463</v>
      </c>
      <c r="E9" s="180">
        <f>SUM(D9/C9*100)</f>
        <v>111.87877275598996</v>
      </c>
    </row>
    <row r="10" spans="1:5" ht="16.5" customHeight="1" hidden="1">
      <c r="A10" s="162" t="s">
        <v>358</v>
      </c>
      <c r="B10" s="162" t="s">
        <v>368</v>
      </c>
      <c r="C10" s="163"/>
      <c r="D10" s="163"/>
      <c r="E10" s="180"/>
    </row>
    <row r="11" spans="1:5" ht="15" hidden="1">
      <c r="A11" s="162" t="s">
        <v>363</v>
      </c>
      <c r="B11" s="162" t="s">
        <v>359</v>
      </c>
      <c r="C11" s="163"/>
      <c r="D11" s="163"/>
      <c r="E11" s="180"/>
    </row>
    <row r="12" spans="1:5" ht="15" hidden="1">
      <c r="A12" s="162" t="s">
        <v>364</v>
      </c>
      <c r="B12" s="162" t="s">
        <v>360</v>
      </c>
      <c r="C12" s="163"/>
      <c r="D12" s="163"/>
      <c r="E12" s="180"/>
    </row>
    <row r="13" spans="1:5" ht="15" customHeight="1" hidden="1">
      <c r="A13" s="162" t="s">
        <v>361</v>
      </c>
      <c r="B13" s="162" t="s">
        <v>362</v>
      </c>
      <c r="C13" s="163"/>
      <c r="D13" s="163"/>
      <c r="E13" s="180"/>
    </row>
    <row r="14" spans="1:5" ht="15" hidden="1">
      <c r="A14" s="162" t="s">
        <v>365</v>
      </c>
      <c r="B14" s="162" t="s">
        <v>366</v>
      </c>
      <c r="C14" s="163"/>
      <c r="D14" s="163"/>
      <c r="E14" s="180"/>
    </row>
    <row r="15" spans="1:5" ht="15">
      <c r="A15" s="162" t="s">
        <v>367</v>
      </c>
      <c r="B15" s="162" t="s">
        <v>375</v>
      </c>
      <c r="C15" s="163">
        <v>376714</v>
      </c>
      <c r="D15" s="163">
        <v>421463</v>
      </c>
      <c r="E15" s="180">
        <f>SUM(D15/C15*100)</f>
        <v>111.87877275598996</v>
      </c>
    </row>
    <row r="16" spans="1:5" ht="15" hidden="1">
      <c r="A16" s="162" t="s">
        <v>363</v>
      </c>
      <c r="B16" s="162" t="s">
        <v>369</v>
      </c>
      <c r="C16" s="163"/>
      <c r="D16" s="163"/>
      <c r="E16" s="180"/>
    </row>
    <row r="17" spans="1:5" ht="15" hidden="1">
      <c r="A17" s="162" t="s">
        <v>364</v>
      </c>
      <c r="B17" s="162" t="s">
        <v>370</v>
      </c>
      <c r="C17" s="163"/>
      <c r="D17" s="163"/>
      <c r="E17" s="180"/>
    </row>
    <row r="18" spans="1:5" ht="15" hidden="1">
      <c r="A18" s="162" t="s">
        <v>361</v>
      </c>
      <c r="B18" s="162" t="s">
        <v>371</v>
      </c>
      <c r="C18" s="163"/>
      <c r="D18" s="163"/>
      <c r="E18" s="180"/>
    </row>
    <row r="19" spans="1:5" ht="15">
      <c r="A19" s="162" t="s">
        <v>365</v>
      </c>
      <c r="B19" s="162" t="s">
        <v>372</v>
      </c>
      <c r="C19" s="163">
        <v>376714</v>
      </c>
      <c r="D19" s="163">
        <v>421463</v>
      </c>
      <c r="E19" s="180">
        <f>SUM(D19/C19*100)</f>
        <v>111.87877275598996</v>
      </c>
    </row>
    <row r="20" spans="1:5" ht="15" hidden="1">
      <c r="A20" s="162" t="s">
        <v>373</v>
      </c>
      <c r="B20" s="162" t="s">
        <v>374</v>
      </c>
      <c r="C20" s="163"/>
      <c r="D20" s="163"/>
      <c r="E20" s="180"/>
    </row>
    <row r="21" spans="1:5" ht="15" hidden="1">
      <c r="A21" s="162" t="s">
        <v>363</v>
      </c>
      <c r="B21" s="162" t="s">
        <v>376</v>
      </c>
      <c r="C21" s="163"/>
      <c r="D21" s="163"/>
      <c r="E21" s="180"/>
    </row>
    <row r="22" spans="1:5" ht="15" hidden="1">
      <c r="A22" s="162" t="s">
        <v>364</v>
      </c>
      <c r="B22" s="162" t="s">
        <v>377</v>
      </c>
      <c r="C22" s="163"/>
      <c r="D22" s="163"/>
      <c r="E22" s="180"/>
    </row>
    <row r="23" spans="1:5" ht="15" hidden="1">
      <c r="A23" s="162" t="s">
        <v>361</v>
      </c>
      <c r="B23" s="162" t="s">
        <v>378</v>
      </c>
      <c r="C23" s="163"/>
      <c r="D23" s="163"/>
      <c r="E23" s="180"/>
    </row>
    <row r="24" spans="1:5" ht="15" hidden="1">
      <c r="A24" s="162" t="s">
        <v>365</v>
      </c>
      <c r="B24" s="162" t="s">
        <v>379</v>
      </c>
      <c r="C24" s="163"/>
      <c r="D24" s="163"/>
      <c r="E24" s="180"/>
    </row>
    <row r="25" spans="1:5" s="30" customFormat="1" ht="15">
      <c r="A25" s="164" t="s">
        <v>380</v>
      </c>
      <c r="B25" s="164" t="s">
        <v>381</v>
      </c>
      <c r="C25" s="165">
        <v>321644291</v>
      </c>
      <c r="D25" s="165">
        <v>326225139</v>
      </c>
      <c r="E25" s="180">
        <f>SUM(D25/C25*100)</f>
        <v>101.42419689333147</v>
      </c>
    </row>
    <row r="26" spans="1:5" ht="15">
      <c r="A26" s="162" t="s">
        <v>382</v>
      </c>
      <c r="B26" s="162" t="s">
        <v>383</v>
      </c>
      <c r="C26" s="163">
        <v>311998225</v>
      </c>
      <c r="D26" s="163">
        <v>314390436</v>
      </c>
      <c r="E26" s="180">
        <f>SUM(D26/C26*100)</f>
        <v>100.76673865692665</v>
      </c>
    </row>
    <row r="27" spans="1:5" ht="15">
      <c r="A27" s="162" t="s">
        <v>363</v>
      </c>
      <c r="B27" s="162" t="s">
        <v>384</v>
      </c>
      <c r="C27" s="163"/>
      <c r="D27" s="163">
        <v>56274571</v>
      </c>
      <c r="E27" s="180"/>
    </row>
    <row r="28" spans="1:5" ht="15" hidden="1">
      <c r="A28" s="166" t="s">
        <v>364</v>
      </c>
      <c r="B28" s="162" t="s">
        <v>385</v>
      </c>
      <c r="C28" s="167"/>
      <c r="D28" s="167"/>
      <c r="E28" s="180"/>
    </row>
    <row r="29" spans="1:5" ht="15">
      <c r="A29" s="166" t="s">
        <v>361</v>
      </c>
      <c r="B29" s="166" t="s">
        <v>386</v>
      </c>
      <c r="C29" s="163"/>
      <c r="D29" s="163">
        <v>248722557</v>
      </c>
      <c r="E29" s="180"/>
    </row>
    <row r="30" spans="1:11" ht="15">
      <c r="A30" s="166" t="s">
        <v>365</v>
      </c>
      <c r="B30" s="166" t="s">
        <v>387</v>
      </c>
      <c r="C30" s="163"/>
      <c r="D30" s="163">
        <v>9393308</v>
      </c>
      <c r="E30" s="180"/>
      <c r="K30" s="63" t="s">
        <v>136</v>
      </c>
    </row>
    <row r="31" spans="1:5" ht="15">
      <c r="A31" s="166" t="s">
        <v>388</v>
      </c>
      <c r="B31" s="162" t="s">
        <v>391</v>
      </c>
      <c r="C31" s="163">
        <v>4934446</v>
      </c>
      <c r="D31" s="163">
        <v>9616479</v>
      </c>
      <c r="E31" s="180">
        <f>SUM(D31/C31*100)</f>
        <v>194.88467398366504</v>
      </c>
    </row>
    <row r="32" spans="1:5" s="181" customFormat="1" ht="15" hidden="1">
      <c r="A32" s="166" t="s">
        <v>363</v>
      </c>
      <c r="B32" s="162" t="s">
        <v>392</v>
      </c>
      <c r="C32" s="167"/>
      <c r="D32" s="167"/>
      <c r="E32" s="180"/>
    </row>
    <row r="33" spans="1:5" ht="15" hidden="1">
      <c r="A33" s="162" t="s">
        <v>364</v>
      </c>
      <c r="B33" s="162" t="s">
        <v>393</v>
      </c>
      <c r="C33" s="163"/>
      <c r="D33" s="163"/>
      <c r="E33" s="180"/>
    </row>
    <row r="34" spans="1:5" ht="15">
      <c r="A34" s="162" t="s">
        <v>361</v>
      </c>
      <c r="B34" s="162" t="s">
        <v>394</v>
      </c>
      <c r="C34" s="163"/>
      <c r="D34" s="163">
        <v>7076416</v>
      </c>
      <c r="E34" s="180"/>
    </row>
    <row r="35" spans="1:5" ht="15">
      <c r="A35" s="162" t="s">
        <v>365</v>
      </c>
      <c r="B35" s="162" t="s">
        <v>395</v>
      </c>
      <c r="C35" s="163"/>
      <c r="D35" s="163">
        <v>2540063</v>
      </c>
      <c r="E35" s="180"/>
    </row>
    <row r="36" spans="1:5" s="173" customFormat="1" ht="15">
      <c r="A36" s="158" t="s">
        <v>389</v>
      </c>
      <c r="B36" s="162" t="s">
        <v>398</v>
      </c>
      <c r="C36" s="178">
        <v>4711620</v>
      </c>
      <c r="D36" s="178">
        <v>2917090</v>
      </c>
      <c r="E36" s="185">
        <f>SUM(D36/C36*100)</f>
        <v>61.912675470432674</v>
      </c>
    </row>
    <row r="37" spans="1:5" ht="15" hidden="1">
      <c r="A37" s="162" t="s">
        <v>363</v>
      </c>
      <c r="B37" s="162" t="s">
        <v>396</v>
      </c>
      <c r="C37" s="163"/>
      <c r="D37" s="163"/>
      <c r="E37" s="180"/>
    </row>
    <row r="38" spans="1:5" ht="15" hidden="1">
      <c r="A38" s="162" t="s">
        <v>364</v>
      </c>
      <c r="B38" s="162" t="s">
        <v>397</v>
      </c>
      <c r="C38" s="163"/>
      <c r="D38" s="163"/>
      <c r="E38" s="180"/>
    </row>
    <row r="39" spans="1:5" ht="15" hidden="1">
      <c r="A39" s="162" t="s">
        <v>361</v>
      </c>
      <c r="B39" s="162" t="s">
        <v>397</v>
      </c>
      <c r="C39" s="163"/>
      <c r="D39" s="163"/>
      <c r="E39" s="180"/>
    </row>
    <row r="40" spans="1:5" ht="15">
      <c r="A40" s="162" t="s">
        <v>365</v>
      </c>
      <c r="B40" s="162" t="s">
        <v>410</v>
      </c>
      <c r="C40" s="163"/>
      <c r="D40" s="163">
        <v>291090</v>
      </c>
      <c r="E40" s="180"/>
    </row>
    <row r="41" spans="1:5" ht="15" hidden="1">
      <c r="A41" s="162" t="s">
        <v>411</v>
      </c>
      <c r="B41" s="162" t="s">
        <v>412</v>
      </c>
      <c r="C41" s="163"/>
      <c r="D41" s="163"/>
      <c r="E41" s="180"/>
    </row>
    <row r="42" spans="1:5" ht="15" hidden="1">
      <c r="A42" s="162" t="s">
        <v>413</v>
      </c>
      <c r="B42" s="162" t="s">
        <v>414</v>
      </c>
      <c r="C42" s="163"/>
      <c r="D42" s="163"/>
      <c r="E42" s="180"/>
    </row>
    <row r="43" spans="1:5" ht="15" hidden="1">
      <c r="A43" s="162" t="s">
        <v>415</v>
      </c>
      <c r="B43" s="162" t="s">
        <v>416</v>
      </c>
      <c r="C43" s="163"/>
      <c r="D43" s="163"/>
      <c r="E43" s="180"/>
    </row>
    <row r="44" spans="1:5" ht="15" hidden="1">
      <c r="A44" s="162" t="s">
        <v>361</v>
      </c>
      <c r="B44" s="162" t="s">
        <v>417</v>
      </c>
      <c r="C44" s="163"/>
      <c r="D44" s="163"/>
      <c r="E44" s="180"/>
    </row>
    <row r="45" spans="1:5" ht="15" hidden="1">
      <c r="A45" s="162" t="s">
        <v>365</v>
      </c>
      <c r="B45" s="162" t="s">
        <v>418</v>
      </c>
      <c r="C45" s="163"/>
      <c r="D45" s="163"/>
      <c r="E45" s="180"/>
    </row>
    <row r="46" spans="1:5" ht="15">
      <c r="A46" s="162" t="s">
        <v>419</v>
      </c>
      <c r="B46" s="162" t="s">
        <v>390</v>
      </c>
      <c r="C46" s="163">
        <v>1890000</v>
      </c>
      <c r="D46" s="163">
        <v>1890000</v>
      </c>
      <c r="E46" s="180">
        <v>100</v>
      </c>
    </row>
    <row r="47" spans="1:5" ht="15">
      <c r="A47" s="162" t="s">
        <v>420</v>
      </c>
      <c r="B47" s="162" t="s">
        <v>421</v>
      </c>
      <c r="C47" s="167">
        <v>1890000</v>
      </c>
      <c r="D47" s="167">
        <v>1890000</v>
      </c>
      <c r="E47" s="180">
        <v>100</v>
      </c>
    </row>
    <row r="48" spans="1:5" ht="15" hidden="1">
      <c r="A48" s="162" t="s">
        <v>413</v>
      </c>
      <c r="B48" s="162" t="s">
        <v>422</v>
      </c>
      <c r="C48" s="163"/>
      <c r="D48" s="163"/>
      <c r="E48" s="180"/>
    </row>
    <row r="49" spans="1:5" ht="15" hidden="1">
      <c r="A49" s="162" t="s">
        <v>415</v>
      </c>
      <c r="B49" s="162" t="s">
        <v>423</v>
      </c>
      <c r="C49" s="163"/>
      <c r="D49" s="163"/>
      <c r="E49" s="180"/>
    </row>
    <row r="50" spans="1:5" ht="15">
      <c r="A50" s="162" t="s">
        <v>361</v>
      </c>
      <c r="B50" s="162" t="s">
        <v>386</v>
      </c>
      <c r="C50" s="163">
        <v>1890000</v>
      </c>
      <c r="D50" s="163">
        <v>1890000</v>
      </c>
      <c r="E50" s="180">
        <v>100</v>
      </c>
    </row>
    <row r="51" spans="1:5" ht="15">
      <c r="A51" s="162" t="s">
        <v>424</v>
      </c>
      <c r="B51" s="162" t="s">
        <v>425</v>
      </c>
      <c r="C51" s="58">
        <v>16198170</v>
      </c>
      <c r="D51" s="163">
        <v>12843250</v>
      </c>
      <c r="E51" s="180">
        <f>SUM(D51/C51*100)</f>
        <v>79.28827762642324</v>
      </c>
    </row>
    <row r="52" spans="1:5" ht="15">
      <c r="A52" s="162" t="s">
        <v>426</v>
      </c>
      <c r="B52" s="162" t="s">
        <v>427</v>
      </c>
      <c r="C52" s="58">
        <v>206445</v>
      </c>
      <c r="D52" s="163">
        <v>39970</v>
      </c>
      <c r="E52" s="180">
        <f aca="true" t="shared" si="0" ref="E52:E59">SUM(D52/C52*100)</f>
        <v>19.361088909879147</v>
      </c>
    </row>
    <row r="53" spans="1:5" ht="15">
      <c r="A53" s="58" t="s">
        <v>428</v>
      </c>
      <c r="B53" s="58" t="s">
        <v>429</v>
      </c>
      <c r="C53" s="58">
        <v>15991725</v>
      </c>
      <c r="D53" s="10">
        <v>12803280</v>
      </c>
      <c r="E53" s="180">
        <f t="shared" si="0"/>
        <v>80.06190701753563</v>
      </c>
    </row>
    <row r="54" spans="1:5" ht="15">
      <c r="A54" s="58" t="s">
        <v>430</v>
      </c>
      <c r="B54" s="58" t="s">
        <v>431</v>
      </c>
      <c r="C54" s="58">
        <v>16704998</v>
      </c>
      <c r="D54" s="10">
        <v>16893038</v>
      </c>
      <c r="E54" s="180">
        <f t="shared" si="0"/>
        <v>101.12565113746197</v>
      </c>
    </row>
    <row r="55" spans="1:5" ht="15">
      <c r="A55" s="58" t="s">
        <v>432</v>
      </c>
      <c r="B55" s="58" t="s">
        <v>433</v>
      </c>
      <c r="C55" s="58">
        <v>1556924</v>
      </c>
      <c r="D55" s="10">
        <v>1377115</v>
      </c>
      <c r="E55" s="180">
        <f t="shared" si="0"/>
        <v>88.45100981165426</v>
      </c>
    </row>
    <row r="56" spans="1:5" ht="15">
      <c r="A56" s="58" t="s">
        <v>434</v>
      </c>
      <c r="B56" s="58" t="s">
        <v>435</v>
      </c>
      <c r="C56" s="10">
        <v>15148074</v>
      </c>
      <c r="D56" s="10">
        <v>15515923</v>
      </c>
      <c r="E56" s="180">
        <f t="shared" si="0"/>
        <v>102.42835491825562</v>
      </c>
    </row>
    <row r="57" spans="1:5" ht="30">
      <c r="A57" s="182" t="s">
        <v>436</v>
      </c>
      <c r="B57" s="183" t="s">
        <v>437</v>
      </c>
      <c r="C57" s="58">
        <v>138456</v>
      </c>
      <c r="D57" s="184">
        <v>332000</v>
      </c>
      <c r="E57" s="180">
        <f t="shared" si="0"/>
        <v>239.7873692725487</v>
      </c>
    </row>
    <row r="58" spans="1:5" ht="15">
      <c r="A58" s="58" t="s">
        <v>438</v>
      </c>
      <c r="B58" s="58" t="s">
        <v>439</v>
      </c>
      <c r="C58" s="58">
        <v>7627</v>
      </c>
      <c r="D58" s="10">
        <v>112167</v>
      </c>
      <c r="E58" s="180">
        <f t="shared" si="0"/>
        <v>1470.6568768847517</v>
      </c>
    </row>
    <row r="59" spans="1:5" ht="15">
      <c r="A59" s="58" t="s">
        <v>440</v>
      </c>
      <c r="B59" s="58" t="s">
        <v>441</v>
      </c>
      <c r="C59" s="10">
        <v>356960256</v>
      </c>
      <c r="D59" s="10">
        <v>359415923</v>
      </c>
      <c r="E59" s="180">
        <f t="shared" si="0"/>
        <v>100.68793849139328</v>
      </c>
    </row>
    <row r="60" spans="1:5" ht="15">
      <c r="A60" s="58"/>
      <c r="B60" s="58"/>
      <c r="C60" s="10"/>
      <c r="D60" s="10"/>
      <c r="E60" s="58"/>
    </row>
    <row r="61" spans="1:5" ht="15">
      <c r="A61" s="58" t="s">
        <v>442</v>
      </c>
      <c r="B61" s="58"/>
      <c r="C61" s="10"/>
      <c r="D61" s="10"/>
      <c r="E61" s="58"/>
    </row>
    <row r="62" spans="1:5" ht="15">
      <c r="A62" s="58" t="s">
        <v>443</v>
      </c>
      <c r="B62" s="58" t="s">
        <v>444</v>
      </c>
      <c r="C62" s="10">
        <v>349028326</v>
      </c>
      <c r="D62" s="10">
        <v>351627917</v>
      </c>
      <c r="E62" s="186">
        <f>SUM(D62/C62*100)</f>
        <v>100.74480803028003</v>
      </c>
    </row>
    <row r="63" spans="1:5" ht="15">
      <c r="A63" s="58" t="s">
        <v>445</v>
      </c>
      <c r="B63" s="58" t="s">
        <v>446</v>
      </c>
      <c r="C63" s="10">
        <v>278985412</v>
      </c>
      <c r="D63" s="10">
        <v>278985412</v>
      </c>
      <c r="E63" s="186">
        <f aca="true" t="shared" si="1" ref="E63:E73">SUM(D63/C63*100)</f>
        <v>100</v>
      </c>
    </row>
    <row r="64" spans="1:5" ht="15">
      <c r="A64" s="58" t="s">
        <v>447</v>
      </c>
      <c r="B64" s="58" t="s">
        <v>448</v>
      </c>
      <c r="C64" s="10">
        <v>47966516</v>
      </c>
      <c r="D64" s="10">
        <v>47966516</v>
      </c>
      <c r="E64" s="186">
        <f t="shared" si="1"/>
        <v>100</v>
      </c>
    </row>
    <row r="65" spans="1:5" ht="15">
      <c r="A65" s="58" t="s">
        <v>449</v>
      </c>
      <c r="B65" s="58" t="s">
        <v>450</v>
      </c>
      <c r="C65" s="10">
        <v>429368</v>
      </c>
      <c r="D65" s="10">
        <v>429368</v>
      </c>
      <c r="E65" s="186">
        <f t="shared" si="1"/>
        <v>100</v>
      </c>
    </row>
    <row r="66" spans="1:5" ht="15">
      <c r="A66" s="58" t="s">
        <v>451</v>
      </c>
      <c r="B66" s="58" t="s">
        <v>452</v>
      </c>
      <c r="C66" s="10">
        <v>21828318</v>
      </c>
      <c r="D66" s="10">
        <v>21647030</v>
      </c>
      <c r="E66" s="186">
        <f t="shared" si="1"/>
        <v>99.16948250433222</v>
      </c>
    </row>
    <row r="67" spans="1:5" ht="15">
      <c r="A67" s="58" t="s">
        <v>453</v>
      </c>
      <c r="B67" s="58" t="s">
        <v>454</v>
      </c>
      <c r="C67" s="10">
        <v>-181288</v>
      </c>
      <c r="D67" s="10">
        <v>2599591</v>
      </c>
      <c r="E67" s="186"/>
    </row>
    <row r="68" spans="1:5" ht="15">
      <c r="A68" s="58" t="s">
        <v>455</v>
      </c>
      <c r="B68" s="58" t="s">
        <v>457</v>
      </c>
      <c r="C68" s="10">
        <v>1021712</v>
      </c>
      <c r="D68" s="10">
        <v>992557</v>
      </c>
      <c r="E68" s="186">
        <f t="shared" si="1"/>
        <v>97.14645614419719</v>
      </c>
    </row>
    <row r="69" spans="1:5" ht="15">
      <c r="A69" s="58" t="s">
        <v>456</v>
      </c>
      <c r="B69" s="58" t="s">
        <v>458</v>
      </c>
      <c r="C69" s="10"/>
      <c r="D69" s="10">
        <v>130000</v>
      </c>
      <c r="E69" s="186">
        <v>0</v>
      </c>
    </row>
    <row r="70" spans="1:5" ht="15">
      <c r="A70" s="58" t="s">
        <v>459</v>
      </c>
      <c r="B70" s="58" t="s">
        <v>460</v>
      </c>
      <c r="C70" s="10">
        <v>888435</v>
      </c>
      <c r="D70" s="10">
        <v>851268</v>
      </c>
      <c r="E70" s="186">
        <f t="shared" si="1"/>
        <v>95.81657633929325</v>
      </c>
    </row>
    <row r="71" spans="1:5" ht="15">
      <c r="A71" s="58" t="s">
        <v>461</v>
      </c>
      <c r="B71" s="58" t="s">
        <v>462</v>
      </c>
      <c r="C71" s="10">
        <v>133277</v>
      </c>
      <c r="D71" s="10">
        <v>11289</v>
      </c>
      <c r="E71" s="186">
        <f t="shared" si="1"/>
        <v>8.470328713881615</v>
      </c>
    </row>
    <row r="72" spans="1:5" ht="15">
      <c r="A72" s="58" t="s">
        <v>463</v>
      </c>
      <c r="B72" s="58" t="s">
        <v>464</v>
      </c>
      <c r="C72" s="10">
        <v>6910218</v>
      </c>
      <c r="D72" s="10">
        <v>6795449</v>
      </c>
      <c r="E72" s="186">
        <f t="shared" si="1"/>
        <v>98.33914067544612</v>
      </c>
    </row>
    <row r="73" spans="1:5" ht="15">
      <c r="A73" s="58" t="s">
        <v>465</v>
      </c>
      <c r="B73" s="58" t="s">
        <v>466</v>
      </c>
      <c r="C73" s="10">
        <v>356960256</v>
      </c>
      <c r="D73" s="10">
        <v>359415293</v>
      </c>
      <c r="E73" s="186">
        <f t="shared" si="1"/>
        <v>100.68776200115678</v>
      </c>
    </row>
  </sheetData>
  <sheetProtection/>
  <mergeCells count="4">
    <mergeCell ref="A4:E4"/>
    <mergeCell ref="A1:D1"/>
    <mergeCell ref="A2:E2"/>
    <mergeCell ref="A3:E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M30" sqref="M30"/>
    </sheetView>
  </sheetViews>
  <sheetFormatPr defaultColWidth="8.140625" defaultRowHeight="15"/>
  <cols>
    <col min="1" max="1" width="7.8515625" style="63" customWidth="1"/>
    <col min="2" max="2" width="50.8515625" style="63" customWidth="1"/>
    <col min="3" max="3" width="19.140625" style="63" hidden="1" customWidth="1"/>
    <col min="4" max="4" width="17.00390625" style="63" customWidth="1"/>
    <col min="5" max="5" width="16.57421875" style="63" customWidth="1"/>
    <col min="6" max="255" width="9.140625" style="63" customWidth="1"/>
    <col min="256" max="16384" width="8.140625" style="63" customWidth="1"/>
  </cols>
  <sheetData>
    <row r="1" spans="1:5" ht="15">
      <c r="A1" s="214" t="s">
        <v>522</v>
      </c>
      <c r="B1" s="214"/>
      <c r="C1" s="214"/>
      <c r="D1" s="214"/>
      <c r="E1" s="215"/>
    </row>
    <row r="2" spans="1:256" ht="18.75">
      <c r="A2" s="229" t="s">
        <v>521</v>
      </c>
      <c r="B2" s="229"/>
      <c r="C2" s="229"/>
      <c r="D2" s="219"/>
      <c r="E2" s="21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5" ht="19.5">
      <c r="A3" s="239" t="s">
        <v>470</v>
      </c>
      <c r="B3" s="240"/>
      <c r="C3" s="240"/>
      <c r="D3" s="240"/>
      <c r="E3" s="241"/>
    </row>
    <row r="5" spans="1:256" ht="15">
      <c r="A5" s="242"/>
      <c r="B5" s="242"/>
      <c r="C5" s="242"/>
      <c r="D5" s="242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  <c r="IM5" s="153"/>
      <c r="IN5" s="153"/>
      <c r="IO5" s="153"/>
      <c r="IP5" s="153"/>
      <c r="IQ5" s="153"/>
      <c r="IR5" s="153"/>
      <c r="IS5" s="153"/>
      <c r="IT5" s="153"/>
      <c r="IU5" s="153"/>
      <c r="IV5" s="153"/>
    </row>
    <row r="6" spans="1:256" s="30" customFormat="1" ht="15.75">
      <c r="A6" s="192" t="s">
        <v>471</v>
      </c>
      <c r="B6" s="192" t="s">
        <v>3</v>
      </c>
      <c r="C6" s="192" t="s">
        <v>472</v>
      </c>
      <c r="D6" s="192" t="s">
        <v>473</v>
      </c>
      <c r="E6" s="192" t="s">
        <v>474</v>
      </c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8"/>
      <c r="IB6" s="148"/>
      <c r="IC6" s="148"/>
      <c r="ID6" s="148"/>
      <c r="IE6" s="148"/>
      <c r="IF6" s="148"/>
      <c r="IG6" s="148"/>
      <c r="IH6" s="148"/>
      <c r="II6" s="148"/>
      <c r="IJ6" s="148"/>
      <c r="IK6" s="148"/>
      <c r="IL6" s="148"/>
      <c r="IM6" s="148"/>
      <c r="IN6" s="148"/>
      <c r="IO6" s="148"/>
      <c r="IP6" s="148"/>
      <c r="IQ6" s="148"/>
      <c r="IR6" s="148"/>
      <c r="IS6" s="148"/>
      <c r="IT6" s="148"/>
      <c r="IU6" s="148"/>
      <c r="IV6" s="148"/>
    </row>
    <row r="7" spans="1:256" ht="15.75">
      <c r="A7" s="193">
        <v>1</v>
      </c>
      <c r="B7" s="193">
        <v>2</v>
      </c>
      <c r="C7" s="193">
        <v>4</v>
      </c>
      <c r="D7" s="193">
        <v>3</v>
      </c>
      <c r="E7" s="193">
        <v>5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3"/>
      <c r="HS7" s="153"/>
      <c r="HT7" s="153"/>
      <c r="HU7" s="153"/>
      <c r="HV7" s="153"/>
      <c r="HW7" s="153"/>
      <c r="HX7" s="153"/>
      <c r="HY7" s="153"/>
      <c r="HZ7" s="153"/>
      <c r="IA7" s="153"/>
      <c r="IB7" s="153"/>
      <c r="IC7" s="153"/>
      <c r="ID7" s="153"/>
      <c r="IE7" s="153"/>
      <c r="IF7" s="153"/>
      <c r="IG7" s="153"/>
      <c r="IH7" s="153"/>
      <c r="II7" s="153"/>
      <c r="IJ7" s="153"/>
      <c r="IK7" s="153"/>
      <c r="IL7" s="153"/>
      <c r="IM7" s="153"/>
      <c r="IN7" s="153"/>
      <c r="IO7" s="153"/>
      <c r="IP7" s="153"/>
      <c r="IQ7" s="153"/>
      <c r="IR7" s="153"/>
      <c r="IS7" s="153"/>
      <c r="IT7" s="153"/>
      <c r="IU7" s="153"/>
      <c r="IV7" s="153"/>
    </row>
    <row r="8" spans="1:5" ht="15.75">
      <c r="A8" s="194" t="s">
        <v>475</v>
      </c>
      <c r="B8" s="195" t="s">
        <v>476</v>
      </c>
      <c r="C8" s="196">
        <v>0</v>
      </c>
      <c r="D8" s="197">
        <v>5369554</v>
      </c>
      <c r="E8" s="197">
        <v>5529344</v>
      </c>
    </row>
    <row r="9" spans="1:5" ht="31.5">
      <c r="A9" s="194" t="s">
        <v>477</v>
      </c>
      <c r="B9" s="195" t="s">
        <v>478</v>
      </c>
      <c r="C9" s="196">
        <v>0</v>
      </c>
      <c r="D9" s="197">
        <v>7155372</v>
      </c>
      <c r="E9" s="197">
        <v>7267636</v>
      </c>
    </row>
    <row r="10" spans="1:5" ht="31.5">
      <c r="A10" s="198" t="s">
        <v>480</v>
      </c>
      <c r="B10" s="199" t="s">
        <v>481</v>
      </c>
      <c r="C10" s="200">
        <v>0</v>
      </c>
      <c r="D10" s="201">
        <v>12524926</v>
      </c>
      <c r="E10" s="201">
        <v>12796980</v>
      </c>
    </row>
    <row r="11" spans="1:5" ht="31.5">
      <c r="A11" s="202" t="s">
        <v>482</v>
      </c>
      <c r="B11" s="195" t="s">
        <v>483</v>
      </c>
      <c r="C11" s="196">
        <v>0</v>
      </c>
      <c r="D11" s="197">
        <v>16130915</v>
      </c>
      <c r="E11" s="197">
        <v>20616632</v>
      </c>
    </row>
    <row r="12" spans="1:5" ht="31.5">
      <c r="A12" s="194">
        <v>6</v>
      </c>
      <c r="B12" s="195" t="s">
        <v>484</v>
      </c>
      <c r="C12" s="196">
        <v>0</v>
      </c>
      <c r="D12" s="197">
        <v>524527</v>
      </c>
      <c r="E12" s="197">
        <v>36000</v>
      </c>
    </row>
    <row r="13" spans="1:5" ht="15.75">
      <c r="A13" s="194">
        <v>7</v>
      </c>
      <c r="B13" s="195" t="s">
        <v>523</v>
      </c>
      <c r="C13" s="196"/>
      <c r="D13" s="197">
        <v>1558200</v>
      </c>
      <c r="E13" s="197">
        <v>1703313</v>
      </c>
    </row>
    <row r="14" spans="1:5" ht="31.5">
      <c r="A14" s="198">
        <v>9</v>
      </c>
      <c r="B14" s="199" t="s">
        <v>485</v>
      </c>
      <c r="C14" s="200">
        <v>0</v>
      </c>
      <c r="D14" s="201">
        <v>18213642</v>
      </c>
      <c r="E14" s="201">
        <v>22355945</v>
      </c>
    </row>
    <row r="15" spans="1:5" ht="15.75">
      <c r="A15" s="194">
        <v>10</v>
      </c>
      <c r="B15" s="195" t="s">
        <v>486</v>
      </c>
      <c r="C15" s="196">
        <v>0</v>
      </c>
      <c r="D15" s="197">
        <v>1390496</v>
      </c>
      <c r="E15" s="197">
        <v>1544893</v>
      </c>
    </row>
    <row r="16" spans="1:5" ht="15.75">
      <c r="A16" s="194">
        <v>11</v>
      </c>
      <c r="B16" s="195" t="s">
        <v>487</v>
      </c>
      <c r="C16" s="196">
        <v>0</v>
      </c>
      <c r="D16" s="197">
        <v>8573398</v>
      </c>
      <c r="E16" s="197">
        <v>7990102</v>
      </c>
    </row>
    <row r="17" spans="1:5" ht="31.5">
      <c r="A17" s="198">
        <v>12</v>
      </c>
      <c r="B17" s="199" t="s">
        <v>488</v>
      </c>
      <c r="C17" s="200">
        <v>0</v>
      </c>
      <c r="D17" s="201">
        <f>SUM(D15:D16)</f>
        <v>9963894</v>
      </c>
      <c r="E17" s="201">
        <f>SUM(E15:E16)</f>
        <v>9534995</v>
      </c>
    </row>
    <row r="18" spans="1:5" ht="15.75">
      <c r="A18" s="194">
        <v>13</v>
      </c>
      <c r="B18" s="195" t="s">
        <v>489</v>
      </c>
      <c r="C18" s="196">
        <v>0</v>
      </c>
      <c r="D18" s="197">
        <v>2324819</v>
      </c>
      <c r="E18" s="197">
        <v>2790445</v>
      </c>
    </row>
    <row r="19" spans="1:5" ht="15.75">
      <c r="A19" s="194">
        <v>14</v>
      </c>
      <c r="B19" s="195" t="s">
        <v>490</v>
      </c>
      <c r="C19" s="196">
        <v>0</v>
      </c>
      <c r="D19" s="197">
        <v>1763254</v>
      </c>
      <c r="E19" s="197">
        <v>2481299</v>
      </c>
    </row>
    <row r="20" spans="1:5" ht="15.75">
      <c r="A20" s="194">
        <v>15</v>
      </c>
      <c r="B20" s="195" t="s">
        <v>491</v>
      </c>
      <c r="C20" s="196">
        <v>0</v>
      </c>
      <c r="D20" s="197">
        <v>1094692</v>
      </c>
      <c r="E20" s="197">
        <v>1187929</v>
      </c>
    </row>
    <row r="21" spans="1:5" ht="31.5">
      <c r="A21" s="198">
        <v>16</v>
      </c>
      <c r="B21" s="199" t="s">
        <v>492</v>
      </c>
      <c r="C21" s="200">
        <v>0</v>
      </c>
      <c r="D21" s="201">
        <f>SUM(D18:D20)</f>
        <v>5182765</v>
      </c>
      <c r="E21" s="201">
        <f>SUM(E18:E20)</f>
        <v>6459673</v>
      </c>
    </row>
    <row r="22" spans="1:5" ht="15.75">
      <c r="A22" s="198">
        <v>17</v>
      </c>
      <c r="B22" s="199" t="s">
        <v>493</v>
      </c>
      <c r="C22" s="200">
        <v>0</v>
      </c>
      <c r="D22" s="201">
        <v>10541129</v>
      </c>
      <c r="E22" s="201">
        <v>10791188</v>
      </c>
    </row>
    <row r="23" spans="1:5" ht="15.75">
      <c r="A23" s="198">
        <v>18</v>
      </c>
      <c r="B23" s="199" t="s">
        <v>494</v>
      </c>
      <c r="C23" s="200">
        <v>0</v>
      </c>
      <c r="D23" s="201">
        <v>5232068</v>
      </c>
      <c r="E23" s="201">
        <v>5837120</v>
      </c>
    </row>
    <row r="24" spans="1:5" ht="31.5">
      <c r="A24" s="198">
        <v>19</v>
      </c>
      <c r="B24" s="199" t="s">
        <v>495</v>
      </c>
      <c r="C24" s="200">
        <v>0</v>
      </c>
      <c r="D24" s="201">
        <v>-181288</v>
      </c>
      <c r="E24" s="201">
        <v>2529949</v>
      </c>
    </row>
    <row r="25" spans="1:5" ht="31.5">
      <c r="A25" s="194">
        <v>20</v>
      </c>
      <c r="B25" s="195" t="s">
        <v>496</v>
      </c>
      <c r="C25" s="196"/>
      <c r="D25" s="197"/>
      <c r="E25" s="197">
        <v>69642</v>
      </c>
    </row>
    <row r="26" spans="1:5" ht="31.5">
      <c r="A26" s="198">
        <v>21</v>
      </c>
      <c r="B26" s="199" t="s">
        <v>497</v>
      </c>
      <c r="C26" s="200">
        <v>0</v>
      </c>
      <c r="D26" s="201"/>
      <c r="E26" s="201">
        <v>69642</v>
      </c>
    </row>
    <row r="27" spans="1:5" ht="15.75" hidden="1">
      <c r="A27" s="194">
        <v>22</v>
      </c>
      <c r="B27" s="195" t="s">
        <v>498</v>
      </c>
      <c r="C27" s="196">
        <v>0</v>
      </c>
      <c r="D27" s="197"/>
      <c r="E27" s="197"/>
    </row>
    <row r="28" spans="1:5" ht="31.5" hidden="1">
      <c r="A28" s="198">
        <v>23</v>
      </c>
      <c r="B28" s="199" t="s">
        <v>499</v>
      </c>
      <c r="C28" s="200">
        <v>0</v>
      </c>
      <c r="D28" s="201"/>
      <c r="E28" s="201"/>
    </row>
    <row r="29" spans="1:5" ht="31.5">
      <c r="A29" s="198">
        <v>24</v>
      </c>
      <c r="B29" s="199" t="s">
        <v>500</v>
      </c>
      <c r="C29" s="200">
        <v>0</v>
      </c>
      <c r="D29" s="201"/>
      <c r="E29" s="201">
        <v>69642</v>
      </c>
    </row>
    <row r="30" spans="1:5" ht="31.5">
      <c r="A30" s="198">
        <v>25</v>
      </c>
      <c r="B30" s="199" t="s">
        <v>501</v>
      </c>
      <c r="C30" s="203">
        <v>0</v>
      </c>
      <c r="D30" s="204">
        <v>-181288</v>
      </c>
      <c r="E30" s="204">
        <v>2599591</v>
      </c>
    </row>
  </sheetData>
  <sheetProtection/>
  <mergeCells count="4">
    <mergeCell ref="A1:E1"/>
    <mergeCell ref="A2:E2"/>
    <mergeCell ref="A3:E3"/>
    <mergeCell ref="A5:D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9.140625" style="207" customWidth="1"/>
    <col min="2" max="2" width="60.8515625" style="0" customWidth="1"/>
    <col min="3" max="3" width="24.7109375" style="66" customWidth="1"/>
  </cols>
  <sheetData>
    <row r="2" spans="1:5" ht="15">
      <c r="A2" s="214" t="s">
        <v>524</v>
      </c>
      <c r="B2" s="214"/>
      <c r="C2" s="214"/>
      <c r="D2" s="187"/>
      <c r="E2" s="188"/>
    </row>
    <row r="3" spans="1:5" ht="18.75">
      <c r="A3" s="229" t="s">
        <v>521</v>
      </c>
      <c r="B3" s="229"/>
      <c r="C3" s="229"/>
      <c r="D3" s="189"/>
      <c r="E3" s="189"/>
    </row>
    <row r="4" spans="1:5" ht="19.5">
      <c r="A4" s="239" t="s">
        <v>502</v>
      </c>
      <c r="B4" s="215"/>
      <c r="C4" s="215"/>
      <c r="D4" s="205"/>
      <c r="E4" s="206"/>
    </row>
    <row r="9" spans="1:3" ht="15">
      <c r="A9" s="208" t="s">
        <v>503</v>
      </c>
      <c r="B9" s="209" t="s">
        <v>3</v>
      </c>
      <c r="C9" s="210" t="s">
        <v>504</v>
      </c>
    </row>
    <row r="10" spans="1:3" ht="15">
      <c r="A10" s="211" t="s">
        <v>475</v>
      </c>
      <c r="B10" s="93" t="s">
        <v>505</v>
      </c>
      <c r="C10" s="212">
        <v>37151245</v>
      </c>
    </row>
    <row r="11" spans="1:3" ht="15">
      <c r="A11" s="211" t="s">
        <v>477</v>
      </c>
      <c r="B11" s="93" t="s">
        <v>506</v>
      </c>
      <c r="C11" s="212">
        <v>40119781</v>
      </c>
    </row>
    <row r="12" spans="1:3" s="61" customFormat="1" ht="15">
      <c r="A12" s="213" t="s">
        <v>479</v>
      </c>
      <c r="B12" s="95" t="s">
        <v>507</v>
      </c>
      <c r="C12" s="121">
        <f>SUM(C10-C11)</f>
        <v>-2968536</v>
      </c>
    </row>
    <row r="13" spans="1:3" ht="15">
      <c r="A13" s="211" t="s">
        <v>508</v>
      </c>
      <c r="B13" s="93" t="s">
        <v>509</v>
      </c>
      <c r="C13" s="212">
        <v>32064235</v>
      </c>
    </row>
    <row r="14" spans="1:3" ht="15">
      <c r="A14" s="211" t="s">
        <v>482</v>
      </c>
      <c r="B14" s="93" t="s">
        <v>510</v>
      </c>
      <c r="C14" s="212">
        <v>747815</v>
      </c>
    </row>
    <row r="15" spans="1:3" s="61" customFormat="1" ht="15">
      <c r="A15" s="213" t="s">
        <v>511</v>
      </c>
      <c r="B15" s="95" t="s">
        <v>512</v>
      </c>
      <c r="C15" s="121">
        <f>SUM(C13-C14)</f>
        <v>31316420</v>
      </c>
    </row>
    <row r="16" spans="1:3" s="61" customFormat="1" ht="15">
      <c r="A16" s="213" t="s">
        <v>513</v>
      </c>
      <c r="B16" s="95" t="s">
        <v>514</v>
      </c>
      <c r="C16" s="121">
        <f>SUM(C15+C12)</f>
        <v>28347884</v>
      </c>
    </row>
    <row r="17" spans="1:3" s="61" customFormat="1" ht="15">
      <c r="A17" s="213" t="s">
        <v>515</v>
      </c>
      <c r="B17" s="95" t="s">
        <v>516</v>
      </c>
      <c r="C17" s="121">
        <f>SUM(C16)</f>
        <v>28347884</v>
      </c>
    </row>
    <row r="18" spans="1:3" s="61" customFormat="1" ht="15">
      <c r="A18" s="213" t="s">
        <v>517</v>
      </c>
      <c r="B18" s="95" t="s">
        <v>518</v>
      </c>
      <c r="C18" s="121">
        <v>0</v>
      </c>
    </row>
    <row r="19" spans="1:3" s="61" customFormat="1" ht="15">
      <c r="A19" s="213" t="s">
        <v>519</v>
      </c>
      <c r="B19" s="95" t="s">
        <v>520</v>
      </c>
      <c r="C19" s="121">
        <v>28347884</v>
      </c>
    </row>
  </sheetData>
  <sheetProtection/>
  <mergeCells count="3">
    <mergeCell ref="A2:C2"/>
    <mergeCell ref="A3:C3"/>
    <mergeCell ref="A4:C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25">
      <selection activeCell="D56" sqref="D56"/>
    </sheetView>
  </sheetViews>
  <sheetFormatPr defaultColWidth="9.140625" defaultRowHeight="15"/>
  <cols>
    <col min="1" max="1" width="48.8515625" style="0" bestFit="1" customWidth="1"/>
    <col min="3" max="4" width="11.8515625" style="0" bestFit="1" customWidth="1"/>
    <col min="5" max="5" width="11.8515625" style="63" customWidth="1"/>
    <col min="6" max="6" width="8.140625" style="0" bestFit="1" customWidth="1"/>
    <col min="7" max="7" width="11.8515625" style="0" bestFit="1" customWidth="1"/>
  </cols>
  <sheetData>
    <row r="1" spans="1:7" ht="15">
      <c r="A1" s="220"/>
      <c r="B1" s="220"/>
      <c r="C1" s="220"/>
      <c r="D1" s="220"/>
      <c r="E1" s="220"/>
      <c r="F1" s="220"/>
      <c r="G1" s="220"/>
    </row>
    <row r="2" spans="1:7" ht="15">
      <c r="A2" s="214"/>
      <c r="B2" s="214"/>
      <c r="C2" s="214"/>
      <c r="D2" s="214"/>
      <c r="E2" s="214"/>
      <c r="F2" s="214"/>
      <c r="G2" s="214"/>
    </row>
    <row r="3" spans="1:7" ht="15">
      <c r="A3" s="214" t="s">
        <v>402</v>
      </c>
      <c r="B3" s="214"/>
      <c r="C3" s="214"/>
      <c r="D3" s="214"/>
      <c r="E3" s="214"/>
      <c r="F3" s="214"/>
      <c r="G3" s="214"/>
    </row>
    <row r="4" spans="1:7" ht="15.75">
      <c r="A4" s="221" t="s">
        <v>26</v>
      </c>
      <c r="B4" s="222"/>
      <c r="C4" s="222"/>
      <c r="D4" s="222"/>
      <c r="E4" s="222"/>
      <c r="F4" s="222"/>
      <c r="G4" s="223"/>
    </row>
    <row r="5" spans="1:7" ht="15.75">
      <c r="A5" s="221" t="s">
        <v>27</v>
      </c>
      <c r="B5" s="222"/>
      <c r="C5" s="222"/>
      <c r="D5" s="222"/>
      <c r="E5" s="222"/>
      <c r="F5" s="222"/>
      <c r="G5" s="223"/>
    </row>
    <row r="6" spans="1:17" ht="15">
      <c r="A6" s="175"/>
      <c r="F6" s="3"/>
      <c r="G6" s="63" t="s">
        <v>2</v>
      </c>
      <c r="Q6" t="s">
        <v>136</v>
      </c>
    </row>
    <row r="7" spans="1:8" ht="38.25">
      <c r="A7" s="18" t="s">
        <v>28</v>
      </c>
      <c r="B7" s="19" t="s">
        <v>29</v>
      </c>
      <c r="C7" s="19" t="s">
        <v>4</v>
      </c>
      <c r="D7" s="19" t="s">
        <v>5</v>
      </c>
      <c r="E7" s="60" t="s">
        <v>24</v>
      </c>
      <c r="F7" s="20" t="s">
        <v>30</v>
      </c>
      <c r="G7" s="20" t="s">
        <v>31</v>
      </c>
      <c r="H7" s="21"/>
    </row>
    <row r="8" spans="1:7" ht="15">
      <c r="A8" s="22" t="s">
        <v>32</v>
      </c>
      <c r="B8" s="23" t="s">
        <v>33</v>
      </c>
      <c r="C8" s="10">
        <v>2750250</v>
      </c>
      <c r="D8" s="10">
        <v>2750250</v>
      </c>
      <c r="E8" s="58">
        <v>2695190</v>
      </c>
      <c r="F8" s="10">
        <v>0</v>
      </c>
      <c r="G8" s="58">
        <v>2695190</v>
      </c>
    </row>
    <row r="9" spans="1:7" ht="15">
      <c r="A9" s="24" t="s">
        <v>34</v>
      </c>
      <c r="B9" s="25" t="s">
        <v>35</v>
      </c>
      <c r="C9" s="10">
        <v>249010</v>
      </c>
      <c r="D9" s="10">
        <v>249010</v>
      </c>
      <c r="E9" s="58">
        <v>249010</v>
      </c>
      <c r="F9" s="10">
        <v>0</v>
      </c>
      <c r="G9" s="58">
        <v>249010</v>
      </c>
    </row>
    <row r="10" spans="1:7" ht="15">
      <c r="A10" s="26" t="s">
        <v>36</v>
      </c>
      <c r="B10" s="25" t="s">
        <v>37</v>
      </c>
      <c r="C10" s="10">
        <v>0</v>
      </c>
      <c r="D10" s="10">
        <v>85561</v>
      </c>
      <c r="E10" s="58">
        <v>85560</v>
      </c>
      <c r="F10" s="10">
        <v>0</v>
      </c>
      <c r="G10" s="58">
        <v>85560</v>
      </c>
    </row>
    <row r="11" spans="1:7" ht="15">
      <c r="A11" s="27" t="s">
        <v>38</v>
      </c>
      <c r="B11" s="28" t="s">
        <v>39</v>
      </c>
      <c r="C11" s="16">
        <v>2999260</v>
      </c>
      <c r="D11" s="16">
        <f>SUM(D8:D10)</f>
        <v>3084821</v>
      </c>
      <c r="E11" s="16">
        <f>SUM(E8:E10)</f>
        <v>3029760</v>
      </c>
      <c r="F11" s="16">
        <v>0</v>
      </c>
      <c r="G11" s="16">
        <f>SUM(G8:G10)</f>
        <v>3029760</v>
      </c>
    </row>
    <row r="12" spans="1:7" ht="15">
      <c r="A12" s="26" t="s">
        <v>40</v>
      </c>
      <c r="B12" s="25" t="s">
        <v>41</v>
      </c>
      <c r="C12" s="10">
        <v>2064204</v>
      </c>
      <c r="D12" s="10">
        <v>2752555</v>
      </c>
      <c r="E12" s="58">
        <v>1981729</v>
      </c>
      <c r="F12" s="10">
        <v>0</v>
      </c>
      <c r="G12" s="58">
        <v>1981729</v>
      </c>
    </row>
    <row r="13" spans="1:7" ht="25.5">
      <c r="A13" s="26" t="s">
        <v>42</v>
      </c>
      <c r="B13" s="25" t="s">
        <v>43</v>
      </c>
      <c r="C13" s="10">
        <v>180000</v>
      </c>
      <c r="D13" s="10">
        <v>261895</v>
      </c>
      <c r="E13" s="58">
        <v>165000</v>
      </c>
      <c r="F13" s="10">
        <v>0</v>
      </c>
      <c r="G13" s="58">
        <v>165000</v>
      </c>
    </row>
    <row r="14" spans="1:8" ht="15">
      <c r="A14" s="29" t="s">
        <v>44</v>
      </c>
      <c r="B14" s="28" t="s">
        <v>45</v>
      </c>
      <c r="C14" s="16">
        <v>2244204</v>
      </c>
      <c r="D14" s="16">
        <f>SUM(D12:D13)</f>
        <v>3014450</v>
      </c>
      <c r="E14" s="16">
        <f>SUM(E12:E13)</f>
        <v>2146729</v>
      </c>
      <c r="F14" s="16">
        <v>0</v>
      </c>
      <c r="G14" s="16">
        <f>SUM(G12:G13)</f>
        <v>2146729</v>
      </c>
      <c r="H14" s="30"/>
    </row>
    <row r="15" spans="1:7" ht="15">
      <c r="A15" s="31" t="s">
        <v>46</v>
      </c>
      <c r="B15" s="32" t="s">
        <v>47</v>
      </c>
      <c r="C15" s="16">
        <v>5243464</v>
      </c>
      <c r="D15" s="16">
        <f>SUM(D11+D14)</f>
        <v>6099271</v>
      </c>
      <c r="E15" s="16">
        <f>SUM(E11+E14)</f>
        <v>5176489</v>
      </c>
      <c r="F15" s="16">
        <v>0</v>
      </c>
      <c r="G15" s="16">
        <f>SUM(G11+G14)</f>
        <v>5176489</v>
      </c>
    </row>
    <row r="16" spans="1:7" ht="28.5">
      <c r="A16" s="33" t="s">
        <v>48</v>
      </c>
      <c r="B16" s="32" t="s">
        <v>49</v>
      </c>
      <c r="C16" s="16">
        <v>1217887</v>
      </c>
      <c r="D16" s="16">
        <v>1314961</v>
      </c>
      <c r="E16" s="62">
        <v>1183453</v>
      </c>
      <c r="F16" s="16">
        <v>0</v>
      </c>
      <c r="G16" s="62">
        <v>1183453</v>
      </c>
    </row>
    <row r="17" spans="1:7" s="36" customFormat="1" ht="15">
      <c r="A17" s="34" t="s">
        <v>50</v>
      </c>
      <c r="B17" s="35" t="s">
        <v>51</v>
      </c>
      <c r="C17" s="10"/>
      <c r="D17" s="10">
        <v>550000</v>
      </c>
      <c r="E17" s="58">
        <v>513330</v>
      </c>
      <c r="F17" s="10"/>
      <c r="G17" s="58">
        <v>513330</v>
      </c>
    </row>
    <row r="18" spans="1:11" ht="15">
      <c r="A18" s="26" t="s">
        <v>52</v>
      </c>
      <c r="B18" s="25" t="s">
        <v>53</v>
      </c>
      <c r="C18" s="10">
        <v>1742500</v>
      </c>
      <c r="D18" s="10">
        <v>1592500</v>
      </c>
      <c r="E18" s="58">
        <v>1031563</v>
      </c>
      <c r="F18" s="10">
        <v>0</v>
      </c>
      <c r="G18" s="58">
        <v>1031563</v>
      </c>
      <c r="K18" s="61"/>
    </row>
    <row r="19" spans="1:7" ht="15">
      <c r="A19" s="29" t="s">
        <v>54</v>
      </c>
      <c r="B19" s="28" t="s">
        <v>55</v>
      </c>
      <c r="C19" s="16">
        <v>1742500</v>
      </c>
      <c r="D19" s="16">
        <f>SUM(D17:D18)</f>
        <v>2142500</v>
      </c>
      <c r="E19" s="16">
        <f>SUM(E17:E18)</f>
        <v>1544893</v>
      </c>
      <c r="F19" s="16">
        <v>0</v>
      </c>
      <c r="G19" s="16">
        <f>SUM(G17:G18)</f>
        <v>1544893</v>
      </c>
    </row>
    <row r="20" spans="1:7" ht="15">
      <c r="A20" s="26" t="s">
        <v>56</v>
      </c>
      <c r="B20" s="25" t="s">
        <v>57</v>
      </c>
      <c r="C20" s="10">
        <v>56400</v>
      </c>
      <c r="D20" s="10">
        <v>56400</v>
      </c>
      <c r="E20" s="58">
        <v>51864</v>
      </c>
      <c r="F20" s="10">
        <v>0</v>
      </c>
      <c r="G20" s="58">
        <v>51864</v>
      </c>
    </row>
    <row r="21" spans="1:7" ht="15">
      <c r="A21" s="26" t="s">
        <v>58</v>
      </c>
      <c r="B21" s="25" t="s">
        <v>59</v>
      </c>
      <c r="C21" s="10">
        <v>170000</v>
      </c>
      <c r="D21" s="10">
        <v>215000</v>
      </c>
      <c r="E21" s="58">
        <v>198280</v>
      </c>
      <c r="F21" s="10">
        <v>0</v>
      </c>
      <c r="G21" s="58">
        <v>198280</v>
      </c>
    </row>
    <row r="22" spans="1:7" ht="15">
      <c r="A22" s="29" t="s">
        <v>60</v>
      </c>
      <c r="B22" s="28" t="s">
        <v>61</v>
      </c>
      <c r="C22" s="16">
        <v>226400</v>
      </c>
      <c r="D22" s="16">
        <f>SUM(D20:D21)</f>
        <v>271400</v>
      </c>
      <c r="E22" s="16">
        <f>SUM(E20:E21)</f>
        <v>250144</v>
      </c>
      <c r="F22" s="16">
        <v>0</v>
      </c>
      <c r="G22" s="16">
        <f>SUM(G20:G21)</f>
        <v>250144</v>
      </c>
    </row>
    <row r="23" spans="1:7" ht="15">
      <c r="A23" s="26" t="s">
        <v>62</v>
      </c>
      <c r="B23" s="25" t="s">
        <v>63</v>
      </c>
      <c r="C23" s="10">
        <v>2542000</v>
      </c>
      <c r="D23" s="10">
        <v>2594000</v>
      </c>
      <c r="E23" s="58">
        <v>2492173</v>
      </c>
      <c r="F23" s="10">
        <v>0</v>
      </c>
      <c r="G23" s="58">
        <v>2492173</v>
      </c>
    </row>
    <row r="24" spans="1:7" ht="15">
      <c r="A24" s="26" t="s">
        <v>64</v>
      </c>
      <c r="B24" s="25" t="s">
        <v>65</v>
      </c>
      <c r="C24" s="10">
        <v>2447250</v>
      </c>
      <c r="D24" s="10">
        <v>2447250</v>
      </c>
      <c r="E24" s="58">
        <v>1998971</v>
      </c>
      <c r="F24" s="10">
        <v>0</v>
      </c>
      <c r="G24" s="58">
        <v>1998971</v>
      </c>
    </row>
    <row r="25" spans="1:7" ht="15">
      <c r="A25" s="26" t="s">
        <v>66</v>
      </c>
      <c r="B25" s="25" t="s">
        <v>67</v>
      </c>
      <c r="C25" s="10">
        <v>1330622</v>
      </c>
      <c r="D25" s="10">
        <v>1130622</v>
      </c>
      <c r="E25" s="58">
        <v>184704</v>
      </c>
      <c r="F25" s="10">
        <v>0</v>
      </c>
      <c r="G25" s="58">
        <v>184704</v>
      </c>
    </row>
    <row r="26" spans="1:7" ht="15">
      <c r="A26" s="37" t="s">
        <v>68</v>
      </c>
      <c r="B26" s="25" t="s">
        <v>69</v>
      </c>
      <c r="C26" s="10">
        <v>0</v>
      </c>
      <c r="D26" s="10">
        <v>450000</v>
      </c>
      <c r="E26" s="58">
        <v>447000</v>
      </c>
      <c r="F26" s="10">
        <v>0</v>
      </c>
      <c r="G26" s="58">
        <v>447000</v>
      </c>
    </row>
    <row r="27" spans="1:7" ht="15">
      <c r="A27" s="26" t="s">
        <v>70</v>
      </c>
      <c r="B27" s="25" t="s">
        <v>71</v>
      </c>
      <c r="C27" s="10">
        <v>1582000</v>
      </c>
      <c r="D27" s="10">
        <v>2630614</v>
      </c>
      <c r="E27" s="58">
        <v>2591650</v>
      </c>
      <c r="F27" s="10">
        <v>0</v>
      </c>
      <c r="G27" s="58">
        <v>2591650</v>
      </c>
    </row>
    <row r="28" spans="1:7" ht="15">
      <c r="A28" s="29" t="s">
        <v>72</v>
      </c>
      <c r="B28" s="28" t="s">
        <v>73</v>
      </c>
      <c r="C28" s="16">
        <v>7901872</v>
      </c>
      <c r="D28" s="16">
        <f>SUM(D23:D27)</f>
        <v>9252486</v>
      </c>
      <c r="E28" s="16">
        <f>SUM(E23:E27)</f>
        <v>7714498</v>
      </c>
      <c r="F28" s="16">
        <v>0</v>
      </c>
      <c r="G28" s="16">
        <f>SUM(G23:G27)</f>
        <v>7714498</v>
      </c>
    </row>
    <row r="29" spans="1:7" ht="15">
      <c r="A29" s="26" t="s">
        <v>74</v>
      </c>
      <c r="B29" s="25" t="s">
        <v>75</v>
      </c>
      <c r="C29" s="10">
        <v>2732056</v>
      </c>
      <c r="D29" s="10">
        <v>2690056</v>
      </c>
      <c r="E29" s="58">
        <v>1898796</v>
      </c>
      <c r="F29" s="10">
        <v>0</v>
      </c>
      <c r="G29" s="58">
        <v>1898796</v>
      </c>
    </row>
    <row r="30" spans="1:7" ht="15">
      <c r="A30" s="26" t="s">
        <v>76</v>
      </c>
      <c r="B30" s="25" t="s">
        <v>77</v>
      </c>
      <c r="C30" s="10">
        <v>0</v>
      </c>
      <c r="D30" s="10">
        <v>438000</v>
      </c>
      <c r="E30" s="58">
        <v>412000</v>
      </c>
      <c r="F30" s="10">
        <v>0</v>
      </c>
      <c r="G30" s="58">
        <v>412000</v>
      </c>
    </row>
    <row r="31" spans="1:7" ht="15">
      <c r="A31" s="26" t="s">
        <v>78</v>
      </c>
      <c r="B31" s="25" t="s">
        <v>79</v>
      </c>
      <c r="C31" s="10">
        <v>100000</v>
      </c>
      <c r="D31" s="10">
        <v>100000</v>
      </c>
      <c r="E31" s="58">
        <v>18760</v>
      </c>
      <c r="F31" s="10">
        <v>0</v>
      </c>
      <c r="G31" s="58">
        <v>18760</v>
      </c>
    </row>
    <row r="32" spans="1:7" ht="15">
      <c r="A32" s="29" t="s">
        <v>80</v>
      </c>
      <c r="B32" s="28" t="s">
        <v>81</v>
      </c>
      <c r="C32" s="16">
        <v>2832056</v>
      </c>
      <c r="D32" s="16">
        <f>SUM(D29:D31)</f>
        <v>3228056</v>
      </c>
      <c r="E32" s="16">
        <f>SUM(E29:E31)</f>
        <v>2329556</v>
      </c>
      <c r="F32" s="16">
        <v>0</v>
      </c>
      <c r="G32" s="16">
        <f>SUM(G29:G31)</f>
        <v>2329556</v>
      </c>
    </row>
    <row r="33" spans="1:7" ht="15">
      <c r="A33" s="33" t="s">
        <v>82</v>
      </c>
      <c r="B33" s="32" t="s">
        <v>83</v>
      </c>
      <c r="C33" s="16">
        <v>12702828</v>
      </c>
      <c r="D33" s="16">
        <f>SUM(D19+D22+D28+D32)</f>
        <v>14894442</v>
      </c>
      <c r="E33" s="16">
        <f>SUM(E19+E22+E28+E32)</f>
        <v>11839091</v>
      </c>
      <c r="F33" s="16">
        <v>0</v>
      </c>
      <c r="G33" s="16">
        <f>SUM(G19+G22+G28+G32)</f>
        <v>11839091</v>
      </c>
    </row>
    <row r="34" spans="1:7" s="39" customFormat="1" ht="12.75">
      <c r="A34" s="26" t="s">
        <v>84</v>
      </c>
      <c r="B34" s="25" t="s">
        <v>85</v>
      </c>
      <c r="C34" s="38"/>
      <c r="D34" s="38">
        <v>36000</v>
      </c>
      <c r="E34" s="59">
        <v>36000</v>
      </c>
      <c r="F34" s="38"/>
      <c r="G34" s="59">
        <v>36000</v>
      </c>
    </row>
    <row r="35" spans="1:7" ht="15">
      <c r="A35" s="40" t="s">
        <v>86</v>
      </c>
      <c r="B35" s="25" t="s">
        <v>87</v>
      </c>
      <c r="C35" s="10">
        <v>160000</v>
      </c>
      <c r="D35" s="10"/>
      <c r="E35" s="58"/>
      <c r="F35" s="10">
        <v>0</v>
      </c>
      <c r="G35" s="58"/>
    </row>
    <row r="36" spans="1:7" ht="15">
      <c r="A36" s="40" t="s">
        <v>88</v>
      </c>
      <c r="B36" s="25" t="s">
        <v>89</v>
      </c>
      <c r="C36" s="10">
        <v>480000</v>
      </c>
      <c r="D36" s="10">
        <v>660000</v>
      </c>
      <c r="E36" s="58">
        <v>562000</v>
      </c>
      <c r="F36" s="10">
        <v>0</v>
      </c>
      <c r="G36" s="58">
        <v>562000</v>
      </c>
    </row>
    <row r="37" spans="1:7" ht="15">
      <c r="A37" s="41" t="s">
        <v>90</v>
      </c>
      <c r="B37" s="32" t="s">
        <v>91</v>
      </c>
      <c r="C37" s="16">
        <v>640000</v>
      </c>
      <c r="D37" s="16">
        <f>SUM(D34:D36)</f>
        <v>696000</v>
      </c>
      <c r="E37" s="16">
        <f>SUM(E34:E36)</f>
        <v>598000</v>
      </c>
      <c r="F37" s="16">
        <v>0</v>
      </c>
      <c r="G37" s="16">
        <f>SUM(G34:G36)</f>
        <v>598000</v>
      </c>
    </row>
    <row r="38" spans="1:7" ht="15">
      <c r="A38" s="42" t="s">
        <v>92</v>
      </c>
      <c r="B38" s="25" t="s">
        <v>93</v>
      </c>
      <c r="C38" s="10">
        <v>0</v>
      </c>
      <c r="D38" s="10">
        <v>140620</v>
      </c>
      <c r="E38" s="58">
        <v>140620</v>
      </c>
      <c r="F38" s="10">
        <v>0</v>
      </c>
      <c r="G38" s="58">
        <v>140620</v>
      </c>
    </row>
    <row r="39" spans="1:7" ht="15">
      <c r="A39" s="42" t="s">
        <v>94</v>
      </c>
      <c r="B39" s="25" t="s">
        <v>95</v>
      </c>
      <c r="C39" s="10">
        <v>312960</v>
      </c>
      <c r="D39" s="10">
        <v>562960</v>
      </c>
      <c r="E39" s="58">
        <v>510253</v>
      </c>
      <c r="F39" s="10">
        <v>0</v>
      </c>
      <c r="G39" s="58">
        <v>510253</v>
      </c>
    </row>
    <row r="40" spans="1:7" ht="15">
      <c r="A40" s="42" t="s">
        <v>96</v>
      </c>
      <c r="B40" s="25" t="s">
        <v>97</v>
      </c>
      <c r="C40" s="10">
        <v>664000</v>
      </c>
      <c r="D40" s="10">
        <v>914000</v>
      </c>
      <c r="E40" s="58">
        <v>880000</v>
      </c>
      <c r="F40" s="10">
        <v>0</v>
      </c>
      <c r="G40" s="58">
        <v>880000</v>
      </c>
    </row>
    <row r="41" spans="1:7" ht="15">
      <c r="A41" s="43" t="s">
        <v>98</v>
      </c>
      <c r="B41" s="25" t="s">
        <v>99</v>
      </c>
      <c r="C41" s="10">
        <v>13221733</v>
      </c>
      <c r="D41" s="10">
        <v>10663318</v>
      </c>
      <c r="E41" s="58"/>
      <c r="F41" s="10">
        <v>0</v>
      </c>
      <c r="G41" s="58"/>
    </row>
    <row r="42" spans="1:7" ht="15">
      <c r="A42" s="41" t="s">
        <v>100</v>
      </c>
      <c r="B42" s="32" t="s">
        <v>101</v>
      </c>
      <c r="C42" s="16">
        <v>14198693</v>
      </c>
      <c r="D42" s="16">
        <f>SUM(D38:D41)</f>
        <v>12280898</v>
      </c>
      <c r="E42" s="16">
        <f>SUM(E38:E41)</f>
        <v>1530873</v>
      </c>
      <c r="F42" s="16">
        <v>0</v>
      </c>
      <c r="G42" s="16">
        <f>SUM(G38:G41)</f>
        <v>1530873</v>
      </c>
    </row>
    <row r="43" spans="1:7" ht="15.75">
      <c r="A43" s="44" t="s">
        <v>102</v>
      </c>
      <c r="B43" s="32"/>
      <c r="C43" s="45">
        <v>34002872</v>
      </c>
      <c r="D43" s="45">
        <f>SUM(D15+D16+D33+D37+D42)</f>
        <v>35285572</v>
      </c>
      <c r="E43" s="45">
        <f>SUM(E15+E16+E33+E37+E42)</f>
        <v>20327906</v>
      </c>
      <c r="F43" s="45">
        <v>0</v>
      </c>
      <c r="G43" s="45">
        <f>SUM(G15+G16+G33+G37+G42)</f>
        <v>20327906</v>
      </c>
    </row>
    <row r="44" spans="1:7" ht="15">
      <c r="A44" s="46" t="s">
        <v>103</v>
      </c>
      <c r="B44" s="25" t="s">
        <v>104</v>
      </c>
      <c r="C44" s="10">
        <v>5855397</v>
      </c>
      <c r="D44" s="10">
        <v>5915489</v>
      </c>
      <c r="E44" s="58">
        <v>3534399</v>
      </c>
      <c r="F44" s="10">
        <v>0</v>
      </c>
      <c r="G44" s="58">
        <v>3534399</v>
      </c>
    </row>
    <row r="45" spans="1:7" ht="15">
      <c r="A45" s="46" t="s">
        <v>105</v>
      </c>
      <c r="B45" s="25" t="s">
        <v>106</v>
      </c>
      <c r="C45" s="10">
        <v>0</v>
      </c>
      <c r="D45" s="10">
        <v>131458</v>
      </c>
      <c r="E45" s="58">
        <v>131458</v>
      </c>
      <c r="F45" s="10">
        <v>0</v>
      </c>
      <c r="G45" s="58">
        <v>131458</v>
      </c>
    </row>
    <row r="46" spans="1:7" ht="15">
      <c r="A46" s="46" t="s">
        <v>107</v>
      </c>
      <c r="B46" s="25" t="s">
        <v>108</v>
      </c>
      <c r="C46" s="10">
        <v>0</v>
      </c>
      <c r="D46" s="10">
        <v>4194195</v>
      </c>
      <c r="E46" s="58">
        <v>3825515</v>
      </c>
      <c r="F46" s="10">
        <v>0</v>
      </c>
      <c r="G46" s="58">
        <v>3825515</v>
      </c>
    </row>
    <row r="47" spans="1:7" ht="15">
      <c r="A47" s="37" t="s">
        <v>109</v>
      </c>
      <c r="B47" s="25" t="s">
        <v>110</v>
      </c>
      <c r="C47" s="10">
        <v>1554839</v>
      </c>
      <c r="D47" s="10">
        <v>1557539</v>
      </c>
      <c r="E47" s="58">
        <v>1347669</v>
      </c>
      <c r="F47" s="10">
        <v>0</v>
      </c>
      <c r="G47" s="58">
        <v>1347669</v>
      </c>
    </row>
    <row r="48" spans="1:7" ht="15">
      <c r="A48" s="47" t="s">
        <v>111</v>
      </c>
      <c r="B48" s="32" t="s">
        <v>112</v>
      </c>
      <c r="C48" s="16">
        <v>7410236</v>
      </c>
      <c r="D48" s="16">
        <f>SUM(D44:D47)</f>
        <v>11798681</v>
      </c>
      <c r="E48" s="16">
        <f>SUM(E44:E47)</f>
        <v>8839041</v>
      </c>
      <c r="F48" s="16">
        <v>0</v>
      </c>
      <c r="G48" s="16">
        <f>SUM(G44:G47)</f>
        <v>8839041</v>
      </c>
    </row>
    <row r="49" spans="1:7" ht="15">
      <c r="A49" s="40" t="s">
        <v>113</v>
      </c>
      <c r="B49" s="25" t="s">
        <v>114</v>
      </c>
      <c r="C49" s="10">
        <v>16462401</v>
      </c>
      <c r="D49" s="10">
        <v>13942401</v>
      </c>
      <c r="E49" s="58">
        <v>8564419</v>
      </c>
      <c r="F49" s="10">
        <v>0</v>
      </c>
      <c r="G49" s="58">
        <v>8564419</v>
      </c>
    </row>
    <row r="50" spans="1:7" ht="15">
      <c r="A50" s="40" t="s">
        <v>115</v>
      </c>
      <c r="B50" s="25" t="s">
        <v>116</v>
      </c>
      <c r="C50" s="10">
        <v>0</v>
      </c>
      <c r="D50" s="10">
        <v>250000</v>
      </c>
      <c r="E50" s="58">
        <v>59860</v>
      </c>
      <c r="F50" s="10">
        <v>0</v>
      </c>
      <c r="G50" s="58">
        <v>59860</v>
      </c>
    </row>
    <row r="51" spans="1:7" ht="15">
      <c r="A51" s="40" t="s">
        <v>117</v>
      </c>
      <c r="B51" s="25" t="s">
        <v>118</v>
      </c>
      <c r="C51" s="10">
        <v>4444849</v>
      </c>
      <c r="D51" s="10">
        <v>4714849</v>
      </c>
      <c r="E51" s="58">
        <v>2328555</v>
      </c>
      <c r="F51" s="10">
        <v>0</v>
      </c>
      <c r="G51" s="58">
        <v>2328555</v>
      </c>
    </row>
    <row r="52" spans="1:7" ht="15">
      <c r="A52" s="41" t="s">
        <v>119</v>
      </c>
      <c r="B52" s="32" t="s">
        <v>120</v>
      </c>
      <c r="C52" s="16">
        <v>20907250</v>
      </c>
      <c r="D52" s="16">
        <f>SUM(D49:D51)</f>
        <v>18907250</v>
      </c>
      <c r="E52" s="16">
        <f>SUM(E49:E51)</f>
        <v>10952834</v>
      </c>
      <c r="F52" s="16">
        <v>0</v>
      </c>
      <c r="G52" s="16">
        <f>SUM(G49:G51)</f>
        <v>10952834</v>
      </c>
    </row>
    <row r="53" spans="1:7" ht="15">
      <c r="A53" s="40" t="s">
        <v>121</v>
      </c>
      <c r="B53" s="25" t="s">
        <v>122</v>
      </c>
      <c r="C53" s="10">
        <v>210000</v>
      </c>
      <c r="D53" s="10"/>
      <c r="E53" s="58"/>
      <c r="F53" s="10">
        <v>0</v>
      </c>
      <c r="G53" s="58"/>
    </row>
    <row r="54" spans="1:7" ht="25.5">
      <c r="A54" s="40" t="s">
        <v>123</v>
      </c>
      <c r="B54" s="25" t="s">
        <v>124</v>
      </c>
      <c r="C54" s="10">
        <v>0</v>
      </c>
      <c r="D54" s="10">
        <v>210000</v>
      </c>
      <c r="E54" s="58">
        <v>0</v>
      </c>
      <c r="F54" s="10">
        <v>0</v>
      </c>
      <c r="G54" s="58">
        <v>0</v>
      </c>
    </row>
    <row r="55" spans="1:7" ht="15">
      <c r="A55" s="41" t="s">
        <v>125</v>
      </c>
      <c r="B55" s="32" t="s">
        <v>126</v>
      </c>
      <c r="C55" s="16">
        <v>210000</v>
      </c>
      <c r="D55" s="16">
        <f>SUM(D53:D54)</f>
        <v>210000</v>
      </c>
      <c r="E55" s="16">
        <f>SUM(E53:E54)</f>
        <v>0</v>
      </c>
      <c r="F55" s="16">
        <v>0</v>
      </c>
      <c r="G55" s="16">
        <f>SUM(G53:G54)</f>
        <v>0</v>
      </c>
    </row>
    <row r="56" spans="1:7" ht="15.75">
      <c r="A56" s="44" t="s">
        <v>127</v>
      </c>
      <c r="B56" s="32"/>
      <c r="C56" s="45">
        <v>28527486</v>
      </c>
      <c r="D56" s="45">
        <f>SUM(D48+D52+D55)</f>
        <v>30915931</v>
      </c>
      <c r="E56" s="45">
        <f>SUM(E48+E52+E55)</f>
        <v>19791875</v>
      </c>
      <c r="F56" s="45">
        <v>0</v>
      </c>
      <c r="G56" s="45">
        <f>SUM(G48+G52+G55)</f>
        <v>19791875</v>
      </c>
    </row>
    <row r="57" spans="1:7" ht="15.75">
      <c r="A57" s="48" t="s">
        <v>128</v>
      </c>
      <c r="B57" s="49" t="s">
        <v>129</v>
      </c>
      <c r="C57" s="15">
        <v>62530358</v>
      </c>
      <c r="D57" s="15">
        <f>SUM(D43+D56)</f>
        <v>66201503</v>
      </c>
      <c r="E57" s="15">
        <f>SUM(E43+E56)</f>
        <v>40119781</v>
      </c>
      <c r="F57" s="15">
        <v>0</v>
      </c>
      <c r="G57" s="15">
        <f>SUM(G43+G56)</f>
        <v>40119781</v>
      </c>
    </row>
    <row r="58" spans="1:7" ht="15">
      <c r="A58" s="50" t="s">
        <v>130</v>
      </c>
      <c r="B58" s="26" t="s">
        <v>131</v>
      </c>
      <c r="C58" s="51">
        <v>747815</v>
      </c>
      <c r="D58" s="51">
        <v>747815</v>
      </c>
      <c r="E58" s="58">
        <v>747815</v>
      </c>
      <c r="F58" s="51">
        <v>0</v>
      </c>
      <c r="G58" s="58">
        <v>747815</v>
      </c>
    </row>
    <row r="59" spans="1:7" ht="15">
      <c r="A59" s="52" t="s">
        <v>132</v>
      </c>
      <c r="B59" s="29" t="s">
        <v>133</v>
      </c>
      <c r="C59" s="53">
        <v>0</v>
      </c>
      <c r="D59" s="53">
        <v>0</v>
      </c>
      <c r="E59" s="58">
        <v>0</v>
      </c>
      <c r="F59" s="53">
        <v>0</v>
      </c>
      <c r="G59" s="58">
        <v>0</v>
      </c>
    </row>
    <row r="60" spans="1:7" ht="15.75">
      <c r="A60" s="54" t="s">
        <v>134</v>
      </c>
      <c r="B60" s="55" t="s">
        <v>135</v>
      </c>
      <c r="C60" s="53">
        <v>747815</v>
      </c>
      <c r="D60" s="53">
        <f>SUM(D58:D59)</f>
        <v>747815</v>
      </c>
      <c r="E60" s="53">
        <f>SUM(E58:E59)</f>
        <v>747815</v>
      </c>
      <c r="F60" s="53">
        <v>0</v>
      </c>
      <c r="G60" s="53">
        <f>SUM(G58:G59)</f>
        <v>747815</v>
      </c>
    </row>
    <row r="61" spans="1:7" ht="15.75">
      <c r="A61" s="56" t="s">
        <v>16</v>
      </c>
      <c r="B61" s="57"/>
      <c r="C61" s="15">
        <v>63278173</v>
      </c>
      <c r="D61" s="15">
        <f>SUM(D57+D60)</f>
        <v>66949318</v>
      </c>
      <c r="E61" s="15">
        <f>SUM(E57+E60)</f>
        <v>40867596</v>
      </c>
      <c r="F61" s="15">
        <v>0</v>
      </c>
      <c r="G61" s="15">
        <f>SUM(G57+G60)</f>
        <v>40867596</v>
      </c>
    </row>
  </sheetData>
  <sheetProtection/>
  <mergeCells count="5">
    <mergeCell ref="A1:G1"/>
    <mergeCell ref="A2:G2"/>
    <mergeCell ref="A3:G3"/>
    <mergeCell ref="A4:G4"/>
    <mergeCell ref="A5:G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3">
      <selection activeCell="O46" sqref="O46"/>
    </sheetView>
  </sheetViews>
  <sheetFormatPr defaultColWidth="9.140625" defaultRowHeight="15"/>
  <cols>
    <col min="1" max="1" width="42.421875" style="0" bestFit="1" customWidth="1"/>
    <col min="3" max="3" width="12.00390625" style="0" bestFit="1" customWidth="1"/>
    <col min="4" max="4" width="12.00390625" style="0" customWidth="1"/>
    <col min="5" max="5" width="13.28125" style="0" bestFit="1" customWidth="1"/>
    <col min="7" max="7" width="12.00390625" style="0" bestFit="1" customWidth="1"/>
  </cols>
  <sheetData>
    <row r="2" spans="1:7" ht="15">
      <c r="A2" s="224" t="s">
        <v>403</v>
      </c>
      <c r="B2" s="224"/>
      <c r="C2" s="224"/>
      <c r="D2" s="224"/>
      <c r="E2" s="224"/>
      <c r="F2" s="224"/>
      <c r="G2" s="224"/>
    </row>
    <row r="3" spans="1:7" ht="15.75">
      <c r="A3" s="221" t="s">
        <v>26</v>
      </c>
      <c r="B3" s="222"/>
      <c r="C3" s="222"/>
      <c r="D3" s="222"/>
      <c r="E3" s="222"/>
      <c r="F3" s="222"/>
      <c r="G3" s="223"/>
    </row>
    <row r="4" spans="1:7" ht="15.75">
      <c r="A4" s="221" t="s">
        <v>137</v>
      </c>
      <c r="B4" s="222"/>
      <c r="C4" s="222"/>
      <c r="D4" s="222"/>
      <c r="E4" s="222"/>
      <c r="F4" s="222"/>
      <c r="G4" s="223"/>
    </row>
    <row r="5" spans="1:7" ht="15">
      <c r="A5" s="176"/>
      <c r="B5" s="64"/>
      <c r="C5" s="64"/>
      <c r="D5" s="64"/>
      <c r="E5" s="64"/>
      <c r="G5" s="64" t="s">
        <v>2</v>
      </c>
    </row>
    <row r="6" spans="1:7" ht="38.25">
      <c r="A6" s="18" t="s">
        <v>28</v>
      </c>
      <c r="B6" s="19" t="s">
        <v>138</v>
      </c>
      <c r="C6" s="19" t="s">
        <v>4</v>
      </c>
      <c r="D6" s="19" t="s">
        <v>194</v>
      </c>
      <c r="E6" s="19" t="s">
        <v>24</v>
      </c>
      <c r="F6" s="19" t="s">
        <v>30</v>
      </c>
      <c r="G6" s="19" t="s">
        <v>139</v>
      </c>
    </row>
    <row r="7" spans="1:7" ht="25.5">
      <c r="A7" s="24" t="s">
        <v>140</v>
      </c>
      <c r="B7" s="37" t="s">
        <v>141</v>
      </c>
      <c r="C7" s="10">
        <v>11792372</v>
      </c>
      <c r="D7" s="10">
        <v>12792372</v>
      </c>
      <c r="E7" s="10">
        <v>12792372</v>
      </c>
      <c r="F7" s="10">
        <v>0</v>
      </c>
      <c r="G7" s="10">
        <v>12792372</v>
      </c>
    </row>
    <row r="8" spans="1:7" ht="15">
      <c r="A8" s="24" t="s">
        <v>142</v>
      </c>
      <c r="B8" s="37" t="s">
        <v>143</v>
      </c>
      <c r="C8" s="10">
        <v>5741760</v>
      </c>
      <c r="D8" s="10">
        <v>5520320</v>
      </c>
      <c r="E8" s="10">
        <v>5520320</v>
      </c>
      <c r="F8" s="10">
        <v>0</v>
      </c>
      <c r="G8" s="10">
        <v>5520320</v>
      </c>
    </row>
    <row r="9" spans="1:7" ht="15">
      <c r="A9" s="24" t="s">
        <v>144</v>
      </c>
      <c r="B9" s="37" t="s">
        <v>145</v>
      </c>
      <c r="C9" s="10">
        <v>1200000</v>
      </c>
      <c r="D9" s="10">
        <v>1200000</v>
      </c>
      <c r="E9" s="10">
        <v>1200000</v>
      </c>
      <c r="F9" s="10">
        <v>0</v>
      </c>
      <c r="G9" s="10">
        <v>1200000</v>
      </c>
    </row>
    <row r="10" spans="1:7" ht="15">
      <c r="A10" s="24" t="s">
        <v>146</v>
      </c>
      <c r="B10" s="37" t="s">
        <v>147</v>
      </c>
      <c r="C10" s="10">
        <v>0</v>
      </c>
      <c r="D10" s="10">
        <v>882500</v>
      </c>
      <c r="E10" s="10">
        <v>882500</v>
      </c>
      <c r="F10" s="10">
        <v>0</v>
      </c>
      <c r="G10" s="10">
        <v>882500</v>
      </c>
    </row>
    <row r="11" spans="1:7" ht="15">
      <c r="A11" s="24" t="s">
        <v>148</v>
      </c>
      <c r="B11" s="37" t="s">
        <v>149</v>
      </c>
      <c r="C11" s="10"/>
      <c r="D11" s="10">
        <v>221440</v>
      </c>
      <c r="E11" s="10">
        <v>221440</v>
      </c>
      <c r="F11" s="10"/>
      <c r="G11" s="10">
        <v>221440</v>
      </c>
    </row>
    <row r="12" spans="1:7" ht="15">
      <c r="A12" s="29" t="s">
        <v>150</v>
      </c>
      <c r="B12" s="65" t="s">
        <v>151</v>
      </c>
      <c r="C12" s="16">
        <v>18734132</v>
      </c>
      <c r="D12" s="16">
        <f>SUM(D7:D11)</f>
        <v>20616632</v>
      </c>
      <c r="E12" s="16">
        <f>SUM(E7:E11)</f>
        <v>20616632</v>
      </c>
      <c r="F12" s="10">
        <v>0</v>
      </c>
      <c r="G12" s="16">
        <f>SUM(G7:G11)</f>
        <v>20616632</v>
      </c>
    </row>
    <row r="13" spans="1:7" ht="25.5">
      <c r="A13" s="26" t="s">
        <v>152</v>
      </c>
      <c r="B13" s="37" t="s">
        <v>153</v>
      </c>
      <c r="C13" s="10">
        <v>0</v>
      </c>
      <c r="D13" s="10">
        <v>36000</v>
      </c>
      <c r="E13" s="10">
        <v>36000</v>
      </c>
      <c r="F13" s="10">
        <v>0</v>
      </c>
      <c r="G13" s="10">
        <v>36000</v>
      </c>
    </row>
    <row r="14" spans="1:7" ht="28.5">
      <c r="A14" s="33" t="s">
        <v>154</v>
      </c>
      <c r="B14" s="47" t="s">
        <v>155</v>
      </c>
      <c r="C14" s="16">
        <v>18734132</v>
      </c>
      <c r="D14" s="16">
        <f>SUM(D12:D13)</f>
        <v>20652632</v>
      </c>
      <c r="E14" s="16">
        <f>SUM(E12:E13)</f>
        <v>20652632</v>
      </c>
      <c r="F14" s="10">
        <v>0</v>
      </c>
      <c r="G14" s="16">
        <f>SUM(G12:G13)</f>
        <v>20652632</v>
      </c>
    </row>
    <row r="15" spans="1:7" s="39" customFormat="1" ht="12.75">
      <c r="A15" s="26" t="s">
        <v>156</v>
      </c>
      <c r="B15" s="37" t="s">
        <v>157</v>
      </c>
      <c r="C15" s="38"/>
      <c r="D15" s="38">
        <v>1000000</v>
      </c>
      <c r="E15" s="38">
        <v>1000000</v>
      </c>
      <c r="F15" s="38"/>
      <c r="G15" s="38">
        <v>1000000</v>
      </c>
    </row>
    <row r="16" spans="1:7" ht="15">
      <c r="A16" s="33" t="s">
        <v>158</v>
      </c>
      <c r="B16" s="47" t="s">
        <v>159</v>
      </c>
      <c r="C16" s="16"/>
      <c r="D16" s="16">
        <v>1000000</v>
      </c>
      <c r="E16" s="16">
        <v>1000000</v>
      </c>
      <c r="F16" s="10"/>
      <c r="G16" s="16">
        <v>1000000</v>
      </c>
    </row>
    <row r="17" spans="1:11" ht="15">
      <c r="A17" s="26" t="s">
        <v>160</v>
      </c>
      <c r="B17" s="37" t="s">
        <v>161</v>
      </c>
      <c r="C17" s="10">
        <v>1438000</v>
      </c>
      <c r="D17" s="10">
        <v>1438000</v>
      </c>
      <c r="E17" s="10">
        <v>1427118</v>
      </c>
      <c r="F17" s="10">
        <v>0</v>
      </c>
      <c r="G17" s="10">
        <v>1427118</v>
      </c>
      <c r="I17" s="66"/>
      <c r="K17" s="66"/>
    </row>
    <row r="18" spans="1:7" ht="15">
      <c r="A18" s="26" t="s">
        <v>162</v>
      </c>
      <c r="B18" s="37" t="s">
        <v>163</v>
      </c>
      <c r="C18" s="10">
        <v>1500000</v>
      </c>
      <c r="D18" s="10">
        <v>1500000</v>
      </c>
      <c r="E18" s="10">
        <v>3246832</v>
      </c>
      <c r="F18" s="10">
        <v>0</v>
      </c>
      <c r="G18" s="10">
        <v>3246832</v>
      </c>
    </row>
    <row r="19" spans="1:7" ht="15">
      <c r="A19" s="26" t="s">
        <v>164</v>
      </c>
      <c r="B19" s="37" t="s">
        <v>165</v>
      </c>
      <c r="C19" s="10">
        <v>925000</v>
      </c>
      <c r="D19" s="10">
        <v>925000</v>
      </c>
      <c r="E19" s="10">
        <v>996958</v>
      </c>
      <c r="F19" s="10">
        <v>0</v>
      </c>
      <c r="G19" s="10">
        <v>996958</v>
      </c>
    </row>
    <row r="20" spans="1:7" ht="15">
      <c r="A20" s="26" t="s">
        <v>166</v>
      </c>
      <c r="B20" s="37" t="s">
        <v>167</v>
      </c>
      <c r="C20" s="10">
        <v>0</v>
      </c>
      <c r="D20" s="10">
        <v>0</v>
      </c>
      <c r="E20" s="10">
        <v>15864</v>
      </c>
      <c r="F20" s="10">
        <v>0</v>
      </c>
      <c r="G20" s="10">
        <v>15864</v>
      </c>
    </row>
    <row r="21" spans="1:7" ht="15">
      <c r="A21" s="33" t="s">
        <v>168</v>
      </c>
      <c r="B21" s="47" t="s">
        <v>169</v>
      </c>
      <c r="C21" s="16">
        <v>3863000</v>
      </c>
      <c r="D21" s="16">
        <f>SUM(D17:D20)</f>
        <v>3863000</v>
      </c>
      <c r="E21" s="16">
        <f>SUM(E17:E20)</f>
        <v>5686772</v>
      </c>
      <c r="F21" s="10">
        <v>0</v>
      </c>
      <c r="G21" s="16">
        <f>SUM(G17:G20)</f>
        <v>5686772</v>
      </c>
    </row>
    <row r="22" spans="1:7" ht="15">
      <c r="A22" s="40" t="s">
        <v>170</v>
      </c>
      <c r="B22" s="37" t="s">
        <v>171</v>
      </c>
      <c r="C22" s="10">
        <v>5635387</v>
      </c>
      <c r="D22" s="10">
        <v>6072908</v>
      </c>
      <c r="E22" s="10">
        <v>5839016</v>
      </c>
      <c r="F22" s="10">
        <v>0</v>
      </c>
      <c r="G22" s="10">
        <v>5839016</v>
      </c>
    </row>
    <row r="23" spans="1:7" ht="15">
      <c r="A23" s="40" t="s">
        <v>172</v>
      </c>
      <c r="B23" s="37" t="s">
        <v>173</v>
      </c>
      <c r="C23" s="10"/>
      <c r="D23" s="10">
        <v>74982</v>
      </c>
      <c r="E23" s="10">
        <v>74982</v>
      </c>
      <c r="F23" s="10"/>
      <c r="G23" s="10">
        <v>74982</v>
      </c>
    </row>
    <row r="24" spans="1:7" ht="15">
      <c r="A24" s="40" t="s">
        <v>174</v>
      </c>
      <c r="B24" s="37" t="s">
        <v>175</v>
      </c>
      <c r="C24" s="10">
        <v>1690485</v>
      </c>
      <c r="D24" s="10">
        <v>1690485</v>
      </c>
      <c r="E24" s="10">
        <v>1353638</v>
      </c>
      <c r="F24" s="10">
        <v>0</v>
      </c>
      <c r="G24" s="10">
        <v>1353638</v>
      </c>
    </row>
    <row r="25" spans="1:7" ht="15">
      <c r="A25" s="40" t="s">
        <v>176</v>
      </c>
      <c r="B25" s="37" t="s">
        <v>177</v>
      </c>
      <c r="C25" s="10">
        <v>2142202</v>
      </c>
      <c r="D25" s="10">
        <v>2142202</v>
      </c>
      <c r="E25" s="10">
        <v>1928577</v>
      </c>
      <c r="F25" s="10">
        <v>0</v>
      </c>
      <c r="G25" s="10">
        <v>1928577</v>
      </c>
    </row>
    <row r="26" spans="1:7" ht="15">
      <c r="A26" s="40" t="s">
        <v>197</v>
      </c>
      <c r="B26" s="37" t="s">
        <v>198</v>
      </c>
      <c r="C26" s="10"/>
      <c r="D26" s="10"/>
      <c r="E26" s="10">
        <v>250500</v>
      </c>
      <c r="F26" s="10"/>
      <c r="G26" s="10">
        <v>250500</v>
      </c>
    </row>
    <row r="27" spans="1:7" ht="15">
      <c r="A27" s="40" t="s">
        <v>195</v>
      </c>
      <c r="B27" s="37" t="s">
        <v>196</v>
      </c>
      <c r="C27" s="10"/>
      <c r="D27" s="10"/>
      <c r="E27" s="10">
        <v>69642</v>
      </c>
      <c r="F27" s="10"/>
      <c r="G27" s="10">
        <v>69642</v>
      </c>
    </row>
    <row r="28" spans="1:7" ht="15">
      <c r="A28" s="40" t="s">
        <v>178</v>
      </c>
      <c r="B28" s="37" t="s">
        <v>179</v>
      </c>
      <c r="C28" s="10">
        <v>0</v>
      </c>
      <c r="D28" s="10">
        <v>240142</v>
      </c>
      <c r="E28" s="10">
        <v>240368</v>
      </c>
      <c r="F28" s="10">
        <v>0</v>
      </c>
      <c r="G28" s="10">
        <v>240368</v>
      </c>
    </row>
    <row r="29" spans="1:7" ht="15">
      <c r="A29" s="41" t="s">
        <v>180</v>
      </c>
      <c r="B29" s="47" t="s">
        <v>181</v>
      </c>
      <c r="C29" s="16">
        <v>9468074</v>
      </c>
      <c r="D29" s="16">
        <f>SUM(D22:D28)</f>
        <v>10220719</v>
      </c>
      <c r="E29" s="16">
        <f>SUM(E22:E28)</f>
        <v>9756723</v>
      </c>
      <c r="F29" s="10">
        <v>0</v>
      </c>
      <c r="G29" s="16">
        <f>SUM(G22:G28)</f>
        <v>9756723</v>
      </c>
    </row>
    <row r="30" spans="1:7" ht="15">
      <c r="A30" s="67" t="s">
        <v>182</v>
      </c>
      <c r="B30" s="65" t="s">
        <v>183</v>
      </c>
      <c r="C30" s="68"/>
      <c r="D30" s="68"/>
      <c r="E30" s="68">
        <v>55118</v>
      </c>
      <c r="F30" s="10">
        <v>0</v>
      </c>
      <c r="G30" s="68">
        <v>55118</v>
      </c>
    </row>
    <row r="31" spans="1:7" ht="15">
      <c r="A31" s="41" t="s">
        <v>184</v>
      </c>
      <c r="B31" s="47" t="s">
        <v>185</v>
      </c>
      <c r="C31" s="16"/>
      <c r="D31" s="16"/>
      <c r="E31" s="16">
        <f>SUM(E30)</f>
        <v>55118</v>
      </c>
      <c r="F31" s="10">
        <v>0</v>
      </c>
      <c r="G31" s="16">
        <f>SUM(G30)</f>
        <v>55118</v>
      </c>
    </row>
    <row r="32" spans="1:7" ht="15.75">
      <c r="A32" s="69" t="s">
        <v>186</v>
      </c>
      <c r="B32" s="48" t="s">
        <v>187</v>
      </c>
      <c r="C32" s="16">
        <v>32065206</v>
      </c>
      <c r="D32" s="16">
        <f>SUM(D14+D16+D21+D29+D31)</f>
        <v>35736351</v>
      </c>
      <c r="E32" s="16">
        <f>SUM(E14+E16+E21+E29+E31)</f>
        <v>37151245</v>
      </c>
      <c r="F32" s="10">
        <v>0</v>
      </c>
      <c r="G32" s="16">
        <f>SUM(G14+G16+G21+G29+G31)</f>
        <v>37151245</v>
      </c>
    </row>
    <row r="33" spans="1:7" ht="15.75">
      <c r="A33" s="56" t="s">
        <v>188</v>
      </c>
      <c r="B33" s="48"/>
      <c r="C33" s="16">
        <v>28527486</v>
      </c>
      <c r="D33" s="190" t="s">
        <v>469</v>
      </c>
      <c r="E33" s="16">
        <v>15732221</v>
      </c>
      <c r="F33" s="10">
        <v>0</v>
      </c>
      <c r="G33" s="16">
        <f>SUM(N24)</f>
        <v>0</v>
      </c>
    </row>
    <row r="34" spans="1:7" ht="15.75">
      <c r="A34" s="56" t="s">
        <v>189</v>
      </c>
      <c r="B34" s="48"/>
      <c r="C34" s="16">
        <v>-28527486</v>
      </c>
      <c r="D34" s="16">
        <v>-29915931</v>
      </c>
      <c r="E34" s="16">
        <v>-18736757</v>
      </c>
      <c r="F34" s="10">
        <v>0</v>
      </c>
      <c r="G34" s="16"/>
    </row>
    <row r="35" spans="1:7" ht="25.5">
      <c r="A35" s="26" t="s">
        <v>190</v>
      </c>
      <c r="B35" s="26" t="s">
        <v>191</v>
      </c>
      <c r="C35" s="10">
        <v>31212967</v>
      </c>
      <c r="D35" s="10">
        <v>31212967</v>
      </c>
      <c r="E35" s="10">
        <v>31212967</v>
      </c>
      <c r="F35" s="10">
        <v>0</v>
      </c>
      <c r="G35" s="10">
        <v>31212967</v>
      </c>
    </row>
    <row r="36" spans="1:7" s="36" customFormat="1" ht="15">
      <c r="A36" s="26" t="s">
        <v>199</v>
      </c>
      <c r="B36" s="26" t="s">
        <v>200</v>
      </c>
      <c r="C36" s="10"/>
      <c r="D36" s="10"/>
      <c r="E36" s="10">
        <v>851268</v>
      </c>
      <c r="F36" s="10">
        <v>0</v>
      </c>
      <c r="G36" s="10">
        <v>851268</v>
      </c>
    </row>
    <row r="37" spans="1:7" ht="15.75">
      <c r="A37" s="54" t="s">
        <v>192</v>
      </c>
      <c r="B37" s="55" t="s">
        <v>193</v>
      </c>
      <c r="C37" s="16">
        <v>31212967</v>
      </c>
      <c r="D37" s="16">
        <f>SUM(D35:D36)</f>
        <v>31212967</v>
      </c>
      <c r="E37" s="16">
        <f>SUM(E35:E36)</f>
        <v>32064235</v>
      </c>
      <c r="F37" s="10">
        <v>0</v>
      </c>
      <c r="G37" s="16">
        <f>SUM(G35:G36)</f>
        <v>32064235</v>
      </c>
    </row>
    <row r="38" spans="1:7" ht="15.75">
      <c r="A38" s="56" t="s">
        <v>23</v>
      </c>
      <c r="B38" s="57"/>
      <c r="C38" s="16">
        <v>63278173</v>
      </c>
      <c r="D38" s="16">
        <f>SUM(D32+D37)</f>
        <v>66949318</v>
      </c>
      <c r="E38" s="16">
        <f>SUM(E32+E37)</f>
        <v>69215480</v>
      </c>
      <c r="F38" s="10">
        <v>0</v>
      </c>
      <c r="G38" s="16">
        <f>SUM(G32+G37)</f>
        <v>69215480</v>
      </c>
    </row>
    <row r="40" spans="1:6" ht="15">
      <c r="A40" s="214"/>
      <c r="B40" s="214"/>
      <c r="C40" s="214"/>
      <c r="D40" s="214"/>
      <c r="E40" s="214"/>
      <c r="F40" s="214"/>
    </row>
  </sheetData>
  <sheetProtection/>
  <mergeCells count="4">
    <mergeCell ref="A2:G2"/>
    <mergeCell ref="A3:G3"/>
    <mergeCell ref="A4:G4"/>
    <mergeCell ref="A40:F4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51.8515625" style="0" customWidth="1"/>
    <col min="2" max="2" width="16.140625" style="0" customWidth="1"/>
    <col min="3" max="3" width="15.140625" style="0" customWidth="1"/>
  </cols>
  <sheetData>
    <row r="1" spans="1:2" ht="15">
      <c r="A1" s="214"/>
      <c r="B1" s="214"/>
    </row>
    <row r="2" spans="1:3" ht="15">
      <c r="A2" s="214" t="s">
        <v>404</v>
      </c>
      <c r="B2" s="214"/>
      <c r="C2" s="215"/>
    </row>
    <row r="3" spans="1:3" ht="15.75">
      <c r="A3" s="216" t="s">
        <v>231</v>
      </c>
      <c r="B3" s="215"/>
      <c r="C3" s="215"/>
    </row>
    <row r="4" spans="1:3" ht="16.5">
      <c r="A4" s="225" t="s">
        <v>201</v>
      </c>
      <c r="B4" s="226"/>
      <c r="C4" s="227"/>
    </row>
    <row r="5" ht="15">
      <c r="A5" s="71"/>
    </row>
    <row r="6" spans="1:3" ht="15">
      <c r="A6" s="71"/>
      <c r="C6" s="63"/>
    </row>
    <row r="7" spans="1:8" ht="63.75">
      <c r="A7" s="72" t="s">
        <v>202</v>
      </c>
      <c r="B7" s="73" t="s">
        <v>203</v>
      </c>
      <c r="C7" s="73" t="s">
        <v>232</v>
      </c>
      <c r="G7" s="74"/>
      <c r="H7" s="74"/>
    </row>
    <row r="8" spans="1:3" ht="15">
      <c r="A8" s="75" t="s">
        <v>204</v>
      </c>
      <c r="B8" s="76"/>
      <c r="C8" s="76"/>
    </row>
    <row r="9" spans="1:3" ht="15">
      <c r="A9" s="75" t="s">
        <v>205</v>
      </c>
      <c r="B9" s="76"/>
      <c r="C9" s="76"/>
    </row>
    <row r="10" spans="1:3" ht="15">
      <c r="A10" s="75" t="s">
        <v>206</v>
      </c>
      <c r="B10" s="76"/>
      <c r="C10" s="76"/>
    </row>
    <row r="11" spans="1:3" ht="15">
      <c r="A11" s="75" t="s">
        <v>207</v>
      </c>
      <c r="B11" s="76"/>
      <c r="C11" s="76"/>
    </row>
    <row r="12" spans="1:3" ht="22.5" customHeight="1">
      <c r="A12" s="77" t="s">
        <v>208</v>
      </c>
      <c r="B12" s="76"/>
      <c r="C12" s="76"/>
    </row>
    <row r="13" spans="1:3" ht="15">
      <c r="A13" s="75" t="s">
        <v>209</v>
      </c>
      <c r="B13" s="76"/>
      <c r="C13" s="76"/>
    </row>
    <row r="14" spans="1:3" ht="25.5">
      <c r="A14" s="75" t="s">
        <v>210</v>
      </c>
      <c r="B14" s="76"/>
      <c r="C14" s="76"/>
    </row>
    <row r="15" spans="1:3" ht="15">
      <c r="A15" s="75" t="s">
        <v>211</v>
      </c>
      <c r="B15" s="76"/>
      <c r="C15" s="76"/>
    </row>
    <row r="16" spans="1:3" ht="15">
      <c r="A16" s="75" t="s">
        <v>212</v>
      </c>
      <c r="B16" s="76">
        <v>1</v>
      </c>
      <c r="C16" s="76">
        <v>1</v>
      </c>
    </row>
    <row r="17" spans="1:3" ht="15">
      <c r="A17" s="75" t="s">
        <v>213</v>
      </c>
      <c r="B17" s="76"/>
      <c r="C17" s="76"/>
    </row>
    <row r="18" spans="1:3" ht="15">
      <c r="A18" s="75" t="s">
        <v>214</v>
      </c>
      <c r="B18" s="76"/>
      <c r="C18" s="76"/>
    </row>
    <row r="19" spans="1:3" ht="15">
      <c r="A19" s="75" t="s">
        <v>215</v>
      </c>
      <c r="B19" s="76"/>
      <c r="C19" s="76"/>
    </row>
    <row r="20" spans="1:3" ht="15">
      <c r="A20" s="77" t="s">
        <v>216</v>
      </c>
      <c r="B20" s="76">
        <v>1</v>
      </c>
      <c r="C20" s="76">
        <v>1</v>
      </c>
    </row>
    <row r="21" spans="1:3" ht="38.25">
      <c r="A21" s="75" t="s">
        <v>217</v>
      </c>
      <c r="B21" s="76">
        <v>1</v>
      </c>
      <c r="C21" s="76">
        <v>1</v>
      </c>
    </row>
    <row r="22" spans="1:3" ht="15">
      <c r="A22" s="75" t="s">
        <v>218</v>
      </c>
      <c r="B22" s="76">
        <v>0</v>
      </c>
      <c r="C22" s="76">
        <v>0</v>
      </c>
    </row>
    <row r="23" spans="1:3" ht="15">
      <c r="A23" s="75" t="s">
        <v>219</v>
      </c>
      <c r="B23" s="76">
        <v>1</v>
      </c>
      <c r="C23" s="76">
        <v>0</v>
      </c>
    </row>
    <row r="24" spans="1:3" ht="15">
      <c r="A24" s="77" t="s">
        <v>220</v>
      </c>
      <c r="B24" s="76">
        <v>3</v>
      </c>
      <c r="C24" s="76">
        <v>1</v>
      </c>
    </row>
    <row r="25" spans="1:3" ht="15">
      <c r="A25" s="75" t="s">
        <v>221</v>
      </c>
      <c r="B25" s="76">
        <v>1</v>
      </c>
      <c r="C25" s="76">
        <v>1</v>
      </c>
    </row>
    <row r="26" spans="1:3" ht="25.5">
      <c r="A26" s="75" t="s">
        <v>222</v>
      </c>
      <c r="B26" s="76">
        <v>4</v>
      </c>
      <c r="C26" s="76">
        <v>4</v>
      </c>
    </row>
    <row r="27" spans="1:3" ht="25.5">
      <c r="A27" s="75" t="s">
        <v>223</v>
      </c>
      <c r="B27" s="76">
        <v>0</v>
      </c>
      <c r="C27" s="76">
        <v>0</v>
      </c>
    </row>
    <row r="28" spans="1:3" ht="15">
      <c r="A28" s="77" t="s">
        <v>224</v>
      </c>
      <c r="B28" s="76">
        <v>5</v>
      </c>
      <c r="C28" s="76">
        <v>5</v>
      </c>
    </row>
    <row r="29" spans="1:3" ht="38.25">
      <c r="A29" s="77" t="s">
        <v>225</v>
      </c>
      <c r="B29" s="78">
        <v>2</v>
      </c>
      <c r="C29" s="78">
        <v>2</v>
      </c>
    </row>
    <row r="30" spans="1:3" ht="38.25">
      <c r="A30" s="75" t="s">
        <v>226</v>
      </c>
      <c r="B30" s="76">
        <v>0</v>
      </c>
      <c r="C30" s="76">
        <v>0</v>
      </c>
    </row>
    <row r="31" spans="1:3" ht="51">
      <c r="A31" s="75" t="s">
        <v>227</v>
      </c>
      <c r="B31" s="76">
        <v>0</v>
      </c>
      <c r="C31" s="76">
        <v>0</v>
      </c>
    </row>
    <row r="32" spans="1:3" ht="25.5">
      <c r="A32" s="75" t="s">
        <v>228</v>
      </c>
      <c r="B32" s="76">
        <v>0</v>
      </c>
      <c r="C32" s="76">
        <v>0</v>
      </c>
    </row>
    <row r="33" spans="1:3" ht="15">
      <c r="A33" s="75" t="s">
        <v>229</v>
      </c>
      <c r="B33" s="76">
        <v>0</v>
      </c>
      <c r="C33" s="76">
        <v>0</v>
      </c>
    </row>
    <row r="34" spans="1:3" ht="38.25">
      <c r="A34" s="77" t="s">
        <v>230</v>
      </c>
      <c r="B34" s="76"/>
      <c r="C34" s="76"/>
    </row>
  </sheetData>
  <sheetProtection/>
  <mergeCells count="4">
    <mergeCell ref="A1:B1"/>
    <mergeCell ref="A2:C2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57.140625" style="0" customWidth="1"/>
    <col min="3" max="3" width="15.00390625" style="0" customWidth="1"/>
    <col min="4" max="4" width="13.421875" style="0" customWidth="1"/>
    <col min="5" max="5" width="12.421875" style="0" customWidth="1"/>
  </cols>
  <sheetData>
    <row r="2" spans="1:3" ht="15">
      <c r="A2" s="79"/>
      <c r="B2" s="79"/>
      <c r="C2" s="79"/>
    </row>
    <row r="3" spans="1:8" ht="15">
      <c r="A3" s="214" t="s">
        <v>405</v>
      </c>
      <c r="B3" s="214"/>
      <c r="C3" s="214"/>
      <c r="D3" s="214"/>
      <c r="E3" s="215"/>
      <c r="F3" s="79"/>
      <c r="G3" s="80"/>
      <c r="H3" s="80"/>
    </row>
    <row r="4" spans="1:8" ht="15.75">
      <c r="A4" s="216" t="s">
        <v>248</v>
      </c>
      <c r="B4" s="215"/>
      <c r="C4" s="215"/>
      <c r="D4" s="215"/>
      <c r="E4" s="215"/>
      <c r="F4" s="81"/>
      <c r="G4" s="80"/>
      <c r="H4" s="80"/>
    </row>
    <row r="5" spans="1:8" ht="19.5">
      <c r="A5" s="228" t="s">
        <v>233</v>
      </c>
      <c r="B5" s="215"/>
      <c r="C5" s="215"/>
      <c r="D5" s="215"/>
      <c r="E5" s="215"/>
      <c r="F5" s="79"/>
      <c r="G5" s="79"/>
      <c r="H5" s="79"/>
    </row>
    <row r="6" spans="1:3" ht="19.5">
      <c r="A6" s="70"/>
      <c r="B6" s="83"/>
      <c r="C6" s="84"/>
    </row>
    <row r="7" spans="1:3" ht="19.5">
      <c r="A7" s="70"/>
      <c r="B7" s="83"/>
      <c r="C7" s="84"/>
    </row>
    <row r="8" spans="3:5" ht="15">
      <c r="C8" s="85"/>
      <c r="E8" t="s">
        <v>2</v>
      </c>
    </row>
    <row r="9" spans="1:5" ht="25.5">
      <c r="A9" s="18" t="s">
        <v>28</v>
      </c>
      <c r="B9" s="19" t="s">
        <v>29</v>
      </c>
      <c r="C9" s="20" t="s">
        <v>234</v>
      </c>
      <c r="D9" s="20" t="s">
        <v>244</v>
      </c>
      <c r="E9" s="20" t="s">
        <v>24</v>
      </c>
    </row>
    <row r="10" spans="1:5" ht="27.75" customHeight="1">
      <c r="A10" s="67" t="s">
        <v>235</v>
      </c>
      <c r="B10" s="65" t="s">
        <v>104</v>
      </c>
      <c r="C10" s="16"/>
      <c r="D10" s="16"/>
      <c r="E10" s="16"/>
    </row>
    <row r="11" spans="1:5" s="36" customFormat="1" ht="15">
      <c r="A11" s="40" t="s">
        <v>245</v>
      </c>
      <c r="B11" s="37" t="s">
        <v>104</v>
      </c>
      <c r="C11" s="10"/>
      <c r="D11" s="10"/>
      <c r="E11" s="10">
        <v>96571</v>
      </c>
    </row>
    <row r="12" spans="1:5" ht="15">
      <c r="A12" s="40" t="s">
        <v>236</v>
      </c>
      <c r="B12" s="37" t="s">
        <v>104</v>
      </c>
      <c r="C12" s="10">
        <v>250000</v>
      </c>
      <c r="D12" s="10">
        <v>0</v>
      </c>
      <c r="E12" s="10">
        <v>61480</v>
      </c>
    </row>
    <row r="13" spans="1:5" ht="15">
      <c r="A13" s="40" t="s">
        <v>237</v>
      </c>
      <c r="B13" s="37" t="s">
        <v>104</v>
      </c>
      <c r="C13" s="10">
        <v>5605397</v>
      </c>
      <c r="D13" s="10">
        <v>5915489</v>
      </c>
      <c r="E13" s="10">
        <v>3376348</v>
      </c>
    </row>
    <row r="14" spans="1:5" ht="15">
      <c r="A14" s="40" t="s">
        <v>238</v>
      </c>
      <c r="B14" s="37" t="s">
        <v>106</v>
      </c>
      <c r="C14" s="10"/>
      <c r="D14" s="10">
        <v>131458</v>
      </c>
      <c r="E14" s="10">
        <v>131458</v>
      </c>
    </row>
    <row r="15" spans="1:5" ht="15">
      <c r="A15" s="40" t="s">
        <v>239</v>
      </c>
      <c r="B15" s="37" t="s">
        <v>108</v>
      </c>
      <c r="C15" s="10"/>
      <c r="D15" s="10">
        <v>4194195</v>
      </c>
      <c r="E15" s="10">
        <v>1325515</v>
      </c>
    </row>
    <row r="16" spans="1:5" ht="15">
      <c r="A16" s="40" t="s">
        <v>246</v>
      </c>
      <c r="B16" s="37" t="s">
        <v>108</v>
      </c>
      <c r="C16" s="10"/>
      <c r="D16" s="10"/>
      <c r="E16" s="10">
        <v>2500000</v>
      </c>
    </row>
    <row r="17" spans="1:5" ht="15">
      <c r="A17" s="26" t="s">
        <v>109</v>
      </c>
      <c r="B17" s="37" t="s">
        <v>110</v>
      </c>
      <c r="C17" s="10">
        <v>1554839</v>
      </c>
      <c r="D17" s="10">
        <v>1557539</v>
      </c>
      <c r="E17" s="10">
        <v>1347669</v>
      </c>
    </row>
    <row r="18" spans="1:5" ht="15.75">
      <c r="A18" s="86" t="s">
        <v>111</v>
      </c>
      <c r="B18" s="87" t="s">
        <v>112</v>
      </c>
      <c r="C18" s="16">
        <v>7410236</v>
      </c>
      <c r="D18" s="16">
        <f>SUM(D12:D17)</f>
        <v>11798681</v>
      </c>
      <c r="E18" s="16">
        <f>SUM(E11:E17)</f>
        <v>8839041</v>
      </c>
    </row>
    <row r="19" spans="1:5" ht="15">
      <c r="A19" s="67" t="s">
        <v>113</v>
      </c>
      <c r="B19" s="65" t="s">
        <v>114</v>
      </c>
      <c r="C19" s="16"/>
      <c r="D19" s="16"/>
      <c r="E19" s="16"/>
    </row>
    <row r="20" spans="1:5" ht="15">
      <c r="A20" s="40" t="s">
        <v>240</v>
      </c>
      <c r="B20" s="37" t="s">
        <v>114</v>
      </c>
      <c r="C20" s="10">
        <v>5118110</v>
      </c>
      <c r="D20" s="10">
        <v>5118110</v>
      </c>
      <c r="E20" s="10">
        <v>5118110</v>
      </c>
    </row>
    <row r="21" spans="1:5" ht="15">
      <c r="A21" s="40" t="s">
        <v>247</v>
      </c>
      <c r="B21" s="37"/>
      <c r="C21" s="10"/>
      <c r="D21" s="10">
        <v>3446309</v>
      </c>
      <c r="E21" s="10">
        <v>3446309</v>
      </c>
    </row>
    <row r="22" spans="1:5" ht="15">
      <c r="A22" s="40" t="s">
        <v>241</v>
      </c>
      <c r="B22" s="37" t="s">
        <v>114</v>
      </c>
      <c r="C22" s="10">
        <v>300000</v>
      </c>
      <c r="D22" s="10">
        <v>250000</v>
      </c>
      <c r="E22" s="58">
        <v>0</v>
      </c>
    </row>
    <row r="23" spans="1:5" ht="15">
      <c r="A23" s="40" t="s">
        <v>242</v>
      </c>
      <c r="B23" s="37" t="s">
        <v>114</v>
      </c>
      <c r="C23" s="10">
        <v>11044291</v>
      </c>
      <c r="D23" s="10">
        <v>5127982</v>
      </c>
      <c r="E23" s="10">
        <v>0</v>
      </c>
    </row>
    <row r="24" spans="1:5" ht="15">
      <c r="A24" s="40" t="s">
        <v>243</v>
      </c>
      <c r="B24" s="37" t="s">
        <v>116</v>
      </c>
      <c r="C24" s="10"/>
      <c r="D24" s="10">
        <v>250000</v>
      </c>
      <c r="E24" s="58">
        <v>59860</v>
      </c>
    </row>
    <row r="25" spans="1:5" ht="15">
      <c r="A25" s="40" t="s">
        <v>117</v>
      </c>
      <c r="B25" s="37" t="s">
        <v>118</v>
      </c>
      <c r="C25" s="10">
        <v>4444849</v>
      </c>
      <c r="D25" s="10">
        <v>4714849</v>
      </c>
      <c r="E25" s="58">
        <v>2328555</v>
      </c>
    </row>
    <row r="26" spans="1:5" ht="15.75">
      <c r="A26" s="86" t="s">
        <v>119</v>
      </c>
      <c r="B26" s="87" t="s">
        <v>120</v>
      </c>
      <c r="C26" s="16">
        <v>20907250</v>
      </c>
      <c r="D26" s="16">
        <f>SUM(D20:D25)</f>
        <v>18907250</v>
      </c>
      <c r="E26" s="16">
        <f>SUM(E20:E25)</f>
        <v>10952834</v>
      </c>
    </row>
  </sheetData>
  <sheetProtection/>
  <mergeCells count="3">
    <mergeCell ref="A3:E3"/>
    <mergeCell ref="A4:E4"/>
    <mergeCell ref="A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33.421875" style="0" customWidth="1"/>
    <col min="2" max="2" width="10.7109375" style="0" customWidth="1"/>
    <col min="3" max="3" width="11.28125" style="0" bestFit="1" customWidth="1"/>
    <col min="4" max="4" width="12.421875" style="0" bestFit="1" customWidth="1"/>
    <col min="5" max="5" width="11.28125" style="0" bestFit="1" customWidth="1"/>
  </cols>
  <sheetData>
    <row r="1" spans="1:3" ht="15">
      <c r="A1" s="214"/>
      <c r="B1" s="214"/>
      <c r="C1" s="214"/>
    </row>
    <row r="2" spans="1:3" ht="15">
      <c r="A2" s="79"/>
      <c r="B2" s="79"/>
      <c r="C2" s="79"/>
    </row>
    <row r="3" spans="1:6" ht="15">
      <c r="A3" s="214" t="s">
        <v>406</v>
      </c>
      <c r="B3" s="214"/>
      <c r="C3" s="214"/>
      <c r="D3" s="214"/>
      <c r="E3" s="215"/>
      <c r="F3" s="79"/>
    </row>
    <row r="4" spans="1:6" ht="15.75">
      <c r="A4" s="216" t="s">
        <v>248</v>
      </c>
      <c r="B4" s="215"/>
      <c r="C4" s="215"/>
      <c r="D4" s="215"/>
      <c r="E4" s="215"/>
      <c r="F4" s="81"/>
    </row>
    <row r="5" spans="1:8" ht="19.5">
      <c r="A5" s="228" t="s">
        <v>249</v>
      </c>
      <c r="B5" s="215"/>
      <c r="C5" s="215"/>
      <c r="D5" s="215"/>
      <c r="E5" s="215"/>
      <c r="F5" s="79"/>
      <c r="G5" s="79"/>
      <c r="H5" s="79"/>
    </row>
    <row r="6" spans="1:8" ht="19.5">
      <c r="A6" s="82"/>
      <c r="B6" s="1"/>
      <c r="C6" s="1"/>
      <c r="D6" s="1"/>
      <c r="E6" s="79"/>
      <c r="F6" s="79"/>
      <c r="G6" s="79"/>
      <c r="H6" s="79"/>
    </row>
    <row r="7" spans="1:8" ht="19.5">
      <c r="A7" s="82"/>
      <c r="B7" s="1"/>
      <c r="C7" s="1"/>
      <c r="D7" s="1"/>
      <c r="E7" s="79"/>
      <c r="F7" s="79"/>
      <c r="G7" s="79"/>
      <c r="H7" s="79"/>
    </row>
    <row r="8" spans="1:8" ht="19.5">
      <c r="A8" s="82"/>
      <c r="B8" s="1"/>
      <c r="C8" s="1"/>
      <c r="D8" s="1"/>
      <c r="E8" s="79"/>
      <c r="F8" s="79"/>
      <c r="G8" s="79"/>
      <c r="H8" s="79"/>
    </row>
    <row r="9" ht="15">
      <c r="E9" s="88" t="s">
        <v>2</v>
      </c>
    </row>
    <row r="10" spans="1:5" ht="45">
      <c r="A10" s="89" t="s">
        <v>28</v>
      </c>
      <c r="B10" s="90" t="s">
        <v>29</v>
      </c>
      <c r="C10" s="91" t="s">
        <v>250</v>
      </c>
      <c r="D10" s="92" t="s">
        <v>251</v>
      </c>
      <c r="E10" s="92" t="s">
        <v>5</v>
      </c>
    </row>
    <row r="11" spans="1:5" ht="27" customHeight="1">
      <c r="A11" s="67" t="s">
        <v>252</v>
      </c>
      <c r="B11" s="65" t="s">
        <v>99</v>
      </c>
      <c r="C11" s="16">
        <v>13221733</v>
      </c>
      <c r="D11" s="94">
        <v>12482895</v>
      </c>
      <c r="E11" s="94">
        <v>10663318</v>
      </c>
    </row>
    <row r="12" spans="1:5" ht="27.75" customHeight="1">
      <c r="A12" s="67" t="s">
        <v>253</v>
      </c>
      <c r="B12" s="65" t="s">
        <v>99</v>
      </c>
      <c r="C12" s="16">
        <v>0</v>
      </c>
      <c r="D12" s="95">
        <v>0</v>
      </c>
      <c r="E12" s="95">
        <v>0</v>
      </c>
    </row>
    <row r="13" spans="1:5" ht="15">
      <c r="A13" s="58"/>
      <c r="B13" s="58"/>
      <c r="C13" s="10"/>
      <c r="D13" s="93"/>
      <c r="E13" s="93"/>
    </row>
  </sheetData>
  <sheetProtection/>
  <mergeCells count="4">
    <mergeCell ref="A1:C1"/>
    <mergeCell ref="A3:E3"/>
    <mergeCell ref="A4:E4"/>
    <mergeCell ref="A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8.8515625" style="0" customWidth="1"/>
    <col min="2" max="2" width="14.00390625" style="0" customWidth="1"/>
    <col min="3" max="3" width="10.57421875" style="0" bestFit="1" customWidth="1"/>
    <col min="4" max="4" width="15.140625" style="0" customWidth="1"/>
    <col min="5" max="5" width="12.140625" style="63" customWidth="1"/>
  </cols>
  <sheetData>
    <row r="1" spans="1:5" ht="15">
      <c r="A1" s="214" t="s">
        <v>525</v>
      </c>
      <c r="B1" s="214"/>
      <c r="C1" s="214"/>
      <c r="D1" s="215"/>
      <c r="E1" s="215"/>
    </row>
    <row r="2" spans="1:5" ht="18.75">
      <c r="A2" s="229" t="s">
        <v>292</v>
      </c>
      <c r="B2" s="229"/>
      <c r="C2" s="229"/>
      <c r="D2" s="215"/>
      <c r="E2" s="215"/>
    </row>
    <row r="3" spans="1:5" ht="15.75" customHeight="1">
      <c r="A3" s="218" t="s">
        <v>293</v>
      </c>
      <c r="B3" s="218"/>
      <c r="C3" s="218"/>
      <c r="D3" s="215"/>
      <c r="E3" s="215"/>
    </row>
    <row r="4" spans="1:3" ht="19.5">
      <c r="A4" s="105"/>
      <c r="B4" s="106"/>
      <c r="C4" s="107"/>
    </row>
    <row r="5" ht="15">
      <c r="A5" s="96"/>
    </row>
    <row r="6" spans="1:5" ht="28.5">
      <c r="A6" s="108" t="s">
        <v>3</v>
      </c>
      <c r="B6" s="19" t="s">
        <v>29</v>
      </c>
      <c r="C6" s="97" t="s">
        <v>4</v>
      </c>
      <c r="D6" s="98" t="s">
        <v>194</v>
      </c>
      <c r="E6" s="109" t="s">
        <v>24</v>
      </c>
    </row>
    <row r="7" spans="1:256" ht="15">
      <c r="A7" s="99" t="s">
        <v>294</v>
      </c>
      <c r="B7" s="29" t="s">
        <v>85</v>
      </c>
      <c r="C7" s="100"/>
      <c r="D7" s="100">
        <v>36000</v>
      </c>
      <c r="E7" s="110">
        <v>36000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5" ht="15">
      <c r="A8" s="42" t="s">
        <v>254</v>
      </c>
      <c r="B8" s="37" t="s">
        <v>255</v>
      </c>
      <c r="C8" s="10"/>
      <c r="D8" s="10"/>
      <c r="E8" s="58"/>
    </row>
    <row r="9" spans="1:5" ht="15">
      <c r="A9" s="42" t="s">
        <v>256</v>
      </c>
      <c r="B9" s="37" t="s">
        <v>255</v>
      </c>
      <c r="C9" s="10"/>
      <c r="D9" s="10"/>
      <c r="E9" s="58"/>
    </row>
    <row r="10" spans="1:5" ht="25.5">
      <c r="A10" s="42" t="s">
        <v>257</v>
      </c>
      <c r="B10" s="37" t="s">
        <v>255</v>
      </c>
      <c r="C10" s="10"/>
      <c r="D10" s="10"/>
      <c r="E10" s="58"/>
    </row>
    <row r="11" spans="1:5" ht="15">
      <c r="A11" s="42" t="s">
        <v>258</v>
      </c>
      <c r="B11" s="37" t="s">
        <v>255</v>
      </c>
      <c r="C11" s="10"/>
      <c r="D11" s="10"/>
      <c r="E11" s="58"/>
    </row>
    <row r="12" spans="1:5" ht="15">
      <c r="A12" s="40" t="s">
        <v>259</v>
      </c>
      <c r="B12" s="37" t="s">
        <v>255</v>
      </c>
      <c r="C12" s="10"/>
      <c r="D12" s="10"/>
      <c r="E12" s="58"/>
    </row>
    <row r="13" spans="1:5" ht="15">
      <c r="A13" s="40" t="s">
        <v>260</v>
      </c>
      <c r="B13" s="37" t="s">
        <v>255</v>
      </c>
      <c r="C13" s="10"/>
      <c r="D13" s="10"/>
      <c r="E13" s="58"/>
    </row>
    <row r="14" spans="1:5" ht="15">
      <c r="A14" s="67" t="s">
        <v>261</v>
      </c>
      <c r="B14" s="52" t="s">
        <v>255</v>
      </c>
      <c r="C14" s="10"/>
      <c r="D14" s="10"/>
      <c r="E14" s="58"/>
    </row>
    <row r="15" spans="1:5" ht="15">
      <c r="A15" s="42" t="s">
        <v>262</v>
      </c>
      <c r="B15" s="37" t="s">
        <v>263</v>
      </c>
      <c r="C15" s="10"/>
      <c r="D15" s="10"/>
      <c r="E15" s="58"/>
    </row>
    <row r="16" spans="1:5" ht="15">
      <c r="A16" s="101" t="s">
        <v>264</v>
      </c>
      <c r="B16" s="52" t="s">
        <v>263</v>
      </c>
      <c r="C16" s="10"/>
      <c r="D16" s="10"/>
      <c r="E16" s="58"/>
    </row>
    <row r="17" spans="1:5" ht="15">
      <c r="A17" s="42" t="s">
        <v>265</v>
      </c>
      <c r="B17" s="37" t="s">
        <v>266</v>
      </c>
      <c r="C17" s="10"/>
      <c r="D17" s="10"/>
      <c r="E17" s="58"/>
    </row>
    <row r="18" spans="1:5" ht="15">
      <c r="A18" s="42" t="s">
        <v>267</v>
      </c>
      <c r="B18" s="37" t="s">
        <v>266</v>
      </c>
      <c r="C18" s="10"/>
      <c r="D18" s="10"/>
      <c r="E18" s="58"/>
    </row>
    <row r="19" spans="1:5" ht="15">
      <c r="A19" s="40" t="s">
        <v>268</v>
      </c>
      <c r="B19" s="37" t="s">
        <v>266</v>
      </c>
      <c r="C19" s="10"/>
      <c r="D19" s="10"/>
      <c r="E19" s="58"/>
    </row>
    <row r="20" spans="1:5" ht="15">
      <c r="A20" s="40" t="s">
        <v>269</v>
      </c>
      <c r="B20" s="37" t="s">
        <v>266</v>
      </c>
      <c r="C20" s="10"/>
      <c r="D20" s="10"/>
      <c r="E20" s="58"/>
    </row>
    <row r="21" spans="1:5" ht="25.5">
      <c r="A21" s="40" t="s">
        <v>270</v>
      </c>
      <c r="B21" s="37" t="s">
        <v>266</v>
      </c>
      <c r="C21" s="10"/>
      <c r="D21" s="10"/>
      <c r="E21" s="58"/>
    </row>
    <row r="22" spans="1:5" ht="25.5">
      <c r="A22" s="102" t="s">
        <v>271</v>
      </c>
      <c r="B22" s="37" t="s">
        <v>266</v>
      </c>
      <c r="C22" s="10"/>
      <c r="D22" s="10"/>
      <c r="E22" s="58"/>
    </row>
    <row r="23" spans="1:5" ht="15">
      <c r="A23" s="103" t="s">
        <v>272</v>
      </c>
      <c r="B23" s="52" t="s">
        <v>266</v>
      </c>
      <c r="C23" s="10"/>
      <c r="D23" s="10"/>
      <c r="E23" s="58"/>
    </row>
    <row r="24" spans="1:5" ht="15">
      <c r="A24" s="42" t="s">
        <v>273</v>
      </c>
      <c r="B24" s="37" t="s">
        <v>87</v>
      </c>
      <c r="C24" s="10"/>
      <c r="D24" s="10"/>
      <c r="E24" s="58"/>
    </row>
    <row r="25" spans="1:5" ht="15">
      <c r="A25" s="42" t="s">
        <v>274</v>
      </c>
      <c r="B25" s="37" t="s">
        <v>275</v>
      </c>
      <c r="C25" s="10">
        <v>160000</v>
      </c>
      <c r="D25" s="10"/>
      <c r="E25" s="58"/>
    </row>
    <row r="26" spans="1:5" ht="15">
      <c r="A26" s="103" t="s">
        <v>276</v>
      </c>
      <c r="B26" s="65" t="s">
        <v>87</v>
      </c>
      <c r="C26" s="16">
        <v>160000</v>
      </c>
      <c r="D26" s="16"/>
      <c r="E26" s="58"/>
    </row>
    <row r="27" spans="1:5" ht="15">
      <c r="A27" s="42" t="s">
        <v>277</v>
      </c>
      <c r="B27" s="37" t="s">
        <v>89</v>
      </c>
      <c r="C27" s="10"/>
      <c r="D27" s="10"/>
      <c r="E27" s="58"/>
    </row>
    <row r="28" spans="1:5" ht="15">
      <c r="A28" s="42" t="s">
        <v>278</v>
      </c>
      <c r="B28" s="37" t="s">
        <v>89</v>
      </c>
      <c r="C28" s="10"/>
      <c r="D28" s="10"/>
      <c r="E28" s="58"/>
    </row>
    <row r="29" spans="1:5" ht="15">
      <c r="A29" s="40" t="s">
        <v>279</v>
      </c>
      <c r="B29" s="37" t="s">
        <v>89</v>
      </c>
      <c r="C29" s="10">
        <v>480000</v>
      </c>
      <c r="D29" s="10">
        <v>660000</v>
      </c>
      <c r="E29" s="58">
        <v>562000</v>
      </c>
    </row>
    <row r="30" spans="1:5" ht="15">
      <c r="A30" s="40" t="s">
        <v>280</v>
      </c>
      <c r="B30" s="37" t="s">
        <v>89</v>
      </c>
      <c r="C30" s="10"/>
      <c r="D30" s="10"/>
      <c r="E30" s="58"/>
    </row>
    <row r="31" spans="1:5" ht="15">
      <c r="A31" s="40" t="s">
        <v>281</v>
      </c>
      <c r="B31" s="37" t="s">
        <v>89</v>
      </c>
      <c r="C31" s="10"/>
      <c r="D31" s="10"/>
      <c r="E31" s="58"/>
    </row>
    <row r="32" spans="1:5" ht="25.5">
      <c r="A32" s="40" t="s">
        <v>282</v>
      </c>
      <c r="B32" s="37" t="s">
        <v>89</v>
      </c>
      <c r="C32" s="10"/>
      <c r="D32" s="10"/>
      <c r="E32" s="58"/>
    </row>
    <row r="33" spans="1:5" ht="15">
      <c r="A33" s="40" t="s">
        <v>283</v>
      </c>
      <c r="B33" s="37" t="s">
        <v>89</v>
      </c>
      <c r="C33" s="10"/>
      <c r="D33" s="10"/>
      <c r="E33" s="58"/>
    </row>
    <row r="34" spans="1:5" ht="15">
      <c r="A34" s="40" t="s">
        <v>284</v>
      </c>
      <c r="B34" s="37" t="s">
        <v>285</v>
      </c>
      <c r="C34" s="10"/>
      <c r="D34" s="10"/>
      <c r="E34" s="58"/>
    </row>
    <row r="35" spans="1:5" ht="15">
      <c r="A35" s="40" t="s">
        <v>286</v>
      </c>
      <c r="B35" s="37" t="s">
        <v>89</v>
      </c>
      <c r="C35" s="10"/>
      <c r="D35" s="10"/>
      <c r="E35" s="58"/>
    </row>
    <row r="36" spans="1:5" ht="15">
      <c r="A36" s="40" t="s">
        <v>287</v>
      </c>
      <c r="B36" s="37" t="s">
        <v>89</v>
      </c>
      <c r="C36" s="10"/>
      <c r="D36" s="10"/>
      <c r="E36" s="58"/>
    </row>
    <row r="37" spans="1:5" ht="25.5">
      <c r="A37" s="40" t="s">
        <v>288</v>
      </c>
      <c r="B37" s="37" t="s">
        <v>289</v>
      </c>
      <c r="C37" s="10"/>
      <c r="D37" s="10"/>
      <c r="E37" s="58"/>
    </row>
    <row r="38" spans="1:5" ht="25.5">
      <c r="A38" s="40" t="s">
        <v>290</v>
      </c>
      <c r="B38" s="37" t="s">
        <v>89</v>
      </c>
      <c r="C38" s="10"/>
      <c r="D38" s="10"/>
      <c r="E38" s="58"/>
    </row>
    <row r="39" spans="1:5" ht="15">
      <c r="A39" s="103" t="s">
        <v>291</v>
      </c>
      <c r="B39" s="52" t="s">
        <v>89</v>
      </c>
      <c r="C39" s="16">
        <v>480000</v>
      </c>
      <c r="D39" s="16">
        <v>696000</v>
      </c>
      <c r="E39" s="62">
        <f>SUM(E7:E38)</f>
        <v>598000</v>
      </c>
    </row>
    <row r="40" spans="1:5" ht="15.75">
      <c r="A40" s="104" t="s">
        <v>90</v>
      </c>
      <c r="B40" s="87" t="s">
        <v>91</v>
      </c>
      <c r="C40" s="16">
        <v>640000</v>
      </c>
      <c r="D40" s="16">
        <v>696000</v>
      </c>
      <c r="E40" s="62">
        <f>SUM(E39)</f>
        <v>598000</v>
      </c>
    </row>
  </sheetData>
  <sheetProtection/>
  <mergeCells count="3">
    <mergeCell ref="A2:E2"/>
    <mergeCell ref="A3:E3"/>
    <mergeCell ref="A1:E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1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59.57421875" style="63" customWidth="1"/>
    <col min="2" max="2" width="5.8515625" style="63" bestFit="1" customWidth="1"/>
    <col min="3" max="3" width="14.140625" style="63" customWidth="1"/>
    <col min="4" max="4" width="14.421875" style="63" bestFit="1" customWidth="1"/>
    <col min="5" max="5" width="11.57421875" style="85" customWidth="1"/>
    <col min="6" max="16384" width="9.140625" style="63" customWidth="1"/>
  </cols>
  <sheetData>
    <row r="3" spans="1:5" ht="15">
      <c r="A3" s="214" t="s">
        <v>407</v>
      </c>
      <c r="B3" s="214"/>
      <c r="C3" s="214"/>
      <c r="D3" s="214"/>
      <c r="E3" s="215"/>
    </row>
    <row r="4" spans="1:5" ht="18.75">
      <c r="A4" s="229" t="s">
        <v>292</v>
      </c>
      <c r="B4" s="229"/>
      <c r="C4" s="229"/>
      <c r="D4" s="214"/>
      <c r="E4" s="230"/>
    </row>
    <row r="5" spans="1:5" ht="18.75">
      <c r="A5" s="229" t="s">
        <v>399</v>
      </c>
      <c r="B5" s="229"/>
      <c r="C5" s="229"/>
      <c r="D5" s="229"/>
      <c r="E5" s="231"/>
    </row>
    <row r="7" spans="1:3" ht="19.5">
      <c r="A7" s="70"/>
      <c r="B7" s="170"/>
      <c r="C7" s="84"/>
    </row>
    <row r="8" spans="1:5" ht="15">
      <c r="A8" s="96"/>
      <c r="E8" s="85" t="s">
        <v>2</v>
      </c>
    </row>
    <row r="9" spans="1:5" ht="28.5">
      <c r="A9" s="108" t="s">
        <v>3</v>
      </c>
      <c r="B9" s="19" t="s">
        <v>29</v>
      </c>
      <c r="C9" s="97" t="s">
        <v>295</v>
      </c>
      <c r="D9" s="98" t="s">
        <v>5</v>
      </c>
      <c r="E9" s="117" t="s">
        <v>24</v>
      </c>
    </row>
    <row r="10" spans="1:5" s="173" customFormat="1" ht="15">
      <c r="A10" s="111" t="s">
        <v>300</v>
      </c>
      <c r="B10" s="26" t="s">
        <v>95</v>
      </c>
      <c r="C10" s="112"/>
      <c r="D10" s="113">
        <v>200000</v>
      </c>
      <c r="E10" s="115">
        <v>200000</v>
      </c>
    </row>
    <row r="11" spans="1:5" ht="15">
      <c r="A11" s="40" t="s">
        <v>296</v>
      </c>
      <c r="B11" s="37" t="s">
        <v>95</v>
      </c>
      <c r="C11" s="114">
        <v>147960</v>
      </c>
      <c r="D11" s="114">
        <v>147960</v>
      </c>
      <c r="E11" s="114">
        <v>192480</v>
      </c>
    </row>
    <row r="12" spans="1:5" ht="15">
      <c r="A12" s="40" t="s">
        <v>297</v>
      </c>
      <c r="B12" s="37" t="s">
        <v>95</v>
      </c>
      <c r="C12" s="10">
        <v>165000</v>
      </c>
      <c r="D12" s="10">
        <v>215000</v>
      </c>
      <c r="E12" s="10">
        <v>117773</v>
      </c>
    </row>
    <row r="13" spans="1:5" ht="15">
      <c r="A13" s="103" t="s">
        <v>94</v>
      </c>
      <c r="B13" s="65" t="s">
        <v>95</v>
      </c>
      <c r="C13" s="16">
        <f>SUM(C11:C12)</f>
        <v>312960</v>
      </c>
      <c r="D13" s="16">
        <f>SUM(D10:D12)</f>
        <v>562960</v>
      </c>
      <c r="E13" s="10">
        <f>SUM(E10:E12)</f>
        <v>510253</v>
      </c>
    </row>
    <row r="14" spans="1:5" ht="15">
      <c r="A14" s="42" t="s">
        <v>301</v>
      </c>
      <c r="B14" s="37" t="s">
        <v>99</v>
      </c>
      <c r="C14" s="10"/>
      <c r="D14" s="10"/>
      <c r="E14" s="10">
        <v>54000</v>
      </c>
    </row>
    <row r="15" spans="1:5" ht="15">
      <c r="A15" s="40" t="s">
        <v>298</v>
      </c>
      <c r="B15" s="26" t="s">
        <v>99</v>
      </c>
      <c r="C15" s="10">
        <v>664000</v>
      </c>
      <c r="D15" s="10">
        <v>914000</v>
      </c>
      <c r="E15" s="10">
        <v>826000</v>
      </c>
    </row>
    <row r="16" spans="1:5" ht="15">
      <c r="A16" s="67" t="s">
        <v>299</v>
      </c>
      <c r="B16" s="65" t="s">
        <v>99</v>
      </c>
      <c r="C16" s="16">
        <v>914000</v>
      </c>
      <c r="D16" s="16">
        <v>914000</v>
      </c>
      <c r="E16" s="16">
        <f>SUM(E14:E15)</f>
        <v>880000</v>
      </c>
    </row>
  </sheetData>
  <sheetProtection/>
  <mergeCells count="3">
    <mergeCell ref="A4:E4"/>
    <mergeCell ref="A5:E5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46.57421875" style="0" customWidth="1"/>
    <col min="2" max="2" width="10.00390625" style="0" customWidth="1"/>
    <col min="3" max="3" width="15.57421875" style="0" customWidth="1"/>
    <col min="4" max="4" width="15.28125" style="0" customWidth="1"/>
    <col min="5" max="5" width="11.140625" style="85" customWidth="1"/>
  </cols>
  <sheetData>
    <row r="1" spans="1:3" ht="15">
      <c r="A1" s="214"/>
      <c r="B1" s="214"/>
      <c r="C1" s="214"/>
    </row>
    <row r="2" spans="1:5" ht="15">
      <c r="A2" s="214" t="s">
        <v>408</v>
      </c>
      <c r="B2" s="214"/>
      <c r="C2" s="214"/>
      <c r="D2" s="215"/>
      <c r="E2" s="215"/>
    </row>
    <row r="3" spans="1:5" ht="18.75">
      <c r="A3" s="229" t="s">
        <v>292</v>
      </c>
      <c r="B3" s="229"/>
      <c r="C3" s="229"/>
      <c r="D3" s="215"/>
      <c r="E3" s="215"/>
    </row>
    <row r="4" spans="1:5" ht="19.5">
      <c r="A4" s="228" t="s">
        <v>302</v>
      </c>
      <c r="B4" s="214"/>
      <c r="C4" s="214"/>
      <c r="D4" s="215"/>
      <c r="E4" s="215"/>
    </row>
    <row r="7" spans="1:5" ht="28.5" customHeight="1">
      <c r="A7" s="108" t="s">
        <v>3</v>
      </c>
      <c r="B7" s="19" t="s">
        <v>29</v>
      </c>
      <c r="C7" s="97" t="s">
        <v>4</v>
      </c>
      <c r="D7" s="98" t="s">
        <v>5</v>
      </c>
      <c r="E7" s="117" t="s">
        <v>24</v>
      </c>
    </row>
    <row r="8" spans="1:5" ht="15">
      <c r="A8" s="26" t="s">
        <v>303</v>
      </c>
      <c r="B8" s="26" t="s">
        <v>161</v>
      </c>
      <c r="C8" s="10">
        <v>400000</v>
      </c>
      <c r="D8" s="10">
        <v>400000</v>
      </c>
      <c r="E8" s="10">
        <v>342342</v>
      </c>
    </row>
    <row r="9" spans="1:5" ht="15">
      <c r="A9" s="26" t="s">
        <v>304</v>
      </c>
      <c r="B9" s="26" t="s">
        <v>161</v>
      </c>
      <c r="C9" s="10">
        <v>938000</v>
      </c>
      <c r="D9" s="10">
        <v>938000</v>
      </c>
      <c r="E9" s="10">
        <v>975581</v>
      </c>
    </row>
    <row r="10" spans="1:5" ht="15">
      <c r="A10" s="26" t="s">
        <v>305</v>
      </c>
      <c r="B10" s="26" t="s">
        <v>161</v>
      </c>
      <c r="C10" s="10">
        <v>100000</v>
      </c>
      <c r="D10" s="10">
        <v>100000</v>
      </c>
      <c r="E10" s="10">
        <v>109195</v>
      </c>
    </row>
    <row r="11" spans="1:5" ht="15">
      <c r="A11" s="29" t="s">
        <v>160</v>
      </c>
      <c r="B11" s="65" t="s">
        <v>161</v>
      </c>
      <c r="C11" s="16">
        <v>1438000</v>
      </c>
      <c r="D11" s="16">
        <v>1438000</v>
      </c>
      <c r="E11" s="10">
        <f>SUM(E8:E10)</f>
        <v>1427118</v>
      </c>
    </row>
    <row r="12" spans="1:5" s="61" customFormat="1" ht="15">
      <c r="A12" s="29" t="s">
        <v>162</v>
      </c>
      <c r="B12" s="65" t="s">
        <v>163</v>
      </c>
      <c r="C12" s="16">
        <v>1500000</v>
      </c>
      <c r="D12" s="16">
        <v>1500000</v>
      </c>
      <c r="E12" s="16">
        <v>3246832</v>
      </c>
    </row>
    <row r="13" spans="1:5" ht="25.5">
      <c r="A13" s="116" t="s">
        <v>306</v>
      </c>
      <c r="B13" s="116" t="s">
        <v>163</v>
      </c>
      <c r="C13" s="118">
        <v>1500000</v>
      </c>
      <c r="D13" s="118">
        <v>1500000</v>
      </c>
      <c r="E13" s="119">
        <v>3246832</v>
      </c>
    </row>
    <row r="14" spans="1:5" s="61" customFormat="1" ht="15">
      <c r="A14" s="29" t="s">
        <v>164</v>
      </c>
      <c r="B14" s="65" t="s">
        <v>165</v>
      </c>
      <c r="C14" s="16">
        <v>925000</v>
      </c>
      <c r="D14" s="16">
        <v>925000</v>
      </c>
      <c r="E14" s="16">
        <v>996958</v>
      </c>
    </row>
    <row r="15" spans="1:5" ht="15">
      <c r="A15" s="29" t="s">
        <v>307</v>
      </c>
      <c r="B15" s="65" t="s">
        <v>308</v>
      </c>
      <c r="C15" s="16">
        <f>SUM(C13:C14)</f>
        <v>2425000</v>
      </c>
      <c r="D15" s="16">
        <f>SUM(D13:D14)</f>
        <v>2425000</v>
      </c>
      <c r="E15" s="16">
        <f>SUM(E13:E14)</f>
        <v>4243790</v>
      </c>
    </row>
    <row r="16" spans="1:5" s="63" customFormat="1" ht="15">
      <c r="A16" s="58" t="s">
        <v>309</v>
      </c>
      <c r="B16" s="58" t="s">
        <v>167</v>
      </c>
      <c r="C16" s="58"/>
      <c r="D16" s="58"/>
      <c r="E16" s="10">
        <v>15864</v>
      </c>
    </row>
    <row r="17" spans="1:5" s="36" customFormat="1" ht="15">
      <c r="A17" s="33" t="s">
        <v>310</v>
      </c>
      <c r="B17" s="47" t="s">
        <v>169</v>
      </c>
      <c r="C17" s="121">
        <f>SUM(C11+C15+C16)</f>
        <v>3863000</v>
      </c>
      <c r="D17" s="121">
        <f>SUM(D11+D15+D16)</f>
        <v>3863000</v>
      </c>
      <c r="E17" s="121">
        <f>SUM(E11+E15+E16)</f>
        <v>5686772</v>
      </c>
    </row>
  </sheetData>
  <sheetProtection/>
  <mergeCells count="4">
    <mergeCell ref="A1:C1"/>
    <mergeCell ref="A2:E2"/>
    <mergeCell ref="A3:E3"/>
    <mergeCell ref="A4:E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Jegyző</cp:lastModifiedBy>
  <cp:lastPrinted>2018-06-01T08:37:44Z</cp:lastPrinted>
  <dcterms:created xsi:type="dcterms:W3CDTF">2018-05-09T09:16:40Z</dcterms:created>
  <dcterms:modified xsi:type="dcterms:W3CDTF">2018-06-01T10:27:55Z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