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730" windowHeight="11700" firstSheet="1" activeTab="1"/>
  </bookViews>
  <sheets>
    <sheet name="Bevétlek és kiadások" sheetId="1" r:id="rId1"/>
    <sheet name="kiadások működési, felhalmozási" sheetId="2" r:id="rId2"/>
    <sheet name="bevételek működési, felhalmozás" sheetId="3" r:id="rId3"/>
    <sheet name="beruházás, felújítás" sheetId="4" r:id="rId4"/>
    <sheet name="Tartalék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<sst xmlns="http://schemas.openxmlformats.org/spreadsheetml/2006/main" count="353" uniqueCount="281">
  <si>
    <t>Völcsej Község Önkormányzat  2015. évi költségvetésének mérlege</t>
  </si>
  <si>
    <t>Kiadások (E Ft)</t>
  </si>
  <si>
    <t>Rovat megnevezése</t>
  </si>
  <si>
    <t>Rovat-szám</t>
  </si>
  <si>
    <t xml:space="preserve">eredeti ei. </t>
  </si>
  <si>
    <t>módosított ei. 2015.06.30.</t>
  </si>
  <si>
    <t xml:space="preserve">állami (államigazgatási) feladatok 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</si>
  <si>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</si>
  <si>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</si>
  <si>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</si>
  <si>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</si>
  <si>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</si>
  <si>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</si>
  <si>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</si>
  <si>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</si>
  <si>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</si>
  <si>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</si>
  <si>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</si>
  <si>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</si>
  <si>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</si>
  <si>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</si>
  <si>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</si>
  <si>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</si>
  <si>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</si>
  <si>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</si>
  <si>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</si>
  <si>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</si>
  <si>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</si>
  <si>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</si>
  <si>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</si>
  <si>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</si>
  <si>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</si>
  <si>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</si>
  <si>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</si>
  <si>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</si>
  <si>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</si>
  <si>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</si>
  <si>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</si>
  <si>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</si>
  <si>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</si>
  <si>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</si>
  <si>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</si>
  <si>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</si>
  <si>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</si>
  <si>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</si>
  <si>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</si>
  <si>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</si>
  <si>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</si>
  <si>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</si>
  <si>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</si>
  <si>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</si>
  <si>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</si>
  <si>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</si>
  <si>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</si>
  <si>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</si>
  <si>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</si>
  <si>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</si>
  <si>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</si>
  <si>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</si>
  <si>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</si>
  <si>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</si>
  <si>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</si>
  <si>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</si>
  <si>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</si>
  <si>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</si>
  <si>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</si>
  <si>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</si>
  <si>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</si>
  <si>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</si>
  <si>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</si>
  <si>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</si>
  <si>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</si>
  <si>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</si>
  <si>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</si>
  <si>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</si>
  <si>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</si>
  <si>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</si>
  <si>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</si>
  <si>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</si>
  <si>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</si>
  <si>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</si>
  <si>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</si>
  <si>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</si>
  <si>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</si>
  <si>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</si>
  <si>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</si>
  <si>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</si>
  <si>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</si>
  <si>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</si>
  <si>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</si>
  <si>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</si>
  <si>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</si>
  <si>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</si>
  <si>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</si>
  <si>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</si>
  <si>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</si>
  <si>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</si>
  <si>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Betegséggel kapcsolatos (nem társadalombiztosítási) ellátások</t>
  </si>
  <si>
    <t>K44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</si>
  <si>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</si>
  <si>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</si>
  <si>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</si>
  <si>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</si>
  <si>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</si>
  <si>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</si>
  <si>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Elvonások és befizetések</t>
  </si>
  <si>
    <t>K502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</si>
  <si>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</si>
  <si>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</si>
  <si>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</si>
  <si>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</si>
  <si>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</si>
  <si>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</si>
  <si>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</si>
  <si>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</si>
  <si>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</si>
  <si>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</si>
  <si>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</si>
  <si>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</si>
  <si>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</si>
  <si>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</si>
  <si>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</si>
  <si>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</si>
  <si>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</si>
  <si>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</si>
  <si>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</si>
  <si>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</si>
  <si>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</si>
  <si>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</si>
  <si>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</si>
  <si>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</si>
  <si>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</si>
  <si>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</si>
  <si>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</si>
  <si>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</si>
  <si>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</si>
  <si>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</si>
  <si>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</si>
  <si>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</si>
  <si>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</si>
  <si>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</si>
  <si>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</si>
  <si>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>Központi, irányító szervi támogatások folyósítása</t>
  </si>
  <si>
    <t>K915</t>
  </si>
  <si>
    <t xml:space="preserve">Belföldi finanszírozás kiadásai </t>
  </si>
  <si>
    <t>K91</t>
  </si>
  <si>
    <t xml:space="preserve">Finanszírozási kiadások </t>
  </si>
  <si>
    <t>K9</t>
  </si>
  <si>
    <t>KIADÁSOK ÖSSZESEN (K1-9)</t>
  </si>
  <si>
    <t>Teljesítés</t>
  </si>
  <si>
    <t>Az egységes rovatrend szerint a kiemelt kiadási és bevételi jogcímek</t>
  </si>
  <si>
    <t>Megnevezés</t>
  </si>
  <si>
    <t xml:space="preserve">Eredeti ei. </t>
  </si>
  <si>
    <t>Módosított ei. 2015.06.30.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</si>
  <si>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</si>
  <si>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</si>
  <si>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</si>
  <si>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</si>
  <si>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</si>
  <si>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</si>
  <si>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</si>
  <si>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</si>
  <si>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</si>
  <si>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</si>
  <si>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</si>
  <si>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</si>
  <si>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</si>
  <si>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</si>
  <si>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</si>
  <si>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</si>
  <si>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</si>
  <si>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</si>
  <si>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</si>
  <si>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</si>
  <si>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Bevételek (E Ft)</t>
  </si>
  <si>
    <t>Rovat-
szám</t>
  </si>
  <si>
    <t>eredeti ei.</t>
  </si>
  <si>
    <t>Helyi önkormányzatok működésének általános támogatása</t>
  </si>
  <si>
    <t>B111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</si>
  <si>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</si>
  <si>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</si>
  <si>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</si>
  <si>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</si>
  <si>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</si>
  <si>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</si>
  <si>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 xml:space="preserve">Önkormányzatok működési támogatásai </t>
  </si>
  <si>
    <t>B11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</si>
  <si>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</si>
  <si>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</si>
  <si>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</si>
  <si>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</si>
  <si>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</si>
  <si>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</si>
  <si>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</si>
  <si>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</si>
  <si>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</si>
  <si>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</si>
  <si>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</si>
  <si>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</si>
  <si>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</si>
  <si>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</si>
  <si>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</si>
  <si>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</si>
  <si>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</si>
  <si>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</si>
  <si>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</si>
  <si>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</si>
  <si>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</si>
  <si>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</si>
  <si>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</si>
  <si>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</si>
  <si>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</si>
  <si>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</si>
  <si>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</si>
  <si>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</si>
  <si>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</si>
  <si>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</si>
  <si>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</si>
  <si>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</si>
  <si>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működési bevételek</t>
  </si>
  <si>
    <t>B410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</si>
  <si>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</si>
  <si>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</si>
  <si>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</si>
  <si>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</si>
  <si>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</si>
  <si>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</si>
  <si>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</si>
  <si>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</si>
  <si>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</si>
  <si>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</si>
  <si>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</si>
  <si>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</si>
  <si>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 xml:space="preserve"> </t>
  </si>
  <si>
    <t>Völcsej  Község Önkormányzatának  2015. évi költségvetése</t>
  </si>
  <si>
    <t>2. sz. mell.</t>
  </si>
  <si>
    <t>1. mell.</t>
  </si>
  <si>
    <t>3. mell.</t>
  </si>
  <si>
    <t>Völcsej Község Önkormányzat  2015. évi költségvetése</t>
  </si>
  <si>
    <t>Beruházások és felújítások (E Ft)</t>
  </si>
  <si>
    <t>KÖLTSÉGVETÉSI SZERV</t>
  </si>
  <si>
    <t>MINDÖSSZESEN</t>
  </si>
  <si>
    <t>Immateriális javak beszerzése, létesítése</t>
  </si>
  <si>
    <t>K61</t>
  </si>
  <si>
    <t xml:space="preserve">Ingatlanok beszerzése, létesítése </t>
  </si>
  <si>
    <t>Informatikai eszközök beszerzése, létesítése</t>
  </si>
  <si>
    <t>K63</t>
  </si>
  <si>
    <t>Részesedések beszerzése</t>
  </si>
  <si>
    <t>K65</t>
  </si>
  <si>
    <t>Meglévő részesedések növeléséhez kapcsolódó kiadások</t>
  </si>
  <si>
    <t>K66</t>
  </si>
  <si>
    <t>Autóbuszváró építése</t>
  </si>
  <si>
    <t>Informatikai eszközök felújítása</t>
  </si>
  <si>
    <t>K72</t>
  </si>
  <si>
    <t xml:space="preserve">Egyéb tárgyi eszközök felújítása </t>
  </si>
  <si>
    <t>K73</t>
  </si>
  <si>
    <t>Orvosi rendelő külső vakolat</t>
  </si>
  <si>
    <t>Út-, járdafelújítás,</t>
  </si>
  <si>
    <t xml:space="preserve">Szennyvíz-hálózat felújítás </t>
  </si>
  <si>
    <t>nettó</t>
  </si>
  <si>
    <t>áfa</t>
  </si>
  <si>
    <t>bruttó</t>
  </si>
  <si>
    <t>Viziközmű hálózat ingatlanok vásárlása, létesítése</t>
  </si>
  <si>
    <t>Viziközmű hálózat egyéb tárgyi eszköz beszerzése</t>
  </si>
  <si>
    <t>Módosított ei. 2015.09.30.</t>
  </si>
  <si>
    <t>Módosított ei. 205.09.30.</t>
  </si>
  <si>
    <t>módosított ei. 2015.09.30.</t>
  </si>
  <si>
    <t>Családi Támogatás</t>
  </si>
  <si>
    <t>K42</t>
  </si>
  <si>
    <t>Egyéb tárgyi eszköz felújítása</t>
  </si>
  <si>
    <t>Elszámolásból származó bevételek</t>
  </si>
  <si>
    <t xml:space="preserve">5.sz.melléklet az 1 /2015.(II.25.)    önkormányzati rendelethez </t>
  </si>
  <si>
    <t>Általános- és céltartalékok (E Ft)</t>
  </si>
  <si>
    <t>Általános tartalékok</t>
  </si>
  <si>
    <t>Céltartalékok-</t>
  </si>
  <si>
    <t>Eredeti ei.</t>
  </si>
  <si>
    <t>Szennyvíz-hálózat építmény beruházás</t>
  </si>
  <si>
    <t>Községgazdálkodás fűnyíró beszerzés</t>
  </si>
  <si>
    <t>Ingatlan felújítás</t>
  </si>
  <si>
    <t>Egyéb tárgyieszköz felújítás</t>
  </si>
  <si>
    <t>Vízközmű szivattyú felújítás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</si>
</sst>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[$-40E]yyyy/\ mmmm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15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164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165" fontId="6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164" fontId="2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6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7" fillId="36" borderId="10" xfId="0" applyFont="1" applyFill="1" applyBorder="1" applyAlignment="1">
      <alignment/>
    </xf>
    <xf numFmtId="0" fontId="48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wrapText="1"/>
    </xf>
    <xf numFmtId="164" fontId="5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37" borderId="10" xfId="0" applyFont="1" applyFill="1" applyBorder="1" applyAlignment="1">
      <alignment horizontal="right" vertical="center"/>
    </xf>
    <xf numFmtId="0" fontId="2" fillId="37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37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nzugy2\Desktop\2015.%20&#233;vi%20k&#246;lts&#233;gvet&#233;s\I.f&#233;l&#233;v%20kv.rendelet-m&#243;dos&#237;t&#225;s%20V&#246;lcsej\I.%20f&#233;l&#233;v%20rendelet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."/>
      <sheetName val="kiadás működés, felhalmozás"/>
      <sheetName val="bevételek működés, felhalmozás"/>
      <sheetName val="létszám"/>
      <sheetName val="beruházások, felújítások"/>
      <sheetName val="beruházás, felújítás"/>
      <sheetName val="tartalékok"/>
      <sheetName val="szociális kiadások"/>
      <sheetName val="átadott"/>
      <sheetName val="átvett"/>
      <sheetName val="helyi adók"/>
      <sheetName val="felhasználási ütemter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0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54.8515625" style="1" customWidth="1"/>
    <col min="2" max="2" width="10.421875" style="1" customWidth="1"/>
    <col min="3" max="3" width="12.140625" style="1" customWidth="1"/>
    <col min="4" max="4" width="11.7109375" style="1" customWidth="1"/>
    <col min="5" max="5" width="11.140625" style="1" customWidth="1"/>
    <col min="6" max="16384" width="9.140625" style="1" customWidth="1"/>
  </cols>
  <sheetData>
    <row r="3" spans="1:5" ht="15.75">
      <c r="A3" s="105" t="s">
        <v>234</v>
      </c>
      <c r="B3" s="106"/>
      <c r="C3" s="107"/>
      <c r="D3" s="107"/>
      <c r="E3" s="107"/>
    </row>
    <row r="4" spans="1:5" ht="15.75">
      <c r="A4" s="108" t="s">
        <v>150</v>
      </c>
      <c r="B4" s="106"/>
      <c r="C4" s="107"/>
      <c r="D4" s="107"/>
      <c r="E4" s="107"/>
    </row>
    <row r="8" ht="15">
      <c r="E8" s="1" t="s">
        <v>236</v>
      </c>
    </row>
    <row r="9" spans="1:5" ht="48" customHeight="1">
      <c r="A9" s="56" t="s">
        <v>151</v>
      </c>
      <c r="B9" s="45" t="s">
        <v>152</v>
      </c>
      <c r="C9" s="61" t="s">
        <v>153</v>
      </c>
      <c r="D9" s="61" t="s">
        <v>265</v>
      </c>
      <c r="E9" s="61" t="s">
        <v>149</v>
      </c>
    </row>
    <row r="10" spans="1:5" ht="15">
      <c r="A10" s="11" t="s">
        <v>154</v>
      </c>
      <c r="B10" s="11">
        <v>3246</v>
      </c>
      <c r="C10" s="57">
        <v>4053</v>
      </c>
      <c r="D10" s="57">
        <v>4269</v>
      </c>
      <c r="E10" s="57">
        <v>3529</v>
      </c>
    </row>
    <row r="11" spans="1:5" ht="15">
      <c r="A11" s="11" t="s">
        <v>155</v>
      </c>
      <c r="B11" s="11">
        <v>984</v>
      </c>
      <c r="C11" s="57">
        <v>1100</v>
      </c>
      <c r="D11" s="57">
        <v>1161</v>
      </c>
      <c r="E11" s="57">
        <v>835</v>
      </c>
    </row>
    <row r="12" spans="1:5" ht="15">
      <c r="A12" s="11" t="s">
        <v>156</v>
      </c>
      <c r="B12" s="11">
        <v>9035</v>
      </c>
      <c r="C12" s="57">
        <v>9534</v>
      </c>
      <c r="D12" s="57">
        <v>9535</v>
      </c>
      <c r="E12" s="57">
        <v>7230</v>
      </c>
    </row>
    <row r="13" spans="1:5" ht="15">
      <c r="A13" s="11" t="s">
        <v>157</v>
      </c>
      <c r="B13" s="11">
        <v>470</v>
      </c>
      <c r="C13" s="57">
        <v>600</v>
      </c>
      <c r="D13" s="57">
        <v>617</v>
      </c>
      <c r="E13" s="57">
        <v>327</v>
      </c>
    </row>
    <row r="14" spans="1:5" ht="15">
      <c r="A14" s="11" t="s">
        <v>158</v>
      </c>
      <c r="B14" s="11">
        <v>7667</v>
      </c>
      <c r="C14" s="57">
        <v>7767</v>
      </c>
      <c r="D14" s="57">
        <v>27185</v>
      </c>
      <c r="E14" s="57">
        <v>2380</v>
      </c>
    </row>
    <row r="15" spans="1:5" ht="15">
      <c r="A15" s="11" t="s">
        <v>159</v>
      </c>
      <c r="B15" s="11">
        <v>772</v>
      </c>
      <c r="C15" s="57">
        <v>1822</v>
      </c>
      <c r="D15" s="57">
        <v>4529</v>
      </c>
      <c r="E15" s="57">
        <v>4529</v>
      </c>
    </row>
    <row r="16" spans="1:5" ht="15">
      <c r="A16" s="11" t="s">
        <v>160</v>
      </c>
      <c r="B16" s="11">
        <v>10122</v>
      </c>
      <c r="C16" s="57">
        <v>10072</v>
      </c>
      <c r="D16" s="57">
        <v>7365</v>
      </c>
      <c r="E16" s="57">
        <v>3995</v>
      </c>
    </row>
    <row r="17" spans="1:5" ht="15">
      <c r="A17" s="11" t="s">
        <v>161</v>
      </c>
      <c r="B17" s="11">
        <v>200</v>
      </c>
      <c r="C17" s="57">
        <v>200</v>
      </c>
      <c r="D17" s="57">
        <v>200</v>
      </c>
      <c r="E17" s="57">
        <v>50</v>
      </c>
    </row>
    <row r="18" spans="1:7" ht="15">
      <c r="A18" s="17" t="s">
        <v>162</v>
      </c>
      <c r="B18" s="17">
        <f>SUM(B10:B17)</f>
        <v>32496</v>
      </c>
      <c r="C18" s="58">
        <f>SUM(C10:C17)</f>
        <v>35148</v>
      </c>
      <c r="D18" s="58">
        <f>SUM(D10:D17)</f>
        <v>54861</v>
      </c>
      <c r="E18" s="58">
        <f>SUM(E10:E17)</f>
        <v>22875</v>
      </c>
      <c r="G18" s="60"/>
    </row>
    <row r="19" spans="1:5" ht="15">
      <c r="A19" s="17" t="s">
        <v>163</v>
      </c>
      <c r="B19" s="17">
        <v>495</v>
      </c>
      <c r="C19" s="58">
        <v>495</v>
      </c>
      <c r="D19" s="58">
        <v>495</v>
      </c>
      <c r="E19" s="58">
        <v>495</v>
      </c>
    </row>
    <row r="20" spans="1:5" ht="15">
      <c r="A20" s="59" t="s">
        <v>148</v>
      </c>
      <c r="B20" s="17">
        <f>SUM(B18:B19)</f>
        <v>32991</v>
      </c>
      <c r="C20" s="58">
        <f>SUM(C18:C19)</f>
        <v>35643</v>
      </c>
      <c r="D20" s="58">
        <f>SUM(D18:D19)</f>
        <v>55356</v>
      </c>
      <c r="E20" s="58">
        <f>SUM(E18:E19)</f>
        <v>23370</v>
      </c>
    </row>
    <row r="21" spans="1:5" ht="15">
      <c r="A21" s="11" t="s">
        <v>164</v>
      </c>
      <c r="B21" s="11">
        <v>12369</v>
      </c>
      <c r="C21" s="57">
        <v>13333</v>
      </c>
      <c r="D21" s="57">
        <v>13721</v>
      </c>
      <c r="E21" s="57">
        <v>10846</v>
      </c>
    </row>
    <row r="22" spans="1:5" ht="15">
      <c r="A22" s="11" t="s">
        <v>165</v>
      </c>
      <c r="B22" s="11">
        <v>7500</v>
      </c>
      <c r="C22" s="57">
        <v>7500</v>
      </c>
      <c r="D22" s="57">
        <v>7500</v>
      </c>
      <c r="E22" s="57">
        <v>7089</v>
      </c>
    </row>
    <row r="23" spans="1:5" ht="15">
      <c r="A23" s="11" t="s">
        <v>166</v>
      </c>
      <c r="B23" s="11">
        <v>3650</v>
      </c>
      <c r="C23" s="57">
        <v>3650</v>
      </c>
      <c r="D23" s="57">
        <v>4115</v>
      </c>
      <c r="E23" s="57">
        <v>2388</v>
      </c>
    </row>
    <row r="24" spans="1:5" ht="15">
      <c r="A24" s="11" t="s">
        <v>167</v>
      </c>
      <c r="B24" s="11">
        <v>9472</v>
      </c>
      <c r="C24" s="57">
        <v>9471</v>
      </c>
      <c r="D24" s="57">
        <v>9471</v>
      </c>
      <c r="E24" s="57">
        <v>6935</v>
      </c>
    </row>
    <row r="25" spans="1:5" ht="15">
      <c r="A25" s="11" t="s">
        <v>168</v>
      </c>
      <c r="B25" s="11">
        <f>-H24</f>
        <v>0</v>
      </c>
      <c r="C25" s="57">
        <v>0</v>
      </c>
      <c r="D25" s="57"/>
      <c r="E25" s="57">
        <v>0</v>
      </c>
    </row>
    <row r="26" spans="1:5" ht="15">
      <c r="A26" s="11" t="s">
        <v>169</v>
      </c>
      <c r="B26" s="11">
        <v>0</v>
      </c>
      <c r="C26" s="57">
        <v>0</v>
      </c>
      <c r="D26" s="57"/>
      <c r="E26" s="57">
        <v>0</v>
      </c>
    </row>
    <row r="27" spans="1:5" ht="15">
      <c r="A27" s="11" t="s">
        <v>170</v>
      </c>
      <c r="B27" s="11">
        <v>0</v>
      </c>
      <c r="C27" s="57">
        <v>0</v>
      </c>
      <c r="D27" s="57"/>
      <c r="E27" s="57">
        <v>0</v>
      </c>
    </row>
    <row r="28" spans="1:5" ht="15">
      <c r="A28" s="17" t="s">
        <v>171</v>
      </c>
      <c r="B28" s="17">
        <f>SUM(B21:B27)</f>
        <v>32991</v>
      </c>
      <c r="C28" s="58">
        <f>SUM(C21:C27)</f>
        <v>33954</v>
      </c>
      <c r="D28" s="58">
        <f>SUM(D21:D27)</f>
        <v>34807</v>
      </c>
      <c r="E28" s="58">
        <f>SUM(E21:E27)</f>
        <v>27258</v>
      </c>
    </row>
    <row r="29" spans="1:5" ht="15">
      <c r="A29" s="17" t="s">
        <v>172</v>
      </c>
      <c r="B29" s="17"/>
      <c r="C29" s="58">
        <v>1689</v>
      </c>
      <c r="D29" s="58">
        <v>20549</v>
      </c>
      <c r="E29" s="58">
        <v>20549</v>
      </c>
    </row>
    <row r="30" spans="1:5" ht="15">
      <c r="A30" s="59" t="s">
        <v>173</v>
      </c>
      <c r="B30" s="17">
        <f>SUM(B28:B29)</f>
        <v>32991</v>
      </c>
      <c r="C30" s="58">
        <f>SUM(C28:C29)</f>
        <v>35643</v>
      </c>
      <c r="D30" s="58">
        <f>SUM(D28:D29)</f>
        <v>55356</v>
      </c>
      <c r="E30" s="58">
        <f>SUM(E28:E29)</f>
        <v>47807</v>
      </c>
    </row>
  </sheetData>
  <sheetProtection/>
  <mergeCells count="2">
    <mergeCell ref="A3:E3"/>
    <mergeCell ref="A4:E4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4">
      <selection activeCell="K70" sqref="K70"/>
    </sheetView>
  </sheetViews>
  <sheetFormatPr defaultColWidth="9.140625" defaultRowHeight="15"/>
  <cols>
    <col min="1" max="1" width="58.421875" style="1" customWidth="1"/>
    <col min="2" max="3" width="9.00390625" style="1" customWidth="1"/>
    <col min="4" max="5" width="10.00390625" style="1" customWidth="1"/>
    <col min="6" max="6" width="11.7109375" style="1" customWidth="1"/>
    <col min="7" max="7" width="11.00390625" style="1" customWidth="1"/>
    <col min="8" max="8" width="11.140625" style="1" hidden="1" customWidth="1"/>
    <col min="9" max="16384" width="9.140625" style="1" customWidth="1"/>
  </cols>
  <sheetData>
    <row r="1" spans="1:8" ht="15" hidden="1">
      <c r="A1" s="109"/>
      <c r="B1" s="109"/>
      <c r="C1" s="109"/>
      <c r="D1" s="109"/>
      <c r="E1" s="109"/>
      <c r="F1" s="109"/>
      <c r="G1" s="109"/>
      <c r="H1" s="109"/>
    </row>
    <row r="2" spans="1:8" ht="15" hidden="1">
      <c r="A2" s="110"/>
      <c r="B2" s="110"/>
      <c r="C2" s="110"/>
      <c r="D2" s="110"/>
      <c r="E2" s="110"/>
      <c r="F2" s="110"/>
      <c r="G2" s="110"/>
      <c r="H2" s="110"/>
    </row>
    <row r="3" ht="15" hidden="1"/>
    <row r="4" spans="1:8" ht="15.75">
      <c r="A4" s="111" t="s">
        <v>0</v>
      </c>
      <c r="B4" s="112"/>
      <c r="C4" s="112"/>
      <c r="D4" s="112"/>
      <c r="E4" s="112"/>
      <c r="F4" s="112"/>
      <c r="G4" s="112"/>
      <c r="H4" s="112"/>
    </row>
    <row r="5" spans="1:8" ht="15.75" customHeight="1">
      <c r="A5" s="111" t="s">
        <v>1</v>
      </c>
      <c r="B5" s="112"/>
      <c r="C5" s="112"/>
      <c r="D5" s="112"/>
      <c r="E5" s="112"/>
      <c r="F5" s="112"/>
      <c r="G5" s="112"/>
      <c r="H5" s="112"/>
    </row>
    <row r="6" spans="1:8" ht="15.75" hidden="1">
      <c r="A6" s="3"/>
      <c r="B6" s="4"/>
      <c r="C6" s="4"/>
      <c r="D6" s="4"/>
      <c r="E6" s="86"/>
      <c r="F6" s="4"/>
      <c r="G6" s="4"/>
      <c r="H6" s="4"/>
    </row>
    <row r="7" spans="1:8" ht="15.75" hidden="1">
      <c r="A7" s="3"/>
      <c r="B7" s="4"/>
      <c r="C7" s="4"/>
      <c r="D7" s="4"/>
      <c r="E7" s="86"/>
      <c r="F7" s="4"/>
      <c r="G7" s="4"/>
      <c r="H7" s="4"/>
    </row>
    <row r="8" spans="1:6" ht="19.5">
      <c r="A8" s="5"/>
      <c r="F8" s="1" t="s">
        <v>235</v>
      </c>
    </row>
    <row r="9" spans="1:6" ht="51">
      <c r="A9" s="7" t="s">
        <v>2</v>
      </c>
      <c r="B9" s="8" t="s">
        <v>3</v>
      </c>
      <c r="C9" s="8" t="s">
        <v>4</v>
      </c>
      <c r="D9" s="8" t="s">
        <v>5</v>
      </c>
      <c r="E9" s="8" t="s">
        <v>266</v>
      </c>
      <c r="F9" s="44" t="s">
        <v>149</v>
      </c>
    </row>
    <row r="10" spans="1:6" ht="15">
      <c r="A10" s="9" t="s">
        <v>7</v>
      </c>
      <c r="B10" s="10" t="s">
        <v>8</v>
      </c>
      <c r="C10" s="10">
        <v>1779</v>
      </c>
      <c r="D10" s="10">
        <v>2241</v>
      </c>
      <c r="E10" s="10">
        <v>2534</v>
      </c>
      <c r="F10" s="49">
        <v>2199</v>
      </c>
    </row>
    <row r="11" spans="1:6" ht="15" hidden="1">
      <c r="A11" s="9" t="s">
        <v>9</v>
      </c>
      <c r="B11" s="12" t="s">
        <v>10</v>
      </c>
      <c r="C11" s="12"/>
      <c r="D11" s="12"/>
      <c r="E11" s="12"/>
      <c r="F11" s="49"/>
    </row>
    <row r="12" spans="1:6" ht="15" hidden="1">
      <c r="A12" s="9" t="s">
        <v>11</v>
      </c>
      <c r="B12" s="12" t="s">
        <v>12</v>
      </c>
      <c r="C12" s="12"/>
      <c r="D12" s="12"/>
      <c r="E12" s="12"/>
      <c r="F12" s="49"/>
    </row>
    <row r="13" spans="1:6" ht="18.75" customHeight="1" hidden="1">
      <c r="A13" s="13" t="s">
        <v>13</v>
      </c>
      <c r="B13" s="12" t="s">
        <v>14</v>
      </c>
      <c r="C13" s="12"/>
      <c r="D13" s="12"/>
      <c r="E13" s="12"/>
      <c r="F13" s="49"/>
    </row>
    <row r="14" spans="1:6" ht="15" hidden="1">
      <c r="A14" s="13" t="s">
        <v>15</v>
      </c>
      <c r="B14" s="12" t="s">
        <v>16</v>
      </c>
      <c r="C14" s="12"/>
      <c r="D14" s="12"/>
      <c r="E14" s="12"/>
      <c r="F14" s="49"/>
    </row>
    <row r="15" spans="1:6" ht="15" hidden="1">
      <c r="A15" s="13" t="s">
        <v>17</v>
      </c>
      <c r="B15" s="12" t="s">
        <v>18</v>
      </c>
      <c r="C15" s="12"/>
      <c r="D15" s="12"/>
      <c r="E15" s="12"/>
      <c r="F15" s="49"/>
    </row>
    <row r="16" spans="1:6" ht="15">
      <c r="A16" s="13" t="s">
        <v>19</v>
      </c>
      <c r="B16" s="12" t="s">
        <v>20</v>
      </c>
      <c r="C16" s="12">
        <v>224</v>
      </c>
      <c r="D16" s="12">
        <v>224</v>
      </c>
      <c r="E16" s="12">
        <v>224</v>
      </c>
      <c r="F16" s="49">
        <v>160</v>
      </c>
    </row>
    <row r="17" spans="1:6" ht="15">
      <c r="A17" s="13" t="s">
        <v>21</v>
      </c>
      <c r="B17" s="12" t="s">
        <v>22</v>
      </c>
      <c r="C17" s="12">
        <v>20</v>
      </c>
      <c r="D17" s="12">
        <v>20</v>
      </c>
      <c r="E17" s="12">
        <v>20</v>
      </c>
      <c r="F17" s="49">
        <v>20</v>
      </c>
    </row>
    <row r="18" spans="1:6" ht="15" hidden="1">
      <c r="A18" s="14" t="s">
        <v>23</v>
      </c>
      <c r="B18" s="12" t="s">
        <v>24</v>
      </c>
      <c r="C18" s="12"/>
      <c r="D18" s="12"/>
      <c r="E18" s="12"/>
      <c r="F18" s="49"/>
    </row>
    <row r="19" spans="1:6" ht="15" hidden="1">
      <c r="A19" s="14" t="s">
        <v>25</v>
      </c>
      <c r="B19" s="12" t="s">
        <v>26</v>
      </c>
      <c r="C19" s="12"/>
      <c r="D19" s="12"/>
      <c r="E19" s="12"/>
      <c r="F19" s="49"/>
    </row>
    <row r="20" spans="1:6" ht="15" hidden="1">
      <c r="A20" s="14" t="s">
        <v>27</v>
      </c>
      <c r="B20" s="12" t="s">
        <v>28</v>
      </c>
      <c r="C20" s="12"/>
      <c r="D20" s="12"/>
      <c r="E20" s="12"/>
      <c r="F20" s="49"/>
    </row>
    <row r="21" spans="1:6" ht="15" hidden="1">
      <c r="A21" s="14" t="s">
        <v>29</v>
      </c>
      <c r="B21" s="12" t="s">
        <v>30</v>
      </c>
      <c r="C21" s="12"/>
      <c r="D21" s="12"/>
      <c r="E21" s="12"/>
      <c r="F21" s="49"/>
    </row>
    <row r="22" spans="1:6" ht="15">
      <c r="A22" s="14" t="s">
        <v>31</v>
      </c>
      <c r="B22" s="12" t="s">
        <v>32</v>
      </c>
      <c r="C22" s="12"/>
      <c r="D22" s="12">
        <v>205</v>
      </c>
      <c r="E22" s="12">
        <v>268</v>
      </c>
      <c r="F22" s="49">
        <v>256</v>
      </c>
    </row>
    <row r="23" spans="1:6" ht="15">
      <c r="A23" s="15" t="s">
        <v>33</v>
      </c>
      <c r="B23" s="16" t="s">
        <v>34</v>
      </c>
      <c r="C23" s="16">
        <f>SUM(C10:C22)</f>
        <v>2023</v>
      </c>
      <c r="D23" s="16">
        <f>SUM(D10:D22)</f>
        <v>2690</v>
      </c>
      <c r="E23" s="16">
        <f>SUM(E10:E22)</f>
        <v>3046</v>
      </c>
      <c r="F23" s="46">
        <f>SUM(F10:F22)</f>
        <v>2635</v>
      </c>
    </row>
    <row r="24" spans="1:6" ht="15">
      <c r="A24" s="14" t="s">
        <v>35</v>
      </c>
      <c r="B24" s="12" t="s">
        <v>36</v>
      </c>
      <c r="C24" s="12">
        <v>1053</v>
      </c>
      <c r="D24" s="12">
        <v>1053</v>
      </c>
      <c r="E24" s="12">
        <v>1053</v>
      </c>
      <c r="F24" s="49">
        <v>774</v>
      </c>
    </row>
    <row r="25" spans="1:6" ht="25.5">
      <c r="A25" s="14" t="s">
        <v>37</v>
      </c>
      <c r="B25" s="12" t="s">
        <v>38</v>
      </c>
      <c r="C25" s="12">
        <v>170</v>
      </c>
      <c r="D25" s="12">
        <v>170</v>
      </c>
      <c r="E25" s="12">
        <v>170</v>
      </c>
      <c r="F25" s="49">
        <v>120</v>
      </c>
    </row>
    <row r="26" spans="1:6" ht="15">
      <c r="A26" s="18" t="s">
        <v>39</v>
      </c>
      <c r="B26" s="12" t="s">
        <v>40</v>
      </c>
      <c r="C26" s="12"/>
      <c r="D26" s="12">
        <v>140</v>
      </c>
      <c r="E26" s="12">
        <v>0</v>
      </c>
      <c r="F26" s="49">
        <v>0</v>
      </c>
    </row>
    <row r="27" spans="1:7" ht="15">
      <c r="A27" s="19" t="s">
        <v>41</v>
      </c>
      <c r="B27" s="16" t="s">
        <v>42</v>
      </c>
      <c r="C27" s="16">
        <f>SUM(C24:C26)</f>
        <v>1223</v>
      </c>
      <c r="D27" s="16">
        <f>SUM(D24:D26)</f>
        <v>1363</v>
      </c>
      <c r="E27" s="16">
        <f>SUM(E24:E26)</f>
        <v>1223</v>
      </c>
      <c r="F27" s="46">
        <f>SUM(F24:F26)</f>
        <v>894</v>
      </c>
      <c r="G27" s="20"/>
    </row>
    <row r="28" spans="1:6" ht="15">
      <c r="A28" s="21" t="s">
        <v>43</v>
      </c>
      <c r="B28" s="22" t="s">
        <v>44</v>
      </c>
      <c r="C28" s="22">
        <f>SUM(C27,C23)</f>
        <v>3246</v>
      </c>
      <c r="D28" s="22">
        <f>SUM(D27,D23)</f>
        <v>4053</v>
      </c>
      <c r="E28" s="22">
        <f>SUM(E23+E27)</f>
        <v>4269</v>
      </c>
      <c r="F28" s="17">
        <f>SUM(F23+F27)</f>
        <v>3529</v>
      </c>
    </row>
    <row r="29" spans="1:6" ht="26.25" customHeight="1">
      <c r="A29" s="23" t="s">
        <v>45</v>
      </c>
      <c r="B29" s="22" t="s">
        <v>46</v>
      </c>
      <c r="C29" s="22">
        <v>984</v>
      </c>
      <c r="D29" s="22">
        <v>1100</v>
      </c>
      <c r="E29" s="22">
        <v>1161</v>
      </c>
      <c r="F29" s="50">
        <v>835</v>
      </c>
    </row>
    <row r="30" spans="1:6" ht="15" hidden="1">
      <c r="A30" s="14" t="s">
        <v>47</v>
      </c>
      <c r="B30" s="12" t="s">
        <v>48</v>
      </c>
      <c r="C30" s="12"/>
      <c r="D30" s="12"/>
      <c r="E30" s="12"/>
      <c r="F30" s="49"/>
    </row>
    <row r="31" spans="1:6" ht="15">
      <c r="A31" s="14" t="s">
        <v>49</v>
      </c>
      <c r="B31" s="12" t="s">
        <v>50</v>
      </c>
      <c r="C31" s="12">
        <v>730</v>
      </c>
      <c r="D31" s="12">
        <v>730</v>
      </c>
      <c r="E31" s="12">
        <v>730</v>
      </c>
      <c r="F31" s="49">
        <v>359</v>
      </c>
    </row>
    <row r="32" spans="1:6" ht="15" hidden="1">
      <c r="A32" s="14" t="s">
        <v>51</v>
      </c>
      <c r="B32" s="12" t="s">
        <v>52</v>
      </c>
      <c r="C32" s="12"/>
      <c r="D32" s="12"/>
      <c r="E32" s="12"/>
      <c r="F32" s="49"/>
    </row>
    <row r="33" spans="1:6" ht="15">
      <c r="A33" s="19" t="s">
        <v>53</v>
      </c>
      <c r="B33" s="16" t="s">
        <v>54</v>
      </c>
      <c r="C33" s="16">
        <f>SUM(C30:C32)</f>
        <v>730</v>
      </c>
      <c r="D33" s="16">
        <f>SUM(D30:D32)</f>
        <v>730</v>
      </c>
      <c r="E33" s="16">
        <f>SUM(E31)</f>
        <v>730</v>
      </c>
      <c r="F33" s="46">
        <f>SUM(F30:F32)</f>
        <v>359</v>
      </c>
    </row>
    <row r="34" spans="1:6" ht="15">
      <c r="A34" s="14" t="s">
        <v>55</v>
      </c>
      <c r="B34" s="12" t="s">
        <v>56</v>
      </c>
      <c r="C34" s="12">
        <v>47</v>
      </c>
      <c r="D34" s="12">
        <v>47</v>
      </c>
      <c r="E34" s="12">
        <v>47</v>
      </c>
      <c r="F34" s="49">
        <v>33</v>
      </c>
    </row>
    <row r="35" spans="1:6" ht="15">
      <c r="A35" s="14" t="s">
        <v>57</v>
      </c>
      <c r="B35" s="12" t="s">
        <v>58</v>
      </c>
      <c r="C35" s="12">
        <v>200</v>
      </c>
      <c r="D35" s="12">
        <v>200</v>
      </c>
      <c r="E35" s="12">
        <v>200</v>
      </c>
      <c r="F35" s="49">
        <v>108</v>
      </c>
    </row>
    <row r="36" spans="1:6" ht="15">
      <c r="A36" s="19" t="s">
        <v>59</v>
      </c>
      <c r="B36" s="16" t="s">
        <v>60</v>
      </c>
      <c r="C36" s="16">
        <f>SUM(C34:C35)</f>
        <v>247</v>
      </c>
      <c r="D36" s="16">
        <f>SUM(D34:D35)</f>
        <v>247</v>
      </c>
      <c r="E36" s="16">
        <f>SUM(E34:E35)</f>
        <v>247</v>
      </c>
      <c r="F36" s="46">
        <f>SUM(F34:F35)</f>
        <v>141</v>
      </c>
    </row>
    <row r="37" spans="1:6" ht="15">
      <c r="A37" s="14" t="s">
        <v>61</v>
      </c>
      <c r="B37" s="12" t="s">
        <v>62</v>
      </c>
      <c r="C37" s="12">
        <v>2699</v>
      </c>
      <c r="D37" s="12">
        <v>2698</v>
      </c>
      <c r="E37" s="12">
        <v>2648</v>
      </c>
      <c r="F37" s="49">
        <v>1712</v>
      </c>
    </row>
    <row r="38" spans="1:6" ht="15">
      <c r="A38" s="14" t="s">
        <v>63</v>
      </c>
      <c r="B38" s="12" t="s">
        <v>64</v>
      </c>
      <c r="C38" s="12">
        <v>2447</v>
      </c>
      <c r="D38" s="12">
        <v>2447</v>
      </c>
      <c r="E38" s="12">
        <v>2447</v>
      </c>
      <c r="F38" s="49">
        <v>1928</v>
      </c>
    </row>
    <row r="39" spans="1:6" ht="15" hidden="1">
      <c r="A39" s="14" t="s">
        <v>65</v>
      </c>
      <c r="B39" s="12" t="s">
        <v>66</v>
      </c>
      <c r="C39" s="12"/>
      <c r="D39" s="12"/>
      <c r="E39" s="12"/>
      <c r="F39" s="49"/>
    </row>
    <row r="40" spans="1:6" ht="15">
      <c r="A40" s="14" t="s">
        <v>67</v>
      </c>
      <c r="B40" s="12" t="s">
        <v>68</v>
      </c>
      <c r="C40" s="12">
        <v>180</v>
      </c>
      <c r="D40" s="12">
        <v>180</v>
      </c>
      <c r="E40" s="12">
        <v>180</v>
      </c>
      <c r="F40" s="49">
        <v>136</v>
      </c>
    </row>
    <row r="41" spans="1:6" ht="15" hidden="1">
      <c r="A41" s="24" t="s">
        <v>69</v>
      </c>
      <c r="B41" s="12" t="s">
        <v>70</v>
      </c>
      <c r="C41" s="12"/>
      <c r="D41" s="12"/>
      <c r="E41" s="12"/>
      <c r="F41" s="49"/>
    </row>
    <row r="42" spans="1:6" ht="15" hidden="1">
      <c r="A42" s="18" t="s">
        <v>71</v>
      </c>
      <c r="B42" s="12" t="s">
        <v>72</v>
      </c>
      <c r="C42" s="12"/>
      <c r="D42" s="12"/>
      <c r="E42" s="12"/>
      <c r="F42" s="49"/>
    </row>
    <row r="43" spans="1:6" ht="15">
      <c r="A43" s="14" t="s">
        <v>73</v>
      </c>
      <c r="B43" s="12" t="s">
        <v>74</v>
      </c>
      <c r="C43" s="12">
        <v>500</v>
      </c>
      <c r="D43" s="12">
        <v>500</v>
      </c>
      <c r="E43" s="12">
        <v>550</v>
      </c>
      <c r="F43" s="49">
        <v>542</v>
      </c>
    </row>
    <row r="44" spans="1:6" ht="15">
      <c r="A44" s="19" t="s">
        <v>75</v>
      </c>
      <c r="B44" s="16" t="s">
        <v>76</v>
      </c>
      <c r="C44" s="16">
        <f>SUM(C37:C43)</f>
        <v>5826</v>
      </c>
      <c r="D44" s="16">
        <f>SUM(D37:D43)</f>
        <v>5825</v>
      </c>
      <c r="E44" s="16">
        <f>SUM(E37:E43)</f>
        <v>5825</v>
      </c>
      <c r="F44" s="46">
        <f>SUM(F37:F43)</f>
        <v>4318</v>
      </c>
    </row>
    <row r="45" spans="1:6" ht="15" hidden="1">
      <c r="A45" s="14" t="s">
        <v>77</v>
      </c>
      <c r="B45" s="12" t="s">
        <v>78</v>
      </c>
      <c r="C45" s="12"/>
      <c r="D45" s="12"/>
      <c r="E45" s="12"/>
      <c r="F45" s="49"/>
    </row>
    <row r="46" spans="1:6" ht="15" hidden="1">
      <c r="A46" s="14" t="s">
        <v>79</v>
      </c>
      <c r="B46" s="12" t="s">
        <v>80</v>
      </c>
      <c r="C46" s="12"/>
      <c r="D46" s="12"/>
      <c r="E46" s="12"/>
      <c r="F46" s="49"/>
    </row>
    <row r="47" spans="1:6" ht="15" hidden="1">
      <c r="A47" s="19" t="s">
        <v>81</v>
      </c>
      <c r="B47" s="16" t="s">
        <v>82</v>
      </c>
      <c r="C47" s="16"/>
      <c r="D47" s="16"/>
      <c r="E47" s="16"/>
      <c r="F47" s="49"/>
    </row>
    <row r="48" spans="1:6" ht="15">
      <c r="A48" s="14" t="s">
        <v>83</v>
      </c>
      <c r="B48" s="12" t="s">
        <v>84</v>
      </c>
      <c r="C48" s="12">
        <v>1712</v>
      </c>
      <c r="D48" s="12">
        <v>1512</v>
      </c>
      <c r="E48" s="12">
        <v>1363</v>
      </c>
      <c r="F48" s="49">
        <v>1292</v>
      </c>
    </row>
    <row r="49" spans="1:6" ht="15">
      <c r="A49" s="14" t="s">
        <v>85</v>
      </c>
      <c r="B49" s="12" t="s">
        <v>86</v>
      </c>
      <c r="C49" s="12"/>
      <c r="D49" s="12">
        <v>700</v>
      </c>
      <c r="E49" s="12">
        <v>850</v>
      </c>
      <c r="F49" s="49">
        <v>836</v>
      </c>
    </row>
    <row r="50" spans="1:6" ht="15" hidden="1">
      <c r="A50" s="14" t="s">
        <v>87</v>
      </c>
      <c r="B50" s="12" t="s">
        <v>88</v>
      </c>
      <c r="C50" s="12"/>
      <c r="D50" s="12"/>
      <c r="E50" s="12"/>
      <c r="F50" s="49"/>
    </row>
    <row r="51" spans="1:6" ht="15" hidden="1">
      <c r="A51" s="14" t="s">
        <v>89</v>
      </c>
      <c r="B51" s="12" t="s">
        <v>90</v>
      </c>
      <c r="C51" s="12"/>
      <c r="D51" s="12"/>
      <c r="E51" s="12"/>
      <c r="F51" s="49"/>
    </row>
    <row r="52" spans="1:6" ht="15">
      <c r="A52" s="14" t="s">
        <v>91</v>
      </c>
      <c r="B52" s="12" t="s">
        <v>92</v>
      </c>
      <c r="C52" s="12">
        <v>520</v>
      </c>
      <c r="D52" s="12">
        <v>520</v>
      </c>
      <c r="E52" s="12">
        <v>520</v>
      </c>
      <c r="F52" s="49">
        <v>284</v>
      </c>
    </row>
    <row r="53" spans="1:6" ht="15">
      <c r="A53" s="19" t="s">
        <v>93</v>
      </c>
      <c r="B53" s="16" t="s">
        <v>94</v>
      </c>
      <c r="C53" s="16">
        <f>SUM(C48:C52)</f>
        <v>2232</v>
      </c>
      <c r="D53" s="16">
        <f>SUM(D48:D52)</f>
        <v>2732</v>
      </c>
      <c r="E53" s="16">
        <f>SUM(E48:E52)</f>
        <v>2733</v>
      </c>
      <c r="F53" s="46">
        <f>SUM(F48:F52)</f>
        <v>2412</v>
      </c>
    </row>
    <row r="54" spans="1:6" ht="15">
      <c r="A54" s="23" t="s">
        <v>95</v>
      </c>
      <c r="B54" s="22" t="s">
        <v>96</v>
      </c>
      <c r="C54" s="22">
        <f>SUM(C33+C36+C44+C47+C53)</f>
        <v>9035</v>
      </c>
      <c r="D54" s="22">
        <f>SUM(D33+D36+D44+D47+D53)</f>
        <v>9534</v>
      </c>
      <c r="E54" s="22">
        <f>SUM(E33+E36+E44+E53)</f>
        <v>9535</v>
      </c>
      <c r="F54" s="47">
        <f>SUM(F33+F36+F44+F53)</f>
        <v>7230</v>
      </c>
    </row>
    <row r="55" spans="1:6" s="77" customFormat="1" ht="12.75">
      <c r="A55" s="14" t="s">
        <v>267</v>
      </c>
      <c r="B55" s="12" t="s">
        <v>268</v>
      </c>
      <c r="C55" s="12"/>
      <c r="D55" s="12"/>
      <c r="E55" s="12">
        <v>17</v>
      </c>
      <c r="F55" s="88">
        <v>17</v>
      </c>
    </row>
    <row r="56" spans="1:6" ht="15">
      <c r="A56" s="26" t="s">
        <v>97</v>
      </c>
      <c r="B56" s="12" t="s">
        <v>98</v>
      </c>
      <c r="C56" s="12"/>
      <c r="D56" s="12">
        <v>10</v>
      </c>
      <c r="E56" s="12">
        <v>20</v>
      </c>
      <c r="F56" s="49">
        <v>20</v>
      </c>
    </row>
    <row r="57" spans="1:6" ht="15">
      <c r="A57" s="25" t="s">
        <v>99</v>
      </c>
      <c r="B57" s="12" t="s">
        <v>100</v>
      </c>
      <c r="C57" s="12"/>
      <c r="D57" s="12">
        <v>120</v>
      </c>
      <c r="E57" s="12">
        <v>110</v>
      </c>
      <c r="F57" s="49"/>
    </row>
    <row r="58" spans="1:6" ht="15">
      <c r="A58" s="25" t="s">
        <v>101</v>
      </c>
      <c r="B58" s="12" t="s">
        <v>102</v>
      </c>
      <c r="C58" s="12">
        <v>470</v>
      </c>
      <c r="D58" s="12">
        <v>470</v>
      </c>
      <c r="E58" s="12">
        <v>470</v>
      </c>
      <c r="F58" s="49">
        <v>290</v>
      </c>
    </row>
    <row r="59" spans="1:6" ht="15">
      <c r="A59" s="27" t="s">
        <v>103</v>
      </c>
      <c r="B59" s="22" t="s">
        <v>104</v>
      </c>
      <c r="C59" s="22">
        <f>SUM(C56:C58)</f>
        <v>470</v>
      </c>
      <c r="D59" s="22">
        <f>SUM(D56:D58)</f>
        <v>600</v>
      </c>
      <c r="E59" s="22">
        <f>SUM(E55:E58)</f>
        <v>617</v>
      </c>
      <c r="F59" s="87">
        <f>SUM(F55:F58)</f>
        <v>327</v>
      </c>
    </row>
    <row r="60" spans="1:6" ht="15">
      <c r="A60" s="28" t="s">
        <v>105</v>
      </c>
      <c r="B60" s="12" t="s">
        <v>106</v>
      </c>
      <c r="C60" s="12"/>
      <c r="D60" s="12">
        <v>29</v>
      </c>
      <c r="E60" s="12">
        <v>29</v>
      </c>
      <c r="F60" s="49">
        <v>29</v>
      </c>
    </row>
    <row r="61" spans="1:6" ht="25.5">
      <c r="A61" s="28" t="s">
        <v>107</v>
      </c>
      <c r="B61" s="12" t="s">
        <v>108</v>
      </c>
      <c r="C61" s="12">
        <v>2000</v>
      </c>
      <c r="D61" s="12">
        <v>2000</v>
      </c>
      <c r="E61" s="12">
        <v>2000</v>
      </c>
      <c r="F61" s="48">
        <v>2000</v>
      </c>
    </row>
    <row r="62" spans="1:6" ht="15">
      <c r="A62" s="28" t="s">
        <v>109</v>
      </c>
      <c r="B62" s="12" t="s">
        <v>110</v>
      </c>
      <c r="C62" s="12">
        <v>289</v>
      </c>
      <c r="D62" s="12">
        <v>289</v>
      </c>
      <c r="E62" s="12">
        <v>569</v>
      </c>
      <c r="F62" s="49">
        <v>351</v>
      </c>
    </row>
    <row r="63" spans="1:6" ht="15">
      <c r="A63" s="28" t="s">
        <v>111</v>
      </c>
      <c r="B63" s="12" t="s">
        <v>112</v>
      </c>
      <c r="C63" s="12">
        <v>850</v>
      </c>
      <c r="D63" s="12">
        <v>730</v>
      </c>
      <c r="E63" s="12">
        <v>730</v>
      </c>
      <c r="F63" s="49"/>
    </row>
    <row r="64" spans="1:6" ht="15">
      <c r="A64" s="29" t="s">
        <v>113</v>
      </c>
      <c r="B64" s="12" t="s">
        <v>114</v>
      </c>
      <c r="C64" s="12">
        <v>4528</v>
      </c>
      <c r="D64" s="12">
        <v>4719</v>
      </c>
      <c r="E64" s="12">
        <v>23857</v>
      </c>
      <c r="F64" s="49"/>
    </row>
    <row r="65" spans="1:6" ht="15" hidden="1">
      <c r="A65" s="29" t="s">
        <v>115</v>
      </c>
      <c r="B65" s="12" t="s">
        <v>114</v>
      </c>
      <c r="C65" s="12"/>
      <c r="D65" s="12"/>
      <c r="E65" s="12"/>
      <c r="F65" s="49"/>
    </row>
    <row r="66" spans="1:6" ht="15">
      <c r="A66" s="27" t="s">
        <v>116</v>
      </c>
      <c r="B66" s="22" t="s">
        <v>117</v>
      </c>
      <c r="C66" s="22">
        <f>SUM(C60:C65)</f>
        <v>7667</v>
      </c>
      <c r="D66" s="22">
        <f>SUM(D60:D65)</f>
        <v>7767</v>
      </c>
      <c r="E66" s="22">
        <f>SUM(E60:E64)</f>
        <v>27185</v>
      </c>
      <c r="F66" s="46">
        <f>SUM(F60:F65)</f>
        <v>2380</v>
      </c>
    </row>
    <row r="67" spans="1:6" ht="15.75">
      <c r="A67" s="30" t="s">
        <v>118</v>
      </c>
      <c r="B67" s="22"/>
      <c r="C67" s="22">
        <f>SUM(C28+C29+C54+C59+C66)</f>
        <v>21402</v>
      </c>
      <c r="D67" s="22">
        <f>SUM(D28+D29+D54+D59+D66)</f>
        <v>23054</v>
      </c>
      <c r="E67" s="22">
        <f>SUM(E28+E29+E54+E59+E66)</f>
        <v>42767</v>
      </c>
      <c r="F67" s="47">
        <f>SUM(F28+F29+F54+F59+F66)</f>
        <v>14301</v>
      </c>
    </row>
    <row r="68" spans="1:6" ht="15">
      <c r="A68" s="31" t="s">
        <v>119</v>
      </c>
      <c r="B68" s="12" t="s">
        <v>120</v>
      </c>
      <c r="C68" s="12">
        <v>608</v>
      </c>
      <c r="D68" s="12">
        <v>1388</v>
      </c>
      <c r="E68" s="12">
        <v>3479</v>
      </c>
      <c r="F68" s="49">
        <v>3479</v>
      </c>
    </row>
    <row r="69" spans="1:6" ht="15">
      <c r="A69" s="31" t="s">
        <v>121</v>
      </c>
      <c r="B69" s="12" t="s">
        <v>122</v>
      </c>
      <c r="C69" s="12"/>
      <c r="D69" s="12">
        <v>88</v>
      </c>
      <c r="E69" s="12">
        <v>87</v>
      </c>
      <c r="F69" s="49">
        <v>87</v>
      </c>
    </row>
    <row r="70" spans="1:6" ht="15">
      <c r="A70" s="18" t="s">
        <v>123</v>
      </c>
      <c r="B70" s="12" t="s">
        <v>124</v>
      </c>
      <c r="C70" s="12">
        <v>164</v>
      </c>
      <c r="D70" s="12">
        <v>346</v>
      </c>
      <c r="E70" s="12">
        <v>963</v>
      </c>
      <c r="F70" s="49">
        <v>963</v>
      </c>
    </row>
    <row r="71" spans="1:6" ht="15">
      <c r="A71" s="32" t="s">
        <v>125</v>
      </c>
      <c r="B71" s="22" t="s">
        <v>126</v>
      </c>
      <c r="C71" s="22">
        <f>SUM(C68:C70)</f>
        <v>772</v>
      </c>
      <c r="D71" s="22">
        <f>SUM(D68:D70)</f>
        <v>1822</v>
      </c>
      <c r="E71" s="22">
        <f>SUM(E68:E70)</f>
        <v>4529</v>
      </c>
      <c r="F71" s="17">
        <f>SUM(F68:F70)</f>
        <v>4529</v>
      </c>
    </row>
    <row r="72" spans="1:6" ht="15">
      <c r="A72" s="25" t="s">
        <v>127</v>
      </c>
      <c r="B72" s="12" t="s">
        <v>128</v>
      </c>
      <c r="C72" s="12">
        <v>7970</v>
      </c>
      <c r="D72" s="12">
        <v>7920</v>
      </c>
      <c r="E72" s="12">
        <v>5213</v>
      </c>
      <c r="F72" s="49">
        <v>3108</v>
      </c>
    </row>
    <row r="73" spans="1:6" ht="15">
      <c r="A73" s="25" t="s">
        <v>269</v>
      </c>
      <c r="B73" s="12" t="s">
        <v>255</v>
      </c>
      <c r="C73" s="12"/>
      <c r="D73" s="12"/>
      <c r="E73" s="12">
        <v>38</v>
      </c>
      <c r="F73" s="49">
        <v>38</v>
      </c>
    </row>
    <row r="74" spans="1:6" ht="15">
      <c r="A74" s="25" t="s">
        <v>129</v>
      </c>
      <c r="B74" s="12" t="s">
        <v>130</v>
      </c>
      <c r="C74" s="12">
        <v>2152</v>
      </c>
      <c r="D74" s="12">
        <v>2152</v>
      </c>
      <c r="E74" s="12">
        <v>2114</v>
      </c>
      <c r="F74" s="49">
        <v>849</v>
      </c>
    </row>
    <row r="75" spans="1:6" ht="15">
      <c r="A75" s="27" t="s">
        <v>131</v>
      </c>
      <c r="B75" s="22" t="s">
        <v>132</v>
      </c>
      <c r="C75" s="22">
        <f>SUM(C72:C74)</f>
        <v>10122</v>
      </c>
      <c r="D75" s="22">
        <f>SUM(D72:D74)</f>
        <v>10072</v>
      </c>
      <c r="E75" s="22">
        <f>SUM(E72:E74)</f>
        <v>7365</v>
      </c>
      <c r="F75" s="17">
        <f>SUM(F72:F74)</f>
        <v>3995</v>
      </c>
    </row>
    <row r="76" spans="1:6" s="96" customFormat="1" ht="15">
      <c r="A76" s="27"/>
      <c r="B76" s="22"/>
      <c r="C76" s="22"/>
      <c r="D76" s="22"/>
      <c r="E76" s="22"/>
      <c r="F76" s="17"/>
    </row>
    <row r="77" spans="1:6" s="96" customFormat="1" ht="51">
      <c r="A77" s="7" t="s">
        <v>2</v>
      </c>
      <c r="B77" s="8" t="s">
        <v>3</v>
      </c>
      <c r="C77" s="8" t="s">
        <v>4</v>
      </c>
      <c r="D77" s="8" t="s">
        <v>5</v>
      </c>
      <c r="E77" s="8" t="s">
        <v>266</v>
      </c>
      <c r="F77" s="44" t="s">
        <v>149</v>
      </c>
    </row>
    <row r="78" spans="1:6" ht="15">
      <c r="A78" s="25" t="s">
        <v>133</v>
      </c>
      <c r="B78" s="12" t="s">
        <v>134</v>
      </c>
      <c r="C78" s="12">
        <v>200</v>
      </c>
      <c r="D78" s="12">
        <v>200</v>
      </c>
      <c r="E78" s="12">
        <v>200</v>
      </c>
      <c r="F78" s="49">
        <v>50</v>
      </c>
    </row>
    <row r="79" spans="1:6" ht="15">
      <c r="A79" s="27" t="s">
        <v>135</v>
      </c>
      <c r="B79" s="22" t="s">
        <v>136</v>
      </c>
      <c r="C79" s="22">
        <f>SUM(C78:C78)</f>
        <v>200</v>
      </c>
      <c r="D79" s="22">
        <f>SUM(D78:D78)</f>
        <v>200</v>
      </c>
      <c r="E79" s="22">
        <f>SUM(E78)</f>
        <v>200</v>
      </c>
      <c r="F79" s="22">
        <f>SUM(F78:F78)</f>
        <v>50</v>
      </c>
    </row>
    <row r="80" spans="1:6" ht="15.75">
      <c r="A80" s="30" t="s">
        <v>137</v>
      </c>
      <c r="B80" s="22"/>
      <c r="C80" s="22">
        <f>SUM(C79,C75,C71)</f>
        <v>11094</v>
      </c>
      <c r="D80" s="22">
        <f>SUM(D79,D75,D71)</f>
        <v>12094</v>
      </c>
      <c r="E80" s="22">
        <f>SUM(E71+E75+E79)</f>
        <v>12094</v>
      </c>
      <c r="F80" s="22">
        <f>SUM(F79,F75,F71)</f>
        <v>8574</v>
      </c>
    </row>
    <row r="81" spans="1:6" ht="15.75">
      <c r="A81" s="33" t="s">
        <v>138</v>
      </c>
      <c r="B81" s="34" t="s">
        <v>139</v>
      </c>
      <c r="C81" s="34">
        <f>SUM(C67+C71+C75+C79)</f>
        <v>32496</v>
      </c>
      <c r="D81" s="34">
        <f>SUM(D67+D71+D75+D79)</f>
        <v>35148</v>
      </c>
      <c r="E81" s="34">
        <f>SUM(E67+E80)</f>
        <v>54861</v>
      </c>
      <c r="F81" s="34">
        <f>SUM(F67+F71+F75+F79)</f>
        <v>22875</v>
      </c>
    </row>
    <row r="82" spans="1:6" ht="15">
      <c r="A82" s="35" t="s">
        <v>140</v>
      </c>
      <c r="B82" s="14" t="s">
        <v>141</v>
      </c>
      <c r="C82" s="51">
        <v>495</v>
      </c>
      <c r="D82" s="51">
        <v>495</v>
      </c>
      <c r="E82" s="51">
        <v>495</v>
      </c>
      <c r="F82" s="52">
        <v>495</v>
      </c>
    </row>
    <row r="83" spans="1:6" ht="15">
      <c r="A83" s="36" t="s">
        <v>142</v>
      </c>
      <c r="B83" s="19" t="s">
        <v>143</v>
      </c>
      <c r="C83" s="53">
        <f>SUM(C82:C82)</f>
        <v>495</v>
      </c>
      <c r="D83" s="53">
        <f>SUM(D82:D82)</f>
        <v>495</v>
      </c>
      <c r="E83" s="53">
        <f>SUM(E82)</f>
        <v>495</v>
      </c>
      <c r="F83" s="54">
        <v>495</v>
      </c>
    </row>
    <row r="84" spans="1:6" ht="15">
      <c r="A84" s="37" t="s">
        <v>144</v>
      </c>
      <c r="B84" s="23" t="s">
        <v>145</v>
      </c>
      <c r="C84" s="55">
        <f aca="true" t="shared" si="0" ref="C84:F85">SUM(C83)</f>
        <v>495</v>
      </c>
      <c r="D84" s="55">
        <f t="shared" si="0"/>
        <v>495</v>
      </c>
      <c r="E84" s="55">
        <f>SUM(E83)</f>
        <v>495</v>
      </c>
      <c r="F84" s="55">
        <f t="shared" si="0"/>
        <v>495</v>
      </c>
    </row>
    <row r="85" spans="1:6" ht="15.75">
      <c r="A85" s="38" t="s">
        <v>146</v>
      </c>
      <c r="B85" s="39" t="s">
        <v>147</v>
      </c>
      <c r="C85" s="40">
        <f t="shared" si="0"/>
        <v>495</v>
      </c>
      <c r="D85" s="40">
        <f t="shared" si="0"/>
        <v>495</v>
      </c>
      <c r="E85" s="40">
        <f>SUM(E84)</f>
        <v>495</v>
      </c>
      <c r="F85" s="40">
        <f t="shared" si="0"/>
        <v>495</v>
      </c>
    </row>
    <row r="86" spans="1:6" ht="15.75">
      <c r="A86" s="41" t="s">
        <v>148</v>
      </c>
      <c r="B86" s="42"/>
      <c r="C86" s="43">
        <f>SUM(C81+C85)</f>
        <v>32991</v>
      </c>
      <c r="D86" s="43">
        <f>SUM(D81+D85)</f>
        <v>35643</v>
      </c>
      <c r="E86" s="43">
        <f>SUM(E81+E85)</f>
        <v>55356</v>
      </c>
      <c r="F86" s="43">
        <f>SUM(F81+F85)</f>
        <v>23370</v>
      </c>
    </row>
  </sheetData>
  <sheetProtection/>
  <mergeCells count="4">
    <mergeCell ref="A1:H1"/>
    <mergeCell ref="A2:H2"/>
    <mergeCell ref="A4:H4"/>
    <mergeCell ref="A5:H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22">
      <selection activeCell="M32" sqref="M32"/>
    </sheetView>
  </sheetViews>
  <sheetFormatPr defaultColWidth="9.140625" defaultRowHeight="15"/>
  <cols>
    <col min="1" max="1" width="48.28125" style="1" customWidth="1"/>
    <col min="2" max="2" width="9.140625" style="1" customWidth="1"/>
    <col min="3" max="3" width="11.28125" style="1" customWidth="1"/>
    <col min="4" max="5" width="13.8515625" style="1" customWidth="1"/>
    <col min="6" max="6" width="11.57421875" style="77" customWidth="1"/>
    <col min="7" max="7" width="11.28125" style="1" hidden="1" customWidth="1"/>
    <col min="8" max="16384" width="9.140625" style="1" customWidth="1"/>
  </cols>
  <sheetData>
    <row r="1" spans="1:7" ht="15">
      <c r="A1" s="110"/>
      <c r="B1" s="110"/>
      <c r="C1" s="110"/>
      <c r="D1" s="110"/>
      <c r="E1" s="110"/>
      <c r="F1" s="110"/>
      <c r="G1" s="110"/>
    </row>
    <row r="2" spans="1:7" ht="15.75">
      <c r="A2" s="111" t="s">
        <v>0</v>
      </c>
      <c r="B2" s="112"/>
      <c r="C2" s="112"/>
      <c r="D2" s="112"/>
      <c r="E2" s="112"/>
      <c r="F2" s="112"/>
      <c r="G2" s="112"/>
    </row>
    <row r="3" spans="1:7" ht="15.75" customHeight="1">
      <c r="A3" s="111" t="s">
        <v>174</v>
      </c>
      <c r="B3" s="112"/>
      <c r="C3" s="112"/>
      <c r="D3" s="112"/>
      <c r="E3" s="112"/>
      <c r="F3" s="112"/>
      <c r="G3" s="112"/>
    </row>
    <row r="4" spans="1:7" ht="15.75" customHeight="1">
      <c r="A4" s="3"/>
      <c r="B4" s="4"/>
      <c r="C4" s="4"/>
      <c r="D4" s="4"/>
      <c r="E4" s="86"/>
      <c r="F4" s="4" t="s">
        <v>237</v>
      </c>
      <c r="G4" s="4"/>
    </row>
    <row r="5" spans="1:7" ht="32.25" customHeight="1">
      <c r="A5" s="7" t="s">
        <v>2</v>
      </c>
      <c r="B5" s="8" t="s">
        <v>175</v>
      </c>
      <c r="C5" s="8" t="s">
        <v>176</v>
      </c>
      <c r="D5" s="8" t="s">
        <v>5</v>
      </c>
      <c r="E5" s="8" t="s">
        <v>266</v>
      </c>
      <c r="F5" s="44" t="s">
        <v>149</v>
      </c>
      <c r="G5" s="62" t="s">
        <v>6</v>
      </c>
    </row>
    <row r="6" spans="1:7" ht="15">
      <c r="A6" s="13" t="s">
        <v>177</v>
      </c>
      <c r="B6" s="18" t="s">
        <v>178</v>
      </c>
      <c r="C6" s="18">
        <v>9273</v>
      </c>
      <c r="D6" s="18">
        <v>9315</v>
      </c>
      <c r="E6" s="18">
        <v>9315</v>
      </c>
      <c r="F6" s="74">
        <v>7089</v>
      </c>
      <c r="G6" s="57"/>
    </row>
    <row r="7" spans="1:7" ht="44.25" customHeight="1">
      <c r="A7" s="14" t="s">
        <v>179</v>
      </c>
      <c r="B7" s="18" t="s">
        <v>180</v>
      </c>
      <c r="C7" s="18">
        <v>1896</v>
      </c>
      <c r="D7" s="18">
        <v>1896</v>
      </c>
      <c r="E7" s="18">
        <v>1896</v>
      </c>
      <c r="F7" s="75">
        <v>1441</v>
      </c>
      <c r="G7" s="57"/>
    </row>
    <row r="8" spans="1:7" ht="25.5">
      <c r="A8" s="14" t="s">
        <v>181</v>
      </c>
      <c r="B8" s="18" t="s">
        <v>182</v>
      </c>
      <c r="C8" s="18">
        <v>1200</v>
      </c>
      <c r="D8" s="18">
        <v>1200</v>
      </c>
      <c r="E8" s="18">
        <v>1200</v>
      </c>
      <c r="F8" s="74">
        <v>912</v>
      </c>
      <c r="G8" s="57"/>
    </row>
    <row r="9" spans="1:7" ht="15">
      <c r="A9" s="14" t="s">
        <v>183</v>
      </c>
      <c r="B9" s="18" t="s">
        <v>184</v>
      </c>
      <c r="C9" s="18"/>
      <c r="D9" s="18">
        <v>222</v>
      </c>
      <c r="E9" s="18">
        <v>341</v>
      </c>
      <c r="F9" s="74">
        <v>341</v>
      </c>
      <c r="G9" s="57"/>
    </row>
    <row r="10" spans="1:7" ht="15">
      <c r="A10" s="14" t="s">
        <v>270</v>
      </c>
      <c r="B10" s="18" t="s">
        <v>188</v>
      </c>
      <c r="C10" s="18"/>
      <c r="D10" s="18"/>
      <c r="E10" s="18"/>
      <c r="F10" s="74">
        <v>55</v>
      </c>
      <c r="G10" s="57"/>
    </row>
    <row r="11" spans="1:7" ht="15">
      <c r="A11" s="19" t="s">
        <v>185</v>
      </c>
      <c r="B11" s="63" t="s">
        <v>186</v>
      </c>
      <c r="C11" s="63">
        <f>SUM(C6:C9)</f>
        <v>12369</v>
      </c>
      <c r="D11" s="63">
        <f>SUM(D6:D9)</f>
        <v>12633</v>
      </c>
      <c r="E11" s="63">
        <f>SUM(E6:E9)</f>
        <v>12752</v>
      </c>
      <c r="F11" s="63">
        <f>SUM(F6:F10)</f>
        <v>9838</v>
      </c>
      <c r="G11" s="58">
        <f>SUM(G6:G9)</f>
        <v>0</v>
      </c>
    </row>
    <row r="12" spans="1:7" ht="31.5" customHeight="1">
      <c r="A12" s="14" t="s">
        <v>187</v>
      </c>
      <c r="B12" s="18" t="s">
        <v>188</v>
      </c>
      <c r="C12" s="18"/>
      <c r="D12" s="18">
        <v>700</v>
      </c>
      <c r="E12" s="18">
        <v>969</v>
      </c>
      <c r="F12" s="75">
        <v>1008</v>
      </c>
      <c r="G12" s="57"/>
    </row>
    <row r="13" spans="1:10" ht="28.5" customHeight="1">
      <c r="A13" s="23" t="s">
        <v>189</v>
      </c>
      <c r="B13" s="32" t="s">
        <v>190</v>
      </c>
      <c r="C13" s="32">
        <f>SUM(C11:C12)</f>
        <v>12369</v>
      </c>
      <c r="D13" s="32">
        <f>SUM(D11:D12)</f>
        <v>13333</v>
      </c>
      <c r="E13" s="32">
        <f>SUM(E11+E12)</f>
        <v>13721</v>
      </c>
      <c r="F13" s="63">
        <f>SUM(F11:F12)</f>
        <v>10846</v>
      </c>
      <c r="G13" s="64">
        <f>SUM(G11:G12)</f>
        <v>0</v>
      </c>
      <c r="H13" s="65"/>
      <c r="I13" s="65"/>
      <c r="J13" s="65"/>
    </row>
    <row r="14" spans="1:7" ht="25.5">
      <c r="A14" s="14" t="s">
        <v>191</v>
      </c>
      <c r="B14" s="18" t="s">
        <v>192</v>
      </c>
      <c r="C14" s="66">
        <v>7500</v>
      </c>
      <c r="D14" s="66">
        <v>7500</v>
      </c>
      <c r="E14" s="66">
        <v>7500</v>
      </c>
      <c r="F14" s="76">
        <v>7089</v>
      </c>
      <c r="G14" s="57"/>
    </row>
    <row r="15" spans="1:7" ht="28.5">
      <c r="A15" s="23" t="s">
        <v>193</v>
      </c>
      <c r="B15" s="32" t="s">
        <v>194</v>
      </c>
      <c r="C15" s="67">
        <f>SUM(C14:C14)</f>
        <v>7500</v>
      </c>
      <c r="D15" s="67">
        <f>SUM(D14:D14)</f>
        <v>7500</v>
      </c>
      <c r="E15" s="67">
        <f>SUM(E14)</f>
        <v>7500</v>
      </c>
      <c r="F15" s="7">
        <f>SUM(F14)</f>
        <v>7089</v>
      </c>
      <c r="G15" s="58">
        <f>SUM(G14:G14)</f>
        <v>0</v>
      </c>
    </row>
    <row r="16" spans="1:15" ht="15">
      <c r="A16" s="14" t="s">
        <v>195</v>
      </c>
      <c r="B16" s="18" t="s">
        <v>196</v>
      </c>
      <c r="C16" s="18">
        <v>350</v>
      </c>
      <c r="D16" s="18">
        <v>350</v>
      </c>
      <c r="E16" s="18">
        <v>815</v>
      </c>
      <c r="F16" s="74">
        <v>440</v>
      </c>
      <c r="G16" s="57"/>
      <c r="O16" s="1" t="s">
        <v>233</v>
      </c>
    </row>
    <row r="17" spans="1:7" ht="15">
      <c r="A17" s="14" t="s">
        <v>197</v>
      </c>
      <c r="B17" s="18" t="s">
        <v>198</v>
      </c>
      <c r="C17" s="18">
        <v>2500</v>
      </c>
      <c r="D17" s="18">
        <v>2500</v>
      </c>
      <c r="E17" s="18">
        <v>2500</v>
      </c>
      <c r="F17" s="74">
        <v>1355</v>
      </c>
      <c r="G17" s="57"/>
    </row>
    <row r="18" spans="1:7" ht="15">
      <c r="A18" s="14" t="s">
        <v>199</v>
      </c>
      <c r="B18" s="18" t="s">
        <v>200</v>
      </c>
      <c r="C18" s="18">
        <v>800</v>
      </c>
      <c r="D18" s="18">
        <v>800</v>
      </c>
      <c r="E18" s="18">
        <v>800</v>
      </c>
      <c r="F18" s="74">
        <v>545</v>
      </c>
      <c r="G18" s="57"/>
    </row>
    <row r="19" spans="1:7" ht="15">
      <c r="A19" s="14" t="s">
        <v>201</v>
      </c>
      <c r="B19" s="18" t="s">
        <v>202</v>
      </c>
      <c r="C19" s="18"/>
      <c r="D19" s="18"/>
      <c r="E19" s="18"/>
      <c r="F19" s="74">
        <v>32</v>
      </c>
      <c r="G19" s="57"/>
    </row>
    <row r="20" spans="1:7" ht="15" customHeight="1">
      <c r="A20" s="19" t="s">
        <v>203</v>
      </c>
      <c r="B20" s="63" t="s">
        <v>204</v>
      </c>
      <c r="C20" s="63">
        <f>SUM(C17:C19)</f>
        <v>3300</v>
      </c>
      <c r="D20" s="63">
        <f>SUM(D17:D19)</f>
        <v>3300</v>
      </c>
      <c r="E20" s="63">
        <f>SUM(E17:E19)</f>
        <v>3300</v>
      </c>
      <c r="F20" s="89">
        <f>SUM(F17:F19)</f>
        <v>1932</v>
      </c>
      <c r="G20" s="58">
        <f>SUM(G17:G19)</f>
        <v>0</v>
      </c>
    </row>
    <row r="21" spans="1:7" ht="15">
      <c r="A21" s="14" t="s">
        <v>205</v>
      </c>
      <c r="B21" s="18" t="s">
        <v>206</v>
      </c>
      <c r="C21" s="18"/>
      <c r="D21" s="18"/>
      <c r="E21" s="18"/>
      <c r="F21" s="74">
        <v>16</v>
      </c>
      <c r="G21" s="57"/>
    </row>
    <row r="22" spans="1:7" ht="15">
      <c r="A22" s="23" t="s">
        <v>207</v>
      </c>
      <c r="B22" s="32" t="s">
        <v>208</v>
      </c>
      <c r="C22" s="32">
        <f>SUM(C16+C20+C21)</f>
        <v>3650</v>
      </c>
      <c r="D22" s="32">
        <f>SUM(D16+D20+D21)</f>
        <v>3650</v>
      </c>
      <c r="E22" s="32">
        <f>SUM(E16+E20)</f>
        <v>4115</v>
      </c>
      <c r="F22" s="89">
        <f>SUM(F16+F20+F21)</f>
        <v>2388</v>
      </c>
      <c r="G22" s="58">
        <f>SUM(G16+G20)</f>
        <v>0</v>
      </c>
    </row>
    <row r="23" spans="1:7" ht="33" customHeight="1" hidden="1">
      <c r="A23" s="7" t="s">
        <v>2</v>
      </c>
      <c r="B23" s="8" t="s">
        <v>175</v>
      </c>
      <c r="C23" s="8"/>
      <c r="D23" s="8"/>
      <c r="E23" s="8"/>
      <c r="F23" s="62"/>
      <c r="G23" s="62" t="s">
        <v>6</v>
      </c>
    </row>
    <row r="24" spans="1:7" ht="15">
      <c r="A24" s="25" t="s">
        <v>209</v>
      </c>
      <c r="B24" s="18" t="s">
        <v>210</v>
      </c>
      <c r="C24" s="18">
        <v>5789</v>
      </c>
      <c r="D24" s="18">
        <v>5789</v>
      </c>
      <c r="E24" s="18">
        <v>5789</v>
      </c>
      <c r="F24" s="74">
        <v>3659</v>
      </c>
      <c r="G24" s="57"/>
    </row>
    <row r="25" spans="1:7" ht="15">
      <c r="A25" s="25" t="s">
        <v>211</v>
      </c>
      <c r="B25" s="18" t="s">
        <v>212</v>
      </c>
      <c r="C25" s="18">
        <v>1690</v>
      </c>
      <c r="D25" s="18">
        <v>1690</v>
      </c>
      <c r="E25" s="18">
        <v>1690</v>
      </c>
      <c r="F25" s="74">
        <v>1319</v>
      </c>
      <c r="G25" s="57"/>
    </row>
    <row r="26" spans="1:7" ht="15">
      <c r="A26" s="25" t="s">
        <v>213</v>
      </c>
      <c r="B26" s="18" t="s">
        <v>214</v>
      </c>
      <c r="C26" s="18">
        <v>1993</v>
      </c>
      <c r="D26" s="18">
        <v>1992</v>
      </c>
      <c r="E26" s="18">
        <v>1992</v>
      </c>
      <c r="F26" s="74">
        <v>1498</v>
      </c>
      <c r="G26" s="57"/>
    </row>
    <row r="27" spans="1:7" ht="15">
      <c r="A27" s="25" t="s">
        <v>215</v>
      </c>
      <c r="B27" s="18" t="s">
        <v>216</v>
      </c>
      <c r="C27" s="18"/>
      <c r="D27" s="18"/>
      <c r="E27" s="18"/>
      <c r="F27" s="74">
        <v>306</v>
      </c>
      <c r="G27" s="57"/>
    </row>
    <row r="28" spans="1:7" ht="15">
      <c r="A28" s="25" t="s">
        <v>217</v>
      </c>
      <c r="B28" s="18" t="s">
        <v>218</v>
      </c>
      <c r="C28" s="18"/>
      <c r="D28" s="18"/>
      <c r="E28" s="18"/>
      <c r="F28" s="74">
        <v>0</v>
      </c>
      <c r="G28" s="57"/>
    </row>
    <row r="29" spans="1:7" ht="15">
      <c r="A29" s="25" t="s">
        <v>219</v>
      </c>
      <c r="B29" s="18" t="s">
        <v>220</v>
      </c>
      <c r="C29" s="18"/>
      <c r="D29" s="18"/>
      <c r="E29" s="18"/>
      <c r="F29" s="74">
        <v>153</v>
      </c>
      <c r="G29" s="57"/>
    </row>
    <row r="30" spans="1:7" ht="15">
      <c r="A30" s="27" t="s">
        <v>221</v>
      </c>
      <c r="B30" s="32" t="s">
        <v>222</v>
      </c>
      <c r="C30" s="32">
        <f>SUM(C23:C29)</f>
        <v>9472</v>
      </c>
      <c r="D30" s="32">
        <f>SUM(D23:D29)</f>
        <v>9471</v>
      </c>
      <c r="E30" s="32">
        <f>SUM(E24:E29)</f>
        <v>9471</v>
      </c>
      <c r="F30" s="89">
        <f>SUM(F24:F29)</f>
        <v>6935</v>
      </c>
      <c r="G30" s="58">
        <f>SUM(G23:G29)</f>
        <v>0</v>
      </c>
    </row>
    <row r="31" spans="1:7" ht="15.75">
      <c r="A31" s="68" t="s">
        <v>223</v>
      </c>
      <c r="B31" s="69" t="s">
        <v>224</v>
      </c>
      <c r="C31" s="69">
        <f>SUM(C13+C15+C22+C30)</f>
        <v>32991</v>
      </c>
      <c r="D31" s="69">
        <f>SUM(D13+D15+D22+D30)</f>
        <v>33954</v>
      </c>
      <c r="E31" s="69">
        <f>SUM(E13+E15+E22+E30)</f>
        <v>34807</v>
      </c>
      <c r="F31" s="90">
        <f>SUM(F13+F15+F22+F30)</f>
        <v>27258</v>
      </c>
      <c r="G31" s="58" t="e">
        <f>SUM(G13+G15+G22+G30+#REF!+#REF!+#REF!)</f>
        <v>#REF!</v>
      </c>
    </row>
    <row r="32" spans="1:7" ht="15.75">
      <c r="A32" s="70" t="s">
        <v>225</v>
      </c>
      <c r="B32" s="69"/>
      <c r="C32" s="69">
        <v>-5878</v>
      </c>
      <c r="D32" s="69">
        <v>-4877</v>
      </c>
      <c r="E32" s="69">
        <v>10705</v>
      </c>
      <c r="F32" s="91">
        <v>23534</v>
      </c>
      <c r="G32" s="58">
        <f>SUM(G11+G22+G30-'[1]kiadás működés, felhalmozás'!G79)</f>
        <v>0</v>
      </c>
    </row>
    <row r="33" spans="1:7" ht="15.75">
      <c r="A33" s="70" t="s">
        <v>226</v>
      </c>
      <c r="B33" s="69"/>
      <c r="C33" s="69">
        <f>SUM(C15-'kiadások működési, felhalmozási'!C80)</f>
        <v>-3594</v>
      </c>
      <c r="D33" s="69">
        <f>SUM(D15-'kiadások működési, felhalmozási'!D80)</f>
        <v>-4594</v>
      </c>
      <c r="E33" s="69">
        <v>-4594</v>
      </c>
      <c r="F33" s="91">
        <v>-1485</v>
      </c>
      <c r="G33" s="69">
        <f>SUM(G15-'kiadások működési, felhalmozási'!G80)</f>
        <v>0</v>
      </c>
    </row>
    <row r="34" spans="1:7" ht="25.5">
      <c r="A34" s="14" t="s">
        <v>227</v>
      </c>
      <c r="B34" s="14" t="s">
        <v>228</v>
      </c>
      <c r="C34" s="14"/>
      <c r="D34" s="14">
        <v>1689</v>
      </c>
      <c r="E34" s="14">
        <v>20549</v>
      </c>
      <c r="F34" s="75">
        <v>1689</v>
      </c>
      <c r="G34" s="57"/>
    </row>
    <row r="35" spans="1:7" ht="15">
      <c r="A35" s="19" t="s">
        <v>229</v>
      </c>
      <c r="B35" s="19" t="s">
        <v>230</v>
      </c>
      <c r="C35" s="19">
        <f aca="true" t="shared" si="0" ref="C35:E36">SUM(C34)</f>
        <v>0</v>
      </c>
      <c r="D35" s="19">
        <f t="shared" si="0"/>
        <v>1689</v>
      </c>
      <c r="E35" s="19">
        <f t="shared" si="0"/>
        <v>20549</v>
      </c>
      <c r="F35" s="92">
        <v>20549</v>
      </c>
      <c r="G35" s="19">
        <f>SUM(G34)</f>
        <v>0</v>
      </c>
    </row>
    <row r="36" spans="1:7" ht="15.75">
      <c r="A36" s="71" t="s">
        <v>231</v>
      </c>
      <c r="B36" s="72" t="s">
        <v>232</v>
      </c>
      <c r="C36" s="72">
        <f t="shared" si="0"/>
        <v>0</v>
      </c>
      <c r="D36" s="72">
        <f t="shared" si="0"/>
        <v>1689</v>
      </c>
      <c r="E36" s="72">
        <f t="shared" si="0"/>
        <v>20549</v>
      </c>
      <c r="F36" s="93">
        <f>SUM(F35)</f>
        <v>20549</v>
      </c>
      <c r="G36" s="58" t="e">
        <f>SUM(#REF!+#REF!+#REF!)</f>
        <v>#REF!</v>
      </c>
    </row>
    <row r="37" spans="1:7" ht="15.75">
      <c r="A37" s="70" t="s">
        <v>173</v>
      </c>
      <c r="B37" s="73"/>
      <c r="C37" s="70">
        <f>SUM(C31+C36)</f>
        <v>32991</v>
      </c>
      <c r="D37" s="70">
        <f>SUM(D31+D36)</f>
        <v>35643</v>
      </c>
      <c r="E37" s="70">
        <f>SUM(E31+E36)</f>
        <v>55356</v>
      </c>
      <c r="F37" s="70">
        <f>SUM(F31+F36)</f>
        <v>47807</v>
      </c>
      <c r="G37" s="70" t="e">
        <f>SUM(G31+G36)</f>
        <v>#REF!</v>
      </c>
    </row>
  </sheetData>
  <sheetProtection/>
  <mergeCells count="3">
    <mergeCell ref="A1:G1"/>
    <mergeCell ref="A2:G2"/>
    <mergeCell ref="A3:G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99"/>
  <sheetViews>
    <sheetView zoomScalePageLayoutView="0" workbookViewId="0" topLeftCell="A8">
      <selection activeCell="Q39" sqref="Q39"/>
    </sheetView>
  </sheetViews>
  <sheetFormatPr defaultColWidth="9.140625" defaultRowHeight="15"/>
  <cols>
    <col min="1" max="1" width="54.28125" style="1" customWidth="1"/>
    <col min="2" max="2" width="15.28125" style="1" customWidth="1"/>
    <col min="3" max="3" width="13.421875" style="1" customWidth="1"/>
    <col min="4" max="4" width="16.7109375" style="1" hidden="1" customWidth="1"/>
    <col min="5" max="5" width="17.00390625" style="1" hidden="1" customWidth="1"/>
    <col min="6" max="6" width="13.8515625" style="1" hidden="1" customWidth="1"/>
    <col min="7" max="7" width="10.7109375" style="1" hidden="1" customWidth="1"/>
    <col min="8" max="8" width="11.57421875" style="1" hidden="1" customWidth="1"/>
    <col min="9" max="10" width="13.8515625" style="1" customWidth="1"/>
    <col min="11" max="11" width="12.00390625" style="1" customWidth="1"/>
    <col min="12" max="16384" width="9.140625" style="1" customWidth="1"/>
  </cols>
  <sheetData>
    <row r="2" spans="1:11" ht="15.75">
      <c r="A2" s="111" t="s">
        <v>238</v>
      </c>
      <c r="B2" s="112"/>
      <c r="C2" s="112"/>
      <c r="D2" s="112"/>
      <c r="E2" s="112"/>
      <c r="F2" s="113"/>
      <c r="G2" s="107"/>
      <c r="H2" s="107"/>
      <c r="I2" s="107"/>
      <c r="J2" s="107"/>
      <c r="K2" s="107"/>
    </row>
    <row r="3" spans="1:11" ht="16.5">
      <c r="A3" s="114" t="s">
        <v>239</v>
      </c>
      <c r="B3" s="109"/>
      <c r="C3" s="109"/>
      <c r="D3" s="109"/>
      <c r="E3" s="109"/>
      <c r="F3" s="109"/>
      <c r="G3" s="109"/>
      <c r="H3" s="109"/>
      <c r="I3" s="107"/>
      <c r="J3" s="107"/>
      <c r="K3" s="107"/>
    </row>
    <row r="4" spans="1:8" ht="19.5">
      <c r="A4" s="78"/>
      <c r="B4" s="2"/>
      <c r="C4" s="2"/>
      <c r="D4" s="2"/>
      <c r="E4" s="2"/>
      <c r="F4" s="2"/>
      <c r="G4" s="2"/>
      <c r="H4" s="2"/>
    </row>
    <row r="5" spans="1:8" ht="19.5">
      <c r="A5" s="78"/>
      <c r="B5" s="2"/>
      <c r="C5" s="2"/>
      <c r="D5" s="2"/>
      <c r="E5" s="2"/>
      <c r="F5" s="2"/>
      <c r="G5" s="2"/>
      <c r="H5" s="2"/>
    </row>
    <row r="6" spans="1:8" ht="19.5">
      <c r="A6" s="78"/>
      <c r="B6" s="2"/>
      <c r="C6" s="2"/>
      <c r="D6" s="2"/>
      <c r="E6" s="2"/>
      <c r="F6" s="2"/>
      <c r="G6" s="2"/>
      <c r="H6" s="2"/>
    </row>
    <row r="8" spans="1:11" ht="38.25">
      <c r="A8" s="7" t="s">
        <v>2</v>
      </c>
      <c r="B8" s="8" t="s">
        <v>3</v>
      </c>
      <c r="C8" s="44" t="s">
        <v>152</v>
      </c>
      <c r="D8" s="83" t="s">
        <v>240</v>
      </c>
      <c r="E8" s="83" t="s">
        <v>240</v>
      </c>
      <c r="F8" s="83" t="s">
        <v>240</v>
      </c>
      <c r="G8" s="83" t="s">
        <v>240</v>
      </c>
      <c r="H8" s="83" t="s">
        <v>241</v>
      </c>
      <c r="I8" s="84" t="s">
        <v>153</v>
      </c>
      <c r="J8" s="84" t="s">
        <v>264</v>
      </c>
      <c r="K8" s="85" t="s">
        <v>149</v>
      </c>
    </row>
    <row r="9" spans="1:11" ht="15" hidden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1" ht="15" hidden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5" hidden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5" hidden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5" hidden="1">
      <c r="A13" s="25" t="s">
        <v>242</v>
      </c>
      <c r="B13" s="18" t="s">
        <v>243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ht="15" hidden="1">
      <c r="A14" s="25"/>
      <c r="B14" s="18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15" hidden="1">
      <c r="A15" s="25"/>
      <c r="B15" s="18"/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15" hidden="1">
      <c r="A16" s="25"/>
      <c r="B16" s="18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15" hidden="1">
      <c r="A17" s="25"/>
      <c r="B17" s="18"/>
      <c r="C17" s="57"/>
      <c r="D17" s="57"/>
      <c r="E17" s="57"/>
      <c r="F17" s="57"/>
      <c r="G17" s="57"/>
      <c r="H17" s="57"/>
      <c r="I17" s="57"/>
      <c r="J17" s="57"/>
      <c r="K17" s="57"/>
    </row>
    <row r="18" spans="1:11" s="20" customFormat="1" ht="22.5" customHeight="1">
      <c r="A18" s="79" t="s">
        <v>244</v>
      </c>
      <c r="B18" s="63" t="s">
        <v>120</v>
      </c>
      <c r="C18" s="58"/>
      <c r="D18" s="58"/>
      <c r="E18" s="58"/>
      <c r="F18" s="58"/>
      <c r="G18" s="58"/>
      <c r="H18" s="58"/>
      <c r="I18" s="58"/>
      <c r="J18" s="58"/>
      <c r="K18" s="58"/>
    </row>
    <row r="19" spans="1:11" ht="15" hidden="1">
      <c r="A19" s="25"/>
      <c r="B19" s="18"/>
      <c r="C19" s="57"/>
      <c r="D19" s="57"/>
      <c r="E19" s="57"/>
      <c r="F19" s="57"/>
      <c r="G19" s="57"/>
      <c r="H19" s="57"/>
      <c r="I19" s="57"/>
      <c r="J19" s="57"/>
      <c r="K19" s="57"/>
    </row>
    <row r="20" spans="1:11" ht="15" hidden="1">
      <c r="A20" s="25"/>
      <c r="B20" s="18"/>
      <c r="C20" s="57"/>
      <c r="D20" s="57"/>
      <c r="E20" s="57"/>
      <c r="F20" s="57"/>
      <c r="G20" s="57"/>
      <c r="H20" s="57"/>
      <c r="I20" s="57"/>
      <c r="J20" s="57"/>
      <c r="K20" s="57"/>
    </row>
    <row r="21" spans="1:11" ht="15" hidden="1">
      <c r="A21" s="25"/>
      <c r="B21" s="18"/>
      <c r="C21" s="57"/>
      <c r="D21" s="57"/>
      <c r="E21" s="57"/>
      <c r="F21" s="57"/>
      <c r="G21" s="57"/>
      <c r="H21" s="57"/>
      <c r="I21" s="57"/>
      <c r="J21" s="57"/>
      <c r="K21" s="57"/>
    </row>
    <row r="22" spans="1:11" ht="15" hidden="1">
      <c r="A22" s="25"/>
      <c r="B22" s="18"/>
      <c r="C22" s="57"/>
      <c r="D22" s="57"/>
      <c r="E22" s="57"/>
      <c r="F22" s="57"/>
      <c r="G22" s="57"/>
      <c r="H22" s="57"/>
      <c r="I22" s="57"/>
      <c r="J22" s="57"/>
      <c r="K22" s="57"/>
    </row>
    <row r="23" spans="1:11" ht="15" hidden="1">
      <c r="A23" s="14" t="s">
        <v>245</v>
      </c>
      <c r="B23" s="18" t="s">
        <v>246</v>
      </c>
      <c r="C23" s="57"/>
      <c r="D23" s="57"/>
      <c r="E23" s="57"/>
      <c r="F23" s="57"/>
      <c r="G23" s="57"/>
      <c r="H23" s="57"/>
      <c r="I23" s="57"/>
      <c r="J23" s="57"/>
      <c r="K23" s="57"/>
    </row>
    <row r="24" spans="1:11" ht="15" hidden="1">
      <c r="A24" s="14"/>
      <c r="B24" s="18"/>
      <c r="C24" s="57"/>
      <c r="D24" s="57"/>
      <c r="E24" s="57"/>
      <c r="F24" s="57"/>
      <c r="G24" s="57"/>
      <c r="H24" s="57"/>
      <c r="I24" s="57"/>
      <c r="J24" s="57"/>
      <c r="K24" s="57"/>
    </row>
    <row r="25" spans="1:11" ht="15" hidden="1">
      <c r="A25" s="14"/>
      <c r="B25" s="18"/>
      <c r="C25" s="57"/>
      <c r="D25" s="57"/>
      <c r="E25" s="57"/>
      <c r="F25" s="57"/>
      <c r="G25" s="57"/>
      <c r="H25" s="57"/>
      <c r="I25" s="57"/>
      <c r="J25" s="57"/>
      <c r="K25" s="57"/>
    </row>
    <row r="26" spans="1:11" ht="15" hidden="1">
      <c r="A26" s="25" t="s">
        <v>121</v>
      </c>
      <c r="B26" s="18" t="s">
        <v>122</v>
      </c>
      <c r="C26" s="57"/>
      <c r="D26" s="57"/>
      <c r="E26" s="57"/>
      <c r="F26" s="57"/>
      <c r="G26" s="57"/>
      <c r="H26" s="57"/>
      <c r="I26" s="57"/>
      <c r="J26" s="57"/>
      <c r="K26" s="57"/>
    </row>
    <row r="27" spans="1:11" ht="15" hidden="1">
      <c r="A27" s="25"/>
      <c r="B27" s="18"/>
      <c r="C27" s="57"/>
      <c r="D27" s="57"/>
      <c r="E27" s="57"/>
      <c r="F27" s="57"/>
      <c r="G27" s="57"/>
      <c r="H27" s="57"/>
      <c r="I27" s="57"/>
      <c r="J27" s="57"/>
      <c r="K27" s="57"/>
    </row>
    <row r="28" spans="1:11" ht="15" hidden="1">
      <c r="A28" s="25"/>
      <c r="B28" s="18"/>
      <c r="C28" s="57"/>
      <c r="D28" s="57"/>
      <c r="E28" s="57"/>
      <c r="F28" s="57"/>
      <c r="G28" s="57"/>
      <c r="H28" s="57"/>
      <c r="I28" s="57"/>
      <c r="J28" s="57"/>
      <c r="K28" s="57"/>
    </row>
    <row r="29" spans="1:11" ht="15" hidden="1">
      <c r="A29" s="25" t="s">
        <v>247</v>
      </c>
      <c r="B29" s="18" t="s">
        <v>248</v>
      </c>
      <c r="C29" s="57"/>
      <c r="D29" s="57"/>
      <c r="E29" s="57"/>
      <c r="F29" s="57"/>
      <c r="G29" s="57"/>
      <c r="H29" s="57"/>
      <c r="I29" s="57"/>
      <c r="J29" s="57"/>
      <c r="K29" s="57"/>
    </row>
    <row r="30" spans="1:11" ht="15" hidden="1">
      <c r="A30" s="25"/>
      <c r="B30" s="18"/>
      <c r="C30" s="57"/>
      <c r="D30" s="57"/>
      <c r="E30" s="57"/>
      <c r="F30" s="57"/>
      <c r="G30" s="57"/>
      <c r="H30" s="57"/>
      <c r="I30" s="57"/>
      <c r="J30" s="57"/>
      <c r="K30" s="57"/>
    </row>
    <row r="31" spans="1:11" ht="15" hidden="1">
      <c r="A31" s="25"/>
      <c r="B31" s="18"/>
      <c r="C31" s="57"/>
      <c r="D31" s="57"/>
      <c r="E31" s="57"/>
      <c r="F31" s="57"/>
      <c r="G31" s="57"/>
      <c r="H31" s="57"/>
      <c r="I31" s="57"/>
      <c r="J31" s="57"/>
      <c r="K31" s="57"/>
    </row>
    <row r="32" spans="1:11" ht="15" hidden="1">
      <c r="A32" s="14" t="s">
        <v>249</v>
      </c>
      <c r="B32" s="18" t="s">
        <v>250</v>
      </c>
      <c r="C32" s="57"/>
      <c r="D32" s="57"/>
      <c r="E32" s="57"/>
      <c r="F32" s="57"/>
      <c r="G32" s="57"/>
      <c r="H32" s="57"/>
      <c r="I32" s="57"/>
      <c r="J32" s="57"/>
      <c r="K32" s="57"/>
    </row>
    <row r="33" spans="1:11" ht="15">
      <c r="A33" s="14" t="s">
        <v>262</v>
      </c>
      <c r="B33" s="18"/>
      <c r="C33" s="57">
        <v>0</v>
      </c>
      <c r="D33" s="57"/>
      <c r="E33" s="57"/>
      <c r="F33" s="57"/>
      <c r="G33" s="57"/>
      <c r="H33" s="57"/>
      <c r="I33" s="57">
        <v>780</v>
      </c>
      <c r="J33" s="57">
        <v>48</v>
      </c>
      <c r="K33" s="57">
        <v>48</v>
      </c>
    </row>
    <row r="34" spans="1:11" s="96" customFormat="1" ht="15">
      <c r="A34" s="14" t="s">
        <v>276</v>
      </c>
      <c r="B34" s="18"/>
      <c r="C34" s="97"/>
      <c r="D34" s="97"/>
      <c r="E34" s="97"/>
      <c r="F34" s="97"/>
      <c r="G34" s="97"/>
      <c r="H34" s="97"/>
      <c r="I34" s="97"/>
      <c r="J34" s="97">
        <v>2823</v>
      </c>
      <c r="K34" s="97">
        <v>2823</v>
      </c>
    </row>
    <row r="35" spans="1:11" ht="15">
      <c r="A35" s="14" t="s">
        <v>263</v>
      </c>
      <c r="B35" s="18"/>
      <c r="C35" s="57">
        <v>0</v>
      </c>
      <c r="D35" s="57"/>
      <c r="E35" s="57"/>
      <c r="F35" s="57"/>
      <c r="G35" s="57"/>
      <c r="H35" s="57"/>
      <c r="I35" s="57">
        <v>88</v>
      </c>
      <c r="J35" s="57">
        <v>50</v>
      </c>
      <c r="K35" s="57">
        <v>50</v>
      </c>
    </row>
    <row r="36" spans="1:11" s="96" customFormat="1" ht="15">
      <c r="A36" s="14" t="s">
        <v>277</v>
      </c>
      <c r="B36" s="18"/>
      <c r="C36" s="97"/>
      <c r="D36" s="97"/>
      <c r="E36" s="97"/>
      <c r="F36" s="97"/>
      <c r="G36" s="97"/>
      <c r="H36" s="97"/>
      <c r="I36" s="97"/>
      <c r="J36" s="97">
        <v>37</v>
      </c>
      <c r="K36" s="97">
        <v>37</v>
      </c>
    </row>
    <row r="37" spans="1:11" ht="18" customHeight="1">
      <c r="A37" s="14" t="s">
        <v>251</v>
      </c>
      <c r="B37" s="18"/>
      <c r="C37" s="57">
        <v>608</v>
      </c>
      <c r="D37" s="57"/>
      <c r="E37" s="57"/>
      <c r="F37" s="57"/>
      <c r="G37" s="57"/>
      <c r="H37" s="57"/>
      <c r="I37" s="57">
        <v>608</v>
      </c>
      <c r="J37" s="57">
        <v>608</v>
      </c>
      <c r="K37" s="57">
        <v>608</v>
      </c>
    </row>
    <row r="38" spans="1:11" ht="24" customHeight="1">
      <c r="A38" s="14" t="s">
        <v>123</v>
      </c>
      <c r="B38" s="18" t="s">
        <v>124</v>
      </c>
      <c r="C38" s="57">
        <v>164</v>
      </c>
      <c r="D38" s="57"/>
      <c r="E38" s="57"/>
      <c r="F38" s="57"/>
      <c r="G38" s="57"/>
      <c r="H38" s="57"/>
      <c r="I38" s="57">
        <v>346</v>
      </c>
      <c r="J38" s="57">
        <v>963</v>
      </c>
      <c r="K38" s="57">
        <v>963</v>
      </c>
    </row>
    <row r="39" spans="1:11" ht="22.5" customHeight="1">
      <c r="A39" s="80" t="s">
        <v>125</v>
      </c>
      <c r="B39" s="81" t="s">
        <v>126</v>
      </c>
      <c r="C39" s="58">
        <f>SUM(C37:C38)</f>
        <v>772</v>
      </c>
      <c r="D39" s="57"/>
      <c r="E39" s="57"/>
      <c r="F39" s="57"/>
      <c r="G39" s="57"/>
      <c r="H39" s="57"/>
      <c r="I39" s="58">
        <f>SUM(I33:I38)</f>
        <v>1822</v>
      </c>
      <c r="J39" s="58">
        <f>SUM(J33:J38)</f>
        <v>4529</v>
      </c>
      <c r="K39" s="98">
        <f>SUM(K33:K38)</f>
        <v>4529</v>
      </c>
    </row>
    <row r="40" spans="1:11" ht="15.75" hidden="1">
      <c r="A40" s="82"/>
      <c r="B40" s="63"/>
      <c r="C40" s="57"/>
      <c r="D40" s="57"/>
      <c r="E40" s="57"/>
      <c r="F40" s="57"/>
      <c r="G40" s="57"/>
      <c r="H40" s="57"/>
      <c r="I40" s="57"/>
      <c r="J40" s="57"/>
      <c r="K40" s="57"/>
    </row>
    <row r="41" spans="1:11" ht="15.75" hidden="1">
      <c r="A41" s="82"/>
      <c r="B41" s="63"/>
      <c r="C41" s="57"/>
      <c r="D41" s="57"/>
      <c r="E41" s="57"/>
      <c r="F41" s="57"/>
      <c r="G41" s="57"/>
      <c r="H41" s="57"/>
      <c r="I41" s="57"/>
      <c r="J41" s="57"/>
      <c r="K41" s="57"/>
    </row>
    <row r="42" spans="1:11" ht="15.75" hidden="1">
      <c r="A42" s="82"/>
      <c r="B42" s="63"/>
      <c r="C42" s="57"/>
      <c r="D42" s="57"/>
      <c r="E42" s="57"/>
      <c r="F42" s="57"/>
      <c r="G42" s="57"/>
      <c r="H42" s="57"/>
      <c r="I42" s="57"/>
      <c r="J42" s="57"/>
      <c r="K42" s="57"/>
    </row>
    <row r="43" spans="1:11" ht="15.75" hidden="1">
      <c r="A43" s="82"/>
      <c r="B43" s="63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15" hidden="1">
      <c r="A44" s="25" t="s">
        <v>127</v>
      </c>
      <c r="B44" s="18" t="s">
        <v>128</v>
      </c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15" hidden="1">
      <c r="A45" s="25"/>
      <c r="B45" s="18"/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15" hidden="1">
      <c r="A46" s="25"/>
      <c r="B46" s="18"/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15" hidden="1">
      <c r="A47" s="25"/>
      <c r="B47" s="18"/>
      <c r="C47" s="57"/>
      <c r="D47" s="57"/>
      <c r="E47" s="57"/>
      <c r="F47" s="57"/>
      <c r="G47" s="57"/>
      <c r="H47" s="57"/>
      <c r="I47" s="57"/>
      <c r="J47" s="57"/>
      <c r="K47" s="57"/>
    </row>
    <row r="48" spans="1:11" ht="15" hidden="1">
      <c r="A48" s="25"/>
      <c r="B48" s="18"/>
      <c r="C48" s="57"/>
      <c r="D48" s="57"/>
      <c r="E48" s="57"/>
      <c r="F48" s="57"/>
      <c r="G48" s="57"/>
      <c r="H48" s="57"/>
      <c r="I48" s="57"/>
      <c r="J48" s="57"/>
      <c r="K48" s="57"/>
    </row>
    <row r="49" spans="1:11" ht="15" hidden="1">
      <c r="A49" s="25" t="s">
        <v>252</v>
      </c>
      <c r="B49" s="18" t="s">
        <v>253</v>
      </c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5" hidden="1">
      <c r="A50" s="25"/>
      <c r="B50" s="18"/>
      <c r="C50" s="57"/>
      <c r="D50" s="57"/>
      <c r="E50" s="57"/>
      <c r="F50" s="57"/>
      <c r="G50" s="57"/>
      <c r="H50" s="57"/>
      <c r="I50" s="57"/>
      <c r="J50" s="57"/>
      <c r="K50" s="57"/>
    </row>
    <row r="51" spans="1:11" ht="15" hidden="1">
      <c r="A51" s="25"/>
      <c r="B51" s="18"/>
      <c r="C51" s="57"/>
      <c r="D51" s="57"/>
      <c r="E51" s="57"/>
      <c r="F51" s="57"/>
      <c r="G51" s="57"/>
      <c r="H51" s="57"/>
      <c r="I51" s="57"/>
      <c r="J51" s="57"/>
      <c r="K51" s="57"/>
    </row>
    <row r="52" spans="1:11" ht="15" hidden="1">
      <c r="A52" s="25"/>
      <c r="B52" s="18"/>
      <c r="C52" s="57"/>
      <c r="D52" s="57"/>
      <c r="E52" s="57"/>
      <c r="F52" s="57"/>
      <c r="G52" s="57"/>
      <c r="H52" s="57"/>
      <c r="I52" s="57"/>
      <c r="J52" s="57"/>
      <c r="K52" s="57"/>
    </row>
    <row r="53" spans="1:11" ht="15" hidden="1">
      <c r="A53" s="25"/>
      <c r="B53" s="18"/>
      <c r="C53" s="57"/>
      <c r="D53" s="57"/>
      <c r="E53" s="57"/>
      <c r="F53" s="57"/>
      <c r="G53" s="57"/>
      <c r="H53" s="57"/>
      <c r="I53" s="57"/>
      <c r="J53" s="57"/>
      <c r="K53" s="57"/>
    </row>
    <row r="54" spans="1:11" s="20" customFormat="1" ht="25.5" customHeight="1">
      <c r="A54" s="79" t="s">
        <v>278</v>
      </c>
      <c r="B54" s="63" t="s">
        <v>128</v>
      </c>
      <c r="C54" s="58"/>
      <c r="D54" s="58"/>
      <c r="E54" s="58"/>
      <c r="F54" s="58"/>
      <c r="G54" s="58"/>
      <c r="H54" s="58"/>
      <c r="I54" s="58"/>
      <c r="J54" s="58"/>
      <c r="K54" s="58"/>
    </row>
    <row r="55" spans="1:11" s="20" customFormat="1" ht="25.5" customHeight="1">
      <c r="A55" s="25" t="s">
        <v>256</v>
      </c>
      <c r="B55" s="63"/>
      <c r="C55" s="57">
        <v>820</v>
      </c>
      <c r="D55" s="58"/>
      <c r="E55" s="58"/>
      <c r="F55" s="58"/>
      <c r="G55" s="58"/>
      <c r="H55" s="58"/>
      <c r="I55" s="57">
        <v>820</v>
      </c>
      <c r="J55" s="57">
        <v>820</v>
      </c>
      <c r="K55" s="57">
        <v>646</v>
      </c>
    </row>
    <row r="56" spans="1:11" s="20" customFormat="1" ht="22.5" customHeight="1">
      <c r="A56" s="25" t="s">
        <v>257</v>
      </c>
      <c r="B56" s="63"/>
      <c r="C56" s="57">
        <v>1661</v>
      </c>
      <c r="D56" s="58"/>
      <c r="E56" s="58"/>
      <c r="F56" s="58"/>
      <c r="G56" s="58"/>
      <c r="H56" s="58"/>
      <c r="I56" s="57">
        <v>1661</v>
      </c>
      <c r="J56" s="57">
        <v>2096</v>
      </c>
      <c r="K56" s="97">
        <v>2096</v>
      </c>
    </row>
    <row r="57" spans="1:11" ht="21" customHeight="1">
      <c r="A57" s="25" t="s">
        <v>258</v>
      </c>
      <c r="B57" s="18"/>
      <c r="C57" s="57">
        <v>5489</v>
      </c>
      <c r="D57" s="57"/>
      <c r="E57" s="57"/>
      <c r="F57" s="57"/>
      <c r="G57" s="57"/>
      <c r="H57" s="57"/>
      <c r="I57" s="57">
        <v>5439</v>
      </c>
      <c r="J57" s="57">
        <v>2297</v>
      </c>
      <c r="K57" s="57">
        <v>366</v>
      </c>
    </row>
    <row r="58" spans="1:11" s="99" customFormat="1" ht="21" customHeight="1">
      <c r="A58" s="79" t="s">
        <v>279</v>
      </c>
      <c r="B58" s="63" t="s">
        <v>255</v>
      </c>
      <c r="C58" s="98"/>
      <c r="D58" s="98"/>
      <c r="E58" s="98"/>
      <c r="F58" s="98"/>
      <c r="G58" s="98"/>
      <c r="H58" s="98"/>
      <c r="I58" s="98"/>
      <c r="J58" s="98"/>
      <c r="K58" s="98"/>
    </row>
    <row r="59" spans="1:11" s="96" customFormat="1" ht="21" customHeight="1">
      <c r="A59" s="25" t="s">
        <v>280</v>
      </c>
      <c r="B59" s="18"/>
      <c r="C59" s="97"/>
      <c r="D59" s="97"/>
      <c r="E59" s="97"/>
      <c r="F59" s="97"/>
      <c r="G59" s="97"/>
      <c r="H59" s="97"/>
      <c r="I59" s="97"/>
      <c r="J59" s="97">
        <v>38</v>
      </c>
      <c r="K59" s="97">
        <v>38</v>
      </c>
    </row>
    <row r="60" spans="1:11" ht="24.75" customHeight="1">
      <c r="A60" s="25" t="s">
        <v>129</v>
      </c>
      <c r="B60" s="18" t="s">
        <v>130</v>
      </c>
      <c r="C60" s="57">
        <v>2152</v>
      </c>
      <c r="D60" s="57"/>
      <c r="E60" s="57"/>
      <c r="F60" s="57"/>
      <c r="G60" s="57"/>
      <c r="H60" s="57"/>
      <c r="I60" s="57">
        <v>2152</v>
      </c>
      <c r="J60" s="57">
        <v>2114</v>
      </c>
      <c r="K60" s="57">
        <v>849</v>
      </c>
    </row>
    <row r="61" spans="1:11" ht="15.75">
      <c r="A61" s="80" t="s">
        <v>131</v>
      </c>
      <c r="B61" s="81" t="s">
        <v>132</v>
      </c>
      <c r="C61" s="58">
        <f>SUM(C55:C60)</f>
        <v>10122</v>
      </c>
      <c r="D61" s="57"/>
      <c r="E61" s="57"/>
      <c r="F61" s="57"/>
      <c r="G61" s="57"/>
      <c r="H61" s="57"/>
      <c r="I61" s="58">
        <f>SUM(I55:I60)</f>
        <v>10072</v>
      </c>
      <c r="J61" s="58">
        <f>SUM(J55+J56+J57+J59+J60)</f>
        <v>7365</v>
      </c>
      <c r="K61" s="98">
        <f>SUM(K55+K56+K57+K59+K60)</f>
        <v>3995</v>
      </c>
    </row>
    <row r="64" spans="1:7" ht="15" hidden="1">
      <c r="A64" s="17" t="s">
        <v>151</v>
      </c>
      <c r="B64" s="17" t="s">
        <v>259</v>
      </c>
      <c r="C64" s="17" t="s">
        <v>260</v>
      </c>
      <c r="D64" s="17" t="s">
        <v>261</v>
      </c>
      <c r="E64" s="6"/>
      <c r="F64" s="6"/>
      <c r="G64" s="6"/>
    </row>
    <row r="65" spans="1:7" ht="15" hidden="1">
      <c r="A65" s="11"/>
      <c r="B65" s="11"/>
      <c r="C65" s="11"/>
      <c r="D65" s="11"/>
      <c r="E65" s="6"/>
      <c r="F65" s="6"/>
      <c r="G65" s="6"/>
    </row>
    <row r="66" spans="1:7" ht="15" hidden="1">
      <c r="A66" s="11"/>
      <c r="B66" s="11"/>
      <c r="C66" s="11"/>
      <c r="D66" s="11"/>
      <c r="E66" s="6"/>
      <c r="F66" s="6"/>
      <c r="G66" s="6"/>
    </row>
    <row r="67" spans="1:7" ht="15" hidden="1">
      <c r="A67" s="11"/>
      <c r="B67" s="11"/>
      <c r="C67" s="11"/>
      <c r="D67" s="11"/>
      <c r="E67" s="6"/>
      <c r="F67" s="6"/>
      <c r="G67" s="6"/>
    </row>
    <row r="68" spans="1:7" ht="15" hidden="1">
      <c r="A68" s="11"/>
      <c r="B68" s="11"/>
      <c r="C68" s="11"/>
      <c r="D68" s="11"/>
      <c r="E68" s="6"/>
      <c r="F68" s="6"/>
      <c r="G68" s="6"/>
    </row>
    <row r="69" spans="1:7" ht="15" hidden="1">
      <c r="A69" s="25" t="s">
        <v>242</v>
      </c>
      <c r="B69" s="18" t="s">
        <v>243</v>
      </c>
      <c r="C69" s="11"/>
      <c r="D69" s="11"/>
      <c r="E69" s="6"/>
      <c r="F69" s="6"/>
      <c r="G69" s="6"/>
    </row>
    <row r="70" spans="1:7" ht="15" hidden="1">
      <c r="A70" s="25"/>
      <c r="B70" s="18"/>
      <c r="C70" s="11"/>
      <c r="D70" s="11"/>
      <c r="E70" s="6"/>
      <c r="F70" s="6"/>
      <c r="G70" s="6"/>
    </row>
    <row r="71" spans="1:7" ht="15" hidden="1">
      <c r="A71" s="25"/>
      <c r="B71" s="18"/>
      <c r="C71" s="11"/>
      <c r="D71" s="11"/>
      <c r="E71" s="6"/>
      <c r="F71" s="6"/>
      <c r="G71" s="6"/>
    </row>
    <row r="72" spans="1:7" ht="15" hidden="1">
      <c r="A72" s="25"/>
      <c r="B72" s="18"/>
      <c r="C72" s="11"/>
      <c r="D72" s="11"/>
      <c r="E72" s="6"/>
      <c r="F72" s="6"/>
      <c r="G72" s="6"/>
    </row>
    <row r="73" spans="1:7" ht="15" hidden="1">
      <c r="A73" s="25"/>
      <c r="B73" s="18"/>
      <c r="C73" s="11"/>
      <c r="D73" s="11"/>
      <c r="E73" s="6"/>
      <c r="F73" s="6"/>
      <c r="G73" s="6"/>
    </row>
    <row r="74" spans="1:7" ht="15" hidden="1">
      <c r="A74" s="25" t="s">
        <v>244</v>
      </c>
      <c r="B74" s="18" t="s">
        <v>120</v>
      </c>
      <c r="C74" s="11"/>
      <c r="D74" s="11"/>
      <c r="E74" s="6"/>
      <c r="F74" s="6"/>
      <c r="G74" s="6"/>
    </row>
    <row r="75" spans="1:7" ht="15" hidden="1">
      <c r="A75" s="25"/>
      <c r="B75" s="18"/>
      <c r="C75" s="11"/>
      <c r="D75" s="11"/>
      <c r="E75" s="6"/>
      <c r="F75" s="6"/>
      <c r="G75" s="6"/>
    </row>
    <row r="76" spans="1:7" ht="15" hidden="1">
      <c r="A76" s="25"/>
      <c r="B76" s="18"/>
      <c r="C76" s="11"/>
      <c r="D76" s="11"/>
      <c r="E76" s="6"/>
      <c r="F76" s="6"/>
      <c r="G76" s="6"/>
    </row>
    <row r="77" spans="1:7" ht="15" hidden="1">
      <c r="A77" s="25"/>
      <c r="B77" s="18"/>
      <c r="C77" s="11"/>
      <c r="D77" s="11"/>
      <c r="E77" s="6"/>
      <c r="F77" s="6"/>
      <c r="G77" s="6"/>
    </row>
    <row r="78" spans="1:7" ht="15" hidden="1">
      <c r="A78" s="25"/>
      <c r="B78" s="18"/>
      <c r="C78" s="11"/>
      <c r="D78" s="11"/>
      <c r="E78" s="6"/>
      <c r="F78" s="6"/>
      <c r="G78" s="6"/>
    </row>
    <row r="79" spans="1:7" ht="15" hidden="1">
      <c r="A79" s="14" t="s">
        <v>245</v>
      </c>
      <c r="B79" s="18" t="s">
        <v>246</v>
      </c>
      <c r="C79" s="11"/>
      <c r="D79" s="11"/>
      <c r="E79" s="6"/>
      <c r="F79" s="6"/>
      <c r="G79" s="6"/>
    </row>
    <row r="80" spans="1:7" ht="15" hidden="1">
      <c r="A80" s="14"/>
      <c r="B80" s="18"/>
      <c r="C80" s="11"/>
      <c r="D80" s="11"/>
      <c r="E80" s="6"/>
      <c r="F80" s="6"/>
      <c r="G80" s="6"/>
    </row>
    <row r="81" spans="1:7" ht="15" hidden="1">
      <c r="A81" s="14"/>
      <c r="B81" s="18"/>
      <c r="C81" s="11"/>
      <c r="D81" s="11"/>
      <c r="E81" s="6"/>
      <c r="F81" s="6"/>
      <c r="G81" s="6"/>
    </row>
    <row r="82" spans="1:7" ht="15" hidden="1">
      <c r="A82" s="25" t="s">
        <v>121</v>
      </c>
      <c r="B82" s="18" t="s">
        <v>122</v>
      </c>
      <c r="C82" s="11"/>
      <c r="D82" s="11"/>
      <c r="E82" s="6"/>
      <c r="F82" s="6"/>
      <c r="G82" s="6"/>
    </row>
    <row r="83" spans="1:7" ht="15.75" hidden="1">
      <c r="A83" s="80" t="s">
        <v>125</v>
      </c>
      <c r="B83" s="81" t="s">
        <v>126</v>
      </c>
      <c r="C83" s="11"/>
      <c r="D83" s="11"/>
      <c r="E83" s="6"/>
      <c r="F83" s="6"/>
      <c r="G83" s="6"/>
    </row>
    <row r="84" spans="1:7" ht="15.75" hidden="1">
      <c r="A84" s="82"/>
      <c r="B84" s="63"/>
      <c r="C84" s="11"/>
      <c r="D84" s="11"/>
      <c r="E84" s="6"/>
      <c r="F84" s="6"/>
      <c r="G84" s="6"/>
    </row>
    <row r="85" spans="1:7" ht="15.75" hidden="1">
      <c r="A85" s="82"/>
      <c r="B85" s="63"/>
      <c r="C85" s="11"/>
      <c r="D85" s="11"/>
      <c r="E85" s="6"/>
      <c r="F85" s="6"/>
      <c r="G85" s="6"/>
    </row>
    <row r="86" spans="1:7" ht="15.75" hidden="1">
      <c r="A86" s="82"/>
      <c r="B86" s="63"/>
      <c r="C86" s="11"/>
      <c r="D86" s="11"/>
      <c r="E86" s="6"/>
      <c r="F86" s="6"/>
      <c r="G86" s="6"/>
    </row>
    <row r="87" spans="1:7" ht="15.75" hidden="1">
      <c r="A87" s="82"/>
      <c r="B87" s="63"/>
      <c r="C87" s="11"/>
      <c r="D87" s="11"/>
      <c r="E87" s="6"/>
      <c r="F87" s="6"/>
      <c r="G87" s="6"/>
    </row>
    <row r="88" spans="1:7" ht="15" hidden="1">
      <c r="A88" s="25" t="s">
        <v>127</v>
      </c>
      <c r="B88" s="18" t="s">
        <v>128</v>
      </c>
      <c r="C88" s="11"/>
      <c r="D88" s="11"/>
      <c r="E88" s="6"/>
      <c r="F88" s="6"/>
      <c r="G88" s="6"/>
    </row>
    <row r="89" spans="1:7" ht="15" hidden="1">
      <c r="A89" s="25"/>
      <c r="B89" s="18"/>
      <c r="C89" s="11"/>
      <c r="D89" s="11"/>
      <c r="E89" s="6"/>
      <c r="F89" s="6"/>
      <c r="G89" s="6"/>
    </row>
    <row r="90" spans="1:7" ht="15" hidden="1">
      <c r="A90" s="25"/>
      <c r="B90" s="18"/>
      <c r="C90" s="11"/>
      <c r="D90" s="11"/>
      <c r="E90" s="6"/>
      <c r="F90" s="6"/>
      <c r="G90" s="6"/>
    </row>
    <row r="91" spans="1:7" ht="15" hidden="1">
      <c r="A91" s="25"/>
      <c r="B91" s="18"/>
      <c r="C91" s="11"/>
      <c r="D91" s="11"/>
      <c r="E91" s="6"/>
      <c r="F91" s="6"/>
      <c r="G91" s="6"/>
    </row>
    <row r="92" spans="1:7" ht="15" hidden="1">
      <c r="A92" s="25"/>
      <c r="B92" s="18"/>
      <c r="C92" s="11"/>
      <c r="D92" s="11"/>
      <c r="E92" s="6"/>
      <c r="F92" s="6"/>
      <c r="G92" s="6"/>
    </row>
    <row r="93" spans="1:7" ht="15" hidden="1">
      <c r="A93" s="25" t="s">
        <v>252</v>
      </c>
      <c r="B93" s="18" t="s">
        <v>253</v>
      </c>
      <c r="C93" s="11"/>
      <c r="D93" s="11"/>
      <c r="E93" s="6"/>
      <c r="F93" s="6"/>
      <c r="G93" s="6"/>
    </row>
    <row r="94" spans="1:7" ht="15" hidden="1">
      <c r="A94" s="25"/>
      <c r="B94" s="18"/>
      <c r="C94" s="11"/>
      <c r="D94" s="11"/>
      <c r="E94" s="6"/>
      <c r="F94" s="6"/>
      <c r="G94" s="6"/>
    </row>
    <row r="95" spans="1:7" ht="15" hidden="1">
      <c r="A95" s="25"/>
      <c r="B95" s="18"/>
      <c r="C95" s="11"/>
      <c r="D95" s="11"/>
      <c r="E95" s="6"/>
      <c r="F95" s="6"/>
      <c r="G95" s="6"/>
    </row>
    <row r="96" spans="1:7" ht="15" hidden="1">
      <c r="A96" s="25"/>
      <c r="B96" s="18"/>
      <c r="C96" s="11"/>
      <c r="D96" s="11"/>
      <c r="E96" s="6"/>
      <c r="F96" s="6"/>
      <c r="G96" s="6"/>
    </row>
    <row r="97" spans="1:7" ht="15" hidden="1">
      <c r="A97" s="25"/>
      <c r="B97" s="18"/>
      <c r="C97" s="11"/>
      <c r="D97" s="11"/>
      <c r="E97" s="6"/>
      <c r="F97" s="6"/>
      <c r="G97" s="6"/>
    </row>
    <row r="98" spans="1:7" ht="15" hidden="1">
      <c r="A98" s="25" t="s">
        <v>254</v>
      </c>
      <c r="B98" s="18" t="s">
        <v>255</v>
      </c>
      <c r="C98" s="11"/>
      <c r="D98" s="11"/>
      <c r="E98" s="6"/>
      <c r="F98" s="6"/>
      <c r="G98" s="6"/>
    </row>
    <row r="99" spans="1:7" ht="15.75" hidden="1">
      <c r="A99" s="80" t="s">
        <v>131</v>
      </c>
      <c r="B99" s="81" t="s">
        <v>132</v>
      </c>
      <c r="C99" s="11"/>
      <c r="D99" s="11"/>
      <c r="E99" s="6"/>
      <c r="F99" s="6"/>
      <c r="G99" s="6"/>
    </row>
  </sheetData>
  <sheetProtection/>
  <mergeCells count="2">
    <mergeCell ref="A2:K2"/>
    <mergeCell ref="A3:K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R20" sqref="R20"/>
    </sheetView>
  </sheetViews>
  <sheetFormatPr defaultColWidth="9.140625" defaultRowHeight="15"/>
  <cols>
    <col min="1" max="1" width="36.8515625" style="0" customWidth="1"/>
    <col min="3" max="3" width="14.140625" style="102" customWidth="1"/>
    <col min="4" max="4" width="16.28125" style="102" customWidth="1"/>
    <col min="5" max="5" width="19.00390625" style="102" customWidth="1"/>
    <col min="6" max="10" width="0" style="0" hidden="1" customWidth="1"/>
  </cols>
  <sheetData>
    <row r="1" spans="1:10" ht="15">
      <c r="A1" s="110"/>
      <c r="B1" s="110"/>
      <c r="C1" s="110"/>
      <c r="D1" s="110"/>
      <c r="E1" s="110"/>
      <c r="F1" s="95"/>
      <c r="G1" s="95"/>
      <c r="H1" s="95"/>
      <c r="I1" s="95"/>
      <c r="J1" s="95"/>
    </row>
    <row r="2" spans="1:10" ht="15" hidden="1">
      <c r="A2" s="110" t="s">
        <v>271</v>
      </c>
      <c r="B2" s="110"/>
      <c r="C2" s="110"/>
      <c r="D2" s="110"/>
      <c r="E2" s="110"/>
      <c r="F2" s="110"/>
      <c r="G2" s="110"/>
      <c r="H2" s="110"/>
      <c r="I2" s="95"/>
      <c r="J2" s="95"/>
    </row>
    <row r="3" spans="1:10" ht="15.75">
      <c r="A3" s="111" t="s">
        <v>238</v>
      </c>
      <c r="B3" s="112"/>
      <c r="C3" s="112"/>
      <c r="D3" s="112"/>
      <c r="E3" s="112"/>
      <c r="F3" s="112"/>
      <c r="G3" s="112"/>
      <c r="H3" s="113"/>
      <c r="I3" s="95"/>
      <c r="J3" s="95"/>
    </row>
    <row r="4" spans="1:10" ht="16.5">
      <c r="A4" s="114" t="s">
        <v>272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9.5">
      <c r="A5" s="5"/>
      <c r="B5" s="95"/>
      <c r="F5" s="95"/>
      <c r="G5" s="95"/>
      <c r="H5" s="95"/>
      <c r="I5" s="95"/>
      <c r="J5" s="95"/>
    </row>
    <row r="6" spans="1:10" ht="15">
      <c r="A6" s="94"/>
      <c r="B6" s="94"/>
      <c r="F6" s="94"/>
      <c r="G6" s="94"/>
      <c r="H6" s="94"/>
      <c r="I6" s="94"/>
      <c r="J6" s="94"/>
    </row>
    <row r="7" spans="1:10" ht="39">
      <c r="A7" s="7" t="s">
        <v>2</v>
      </c>
      <c r="B7" s="8" t="s">
        <v>3</v>
      </c>
      <c r="C7" s="8" t="s">
        <v>275</v>
      </c>
      <c r="D7" s="8" t="s">
        <v>153</v>
      </c>
      <c r="E7" s="44" t="s">
        <v>264</v>
      </c>
      <c r="F7" s="100" t="s">
        <v>240</v>
      </c>
      <c r="G7" s="100" t="s">
        <v>240</v>
      </c>
      <c r="H7" s="100" t="s">
        <v>240</v>
      </c>
      <c r="I7" s="100" t="s">
        <v>240</v>
      </c>
      <c r="J7" s="101" t="s">
        <v>241</v>
      </c>
    </row>
    <row r="8" spans="1:10" ht="15" hidden="1">
      <c r="A8" s="97"/>
      <c r="B8" s="97"/>
      <c r="C8" s="103"/>
      <c r="D8" s="103"/>
      <c r="E8" s="103"/>
      <c r="F8" s="97"/>
      <c r="G8" s="97"/>
      <c r="H8" s="97"/>
      <c r="I8" s="97"/>
      <c r="J8" s="97"/>
    </row>
    <row r="9" spans="1:10" ht="15" hidden="1">
      <c r="A9" s="97"/>
      <c r="B9" s="97"/>
      <c r="C9" s="103"/>
      <c r="D9" s="103"/>
      <c r="E9" s="103"/>
      <c r="F9" s="97"/>
      <c r="G9" s="97"/>
      <c r="H9" s="97"/>
      <c r="I9" s="97"/>
      <c r="J9" s="97"/>
    </row>
    <row r="10" spans="1:10" ht="15" hidden="1">
      <c r="A10" s="97"/>
      <c r="B10" s="97"/>
      <c r="C10" s="103"/>
      <c r="D10" s="103"/>
      <c r="E10" s="103"/>
      <c r="F10" s="97"/>
      <c r="G10" s="97"/>
      <c r="H10" s="97"/>
      <c r="I10" s="97"/>
      <c r="J10" s="97"/>
    </row>
    <row r="11" spans="1:10" ht="15" hidden="1">
      <c r="A11" s="97"/>
      <c r="B11" s="97"/>
      <c r="C11" s="103"/>
      <c r="D11" s="103"/>
      <c r="E11" s="103"/>
      <c r="F11" s="97"/>
      <c r="G11" s="97"/>
      <c r="H11" s="97"/>
      <c r="I11" s="97"/>
      <c r="J11" s="97"/>
    </row>
    <row r="12" spans="1:10" ht="15">
      <c r="A12" s="79" t="s">
        <v>273</v>
      </c>
      <c r="B12" s="63" t="s">
        <v>114</v>
      </c>
      <c r="C12" s="7">
        <v>4528</v>
      </c>
      <c r="D12" s="7">
        <v>4719</v>
      </c>
      <c r="E12" s="104">
        <v>23857</v>
      </c>
      <c r="F12" s="97"/>
      <c r="G12" s="97"/>
      <c r="H12" s="97"/>
      <c r="I12" s="97"/>
      <c r="J12" s="97"/>
    </row>
    <row r="13" spans="1:10" ht="15" hidden="1">
      <c r="A13" s="79"/>
      <c r="B13" s="63"/>
      <c r="C13" s="7"/>
      <c r="D13" s="7"/>
      <c r="E13" s="76"/>
      <c r="F13" s="97"/>
      <c r="G13" s="97"/>
      <c r="H13" s="97"/>
      <c r="I13" s="97"/>
      <c r="J13" s="97"/>
    </row>
    <row r="14" spans="1:10" ht="15" hidden="1">
      <c r="A14" s="79"/>
      <c r="B14" s="63"/>
      <c r="C14" s="7"/>
      <c r="D14" s="7"/>
      <c r="E14" s="76"/>
      <c r="F14" s="97"/>
      <c r="G14" s="97"/>
      <c r="H14" s="97"/>
      <c r="I14" s="97"/>
      <c r="J14" s="97"/>
    </row>
    <row r="15" spans="1:10" ht="15" hidden="1">
      <c r="A15" s="79"/>
      <c r="B15" s="63"/>
      <c r="C15" s="7"/>
      <c r="D15" s="7"/>
      <c r="E15" s="76"/>
      <c r="F15" s="97"/>
      <c r="G15" s="97"/>
      <c r="H15" s="97"/>
      <c r="I15" s="97"/>
      <c r="J15" s="97"/>
    </row>
    <row r="16" spans="1:10" ht="15" hidden="1">
      <c r="A16" s="79"/>
      <c r="B16" s="63"/>
      <c r="C16" s="7"/>
      <c r="D16" s="7"/>
      <c r="E16" s="76"/>
      <c r="F16" s="97"/>
      <c r="G16" s="97"/>
      <c r="H16" s="97"/>
      <c r="I16" s="97"/>
      <c r="J16" s="97"/>
    </row>
    <row r="17" spans="1:10" ht="15">
      <c r="A17" s="79" t="s">
        <v>274</v>
      </c>
      <c r="B17" s="63" t="s">
        <v>114</v>
      </c>
      <c r="C17" s="7">
        <v>0</v>
      </c>
      <c r="D17" s="7">
        <v>0</v>
      </c>
      <c r="E17" s="104">
        <v>0</v>
      </c>
      <c r="F17" s="97"/>
      <c r="G17" s="97"/>
      <c r="H17" s="97"/>
      <c r="I17" s="97"/>
      <c r="J17" s="97"/>
    </row>
    <row r="18" spans="1:10" ht="15">
      <c r="A18" s="97"/>
      <c r="B18" s="97"/>
      <c r="C18" s="103"/>
      <c r="D18" s="103"/>
      <c r="E18" s="76"/>
      <c r="F18" s="95"/>
      <c r="G18" s="95"/>
      <c r="H18" s="95"/>
      <c r="I18" s="95"/>
      <c r="J18" s="95"/>
    </row>
  </sheetData>
  <sheetProtection/>
  <mergeCells count="4">
    <mergeCell ref="A4:J4"/>
    <mergeCell ref="A1:E1"/>
    <mergeCell ref="A2:H2"/>
    <mergeCell ref="A3:H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Jegyző</cp:lastModifiedBy>
  <cp:lastPrinted>2015-11-23T07:53:40Z</cp:lastPrinted>
  <dcterms:created xsi:type="dcterms:W3CDTF">2015-09-22T09:11:32Z</dcterms:created>
  <dcterms:modified xsi:type="dcterms:W3CDTF">2015-12-08T08:05:07Z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