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1. sz. mell." sheetId="1" r:id="rId1"/>
    <sheet name="2. sz. mell." sheetId="2" r:id="rId2"/>
    <sheet name="3.sz.mell." sheetId="3" r:id="rId3"/>
    <sheet name="4.sz.mell." sheetId="4" r:id="rId4"/>
  </sheets>
  <definedNames/>
  <calcPr fullCalcOnLoad="1"/>
</workbook>
</file>

<file path=xl/sharedStrings.xml><?xml version="1.0" encoding="utf-8"?>
<sst xmlns="http://schemas.openxmlformats.org/spreadsheetml/2006/main" count="835" uniqueCount="483">
  <si>
    <t xml:space="preserve"> A költségvetés előterjesztésekor a képviselő-testület részére tájékoztatásul  kell - szöveges indokolással együtt - bemutatni:</t>
  </si>
  <si>
    <t>Előirányzat felhasználási terv (E Ft)</t>
  </si>
  <si>
    <t>ÖNKORMÁNYZATI ELŐIRÁNYZATOK</t>
  </si>
  <si>
    <t>Rovat megnevezése</t>
  </si>
  <si>
    <t>Rovat-szám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</si>
  <si>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</si>
  <si>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</si>
  <si>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</si>
  <si>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</si>
  <si>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</si>
  <si>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</si>
  <si>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</si>
  <si>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</si>
  <si>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</si>
  <si>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</si>
  <si>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</si>
  <si>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</si>
  <si>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</si>
  <si>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</si>
  <si>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</si>
  <si>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</si>
  <si>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</si>
  <si>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</si>
  <si>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</si>
  <si>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</si>
  <si>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</si>
  <si>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</si>
  <si>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</si>
  <si>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</si>
  <si>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</si>
  <si>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</si>
  <si>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</si>
  <si>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</si>
  <si>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</si>
  <si>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</si>
  <si>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</si>
  <si>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</si>
  <si>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</si>
  <si>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</si>
  <si>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</si>
  <si>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</si>
  <si>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</si>
  <si>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</si>
  <si>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</si>
  <si>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</si>
  <si>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</si>
  <si>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</si>
  <si>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</si>
  <si>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</si>
  <si>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</si>
  <si>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</si>
  <si>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</si>
  <si>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</si>
  <si>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</si>
  <si>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</si>
  <si>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</si>
  <si>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</si>
  <si>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</si>
  <si>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</si>
  <si>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</si>
  <si>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</si>
  <si>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</si>
  <si>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</si>
  <si>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</si>
  <si>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</si>
  <si>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</si>
  <si>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</si>
  <si>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</si>
  <si>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</si>
  <si>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</si>
  <si>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</si>
  <si>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</si>
  <si>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</si>
  <si>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</si>
  <si>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</si>
  <si>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</si>
  <si>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</si>
  <si>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</si>
  <si>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</si>
  <si>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</si>
  <si>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</si>
  <si>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</si>
  <si>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</si>
  <si>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</si>
  <si>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</si>
  <si>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</si>
  <si>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</si>
  <si>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</si>
  <si>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</si>
  <si>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</si>
  <si>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</si>
  <si>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</si>
  <si>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</si>
  <si>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</si>
  <si>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</si>
  <si>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</si>
  <si>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</si>
  <si>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</si>
  <si>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</si>
  <si>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</si>
  <si>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</si>
  <si>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</si>
  <si>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</si>
  <si>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</si>
  <si>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</si>
  <si>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</si>
  <si>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</si>
  <si>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</si>
  <si>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</si>
  <si>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</si>
  <si>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</si>
  <si>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</si>
  <si>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</si>
  <si>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</si>
  <si>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</si>
  <si>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</si>
  <si>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</si>
  <si>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</si>
  <si>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</si>
  <si>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</si>
  <si>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</si>
  <si>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</si>
  <si>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</si>
  <si>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</si>
  <si>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</si>
  <si>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</si>
  <si>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</si>
  <si>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</si>
  <si>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</si>
  <si>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</si>
  <si>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</si>
  <si>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</si>
  <si>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</si>
  <si>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</si>
  <si>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</si>
  <si>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</si>
  <si>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</si>
  <si>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</si>
  <si>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</si>
  <si>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</si>
  <si>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</si>
  <si>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</si>
  <si>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</si>
  <si>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</si>
  <si>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</si>
  <si>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</si>
  <si>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</si>
  <si>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</si>
  <si>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</si>
  <si>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</si>
  <si>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</si>
  <si>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</si>
  <si>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</si>
  <si>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</si>
  <si>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</si>
  <si>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</si>
  <si>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</si>
  <si>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</si>
  <si>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</si>
  <si>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</si>
  <si>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</si>
  <si>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</si>
  <si>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</si>
  <si>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</si>
  <si>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</si>
  <si>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</si>
  <si>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</si>
  <si>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</si>
  <si>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</si>
  <si>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</si>
  <si>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</si>
  <si>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</si>
  <si>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</si>
  <si>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</si>
  <si>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</si>
  <si>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</si>
  <si>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</si>
  <si>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</si>
  <si>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</si>
  <si>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</si>
  <si>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</si>
  <si>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</si>
  <si>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</si>
  <si>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</si>
  <si>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</si>
  <si>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</si>
  <si>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</si>
  <si>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</si>
  <si>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</si>
  <si>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</si>
  <si>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</si>
  <si>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</si>
  <si>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</si>
  <si>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</si>
  <si>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</si>
  <si>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</si>
  <si>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</si>
  <si>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</si>
  <si>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</si>
  <si>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</si>
  <si>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</si>
  <si>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</si>
  <si>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</si>
  <si>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</si>
  <si>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</si>
  <si>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</si>
  <si>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</si>
  <si>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</si>
  <si>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</si>
  <si>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</si>
  <si>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</si>
  <si>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</si>
  <si>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</si>
  <si>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</si>
  <si>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</si>
  <si>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</si>
  <si>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</si>
  <si>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</si>
  <si>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</si>
  <si>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</si>
  <si>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</si>
  <si>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</si>
  <si>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</si>
  <si>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</si>
  <si>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</si>
  <si>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</si>
  <si>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</si>
  <si>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</si>
  <si>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</si>
  <si>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</si>
  <si>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</si>
  <si>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</si>
  <si>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</si>
  <si>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</si>
  <si>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</si>
  <si>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</si>
  <si>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</si>
  <si>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</si>
  <si>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</si>
  <si>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</si>
  <si>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</si>
  <si>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</si>
  <si>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</si>
  <si>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</si>
  <si>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</si>
  <si>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</si>
  <si>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</si>
  <si>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</si>
  <si>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</si>
  <si>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</si>
  <si>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</si>
  <si>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</si>
  <si>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</si>
  <si>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</si>
  <si>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</si>
  <si>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</si>
  <si>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</si>
  <si>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</si>
  <si>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</si>
  <si>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</si>
  <si>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</si>
  <si>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</si>
  <si>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</si>
  <si>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</si>
  <si>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</si>
  <si>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</si>
  <si>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</si>
  <si>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</si>
  <si>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</si>
  <si>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</si>
  <si>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</si>
  <si>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</si>
  <si>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</si>
  <si>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</si>
  <si>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</si>
  <si>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</si>
  <si>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</si>
  <si>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</si>
  <si>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</si>
  <si>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</si>
  <si>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</si>
  <si>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</si>
  <si>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</si>
  <si>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</si>
  <si>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</si>
  <si>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</si>
  <si>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</si>
  <si>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</si>
  <si>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</si>
  <si>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</si>
  <si>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</si>
  <si>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</si>
  <si>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</si>
  <si>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</si>
  <si>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</si>
  <si>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</si>
  <si>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</si>
  <si>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</si>
  <si>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</si>
  <si>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</si>
  <si>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</si>
  <si>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</si>
  <si>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</si>
  <si>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</si>
  <si>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</si>
  <si>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</si>
  <si>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</si>
  <si>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</si>
  <si>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</si>
  <si>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</si>
  <si>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</si>
  <si>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</si>
  <si>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</si>
  <si>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</si>
  <si>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</si>
  <si>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</si>
  <si>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</si>
  <si>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</si>
  <si>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</si>
  <si>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</si>
  <si>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</si>
  <si>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</si>
  <si>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</si>
  <si>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</si>
  <si>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</si>
  <si>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</si>
  <si>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</si>
  <si>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</si>
  <si>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</si>
  <si>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</si>
  <si>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</si>
  <si>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</si>
  <si>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</si>
  <si>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</si>
  <si>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</si>
  <si>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</si>
  <si>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</si>
  <si>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</si>
  <si>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</si>
  <si>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</si>
  <si>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</si>
  <si>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</si>
  <si>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</si>
  <si>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</si>
  <si>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</si>
  <si>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</si>
  <si>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</si>
  <si>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</si>
  <si>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</si>
  <si>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</si>
  <si>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</si>
  <si>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</si>
  <si>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</si>
  <si>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</si>
  <si>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</si>
  <si>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</si>
  <si>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</si>
  <si>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</si>
  <si>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</si>
  <si>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</si>
  <si>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</si>
  <si>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</si>
  <si>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</si>
  <si>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</si>
  <si>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</si>
  <si>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</si>
  <si>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</si>
  <si>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</si>
  <si>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</si>
  <si>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</si>
  <si>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</si>
  <si>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</si>
  <si>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</si>
  <si>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</si>
  <si>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</si>
  <si>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</si>
  <si>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</si>
  <si>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</si>
  <si>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</si>
  <si>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</si>
  <si>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</si>
  <si>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</si>
  <si>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</si>
  <si>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</si>
  <si>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</si>
  <si>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</si>
  <si>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</si>
  <si>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</si>
  <si>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</si>
  <si>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</si>
  <si>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</si>
  <si>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</si>
  <si>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</si>
  <si>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</si>
  <si>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</si>
  <si>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</si>
  <si>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</si>
  <si>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</si>
  <si>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</si>
  <si>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</si>
  <si>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</si>
  <si>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</si>
  <si>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</si>
  <si>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</si>
  <si>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</si>
  <si>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</si>
  <si>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</si>
  <si>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</si>
  <si>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</si>
  <si>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</si>
  <si>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</si>
  <si>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</si>
  <si>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</si>
  <si>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</si>
  <si>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</si>
  <si>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</si>
  <si>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</si>
  <si>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</si>
  <si>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</si>
  <si>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</si>
  <si>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</si>
  <si>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</si>
  <si>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Völcsej Község Önkormányzat 2014. évi költségvetése</t>
  </si>
  <si>
    <t>A helyi önkormányzat költségvetési mérlege közgazdasági tagolásban (E Ft)</t>
  </si>
  <si>
    <t>2012. évi tény  (teljesítés)</t>
  </si>
  <si>
    <t>2013. évi várható (teljesítés)</t>
  </si>
  <si>
    <t>2014. évi eredeti ei.</t>
  </si>
  <si>
    <t>Rovat-
szám</t>
  </si>
  <si>
    <t>A többéves kihatással járó döntések számszerűsítése évenkénti bontásban és összesítve (E Ft)</t>
  </si>
  <si>
    <t>Kötelezettségek megnevezése</t>
  </si>
  <si>
    <t>Köt.vállalás éve</t>
  </si>
  <si>
    <t>Tárgyév előtti kifizetés</t>
  </si>
  <si>
    <t>Tárgyévi kifizetés (2014. évi ei.)</t>
  </si>
  <si>
    <t>2015. évi kifizetés</t>
  </si>
  <si>
    <t>2016. évi kifizetés</t>
  </si>
  <si>
    <t>2017. évi kifizetés</t>
  </si>
  <si>
    <t>2018.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</si>
  <si>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</si>
  <si>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</si>
  <si>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</si>
  <si>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</si>
  <si>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</si>
  <si>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</si>
  <si>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2013.</t>
  </si>
  <si>
    <t>Temetőkerítés, világítás korszerűsítés, játszótér létesítés</t>
  </si>
  <si>
    <t xml:space="preserve"> Völcsej Község Önkormányzat 2014. évi költségvetése</t>
  </si>
  <si>
    <t>2.sz.mell.</t>
  </si>
  <si>
    <t>1.sz.mell.</t>
  </si>
  <si>
    <t>4.sz.mell.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</si>
  <si>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</si>
  <si>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r>
      <t>Áht. 29/A. §</t>
    </r>
    <r>
      <rPr>
        <sz val="11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</si>
  <si>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1"/>
        <color indexed="8"/>
        <rFont val="Times New Roman"/>
        <family val="1"/>
      </rPr>
      <t>a Stabilitási tv. 45. § (1) bekezdés</t>
    </r>
    <r>
      <rPr>
        <i/>
        <sz val="11"/>
        <color indexed="8"/>
        <rFont val="Times New Roman"/>
        <family val="1"/>
      </rPr>
      <t xml:space="preserve"> a) </t>
    </r>
    <r>
      <rPr>
        <sz val="11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</si>
  <si>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1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</si>
  <si>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</si>
  <si>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353/2011. (XII. 30.) Korm. rendelet</t>
  </si>
  <si>
    <r>
      <t>2. §</t>
    </r>
    <r>
      <rPr>
        <sz val="11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</si>
  <si>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</si>
  <si>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</si>
  <si>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</si>
  <si>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</si>
  <si>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</si>
  <si>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</si>
  <si>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 xml:space="preserve">ÖNKORMÁNYZAT ELŐIRÁNYZATA </t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</si>
  <si>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</si>
  <si>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</si>
  <si>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</si>
  <si>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</si>
  <si>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2014.</t>
  </si>
  <si>
    <t>saját bevételek 2015.</t>
  </si>
  <si>
    <t>saját bevételek 2016.</t>
  </si>
  <si>
    <t>saját bevételek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</si>
  <si>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</si>
  <si>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</si>
  <si>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</si>
  <si>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</si>
  <si>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</si>
  <si>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</si>
  <si>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</si>
  <si>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</si>
  <si>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</si>
  <si>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</si>
  <si>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</si>
  <si>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t>3.sz.mell.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</si>
</sst>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;@"/>
    <numFmt numFmtId="165" formatCode="\ ##########"/>
    <numFmt numFmtId="166" formatCode="0__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/>
    </xf>
    <xf numFmtId="165" fontId="9" fillId="34" borderId="10" xfId="0" applyNumberFormat="1" applyFont="1" applyFill="1" applyBorder="1" applyAlignment="1">
      <alignment vertic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165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vertical="center" wrapText="1"/>
    </xf>
    <xf numFmtId="165" fontId="22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166" fontId="22" fillId="34" borderId="10" xfId="0" applyNumberFormat="1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165" fontId="25" fillId="34" borderId="10" xfId="0" applyNumberFormat="1" applyFont="1" applyFill="1" applyBorder="1" applyAlignment="1">
      <alignment vertical="center"/>
    </xf>
    <xf numFmtId="0" fontId="26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22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26" fillId="34" borderId="10" xfId="0" applyNumberFormat="1" applyFont="1" applyFill="1" applyBorder="1" applyAlignment="1">
      <alignment horizontal="right" vertical="center" wrapText="1"/>
    </xf>
    <xf numFmtId="3" fontId="26" fillId="34" borderId="10" xfId="0" applyNumberFormat="1" applyFont="1" applyFill="1" applyBorder="1" applyAlignment="1">
      <alignment horizontal="right" vertical="center"/>
    </xf>
    <xf numFmtId="3" fontId="23" fillId="34" borderId="10" xfId="0" applyNumberFormat="1" applyFont="1" applyFill="1" applyBorder="1" applyAlignment="1">
      <alignment horizontal="right" vertical="center"/>
    </xf>
    <xf numFmtId="3" fontId="23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1" fillId="0" borderId="0" xfId="0" applyFont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PageLayoutView="0" workbookViewId="0" topLeftCell="A2">
      <selection activeCell="I82" sqref="I82"/>
    </sheetView>
  </sheetViews>
  <sheetFormatPr defaultColWidth="9.140625" defaultRowHeight="15"/>
  <cols>
    <col min="1" max="1" width="73.7109375" style="57" customWidth="1"/>
    <col min="2" max="2" width="10.7109375" style="57" customWidth="1"/>
    <col min="3" max="3" width="13.8515625" style="57" hidden="1" customWidth="1"/>
    <col min="4" max="4" width="14.57421875" style="57" hidden="1" customWidth="1"/>
    <col min="5" max="5" width="10.8515625" style="89" customWidth="1"/>
    <col min="6" max="16384" width="9.140625" style="57" customWidth="1"/>
  </cols>
  <sheetData>
    <row r="1" ht="15" hidden="1">
      <c r="A1" s="51" t="s">
        <v>0</v>
      </c>
    </row>
    <row r="2" spans="1:5" ht="21" customHeight="1">
      <c r="A2" s="121" t="s">
        <v>422</v>
      </c>
      <c r="B2" s="122"/>
      <c r="C2" s="122"/>
      <c r="D2" s="122"/>
      <c r="E2" s="122"/>
    </row>
    <row r="3" spans="1:5" ht="18" customHeight="1">
      <c r="A3" s="123" t="s">
        <v>423</v>
      </c>
      <c r="B3" s="122"/>
      <c r="C3" s="122"/>
      <c r="D3" s="122"/>
      <c r="E3" s="122"/>
    </row>
    <row r="5" spans="1:5" ht="15">
      <c r="A5" s="56" t="s">
        <v>2</v>
      </c>
      <c r="E5" s="89" t="s">
        <v>447</v>
      </c>
    </row>
    <row r="6" spans="1:5" ht="29.25" customHeight="1">
      <c r="A6" s="64" t="s">
        <v>3</v>
      </c>
      <c r="B6" s="65" t="s">
        <v>4</v>
      </c>
      <c r="C6" s="66" t="s">
        <v>424</v>
      </c>
      <c r="D6" s="66" t="s">
        <v>425</v>
      </c>
      <c r="E6" s="90" t="s">
        <v>426</v>
      </c>
    </row>
    <row r="7" spans="1:5" ht="15">
      <c r="A7" s="67" t="s">
        <v>44</v>
      </c>
      <c r="B7" s="68" t="s">
        <v>45</v>
      </c>
      <c r="C7" s="55"/>
      <c r="D7" s="55"/>
      <c r="E7" s="91">
        <v>1644</v>
      </c>
    </row>
    <row r="8" spans="1:5" ht="15">
      <c r="A8" s="69" t="s">
        <v>52</v>
      </c>
      <c r="B8" s="68" t="s">
        <v>53</v>
      </c>
      <c r="C8" s="55"/>
      <c r="D8" s="55"/>
      <c r="E8" s="91">
        <v>1920</v>
      </c>
    </row>
    <row r="9" spans="1:5" s="52" customFormat="1" ht="14.25">
      <c r="A9" s="70" t="s">
        <v>54</v>
      </c>
      <c r="B9" s="49" t="s">
        <v>55</v>
      </c>
      <c r="C9" s="50"/>
      <c r="D9" s="50"/>
      <c r="E9" s="92">
        <f>SUM(E7:E8)</f>
        <v>3564</v>
      </c>
    </row>
    <row r="10" spans="1:5" s="52" customFormat="1" ht="14.25">
      <c r="A10" s="59" t="s">
        <v>56</v>
      </c>
      <c r="B10" s="49" t="s">
        <v>57</v>
      </c>
      <c r="C10" s="50"/>
      <c r="D10" s="50"/>
      <c r="E10" s="92">
        <v>1092</v>
      </c>
    </row>
    <row r="11" spans="1:5" ht="15">
      <c r="A11" s="69" t="s">
        <v>64</v>
      </c>
      <c r="B11" s="68" t="s">
        <v>65</v>
      </c>
      <c r="C11" s="55"/>
      <c r="D11" s="55"/>
      <c r="E11" s="91">
        <v>410</v>
      </c>
    </row>
    <row r="12" spans="1:5" ht="15">
      <c r="A12" s="69" t="s">
        <v>70</v>
      </c>
      <c r="B12" s="68" t="s">
        <v>71</v>
      </c>
      <c r="C12" s="55"/>
      <c r="D12" s="55"/>
      <c r="E12" s="91">
        <v>365</v>
      </c>
    </row>
    <row r="13" spans="1:5" ht="15">
      <c r="A13" s="69" t="s">
        <v>86</v>
      </c>
      <c r="B13" s="68" t="s">
        <v>87</v>
      </c>
      <c r="C13" s="55"/>
      <c r="D13" s="55"/>
      <c r="E13" s="91">
        <v>5781</v>
      </c>
    </row>
    <row r="14" spans="1:5" ht="15" hidden="1">
      <c r="A14" s="69" t="s">
        <v>92</v>
      </c>
      <c r="B14" s="68" t="s">
        <v>93</v>
      </c>
      <c r="C14" s="55"/>
      <c r="D14" s="55"/>
      <c r="E14" s="91"/>
    </row>
    <row r="15" spans="1:5" ht="15">
      <c r="A15" s="69" t="s">
        <v>104</v>
      </c>
      <c r="B15" s="68" t="s">
        <v>105</v>
      </c>
      <c r="C15" s="55"/>
      <c r="D15" s="55"/>
      <c r="E15" s="91">
        <v>4331</v>
      </c>
    </row>
    <row r="16" spans="1:5" s="52" customFormat="1" ht="14.25">
      <c r="A16" s="59" t="s">
        <v>106</v>
      </c>
      <c r="B16" s="49" t="s">
        <v>107</v>
      </c>
      <c r="C16" s="50"/>
      <c r="D16" s="50"/>
      <c r="E16" s="92">
        <f>SUM(E11:E15)</f>
        <v>10887</v>
      </c>
    </row>
    <row r="17" spans="1:5" ht="15" hidden="1">
      <c r="A17" s="71" t="s">
        <v>108</v>
      </c>
      <c r="B17" s="68" t="s">
        <v>109</v>
      </c>
      <c r="C17" s="55"/>
      <c r="D17" s="55"/>
      <c r="E17" s="91"/>
    </row>
    <row r="18" spans="1:5" ht="15" hidden="1">
      <c r="A18" s="71" t="s">
        <v>110</v>
      </c>
      <c r="B18" s="68" t="s">
        <v>111</v>
      </c>
      <c r="C18" s="55"/>
      <c r="D18" s="55"/>
      <c r="E18" s="91"/>
    </row>
    <row r="19" spans="1:5" ht="15" hidden="1">
      <c r="A19" s="71" t="s">
        <v>112</v>
      </c>
      <c r="B19" s="68" t="s">
        <v>113</v>
      </c>
      <c r="C19" s="55"/>
      <c r="D19" s="55"/>
      <c r="E19" s="91"/>
    </row>
    <row r="20" spans="1:5" ht="15" hidden="1">
      <c r="A20" s="71" t="s">
        <v>114</v>
      </c>
      <c r="B20" s="68" t="s">
        <v>115</v>
      </c>
      <c r="C20" s="55"/>
      <c r="D20" s="55"/>
      <c r="E20" s="91"/>
    </row>
    <row r="21" spans="1:5" ht="15" hidden="1">
      <c r="A21" s="71" t="s">
        <v>116</v>
      </c>
      <c r="B21" s="68" t="s">
        <v>117</v>
      </c>
      <c r="C21" s="55"/>
      <c r="D21" s="55"/>
      <c r="E21" s="91"/>
    </row>
    <row r="22" spans="1:5" ht="15" hidden="1">
      <c r="A22" s="71" t="s">
        <v>118</v>
      </c>
      <c r="B22" s="68" t="s">
        <v>119</v>
      </c>
      <c r="C22" s="55"/>
      <c r="D22" s="55"/>
      <c r="E22" s="91"/>
    </row>
    <row r="23" spans="1:5" ht="15" hidden="1">
      <c r="A23" s="71" t="s">
        <v>120</v>
      </c>
      <c r="B23" s="68" t="s">
        <v>121</v>
      </c>
      <c r="C23" s="55"/>
      <c r="D23" s="55"/>
      <c r="E23" s="91"/>
    </row>
    <row r="24" spans="1:5" ht="15">
      <c r="A24" s="71" t="s">
        <v>122</v>
      </c>
      <c r="B24" s="68" t="s">
        <v>123</v>
      </c>
      <c r="C24" s="55"/>
      <c r="D24" s="55"/>
      <c r="E24" s="91">
        <v>425</v>
      </c>
    </row>
    <row r="25" spans="1:5" s="52" customFormat="1" ht="14.25">
      <c r="A25" s="58" t="s">
        <v>124</v>
      </c>
      <c r="B25" s="49" t="s">
        <v>125</v>
      </c>
      <c r="C25" s="50"/>
      <c r="D25" s="50"/>
      <c r="E25" s="92">
        <f>SUM(E17:E24)</f>
        <v>425</v>
      </c>
    </row>
    <row r="26" spans="1:5" ht="15" hidden="1">
      <c r="A26" s="72" t="s">
        <v>126</v>
      </c>
      <c r="B26" s="68" t="s">
        <v>127</v>
      </c>
      <c r="C26" s="55"/>
      <c r="D26" s="55"/>
      <c r="E26" s="91"/>
    </row>
    <row r="27" spans="1:5" ht="15" hidden="1">
      <c r="A27" s="72" t="s">
        <v>128</v>
      </c>
      <c r="B27" s="68" t="s">
        <v>129</v>
      </c>
      <c r="C27" s="55"/>
      <c r="D27" s="55"/>
      <c r="E27" s="91"/>
    </row>
    <row r="28" spans="1:5" ht="15" hidden="1">
      <c r="A28" s="72" t="s">
        <v>130</v>
      </c>
      <c r="B28" s="68" t="s">
        <v>131</v>
      </c>
      <c r="C28" s="55"/>
      <c r="D28" s="55"/>
      <c r="E28" s="91"/>
    </row>
    <row r="29" spans="1:5" ht="15" hidden="1">
      <c r="A29" s="72" t="s">
        <v>132</v>
      </c>
      <c r="B29" s="68" t="s">
        <v>133</v>
      </c>
      <c r="C29" s="55"/>
      <c r="D29" s="55"/>
      <c r="E29" s="91"/>
    </row>
    <row r="30" spans="1:5" ht="15">
      <c r="A30" s="72" t="s">
        <v>134</v>
      </c>
      <c r="B30" s="68" t="s">
        <v>135</v>
      </c>
      <c r="C30" s="55"/>
      <c r="D30" s="55"/>
      <c r="E30" s="91">
        <v>1000</v>
      </c>
    </row>
    <row r="31" spans="1:5" ht="15">
      <c r="A31" s="72" t="s">
        <v>136</v>
      </c>
      <c r="B31" s="68" t="s">
        <v>137</v>
      </c>
      <c r="C31" s="55"/>
      <c r="D31" s="55"/>
      <c r="E31" s="91">
        <v>479</v>
      </c>
    </row>
    <row r="32" spans="1:5" ht="15" hidden="1">
      <c r="A32" s="72" t="s">
        <v>138</v>
      </c>
      <c r="B32" s="68" t="s">
        <v>139</v>
      </c>
      <c r="C32" s="55"/>
      <c r="D32" s="55"/>
      <c r="E32" s="91"/>
    </row>
    <row r="33" spans="1:5" ht="15" hidden="1">
      <c r="A33" s="72" t="s">
        <v>140</v>
      </c>
      <c r="B33" s="68" t="s">
        <v>141</v>
      </c>
      <c r="C33" s="55"/>
      <c r="D33" s="55"/>
      <c r="E33" s="91"/>
    </row>
    <row r="34" spans="1:5" ht="15" hidden="1">
      <c r="A34" s="72" t="s">
        <v>142</v>
      </c>
      <c r="B34" s="68" t="s">
        <v>143</v>
      </c>
      <c r="C34" s="55"/>
      <c r="D34" s="55"/>
      <c r="E34" s="91"/>
    </row>
    <row r="35" spans="1:5" ht="15" hidden="1">
      <c r="A35" s="73" t="s">
        <v>144</v>
      </c>
      <c r="B35" s="68" t="s">
        <v>145</v>
      </c>
      <c r="C35" s="55"/>
      <c r="D35" s="55"/>
      <c r="E35" s="91"/>
    </row>
    <row r="36" spans="1:5" ht="15">
      <c r="A36" s="72" t="s">
        <v>146</v>
      </c>
      <c r="B36" s="68" t="s">
        <v>147</v>
      </c>
      <c r="C36" s="55"/>
      <c r="D36" s="55"/>
      <c r="E36" s="91">
        <v>880</v>
      </c>
    </row>
    <row r="37" spans="1:5" ht="15">
      <c r="A37" s="73" t="s">
        <v>148</v>
      </c>
      <c r="B37" s="68" t="s">
        <v>149</v>
      </c>
      <c r="C37" s="55"/>
      <c r="D37" s="55"/>
      <c r="E37" s="91">
        <v>520</v>
      </c>
    </row>
    <row r="38" spans="1:5" ht="15" hidden="1">
      <c r="A38" s="73" t="s">
        <v>150</v>
      </c>
      <c r="B38" s="68" t="s">
        <v>149</v>
      </c>
      <c r="C38" s="55"/>
      <c r="D38" s="55"/>
      <c r="E38" s="91"/>
    </row>
    <row r="39" spans="1:5" s="52" customFormat="1" ht="14.25">
      <c r="A39" s="58" t="s">
        <v>151</v>
      </c>
      <c r="B39" s="49" t="s">
        <v>152</v>
      </c>
      <c r="C39" s="50"/>
      <c r="D39" s="50"/>
      <c r="E39" s="92">
        <f>SUM(E26:E38)</f>
        <v>2879</v>
      </c>
    </row>
    <row r="40" spans="1:5" s="32" customFormat="1" ht="15.75">
      <c r="A40" s="74" t="s">
        <v>153</v>
      </c>
      <c r="B40" s="30"/>
      <c r="C40" s="29"/>
      <c r="D40" s="29"/>
      <c r="E40" s="93">
        <f>SUM(E9+E10+E16+E25+E39)</f>
        <v>18847</v>
      </c>
    </row>
    <row r="41" spans="1:5" ht="15" hidden="1">
      <c r="A41" s="75" t="s">
        <v>154</v>
      </c>
      <c r="B41" s="68" t="s">
        <v>155</v>
      </c>
      <c r="C41" s="55"/>
      <c r="D41" s="55"/>
      <c r="E41" s="91"/>
    </row>
    <row r="42" spans="1:5" ht="15">
      <c r="A42" s="75" t="s">
        <v>156</v>
      </c>
      <c r="B42" s="68" t="s">
        <v>157</v>
      </c>
      <c r="C42" s="55"/>
      <c r="D42" s="55"/>
      <c r="E42" s="91">
        <v>7189</v>
      </c>
    </row>
    <row r="43" spans="1:5" ht="15" hidden="1">
      <c r="A43" s="75" t="s">
        <v>158</v>
      </c>
      <c r="B43" s="68" t="s">
        <v>159</v>
      </c>
      <c r="C43" s="55"/>
      <c r="D43" s="55"/>
      <c r="E43" s="91"/>
    </row>
    <row r="44" spans="1:5" ht="15" hidden="1">
      <c r="A44" s="75" t="s">
        <v>160</v>
      </c>
      <c r="B44" s="68" t="s">
        <v>161</v>
      </c>
      <c r="C44" s="55"/>
      <c r="D44" s="55"/>
      <c r="E44" s="91"/>
    </row>
    <row r="45" spans="1:5" ht="15" hidden="1">
      <c r="A45" s="76" t="s">
        <v>162</v>
      </c>
      <c r="B45" s="68" t="s">
        <v>163</v>
      </c>
      <c r="C45" s="55"/>
      <c r="D45" s="55"/>
      <c r="E45" s="91"/>
    </row>
    <row r="46" spans="1:5" ht="15" hidden="1">
      <c r="A46" s="76" t="s">
        <v>164</v>
      </c>
      <c r="B46" s="68" t="s">
        <v>165</v>
      </c>
      <c r="C46" s="55"/>
      <c r="D46" s="55"/>
      <c r="E46" s="91"/>
    </row>
    <row r="47" spans="1:5" ht="15">
      <c r="A47" s="76" t="s">
        <v>166</v>
      </c>
      <c r="B47" s="68" t="s">
        <v>167</v>
      </c>
      <c r="C47" s="55"/>
      <c r="D47" s="55"/>
      <c r="E47" s="91">
        <v>1941</v>
      </c>
    </row>
    <row r="48" spans="1:5" s="52" customFormat="1" ht="14.25">
      <c r="A48" s="48" t="s">
        <v>168</v>
      </c>
      <c r="B48" s="49" t="s">
        <v>169</v>
      </c>
      <c r="C48" s="50"/>
      <c r="D48" s="50"/>
      <c r="E48" s="92">
        <f>SUM(E41:E47)</f>
        <v>9130</v>
      </c>
    </row>
    <row r="49" spans="1:5" ht="15" hidden="1">
      <c r="A49" s="71" t="s">
        <v>170</v>
      </c>
      <c r="B49" s="68" t="s">
        <v>171</v>
      </c>
      <c r="C49" s="55"/>
      <c r="D49" s="55"/>
      <c r="E49" s="91"/>
    </row>
    <row r="50" spans="1:5" ht="15" hidden="1">
      <c r="A50" s="71" t="s">
        <v>172</v>
      </c>
      <c r="B50" s="68" t="s">
        <v>173</v>
      </c>
      <c r="C50" s="55"/>
      <c r="D50" s="55"/>
      <c r="E50" s="91"/>
    </row>
    <row r="51" spans="1:5" ht="15">
      <c r="A51" s="71" t="s">
        <v>174</v>
      </c>
      <c r="B51" s="68" t="s">
        <v>175</v>
      </c>
      <c r="C51" s="55"/>
      <c r="D51" s="55"/>
      <c r="E51" s="91">
        <v>5489</v>
      </c>
    </row>
    <row r="52" spans="1:5" ht="15">
      <c r="A52" s="71" t="s">
        <v>176</v>
      </c>
      <c r="B52" s="68" t="s">
        <v>177</v>
      </c>
      <c r="C52" s="55"/>
      <c r="D52" s="55"/>
      <c r="E52" s="91">
        <v>1482</v>
      </c>
    </row>
    <row r="53" spans="1:5" s="52" customFormat="1" ht="14.25">
      <c r="A53" s="58" t="s">
        <v>178</v>
      </c>
      <c r="B53" s="49" t="s">
        <v>179</v>
      </c>
      <c r="C53" s="50"/>
      <c r="D53" s="50"/>
      <c r="E53" s="92">
        <f>SUM(E49:E52)</f>
        <v>6971</v>
      </c>
    </row>
    <row r="54" spans="1:5" ht="25.5" hidden="1">
      <c r="A54" s="71" t="s">
        <v>180</v>
      </c>
      <c r="B54" s="68" t="s">
        <v>181</v>
      </c>
      <c r="C54" s="55"/>
      <c r="D54" s="55"/>
      <c r="E54" s="91"/>
    </row>
    <row r="55" spans="1:5" ht="15" hidden="1">
      <c r="A55" s="71" t="s">
        <v>182</v>
      </c>
      <c r="B55" s="68" t="s">
        <v>183</v>
      </c>
      <c r="C55" s="55"/>
      <c r="D55" s="55"/>
      <c r="E55" s="91"/>
    </row>
    <row r="56" spans="1:5" ht="25.5" hidden="1">
      <c r="A56" s="71" t="s">
        <v>184</v>
      </c>
      <c r="B56" s="68" t="s">
        <v>185</v>
      </c>
      <c r="C56" s="55"/>
      <c r="D56" s="55"/>
      <c r="E56" s="91"/>
    </row>
    <row r="57" spans="1:5" ht="15" hidden="1">
      <c r="A57" s="71" t="s">
        <v>186</v>
      </c>
      <c r="B57" s="68" t="s">
        <v>187</v>
      </c>
      <c r="C57" s="55"/>
      <c r="D57" s="55"/>
      <c r="E57" s="91"/>
    </row>
    <row r="58" spans="1:5" ht="25.5" hidden="1">
      <c r="A58" s="71" t="s">
        <v>188</v>
      </c>
      <c r="B58" s="68" t="s">
        <v>189</v>
      </c>
      <c r="C58" s="55"/>
      <c r="D58" s="55"/>
      <c r="E58" s="91"/>
    </row>
    <row r="59" spans="1:5" ht="15" hidden="1">
      <c r="A59" s="71" t="s">
        <v>190</v>
      </c>
      <c r="B59" s="68" t="s">
        <v>191</v>
      </c>
      <c r="C59" s="55"/>
      <c r="D59" s="55"/>
      <c r="E59" s="91"/>
    </row>
    <row r="60" spans="1:5" ht="15" hidden="1">
      <c r="A60" s="71" t="s">
        <v>192</v>
      </c>
      <c r="B60" s="68" t="s">
        <v>193</v>
      </c>
      <c r="C60" s="55"/>
      <c r="D60" s="55"/>
      <c r="E60" s="91">
        <v>200</v>
      </c>
    </row>
    <row r="61" spans="1:5" ht="15" hidden="1">
      <c r="A61" s="71" t="s">
        <v>194</v>
      </c>
      <c r="B61" s="68" t="s">
        <v>195</v>
      </c>
      <c r="C61" s="55"/>
      <c r="D61" s="55"/>
      <c r="E61" s="91"/>
    </row>
    <row r="62" spans="1:5" ht="15">
      <c r="A62" s="58" t="s">
        <v>196</v>
      </c>
      <c r="B62" s="49" t="s">
        <v>197</v>
      </c>
      <c r="C62" s="55"/>
      <c r="D62" s="55"/>
      <c r="E62" s="91">
        <f>SUM(E54:E61)</f>
        <v>200</v>
      </c>
    </row>
    <row r="63" spans="1:5" s="32" customFormat="1" ht="15.75">
      <c r="A63" s="74" t="s">
        <v>198</v>
      </c>
      <c r="B63" s="30"/>
      <c r="C63" s="29"/>
      <c r="D63" s="29"/>
      <c r="E63" s="93">
        <f>SUM(E62,E53,E48)</f>
        <v>16301</v>
      </c>
    </row>
    <row r="64" spans="1:5" ht="15.75">
      <c r="A64" s="77" t="s">
        <v>199</v>
      </c>
      <c r="B64" s="78" t="s">
        <v>200</v>
      </c>
      <c r="C64" s="55"/>
      <c r="D64" s="55"/>
      <c r="E64" s="91">
        <f>SUM(E9+E10+E16+E25+E39+E48+E53+E62)</f>
        <v>35148</v>
      </c>
    </row>
    <row r="65" spans="1:5" ht="15">
      <c r="A65" s="79" t="s">
        <v>207</v>
      </c>
      <c r="B65" s="80" t="s">
        <v>208</v>
      </c>
      <c r="C65" s="79"/>
      <c r="D65" s="79"/>
      <c r="E65" s="94">
        <v>4000</v>
      </c>
    </row>
    <row r="66" spans="1:5" ht="15" hidden="1">
      <c r="A66" s="81" t="s">
        <v>217</v>
      </c>
      <c r="B66" s="80" t="s">
        <v>218</v>
      </c>
      <c r="C66" s="81"/>
      <c r="D66" s="81"/>
      <c r="E66" s="95"/>
    </row>
    <row r="67" spans="1:5" ht="15" hidden="1">
      <c r="A67" s="82" t="s">
        <v>219</v>
      </c>
      <c r="B67" s="69" t="s">
        <v>220</v>
      </c>
      <c r="C67" s="82"/>
      <c r="D67" s="82"/>
      <c r="E67" s="96"/>
    </row>
    <row r="68" spans="1:5" ht="15" hidden="1">
      <c r="A68" s="82" t="s">
        <v>221</v>
      </c>
      <c r="B68" s="69" t="s">
        <v>222</v>
      </c>
      <c r="C68" s="82"/>
      <c r="D68" s="82"/>
      <c r="E68" s="96"/>
    </row>
    <row r="69" spans="1:5" ht="15" hidden="1">
      <c r="A69" s="81" t="s">
        <v>223</v>
      </c>
      <c r="B69" s="80" t="s">
        <v>224</v>
      </c>
      <c r="C69" s="82"/>
      <c r="D69" s="82"/>
      <c r="E69" s="96"/>
    </row>
    <row r="70" spans="1:5" ht="15" hidden="1">
      <c r="A70" s="82" t="s">
        <v>225</v>
      </c>
      <c r="B70" s="69" t="s">
        <v>226</v>
      </c>
      <c r="C70" s="82"/>
      <c r="D70" s="82"/>
      <c r="E70" s="96"/>
    </row>
    <row r="71" spans="1:5" ht="15" hidden="1">
      <c r="A71" s="82" t="s">
        <v>227</v>
      </c>
      <c r="B71" s="69" t="s">
        <v>228</v>
      </c>
      <c r="C71" s="82"/>
      <c r="D71" s="82"/>
      <c r="E71" s="96"/>
    </row>
    <row r="72" spans="1:5" ht="15" hidden="1">
      <c r="A72" s="82" t="s">
        <v>229</v>
      </c>
      <c r="B72" s="69" t="s">
        <v>230</v>
      </c>
      <c r="C72" s="82"/>
      <c r="D72" s="82"/>
      <c r="E72" s="96"/>
    </row>
    <row r="73" spans="1:5" ht="15">
      <c r="A73" s="61" t="s">
        <v>231</v>
      </c>
      <c r="B73" s="59" t="s">
        <v>232</v>
      </c>
      <c r="C73" s="81"/>
      <c r="D73" s="81"/>
      <c r="E73" s="95">
        <f>SUM(E65:E72)</f>
        <v>4000</v>
      </c>
    </row>
    <row r="74" spans="1:5" ht="15" hidden="1">
      <c r="A74" s="82" t="s">
        <v>233</v>
      </c>
      <c r="B74" s="69" t="s">
        <v>234</v>
      </c>
      <c r="C74" s="82"/>
      <c r="D74" s="82"/>
      <c r="E74" s="96"/>
    </row>
    <row r="75" spans="1:5" ht="15" hidden="1">
      <c r="A75" s="71" t="s">
        <v>235</v>
      </c>
      <c r="B75" s="69" t="s">
        <v>236</v>
      </c>
      <c r="C75" s="71"/>
      <c r="D75" s="71"/>
      <c r="E75" s="97"/>
    </row>
    <row r="76" spans="1:5" ht="15" hidden="1">
      <c r="A76" s="82" t="s">
        <v>237</v>
      </c>
      <c r="B76" s="69" t="s">
        <v>238</v>
      </c>
      <c r="C76" s="82"/>
      <c r="D76" s="82"/>
      <c r="E76" s="96"/>
    </row>
    <row r="77" spans="1:5" ht="15" hidden="1">
      <c r="A77" s="82" t="s">
        <v>239</v>
      </c>
      <c r="B77" s="69" t="s">
        <v>240</v>
      </c>
      <c r="C77" s="82"/>
      <c r="D77" s="82"/>
      <c r="E77" s="96"/>
    </row>
    <row r="78" spans="1:5" ht="15" hidden="1">
      <c r="A78" s="61" t="s">
        <v>241</v>
      </c>
      <c r="B78" s="59" t="s">
        <v>242</v>
      </c>
      <c r="C78" s="81"/>
      <c r="D78" s="81"/>
      <c r="E78" s="95"/>
    </row>
    <row r="79" spans="1:5" ht="15" hidden="1">
      <c r="A79" s="71" t="s">
        <v>243</v>
      </c>
      <c r="B79" s="69" t="s">
        <v>244</v>
      </c>
      <c r="C79" s="71"/>
      <c r="D79" s="71"/>
      <c r="E79" s="97"/>
    </row>
    <row r="80" spans="1:5" ht="15.75">
      <c r="A80" s="83" t="s">
        <v>245</v>
      </c>
      <c r="B80" s="84" t="s">
        <v>246</v>
      </c>
      <c r="C80" s="81"/>
      <c r="D80" s="81"/>
      <c r="E80" s="95">
        <f>SUM(E73+E78)</f>
        <v>4000</v>
      </c>
    </row>
    <row r="81" spans="1:5" s="52" customFormat="1" ht="15.75">
      <c r="A81" s="85" t="s">
        <v>247</v>
      </c>
      <c r="B81" s="85"/>
      <c r="C81" s="50"/>
      <c r="D81" s="50"/>
      <c r="E81" s="92">
        <f>SUM(E64+E80)</f>
        <v>39148</v>
      </c>
    </row>
    <row r="82" spans="1:5" s="52" customFormat="1" ht="15.75">
      <c r="A82" s="102"/>
      <c r="B82" s="102"/>
      <c r="C82" s="103"/>
      <c r="D82" s="103"/>
      <c r="E82" s="104"/>
    </row>
    <row r="83" spans="1:5" s="52" customFormat="1" ht="15.75">
      <c r="A83" s="102"/>
      <c r="B83" s="102"/>
      <c r="C83" s="103"/>
      <c r="D83" s="103"/>
      <c r="E83" s="104"/>
    </row>
    <row r="84" spans="1:5" s="52" customFormat="1" ht="15.75">
      <c r="A84" s="102"/>
      <c r="B84" s="102"/>
      <c r="C84" s="103"/>
      <c r="D84" s="103"/>
      <c r="E84" s="104"/>
    </row>
    <row r="85" spans="1:5" s="52" customFormat="1" ht="15.75">
      <c r="A85" s="102"/>
      <c r="B85" s="102"/>
      <c r="C85" s="103"/>
      <c r="D85" s="103"/>
      <c r="E85" s="104"/>
    </row>
    <row r="86" spans="1:5" s="52" customFormat="1" ht="15.75">
      <c r="A86" s="102"/>
      <c r="B86" s="102"/>
      <c r="C86" s="103"/>
      <c r="D86" s="103"/>
      <c r="E86" s="104"/>
    </row>
    <row r="87" spans="1:5" s="52" customFormat="1" ht="15.75">
      <c r="A87" s="102"/>
      <c r="B87" s="102"/>
      <c r="C87" s="103"/>
      <c r="D87" s="103"/>
      <c r="E87" s="104"/>
    </row>
    <row r="88" spans="1:5" s="52" customFormat="1" ht="15.75">
      <c r="A88" s="102"/>
      <c r="B88" s="102"/>
      <c r="C88" s="103"/>
      <c r="D88" s="103"/>
      <c r="E88" s="104"/>
    </row>
    <row r="89" spans="1:5" s="52" customFormat="1" ht="15.75">
      <c r="A89" s="102"/>
      <c r="B89" s="102"/>
      <c r="C89" s="103"/>
      <c r="D89" s="103"/>
      <c r="E89" s="104"/>
    </row>
    <row r="90" spans="1:5" s="52" customFormat="1" ht="15.75">
      <c r="A90" s="102"/>
      <c r="B90" s="102"/>
      <c r="C90" s="103"/>
      <c r="D90" s="103"/>
      <c r="E90" s="104"/>
    </row>
    <row r="91" spans="1:5" s="52" customFormat="1" ht="15.75">
      <c r="A91" s="102"/>
      <c r="B91" s="102"/>
      <c r="C91" s="103"/>
      <c r="D91" s="103"/>
      <c r="E91" s="104"/>
    </row>
    <row r="92" spans="1:5" s="52" customFormat="1" ht="15.75">
      <c r="A92" s="102"/>
      <c r="B92" s="102"/>
      <c r="C92" s="103"/>
      <c r="D92" s="103"/>
      <c r="E92" s="104"/>
    </row>
    <row r="93" spans="1:5" s="52" customFormat="1" ht="15.75">
      <c r="A93" s="102"/>
      <c r="B93" s="102"/>
      <c r="C93" s="103"/>
      <c r="D93" s="103"/>
      <c r="E93" s="104"/>
    </row>
    <row r="94" spans="1:5" ht="30.75" customHeight="1">
      <c r="A94" s="64" t="s">
        <v>3</v>
      </c>
      <c r="B94" s="65" t="s">
        <v>427</v>
      </c>
      <c r="C94" s="66" t="s">
        <v>424</v>
      </c>
      <c r="D94" s="66" t="s">
        <v>425</v>
      </c>
      <c r="E94" s="90" t="s">
        <v>426</v>
      </c>
    </row>
    <row r="95" spans="1:5" ht="15">
      <c r="A95" s="69" t="s">
        <v>261</v>
      </c>
      <c r="B95" s="76" t="s">
        <v>262</v>
      </c>
      <c r="C95" s="86"/>
      <c r="D95" s="86"/>
      <c r="E95" s="98">
        <v>9711</v>
      </c>
    </row>
    <row r="96" spans="1:5" ht="15" hidden="1">
      <c r="A96" s="69" t="s">
        <v>263</v>
      </c>
      <c r="B96" s="76" t="s">
        <v>264</v>
      </c>
      <c r="C96" s="86"/>
      <c r="D96" s="86"/>
      <c r="E96" s="98"/>
    </row>
    <row r="97" spans="1:5" ht="25.5" hidden="1">
      <c r="A97" s="69" t="s">
        <v>265</v>
      </c>
      <c r="B97" s="76" t="s">
        <v>266</v>
      </c>
      <c r="C97" s="86"/>
      <c r="D97" s="86"/>
      <c r="E97" s="98"/>
    </row>
    <row r="98" spans="1:5" ht="25.5" hidden="1">
      <c r="A98" s="69" t="s">
        <v>267</v>
      </c>
      <c r="B98" s="76" t="s">
        <v>268</v>
      </c>
      <c r="C98" s="86"/>
      <c r="D98" s="86"/>
      <c r="E98" s="98"/>
    </row>
    <row r="99" spans="1:5" ht="25.5">
      <c r="A99" s="69" t="s">
        <v>269</v>
      </c>
      <c r="B99" s="76" t="s">
        <v>270</v>
      </c>
      <c r="C99" s="86"/>
      <c r="D99" s="86"/>
      <c r="E99" s="98">
        <v>1000</v>
      </c>
    </row>
    <row r="100" spans="1:5" ht="15" hidden="1">
      <c r="A100" s="69" t="s">
        <v>271</v>
      </c>
      <c r="B100" s="76" t="s">
        <v>272</v>
      </c>
      <c r="C100" s="86"/>
      <c r="D100" s="86"/>
      <c r="E100" s="98"/>
    </row>
    <row r="101" spans="1:5" s="52" customFormat="1" ht="14.25">
      <c r="A101" s="59" t="s">
        <v>273</v>
      </c>
      <c r="B101" s="48" t="s">
        <v>274</v>
      </c>
      <c r="C101" s="88"/>
      <c r="D101" s="88"/>
      <c r="E101" s="99">
        <f>SUM(E95:E100)</f>
        <v>10711</v>
      </c>
    </row>
    <row r="102" spans="1:5" ht="15" hidden="1">
      <c r="A102" s="69" t="s">
        <v>279</v>
      </c>
      <c r="B102" s="76" t="s">
        <v>280</v>
      </c>
      <c r="C102" s="86"/>
      <c r="D102" s="86"/>
      <c r="E102" s="98"/>
    </row>
    <row r="103" spans="1:5" ht="15" hidden="1">
      <c r="A103" s="69" t="s">
        <v>281</v>
      </c>
      <c r="B103" s="76" t="s">
        <v>282</v>
      </c>
      <c r="C103" s="86"/>
      <c r="D103" s="86"/>
      <c r="E103" s="98"/>
    </row>
    <row r="104" spans="1:5" ht="15" hidden="1">
      <c r="A104" s="69" t="s">
        <v>283</v>
      </c>
      <c r="B104" s="76" t="s">
        <v>284</v>
      </c>
      <c r="C104" s="86"/>
      <c r="D104" s="86"/>
      <c r="E104" s="98"/>
    </row>
    <row r="105" spans="1:5" ht="15">
      <c r="A105" s="69" t="s">
        <v>285</v>
      </c>
      <c r="B105" s="76" t="s">
        <v>286</v>
      </c>
      <c r="C105" s="86"/>
      <c r="D105" s="86"/>
      <c r="E105" s="98">
        <v>550</v>
      </c>
    </row>
    <row r="106" spans="1:5" ht="14.25" customHeight="1">
      <c r="A106" s="69" t="s">
        <v>297</v>
      </c>
      <c r="B106" s="76" t="s">
        <v>298</v>
      </c>
      <c r="C106" s="86"/>
      <c r="D106" s="86"/>
      <c r="E106" s="98">
        <v>1800</v>
      </c>
    </row>
    <row r="107" spans="1:5" ht="15" hidden="1">
      <c r="A107" s="69" t="s">
        <v>299</v>
      </c>
      <c r="B107" s="76" t="s">
        <v>300</v>
      </c>
      <c r="C107" s="86"/>
      <c r="D107" s="86"/>
      <c r="E107" s="98"/>
    </row>
    <row r="108" spans="1:5" ht="15">
      <c r="A108" s="59" t="s">
        <v>301</v>
      </c>
      <c r="B108" s="48" t="s">
        <v>302</v>
      </c>
      <c r="C108" s="86"/>
      <c r="D108" s="86"/>
      <c r="E108" s="98">
        <f>SUM(E102:E107)</f>
        <v>2350</v>
      </c>
    </row>
    <row r="109" spans="1:5" ht="15" hidden="1">
      <c r="A109" s="71" t="s">
        <v>303</v>
      </c>
      <c r="B109" s="76" t="s">
        <v>304</v>
      </c>
      <c r="C109" s="86"/>
      <c r="D109" s="86"/>
      <c r="E109" s="98"/>
    </row>
    <row r="110" spans="1:5" ht="15">
      <c r="A110" s="71" t="s">
        <v>305</v>
      </c>
      <c r="B110" s="76" t="s">
        <v>306</v>
      </c>
      <c r="C110" s="86"/>
      <c r="D110" s="86"/>
      <c r="E110" s="98">
        <v>5859</v>
      </c>
    </row>
    <row r="111" spans="1:5" ht="15">
      <c r="A111" s="71" t="s">
        <v>307</v>
      </c>
      <c r="B111" s="76" t="s">
        <v>308</v>
      </c>
      <c r="C111" s="86"/>
      <c r="D111" s="86"/>
      <c r="E111" s="98">
        <v>335</v>
      </c>
    </row>
    <row r="112" spans="1:5" ht="15" hidden="1">
      <c r="A112" s="71" t="s">
        <v>309</v>
      </c>
      <c r="B112" s="76" t="s">
        <v>310</v>
      </c>
      <c r="C112" s="86"/>
      <c r="D112" s="86"/>
      <c r="E112" s="98"/>
    </row>
    <row r="113" spans="1:5" ht="15">
      <c r="A113" s="71" t="s">
        <v>311</v>
      </c>
      <c r="B113" s="76" t="s">
        <v>312</v>
      </c>
      <c r="C113" s="86"/>
      <c r="D113" s="86"/>
      <c r="E113" s="98">
        <v>1816</v>
      </c>
    </row>
    <row r="114" spans="1:5" ht="15">
      <c r="A114" s="71" t="s">
        <v>313</v>
      </c>
      <c r="B114" s="76" t="s">
        <v>314</v>
      </c>
      <c r="C114" s="86"/>
      <c r="D114" s="86"/>
      <c r="E114" s="98">
        <v>2144</v>
      </c>
    </row>
    <row r="115" spans="1:5" ht="15" hidden="1">
      <c r="A115" s="71" t="s">
        <v>315</v>
      </c>
      <c r="B115" s="76" t="s">
        <v>316</v>
      </c>
      <c r="C115" s="86"/>
      <c r="D115" s="86"/>
      <c r="E115" s="98"/>
    </row>
    <row r="116" spans="1:5" ht="15" hidden="1">
      <c r="A116" s="71" t="s">
        <v>317</v>
      </c>
      <c r="B116" s="76" t="s">
        <v>318</v>
      </c>
      <c r="C116" s="86"/>
      <c r="D116" s="86"/>
      <c r="E116" s="98"/>
    </row>
    <row r="117" spans="1:5" ht="15" hidden="1">
      <c r="A117" s="71" t="s">
        <v>319</v>
      </c>
      <c r="B117" s="76" t="s">
        <v>320</v>
      </c>
      <c r="C117" s="86"/>
      <c r="D117" s="86"/>
      <c r="E117" s="98"/>
    </row>
    <row r="118" spans="1:5" ht="15" hidden="1">
      <c r="A118" s="71" t="s">
        <v>321</v>
      </c>
      <c r="B118" s="76" t="s">
        <v>322</v>
      </c>
      <c r="C118" s="86"/>
      <c r="D118" s="86"/>
      <c r="E118" s="98"/>
    </row>
    <row r="119" spans="1:5" s="52" customFormat="1" ht="14.25">
      <c r="A119" s="58" t="s">
        <v>323</v>
      </c>
      <c r="B119" s="48" t="s">
        <v>324</v>
      </c>
      <c r="C119" s="88"/>
      <c r="D119" s="88"/>
      <c r="E119" s="99">
        <f>SUM(E109:E118)</f>
        <v>10154</v>
      </c>
    </row>
    <row r="120" spans="1:5" ht="25.5" hidden="1">
      <c r="A120" s="71" t="s">
        <v>325</v>
      </c>
      <c r="B120" s="76" t="s">
        <v>326</v>
      </c>
      <c r="C120" s="86"/>
      <c r="D120" s="86"/>
      <c r="E120" s="98"/>
    </row>
    <row r="121" spans="1:5" ht="25.5" hidden="1">
      <c r="A121" s="69" t="s">
        <v>327</v>
      </c>
      <c r="B121" s="76" t="s">
        <v>328</v>
      </c>
      <c r="C121" s="86"/>
      <c r="D121" s="86"/>
      <c r="E121" s="98"/>
    </row>
    <row r="122" spans="1:5" ht="15" hidden="1">
      <c r="A122" s="71" t="s">
        <v>329</v>
      </c>
      <c r="B122" s="76" t="s">
        <v>330</v>
      </c>
      <c r="C122" s="86"/>
      <c r="D122" s="86"/>
      <c r="E122" s="98"/>
    </row>
    <row r="123" spans="1:5" s="52" customFormat="1" ht="14.25" hidden="1">
      <c r="A123" s="59" t="s">
        <v>331</v>
      </c>
      <c r="B123" s="48" t="s">
        <v>332</v>
      </c>
      <c r="C123" s="88"/>
      <c r="D123" s="88"/>
      <c r="E123" s="99">
        <f>SUM(E120:E122)</f>
        <v>0</v>
      </c>
    </row>
    <row r="124" spans="1:5" s="32" customFormat="1" ht="15.75">
      <c r="A124" s="74" t="s">
        <v>153</v>
      </c>
      <c r="B124" s="62"/>
      <c r="C124" s="100"/>
      <c r="D124" s="100"/>
      <c r="E124" s="101">
        <f>SUM(E123,E119,E108,E101)</f>
        <v>23215</v>
      </c>
    </row>
    <row r="125" spans="1:5" ht="15" hidden="1">
      <c r="A125" s="69" t="s">
        <v>333</v>
      </c>
      <c r="B125" s="76" t="s">
        <v>334</v>
      </c>
      <c r="C125" s="86"/>
      <c r="D125" s="86"/>
      <c r="E125" s="98"/>
    </row>
    <row r="126" spans="1:5" ht="25.5" hidden="1">
      <c r="A126" s="69" t="s">
        <v>335</v>
      </c>
      <c r="B126" s="76" t="s">
        <v>336</v>
      </c>
      <c r="C126" s="86"/>
      <c r="D126" s="86"/>
      <c r="E126" s="98"/>
    </row>
    <row r="127" spans="1:5" ht="25.5" hidden="1">
      <c r="A127" s="69" t="s">
        <v>337</v>
      </c>
      <c r="B127" s="76" t="s">
        <v>338</v>
      </c>
      <c r="C127" s="86"/>
      <c r="D127" s="86"/>
      <c r="E127" s="98"/>
    </row>
    <row r="128" spans="1:5" ht="25.5" hidden="1">
      <c r="A128" s="69" t="s">
        <v>339</v>
      </c>
      <c r="B128" s="76" t="s">
        <v>340</v>
      </c>
      <c r="C128" s="86"/>
      <c r="D128" s="86"/>
      <c r="E128" s="98"/>
    </row>
    <row r="129" spans="1:5" ht="15">
      <c r="A129" s="69" t="s">
        <v>341</v>
      </c>
      <c r="B129" s="76" t="s">
        <v>342</v>
      </c>
      <c r="C129" s="86"/>
      <c r="D129" s="86"/>
      <c r="E129" s="98">
        <v>11503</v>
      </c>
    </row>
    <row r="130" spans="1:5" s="52" customFormat="1" ht="14.25">
      <c r="A130" s="59" t="s">
        <v>343</v>
      </c>
      <c r="B130" s="48" t="s">
        <v>344</v>
      </c>
      <c r="C130" s="88"/>
      <c r="D130" s="88"/>
      <c r="E130" s="99">
        <f>SUM(E125:E129)</f>
        <v>11503</v>
      </c>
    </row>
    <row r="131" spans="1:5" ht="15" hidden="1">
      <c r="A131" s="71" t="s">
        <v>345</v>
      </c>
      <c r="B131" s="76" t="s">
        <v>346</v>
      </c>
      <c r="C131" s="86"/>
      <c r="D131" s="86"/>
      <c r="E131" s="98"/>
    </row>
    <row r="132" spans="1:5" ht="15" hidden="1">
      <c r="A132" s="71" t="s">
        <v>347</v>
      </c>
      <c r="B132" s="76" t="s">
        <v>348</v>
      </c>
      <c r="C132" s="86"/>
      <c r="D132" s="86"/>
      <c r="E132" s="98"/>
    </row>
    <row r="133" spans="1:5" ht="15" hidden="1">
      <c r="A133" s="71" t="s">
        <v>349</v>
      </c>
      <c r="B133" s="76" t="s">
        <v>350</v>
      </c>
      <c r="C133" s="86"/>
      <c r="D133" s="86"/>
      <c r="E133" s="98"/>
    </row>
    <row r="134" spans="1:5" ht="15" hidden="1">
      <c r="A134" s="71" t="s">
        <v>351</v>
      </c>
      <c r="B134" s="76" t="s">
        <v>352</v>
      </c>
      <c r="C134" s="86"/>
      <c r="D134" s="86"/>
      <c r="E134" s="98"/>
    </row>
    <row r="135" spans="1:5" ht="15" hidden="1">
      <c r="A135" s="71" t="s">
        <v>353</v>
      </c>
      <c r="B135" s="76" t="s">
        <v>354</v>
      </c>
      <c r="C135" s="86"/>
      <c r="D135" s="86"/>
      <c r="E135" s="98"/>
    </row>
    <row r="136" spans="1:5" ht="15" hidden="1">
      <c r="A136" s="59" t="s">
        <v>355</v>
      </c>
      <c r="B136" s="48" t="s">
        <v>356</v>
      </c>
      <c r="C136" s="86"/>
      <c r="D136" s="86"/>
      <c r="E136" s="98">
        <f>SUM(E131:E135)</f>
        <v>0</v>
      </c>
    </row>
    <row r="137" spans="1:5" ht="25.5" hidden="1">
      <c r="A137" s="71" t="s">
        <v>357</v>
      </c>
      <c r="B137" s="76" t="s">
        <v>358</v>
      </c>
      <c r="C137" s="86"/>
      <c r="D137" s="86"/>
      <c r="E137" s="98"/>
    </row>
    <row r="138" spans="1:5" ht="25.5" hidden="1">
      <c r="A138" s="69" t="s">
        <v>359</v>
      </c>
      <c r="B138" s="76" t="s">
        <v>360</v>
      </c>
      <c r="C138" s="86"/>
      <c r="D138" s="86"/>
      <c r="E138" s="98"/>
    </row>
    <row r="139" spans="1:5" ht="15" hidden="1">
      <c r="A139" s="71" t="s">
        <v>361</v>
      </c>
      <c r="B139" s="76" t="s">
        <v>362</v>
      </c>
      <c r="C139" s="86"/>
      <c r="D139" s="86"/>
      <c r="E139" s="98"/>
    </row>
    <row r="140" spans="1:5" ht="15" hidden="1">
      <c r="A140" s="59" t="s">
        <v>363</v>
      </c>
      <c r="B140" s="48" t="s">
        <v>364</v>
      </c>
      <c r="C140" s="86"/>
      <c r="D140" s="86"/>
      <c r="E140" s="98">
        <f>SUM(E137:E139)</f>
        <v>0</v>
      </c>
    </row>
    <row r="141" spans="1:5" s="32" customFormat="1" ht="15.75">
      <c r="A141" s="74" t="s">
        <v>198</v>
      </c>
      <c r="B141" s="62"/>
      <c r="C141" s="100"/>
      <c r="D141" s="100"/>
      <c r="E141" s="101">
        <f>SUM(E140,E136,E130)</f>
        <v>11503</v>
      </c>
    </row>
    <row r="142" spans="1:5" s="52" customFormat="1" ht="15.75">
      <c r="A142" s="87" t="s">
        <v>365</v>
      </c>
      <c r="B142" s="77" t="s">
        <v>366</v>
      </c>
      <c r="C142" s="88"/>
      <c r="D142" s="88"/>
      <c r="E142" s="99">
        <f>SUM(E101+E108+E119+E123+E130+E136+E140)</f>
        <v>34718</v>
      </c>
    </row>
    <row r="143" spans="1:5" s="52" customFormat="1" ht="15.75">
      <c r="A143" s="85" t="s">
        <v>367</v>
      </c>
      <c r="B143" s="77"/>
      <c r="C143" s="88"/>
      <c r="D143" s="88"/>
      <c r="E143" s="99">
        <f>SUM(E124-E40)</f>
        <v>4368</v>
      </c>
    </row>
    <row r="144" spans="1:5" s="52" customFormat="1" ht="15.75">
      <c r="A144" s="85" t="s">
        <v>368</v>
      </c>
      <c r="B144" s="77"/>
      <c r="C144" s="88"/>
      <c r="D144" s="88"/>
      <c r="E144" s="99">
        <f>SUM(E141-E63)</f>
        <v>-4798</v>
      </c>
    </row>
    <row r="145" spans="1:5" s="52" customFormat="1" ht="14.25">
      <c r="A145" s="79" t="s">
        <v>375</v>
      </c>
      <c r="B145" s="80" t="s">
        <v>376</v>
      </c>
      <c r="C145" s="88"/>
      <c r="D145" s="88"/>
      <c r="E145" s="99">
        <v>4000</v>
      </c>
    </row>
    <row r="146" spans="1:5" ht="15" hidden="1">
      <c r="A146" s="81" t="s">
        <v>385</v>
      </c>
      <c r="B146" s="80" t="s">
        <v>386</v>
      </c>
      <c r="C146" s="86"/>
      <c r="D146" s="86"/>
      <c r="E146" s="98"/>
    </row>
    <row r="147" spans="1:5" ht="15">
      <c r="A147" s="69" t="s">
        <v>387</v>
      </c>
      <c r="B147" s="69" t="s">
        <v>388</v>
      </c>
      <c r="C147" s="86"/>
      <c r="D147" s="86"/>
      <c r="E147" s="98">
        <v>430</v>
      </c>
    </row>
    <row r="148" spans="1:5" ht="15" hidden="1">
      <c r="A148" s="69" t="s">
        <v>389</v>
      </c>
      <c r="B148" s="69" t="s">
        <v>388</v>
      </c>
      <c r="C148" s="86"/>
      <c r="D148" s="86"/>
      <c r="E148" s="98"/>
    </row>
    <row r="149" spans="1:5" ht="15" hidden="1">
      <c r="A149" s="69" t="s">
        <v>390</v>
      </c>
      <c r="B149" s="69" t="s">
        <v>391</v>
      </c>
      <c r="C149" s="86"/>
      <c r="D149" s="86"/>
      <c r="E149" s="98"/>
    </row>
    <row r="150" spans="1:5" ht="15" hidden="1">
      <c r="A150" s="69" t="s">
        <v>392</v>
      </c>
      <c r="B150" s="69" t="s">
        <v>391</v>
      </c>
      <c r="C150" s="86"/>
      <c r="D150" s="86"/>
      <c r="E150" s="98"/>
    </row>
    <row r="151" spans="1:5" s="52" customFormat="1" ht="14.25">
      <c r="A151" s="80" t="s">
        <v>393</v>
      </c>
      <c r="B151" s="80" t="s">
        <v>394</v>
      </c>
      <c r="C151" s="88"/>
      <c r="D151" s="88"/>
      <c r="E151" s="99">
        <v>430</v>
      </c>
    </row>
    <row r="152" spans="1:5" ht="15" hidden="1">
      <c r="A152" s="82" t="s">
        <v>395</v>
      </c>
      <c r="B152" s="69" t="s">
        <v>396</v>
      </c>
      <c r="C152" s="86"/>
      <c r="D152" s="86"/>
      <c r="E152" s="98"/>
    </row>
    <row r="153" spans="1:5" ht="15" hidden="1">
      <c r="A153" s="82" t="s">
        <v>397</v>
      </c>
      <c r="B153" s="69" t="s">
        <v>398</v>
      </c>
      <c r="C153" s="86"/>
      <c r="D153" s="86"/>
      <c r="E153" s="98"/>
    </row>
    <row r="154" spans="1:5" ht="15" hidden="1">
      <c r="A154" s="82" t="s">
        <v>399</v>
      </c>
      <c r="B154" s="69" t="s">
        <v>400</v>
      </c>
      <c r="C154" s="86"/>
      <c r="D154" s="86"/>
      <c r="E154" s="98"/>
    </row>
    <row r="155" spans="1:5" ht="15" hidden="1">
      <c r="A155" s="82" t="s">
        <v>401</v>
      </c>
      <c r="B155" s="69" t="s">
        <v>402</v>
      </c>
      <c r="C155" s="86"/>
      <c r="D155" s="86"/>
      <c r="E155" s="98"/>
    </row>
    <row r="156" spans="1:5" ht="15" hidden="1">
      <c r="A156" s="71" t="s">
        <v>403</v>
      </c>
      <c r="B156" s="69" t="s">
        <v>404</v>
      </c>
      <c r="C156" s="86"/>
      <c r="D156" s="86"/>
      <c r="E156" s="98"/>
    </row>
    <row r="157" spans="1:5" s="52" customFormat="1" ht="14.25">
      <c r="A157" s="79" t="s">
        <v>405</v>
      </c>
      <c r="B157" s="80" t="s">
        <v>406</v>
      </c>
      <c r="C157" s="88"/>
      <c r="D157" s="88"/>
      <c r="E157" s="99">
        <f>SUM(E145+E146+E151)</f>
        <v>4430</v>
      </c>
    </row>
    <row r="158" spans="1:5" ht="15" hidden="1">
      <c r="A158" s="71" t="s">
        <v>407</v>
      </c>
      <c r="B158" s="69" t="s">
        <v>408</v>
      </c>
      <c r="C158" s="86"/>
      <c r="D158" s="86"/>
      <c r="E158" s="98"/>
    </row>
    <row r="159" spans="1:5" ht="15" hidden="1">
      <c r="A159" s="71" t="s">
        <v>409</v>
      </c>
      <c r="B159" s="69" t="s">
        <v>410</v>
      </c>
      <c r="C159" s="86"/>
      <c r="D159" s="86"/>
      <c r="E159" s="98"/>
    </row>
    <row r="160" spans="1:5" ht="15" hidden="1">
      <c r="A160" s="82" t="s">
        <v>411</v>
      </c>
      <c r="B160" s="69" t="s">
        <v>412</v>
      </c>
      <c r="C160" s="86"/>
      <c r="D160" s="86"/>
      <c r="E160" s="98"/>
    </row>
    <row r="161" spans="1:5" ht="15" hidden="1">
      <c r="A161" s="82" t="s">
        <v>413</v>
      </c>
      <c r="B161" s="69" t="s">
        <v>414</v>
      </c>
      <c r="C161" s="86"/>
      <c r="D161" s="86"/>
      <c r="E161" s="98"/>
    </row>
    <row r="162" spans="1:5" ht="15" hidden="1">
      <c r="A162" s="81" t="s">
        <v>415</v>
      </c>
      <c r="B162" s="80" t="s">
        <v>416</v>
      </c>
      <c r="C162" s="86"/>
      <c r="D162" s="86"/>
      <c r="E162" s="98"/>
    </row>
    <row r="163" spans="1:5" ht="15" hidden="1">
      <c r="A163" s="79" t="s">
        <v>417</v>
      </c>
      <c r="B163" s="80" t="s">
        <v>418</v>
      </c>
      <c r="C163" s="86"/>
      <c r="D163" s="86"/>
      <c r="E163" s="98"/>
    </row>
    <row r="164" spans="1:5" s="52" customFormat="1" ht="15.75">
      <c r="A164" s="83" t="s">
        <v>419</v>
      </c>
      <c r="B164" s="84" t="s">
        <v>420</v>
      </c>
      <c r="C164" s="88"/>
      <c r="D164" s="88"/>
      <c r="E164" s="99">
        <f>SUM(E157:E163)</f>
        <v>4430</v>
      </c>
    </row>
    <row r="165" spans="1:5" s="52" customFormat="1" ht="15.75">
      <c r="A165" s="85" t="s">
        <v>421</v>
      </c>
      <c r="B165" s="85"/>
      <c r="C165" s="88"/>
      <c r="D165" s="88"/>
      <c r="E165" s="99">
        <f>SUM(E142+E164)</f>
        <v>39148</v>
      </c>
    </row>
  </sheetData>
  <sheetProtection/>
  <mergeCells count="2">
    <mergeCell ref="A2:E2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22">
      <selection activeCell="O5" sqref="O5"/>
    </sheetView>
  </sheetViews>
  <sheetFormatPr defaultColWidth="9.140625" defaultRowHeight="15"/>
  <cols>
    <col min="1" max="1" width="66.140625" style="3" customWidth="1"/>
    <col min="2" max="2" width="8.57421875" style="3" customWidth="1"/>
    <col min="3" max="3" width="10.140625" style="3" customWidth="1"/>
    <col min="4" max="4" width="10.00390625" style="3" customWidth="1"/>
    <col min="5" max="5" width="9.8515625" style="3" customWidth="1"/>
    <col min="6" max="7" width="9.57421875" style="3" customWidth="1"/>
    <col min="8" max="8" width="9.7109375" style="3" customWidth="1"/>
    <col min="9" max="9" width="10.28125" style="3" customWidth="1"/>
    <col min="10" max="10" width="10.7109375" style="3" customWidth="1"/>
    <col min="11" max="11" width="11.28125" style="3" customWidth="1"/>
    <col min="12" max="12" width="12.00390625" style="3" customWidth="1"/>
    <col min="13" max="13" width="11.57421875" style="3" customWidth="1"/>
    <col min="14" max="14" width="12.00390625" style="3" customWidth="1"/>
    <col min="15" max="15" width="14.140625" style="3" customWidth="1"/>
    <col min="16" max="16384" width="9.140625" style="3" customWidth="1"/>
  </cols>
  <sheetData>
    <row r="1" spans="1:6" ht="15" hidden="1">
      <c r="A1" s="1" t="s">
        <v>0</v>
      </c>
      <c r="B1" s="2"/>
      <c r="C1" s="2"/>
      <c r="D1" s="2"/>
      <c r="E1" s="2"/>
      <c r="F1" s="2"/>
    </row>
    <row r="2" spans="1:15" ht="21.75" customHeight="1">
      <c r="A2" s="124" t="s">
        <v>445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5.75" customHeight="1">
      <c r="A3" s="126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ht="15" hidden="1"/>
    <row r="5" spans="1:15" ht="15">
      <c r="A5" s="5" t="s">
        <v>2</v>
      </c>
      <c r="O5" s="3" t="s">
        <v>446</v>
      </c>
    </row>
    <row r="6" spans="1:17" ht="28.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  <c r="P6" s="5"/>
      <c r="Q6" s="5"/>
    </row>
    <row r="7" spans="1:17" ht="15">
      <c r="A7" s="10" t="s">
        <v>18</v>
      </c>
      <c r="B7" s="11" t="s">
        <v>19</v>
      </c>
      <c r="C7" s="12">
        <v>125</v>
      </c>
      <c r="D7" s="12">
        <v>125</v>
      </c>
      <c r="E7" s="12">
        <v>125</v>
      </c>
      <c r="F7" s="12">
        <v>125</v>
      </c>
      <c r="G7" s="12">
        <v>125</v>
      </c>
      <c r="H7" s="12">
        <v>125</v>
      </c>
      <c r="I7" s="12">
        <v>125</v>
      </c>
      <c r="J7" s="12">
        <v>125</v>
      </c>
      <c r="K7" s="12">
        <v>125</v>
      </c>
      <c r="L7" s="12">
        <v>125</v>
      </c>
      <c r="M7" s="12">
        <v>125</v>
      </c>
      <c r="N7" s="12">
        <v>125</v>
      </c>
      <c r="O7" s="12">
        <v>1500</v>
      </c>
      <c r="P7" s="5"/>
      <c r="Q7" s="5"/>
    </row>
    <row r="8" spans="1:17" ht="15" hidden="1">
      <c r="A8" s="10" t="s">
        <v>20</v>
      </c>
      <c r="B8" s="13" t="s">
        <v>21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5"/>
      <c r="Q8" s="5"/>
    </row>
    <row r="9" spans="1:17" ht="15" hidden="1">
      <c r="A9" s="10" t="s">
        <v>22</v>
      </c>
      <c r="B9" s="13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"/>
      <c r="Q9" s="5"/>
    </row>
    <row r="10" spans="1:17" ht="15" hidden="1">
      <c r="A10" s="14" t="s">
        <v>24</v>
      </c>
      <c r="B10" s="13" t="s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5"/>
      <c r="Q10" s="5"/>
    </row>
    <row r="11" spans="1:17" ht="15" hidden="1">
      <c r="A11" s="14" t="s">
        <v>26</v>
      </c>
      <c r="B11" s="13" t="s">
        <v>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/>
      <c r="Q11" s="5"/>
    </row>
    <row r="12" spans="1:17" ht="15" hidden="1">
      <c r="A12" s="14" t="s">
        <v>28</v>
      </c>
      <c r="B12" s="13" t="s">
        <v>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5"/>
      <c r="Q12" s="5"/>
    </row>
    <row r="13" spans="1:17" ht="15">
      <c r="A13" s="14" t="s">
        <v>30</v>
      </c>
      <c r="B13" s="13" t="s">
        <v>31</v>
      </c>
      <c r="C13" s="12">
        <f>SUM(O13/12)</f>
        <v>12</v>
      </c>
      <c r="D13" s="12">
        <v>12</v>
      </c>
      <c r="E13" s="12">
        <v>12</v>
      </c>
      <c r="F13" s="12">
        <v>12</v>
      </c>
      <c r="G13" s="12">
        <v>12</v>
      </c>
      <c r="H13" s="12">
        <v>12</v>
      </c>
      <c r="I13" s="12">
        <v>12</v>
      </c>
      <c r="J13" s="12">
        <v>12</v>
      </c>
      <c r="K13" s="12">
        <v>12</v>
      </c>
      <c r="L13" s="12">
        <v>12</v>
      </c>
      <c r="M13" s="12">
        <v>12</v>
      </c>
      <c r="N13" s="12">
        <v>12</v>
      </c>
      <c r="O13" s="12">
        <v>144</v>
      </c>
      <c r="P13" s="5"/>
      <c r="Q13" s="5"/>
    </row>
    <row r="14" spans="1:17" ht="15" hidden="1">
      <c r="A14" s="14" t="s">
        <v>32</v>
      </c>
      <c r="B14" s="13" t="s">
        <v>33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"/>
      <c r="Q14" s="5"/>
    </row>
    <row r="15" spans="1:17" ht="15" hidden="1">
      <c r="A15" s="15" t="s">
        <v>34</v>
      </c>
      <c r="B15" s="13" t="s">
        <v>35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5"/>
      <c r="Q15" s="5"/>
    </row>
    <row r="16" spans="1:17" ht="15" hidden="1">
      <c r="A16" s="15" t="s">
        <v>36</v>
      </c>
      <c r="B16" s="13" t="s">
        <v>37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5"/>
    </row>
    <row r="17" spans="1:17" ht="15" hidden="1">
      <c r="A17" s="15" t="s">
        <v>38</v>
      </c>
      <c r="B17" s="13" t="s">
        <v>39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"/>
      <c r="Q17" s="5"/>
    </row>
    <row r="18" spans="1:17" ht="15" hidden="1">
      <c r="A18" s="15" t="s">
        <v>40</v>
      </c>
      <c r="B18" s="13" t="s">
        <v>41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5"/>
      <c r="Q18" s="5"/>
    </row>
    <row r="19" spans="1:17" ht="15" hidden="1">
      <c r="A19" s="15" t="s">
        <v>42</v>
      </c>
      <c r="B19" s="13" t="s">
        <v>43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5"/>
      <c r="Q19" s="5"/>
    </row>
    <row r="20" spans="1:17" s="20" customFormat="1" ht="14.25">
      <c r="A20" s="16" t="s">
        <v>44</v>
      </c>
      <c r="B20" s="17" t="s">
        <v>45</v>
      </c>
      <c r="C20" s="18">
        <f>SUM(C7:C13)</f>
        <v>137</v>
      </c>
      <c r="D20" s="18">
        <f aca="true" t="shared" si="0" ref="D20:N20">SUM(D7:D13)</f>
        <v>137</v>
      </c>
      <c r="E20" s="18">
        <f t="shared" si="0"/>
        <v>137</v>
      </c>
      <c r="F20" s="18">
        <f t="shared" si="0"/>
        <v>137</v>
      </c>
      <c r="G20" s="18">
        <f t="shared" si="0"/>
        <v>137</v>
      </c>
      <c r="H20" s="18">
        <f t="shared" si="0"/>
        <v>137</v>
      </c>
      <c r="I20" s="18">
        <f t="shared" si="0"/>
        <v>137</v>
      </c>
      <c r="J20" s="18">
        <f t="shared" si="0"/>
        <v>137</v>
      </c>
      <c r="K20" s="18">
        <f t="shared" si="0"/>
        <v>137</v>
      </c>
      <c r="L20" s="18">
        <f t="shared" si="0"/>
        <v>137</v>
      </c>
      <c r="M20" s="18">
        <f t="shared" si="0"/>
        <v>137</v>
      </c>
      <c r="N20" s="18">
        <f t="shared" si="0"/>
        <v>137</v>
      </c>
      <c r="O20" s="18">
        <f>SUM(O7:O19)</f>
        <v>1644</v>
      </c>
      <c r="P20" s="19"/>
      <c r="Q20" s="19"/>
    </row>
    <row r="21" spans="1:17" ht="15">
      <c r="A21" s="15" t="s">
        <v>46</v>
      </c>
      <c r="B21" s="13" t="s">
        <v>47</v>
      </c>
      <c r="C21" s="12">
        <f>SUM(O21/12)</f>
        <v>150</v>
      </c>
      <c r="D21" s="12">
        <v>150</v>
      </c>
      <c r="E21" s="12">
        <v>150</v>
      </c>
      <c r="F21" s="12">
        <v>150</v>
      </c>
      <c r="G21" s="12">
        <v>150</v>
      </c>
      <c r="H21" s="12">
        <v>150</v>
      </c>
      <c r="I21" s="12">
        <v>150</v>
      </c>
      <c r="J21" s="12">
        <v>150</v>
      </c>
      <c r="K21" s="12">
        <v>150</v>
      </c>
      <c r="L21" s="12">
        <v>150</v>
      </c>
      <c r="M21" s="12">
        <v>150</v>
      </c>
      <c r="N21" s="12">
        <v>150</v>
      </c>
      <c r="O21" s="12">
        <v>1800</v>
      </c>
      <c r="P21" s="5"/>
      <c r="Q21" s="5"/>
    </row>
    <row r="22" spans="1:17" ht="26.25" customHeight="1">
      <c r="A22" s="15" t="s">
        <v>48</v>
      </c>
      <c r="B22" s="13" t="s">
        <v>49</v>
      </c>
      <c r="C22" s="12">
        <v>10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10</v>
      </c>
      <c r="J22" s="12">
        <v>10</v>
      </c>
      <c r="K22" s="12">
        <v>10</v>
      </c>
      <c r="L22" s="12">
        <v>10</v>
      </c>
      <c r="M22" s="12">
        <v>10</v>
      </c>
      <c r="N22" s="12">
        <v>10</v>
      </c>
      <c r="O22" s="12">
        <v>120</v>
      </c>
      <c r="P22" s="5"/>
      <c r="Q22" s="5"/>
    </row>
    <row r="23" spans="1:17" ht="15" hidden="1">
      <c r="A23" s="21" t="s">
        <v>50</v>
      </c>
      <c r="B23" s="13" t="s">
        <v>51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"/>
      <c r="Q23" s="5"/>
    </row>
    <row r="24" spans="1:17" s="20" customFormat="1" ht="14.25">
      <c r="A24" s="22" t="s">
        <v>52</v>
      </c>
      <c r="B24" s="17" t="s">
        <v>53</v>
      </c>
      <c r="C24" s="18">
        <f>SUM(C21:C22)</f>
        <v>160</v>
      </c>
      <c r="D24" s="18">
        <f aca="true" t="shared" si="1" ref="D24:N24">SUM(D21:D22)</f>
        <v>160</v>
      </c>
      <c r="E24" s="18">
        <f t="shared" si="1"/>
        <v>160</v>
      </c>
      <c r="F24" s="18">
        <f t="shared" si="1"/>
        <v>160</v>
      </c>
      <c r="G24" s="18">
        <f t="shared" si="1"/>
        <v>160</v>
      </c>
      <c r="H24" s="18">
        <f t="shared" si="1"/>
        <v>160</v>
      </c>
      <c r="I24" s="18">
        <f t="shared" si="1"/>
        <v>160</v>
      </c>
      <c r="J24" s="18">
        <f t="shared" si="1"/>
        <v>160</v>
      </c>
      <c r="K24" s="18">
        <f t="shared" si="1"/>
        <v>160</v>
      </c>
      <c r="L24" s="18">
        <f t="shared" si="1"/>
        <v>160</v>
      </c>
      <c r="M24" s="18">
        <f t="shared" si="1"/>
        <v>160</v>
      </c>
      <c r="N24" s="18">
        <f t="shared" si="1"/>
        <v>160</v>
      </c>
      <c r="O24" s="18">
        <f>SUM(O21:O23)</f>
        <v>1920</v>
      </c>
      <c r="P24" s="19"/>
      <c r="Q24" s="19"/>
    </row>
    <row r="25" spans="1:17" s="20" customFormat="1" ht="14.25">
      <c r="A25" s="16" t="s">
        <v>54</v>
      </c>
      <c r="B25" s="17" t="s">
        <v>55</v>
      </c>
      <c r="C25" s="18">
        <f>SUM(C20+C24)</f>
        <v>297</v>
      </c>
      <c r="D25" s="18">
        <f aca="true" t="shared" si="2" ref="D25:N25">SUM(D20+D24)</f>
        <v>297</v>
      </c>
      <c r="E25" s="18">
        <f t="shared" si="2"/>
        <v>297</v>
      </c>
      <c r="F25" s="18">
        <f t="shared" si="2"/>
        <v>297</v>
      </c>
      <c r="G25" s="18">
        <f t="shared" si="2"/>
        <v>297</v>
      </c>
      <c r="H25" s="18">
        <f t="shared" si="2"/>
        <v>297</v>
      </c>
      <c r="I25" s="18">
        <f t="shared" si="2"/>
        <v>297</v>
      </c>
      <c r="J25" s="18">
        <f t="shared" si="2"/>
        <v>297</v>
      </c>
      <c r="K25" s="18">
        <f t="shared" si="2"/>
        <v>297</v>
      </c>
      <c r="L25" s="18">
        <f t="shared" si="2"/>
        <v>297</v>
      </c>
      <c r="M25" s="18">
        <f t="shared" si="2"/>
        <v>297</v>
      </c>
      <c r="N25" s="18">
        <f t="shared" si="2"/>
        <v>297</v>
      </c>
      <c r="O25" s="18">
        <f>SUM(O24,O20)</f>
        <v>3564</v>
      </c>
      <c r="P25" s="19"/>
      <c r="Q25" s="19"/>
    </row>
    <row r="26" spans="1:17" s="20" customFormat="1" ht="14.25">
      <c r="A26" s="22" t="s">
        <v>56</v>
      </c>
      <c r="B26" s="17" t="s">
        <v>57</v>
      </c>
      <c r="C26" s="18">
        <f>SUM(O26/12)</f>
        <v>91</v>
      </c>
      <c r="D26" s="18">
        <v>91</v>
      </c>
      <c r="E26" s="18">
        <v>91</v>
      </c>
      <c r="F26" s="18">
        <v>91</v>
      </c>
      <c r="G26" s="18">
        <v>91</v>
      </c>
      <c r="H26" s="18">
        <v>91</v>
      </c>
      <c r="I26" s="18">
        <v>91</v>
      </c>
      <c r="J26" s="18">
        <v>91</v>
      </c>
      <c r="K26" s="18">
        <v>91</v>
      </c>
      <c r="L26" s="18">
        <v>91</v>
      </c>
      <c r="M26" s="18">
        <v>91</v>
      </c>
      <c r="N26" s="18">
        <v>91</v>
      </c>
      <c r="O26" s="18">
        <v>1092</v>
      </c>
      <c r="P26" s="19"/>
      <c r="Q26" s="19"/>
    </row>
    <row r="27" spans="1:17" ht="15" hidden="1">
      <c r="A27" s="15" t="s">
        <v>58</v>
      </c>
      <c r="B27" s="13" t="s">
        <v>59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"/>
      <c r="Q27" s="5"/>
    </row>
    <row r="28" spans="1:17" ht="15">
      <c r="A28" s="15" t="s">
        <v>60</v>
      </c>
      <c r="B28" s="13" t="s">
        <v>61</v>
      </c>
      <c r="C28" s="12">
        <v>34</v>
      </c>
      <c r="D28" s="12">
        <v>34</v>
      </c>
      <c r="E28" s="12">
        <v>34</v>
      </c>
      <c r="F28" s="12">
        <v>34</v>
      </c>
      <c r="G28" s="12">
        <v>34</v>
      </c>
      <c r="H28" s="12">
        <v>34</v>
      </c>
      <c r="I28" s="12">
        <v>34</v>
      </c>
      <c r="J28" s="12">
        <v>34</v>
      </c>
      <c r="K28" s="12">
        <v>36</v>
      </c>
      <c r="L28" s="12">
        <v>34</v>
      </c>
      <c r="M28" s="12">
        <v>34</v>
      </c>
      <c r="N28" s="12">
        <v>34</v>
      </c>
      <c r="O28" s="12">
        <v>410</v>
      </c>
      <c r="P28" s="5"/>
      <c r="Q28" s="5"/>
    </row>
    <row r="29" spans="1:17" ht="15" hidden="1">
      <c r="A29" s="15" t="s">
        <v>62</v>
      </c>
      <c r="B29" s="13" t="s">
        <v>63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"/>
      <c r="Q29" s="5"/>
    </row>
    <row r="30" spans="1:17" s="20" customFormat="1" ht="14.25">
      <c r="A30" s="22" t="s">
        <v>64</v>
      </c>
      <c r="B30" s="17" t="s">
        <v>65</v>
      </c>
      <c r="C30" s="18">
        <f>SUM(C28:C29)</f>
        <v>34</v>
      </c>
      <c r="D30" s="18">
        <f aca="true" t="shared" si="3" ref="D30:N30">SUM(D28:D29)</f>
        <v>34</v>
      </c>
      <c r="E30" s="18">
        <f t="shared" si="3"/>
        <v>34</v>
      </c>
      <c r="F30" s="18">
        <f t="shared" si="3"/>
        <v>34</v>
      </c>
      <c r="G30" s="18">
        <f t="shared" si="3"/>
        <v>34</v>
      </c>
      <c r="H30" s="18">
        <f t="shared" si="3"/>
        <v>34</v>
      </c>
      <c r="I30" s="18">
        <f t="shared" si="3"/>
        <v>34</v>
      </c>
      <c r="J30" s="18">
        <f t="shared" si="3"/>
        <v>34</v>
      </c>
      <c r="K30" s="18">
        <f t="shared" si="3"/>
        <v>36</v>
      </c>
      <c r="L30" s="18">
        <f t="shared" si="3"/>
        <v>34</v>
      </c>
      <c r="M30" s="18">
        <f t="shared" si="3"/>
        <v>34</v>
      </c>
      <c r="N30" s="18">
        <f t="shared" si="3"/>
        <v>34</v>
      </c>
      <c r="O30" s="18">
        <f>SUM(O27:O29)</f>
        <v>410</v>
      </c>
      <c r="P30" s="19"/>
      <c r="Q30" s="19"/>
    </row>
    <row r="31" spans="1:17" ht="15">
      <c r="A31" s="15" t="s">
        <v>66</v>
      </c>
      <c r="B31" s="13" t="s">
        <v>67</v>
      </c>
      <c r="C31" s="12">
        <v>14</v>
      </c>
      <c r="D31" s="12">
        <v>14</v>
      </c>
      <c r="E31" s="12">
        <v>14</v>
      </c>
      <c r="F31" s="12">
        <v>14</v>
      </c>
      <c r="G31" s="12">
        <v>14</v>
      </c>
      <c r="H31" s="12">
        <v>13</v>
      </c>
      <c r="I31" s="12">
        <v>14</v>
      </c>
      <c r="J31" s="12">
        <v>12</v>
      </c>
      <c r="K31" s="12">
        <v>14</v>
      </c>
      <c r="L31" s="12">
        <v>14</v>
      </c>
      <c r="M31" s="12">
        <v>14</v>
      </c>
      <c r="N31" s="12">
        <v>14</v>
      </c>
      <c r="O31" s="12">
        <v>165</v>
      </c>
      <c r="P31" s="5"/>
      <c r="Q31" s="5"/>
    </row>
    <row r="32" spans="1:17" ht="15">
      <c r="A32" s="15" t="s">
        <v>68</v>
      </c>
      <c r="B32" s="13" t="s">
        <v>69</v>
      </c>
      <c r="C32" s="12">
        <v>17</v>
      </c>
      <c r="D32" s="12">
        <v>17</v>
      </c>
      <c r="E32" s="12">
        <v>17</v>
      </c>
      <c r="F32" s="12">
        <v>15</v>
      </c>
      <c r="G32" s="12">
        <v>17</v>
      </c>
      <c r="H32" s="12">
        <v>17</v>
      </c>
      <c r="I32" s="12">
        <v>17</v>
      </c>
      <c r="J32" s="12">
        <v>17</v>
      </c>
      <c r="K32" s="12">
        <v>17</v>
      </c>
      <c r="L32" s="12">
        <v>15</v>
      </c>
      <c r="M32" s="12">
        <v>17</v>
      </c>
      <c r="N32" s="12">
        <v>17</v>
      </c>
      <c r="O32" s="12">
        <v>200</v>
      </c>
      <c r="P32" s="5"/>
      <c r="Q32" s="5"/>
    </row>
    <row r="33" spans="1:17" s="20" customFormat="1" ht="14.25">
      <c r="A33" s="22" t="s">
        <v>70</v>
      </c>
      <c r="B33" s="17" t="s">
        <v>71</v>
      </c>
      <c r="C33" s="18">
        <f>SUM(C31:C32)</f>
        <v>31</v>
      </c>
      <c r="D33" s="18">
        <f aca="true" t="shared" si="4" ref="D33:N33">SUM(D31:D32)</f>
        <v>31</v>
      </c>
      <c r="E33" s="18">
        <f t="shared" si="4"/>
        <v>31</v>
      </c>
      <c r="F33" s="18">
        <f t="shared" si="4"/>
        <v>29</v>
      </c>
      <c r="G33" s="18">
        <f t="shared" si="4"/>
        <v>31</v>
      </c>
      <c r="H33" s="18">
        <f t="shared" si="4"/>
        <v>30</v>
      </c>
      <c r="I33" s="18">
        <f t="shared" si="4"/>
        <v>31</v>
      </c>
      <c r="J33" s="18">
        <f t="shared" si="4"/>
        <v>29</v>
      </c>
      <c r="K33" s="18">
        <f t="shared" si="4"/>
        <v>31</v>
      </c>
      <c r="L33" s="18">
        <f t="shared" si="4"/>
        <v>29</v>
      </c>
      <c r="M33" s="18">
        <f t="shared" si="4"/>
        <v>31</v>
      </c>
      <c r="N33" s="18">
        <f t="shared" si="4"/>
        <v>31</v>
      </c>
      <c r="O33" s="18">
        <f>SUM(O31:O32)</f>
        <v>365</v>
      </c>
      <c r="P33" s="19"/>
      <c r="Q33" s="19"/>
    </row>
    <row r="34" spans="1:17" ht="15">
      <c r="A34" s="15" t="s">
        <v>72</v>
      </c>
      <c r="B34" s="13" t="s">
        <v>73</v>
      </c>
      <c r="C34" s="12">
        <v>222</v>
      </c>
      <c r="D34" s="12">
        <v>222</v>
      </c>
      <c r="E34" s="12">
        <v>222</v>
      </c>
      <c r="F34" s="12">
        <v>222</v>
      </c>
      <c r="G34" s="12">
        <v>223</v>
      </c>
      <c r="H34" s="12">
        <v>222</v>
      </c>
      <c r="I34" s="12">
        <v>222</v>
      </c>
      <c r="J34" s="12">
        <v>223</v>
      </c>
      <c r="K34" s="12">
        <v>222</v>
      </c>
      <c r="L34" s="12">
        <v>222</v>
      </c>
      <c r="M34" s="12">
        <v>223</v>
      </c>
      <c r="N34" s="12">
        <v>222</v>
      </c>
      <c r="O34" s="12">
        <v>2667</v>
      </c>
      <c r="P34" s="5"/>
      <c r="Q34" s="5"/>
    </row>
    <row r="35" spans="1:17" ht="15">
      <c r="A35" s="15" t="s">
        <v>74</v>
      </c>
      <c r="B35" s="13" t="s">
        <v>75</v>
      </c>
      <c r="C35" s="12">
        <v>226</v>
      </c>
      <c r="D35" s="12">
        <v>226</v>
      </c>
      <c r="E35" s="12">
        <v>226</v>
      </c>
      <c r="F35" s="12">
        <v>226</v>
      </c>
      <c r="G35" s="12">
        <v>226</v>
      </c>
      <c r="H35" s="12">
        <v>226</v>
      </c>
      <c r="I35" s="12">
        <v>225</v>
      </c>
      <c r="J35" s="12">
        <v>226</v>
      </c>
      <c r="K35" s="12">
        <v>226</v>
      </c>
      <c r="L35" s="12">
        <v>226</v>
      </c>
      <c r="M35" s="12">
        <v>226</v>
      </c>
      <c r="N35" s="12">
        <v>226</v>
      </c>
      <c r="O35" s="12">
        <v>2711</v>
      </c>
      <c r="P35" s="5"/>
      <c r="Q35" s="5"/>
    </row>
    <row r="36" spans="1:17" ht="15" hidden="1">
      <c r="A36" s="15" t="s">
        <v>76</v>
      </c>
      <c r="B36" s="13" t="s">
        <v>77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"/>
      <c r="Q36" s="5"/>
    </row>
    <row r="37" spans="1:17" ht="15">
      <c r="A37" s="15" t="s">
        <v>78</v>
      </c>
      <c r="B37" s="13" t="s">
        <v>79</v>
      </c>
      <c r="C37" s="12"/>
      <c r="D37" s="12"/>
      <c r="E37" s="12"/>
      <c r="F37" s="12">
        <v>25</v>
      </c>
      <c r="G37" s="12"/>
      <c r="H37" s="12"/>
      <c r="I37" s="12"/>
      <c r="J37" s="12"/>
      <c r="K37" s="12">
        <v>25</v>
      </c>
      <c r="L37" s="12"/>
      <c r="M37" s="12"/>
      <c r="N37" s="12"/>
      <c r="O37" s="12">
        <v>50</v>
      </c>
      <c r="P37" s="5"/>
      <c r="Q37" s="5"/>
    </row>
    <row r="38" spans="1:17" ht="15" hidden="1">
      <c r="A38" s="23" t="s">
        <v>80</v>
      </c>
      <c r="B38" s="13" t="s">
        <v>81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5"/>
      <c r="Q38" s="5"/>
    </row>
    <row r="39" spans="1:17" ht="15" hidden="1">
      <c r="A39" s="21" t="s">
        <v>82</v>
      </c>
      <c r="B39" s="13" t="s">
        <v>83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5"/>
      <c r="Q39" s="5"/>
    </row>
    <row r="40" spans="1:17" ht="15">
      <c r="A40" s="15" t="s">
        <v>84</v>
      </c>
      <c r="B40" s="13" t="s">
        <v>85</v>
      </c>
      <c r="C40" s="12">
        <v>29</v>
      </c>
      <c r="D40" s="12">
        <v>29</v>
      </c>
      <c r="E40" s="12">
        <v>31</v>
      </c>
      <c r="F40" s="12">
        <v>29</v>
      </c>
      <c r="G40" s="12">
        <v>29</v>
      </c>
      <c r="H40" s="12">
        <v>30</v>
      </c>
      <c r="I40" s="12">
        <v>29</v>
      </c>
      <c r="J40" s="12">
        <v>32</v>
      </c>
      <c r="K40" s="12">
        <v>29</v>
      </c>
      <c r="L40" s="12">
        <v>29</v>
      </c>
      <c r="M40" s="12">
        <v>29</v>
      </c>
      <c r="N40" s="12">
        <v>29</v>
      </c>
      <c r="O40" s="12">
        <v>353</v>
      </c>
      <c r="P40" s="5"/>
      <c r="Q40" s="5"/>
    </row>
    <row r="41" spans="1:17" s="20" customFormat="1" ht="14.25">
      <c r="A41" s="22" t="s">
        <v>86</v>
      </c>
      <c r="B41" s="17" t="s">
        <v>87</v>
      </c>
      <c r="C41" s="18">
        <f>SUM(C34:C40)</f>
        <v>477</v>
      </c>
      <c r="D41" s="18">
        <f aca="true" t="shared" si="5" ref="D41:N41">SUM(D34:D40)</f>
        <v>477</v>
      </c>
      <c r="E41" s="18">
        <f t="shared" si="5"/>
        <v>479</v>
      </c>
      <c r="F41" s="18">
        <f t="shared" si="5"/>
        <v>502</v>
      </c>
      <c r="G41" s="18">
        <f t="shared" si="5"/>
        <v>478</v>
      </c>
      <c r="H41" s="18">
        <f t="shared" si="5"/>
        <v>478</v>
      </c>
      <c r="I41" s="18">
        <f t="shared" si="5"/>
        <v>476</v>
      </c>
      <c r="J41" s="18">
        <f t="shared" si="5"/>
        <v>481</v>
      </c>
      <c r="K41" s="18">
        <f t="shared" si="5"/>
        <v>502</v>
      </c>
      <c r="L41" s="18">
        <f t="shared" si="5"/>
        <v>477</v>
      </c>
      <c r="M41" s="18">
        <f t="shared" si="5"/>
        <v>478</v>
      </c>
      <c r="N41" s="18">
        <f t="shared" si="5"/>
        <v>477</v>
      </c>
      <c r="O41" s="18">
        <f>SUM(O34:O40)</f>
        <v>5781</v>
      </c>
      <c r="P41" s="19"/>
      <c r="Q41" s="19"/>
    </row>
    <row r="42" spans="1:17" ht="15" hidden="1">
      <c r="A42" s="15" t="s">
        <v>88</v>
      </c>
      <c r="B42" s="13" t="s">
        <v>89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5"/>
      <c r="Q42" s="5"/>
    </row>
    <row r="43" spans="1:17" ht="15" hidden="1">
      <c r="A43" s="15" t="s">
        <v>90</v>
      </c>
      <c r="B43" s="13" t="s">
        <v>91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5"/>
      <c r="Q43" s="5"/>
    </row>
    <row r="44" spans="1:17" s="20" customFormat="1" ht="14.25" hidden="1">
      <c r="A44" s="22" t="s">
        <v>92</v>
      </c>
      <c r="B44" s="17" t="s">
        <v>93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>
        <f>SUM(O42:O43)</f>
        <v>0</v>
      </c>
      <c r="P44" s="19"/>
      <c r="Q44" s="19"/>
    </row>
    <row r="45" spans="1:17" ht="15">
      <c r="A45" s="15" t="s">
        <v>94</v>
      </c>
      <c r="B45" s="13" t="s">
        <v>95</v>
      </c>
      <c r="C45" s="12">
        <v>206</v>
      </c>
      <c r="D45" s="12">
        <v>206</v>
      </c>
      <c r="E45" s="12">
        <v>206</v>
      </c>
      <c r="F45" s="12">
        <v>206</v>
      </c>
      <c r="G45" s="12">
        <v>206</v>
      </c>
      <c r="H45" s="12">
        <v>202</v>
      </c>
      <c r="I45" s="12">
        <v>206</v>
      </c>
      <c r="J45" s="12">
        <v>206</v>
      </c>
      <c r="K45" s="12">
        <v>206</v>
      </c>
      <c r="L45" s="12">
        <v>206</v>
      </c>
      <c r="M45" s="12">
        <v>206</v>
      </c>
      <c r="N45" s="12">
        <v>206</v>
      </c>
      <c r="O45" s="12">
        <v>2468</v>
      </c>
      <c r="P45" s="5"/>
      <c r="Q45" s="5"/>
    </row>
    <row r="46" spans="1:17" ht="15" hidden="1">
      <c r="A46" s="15" t="s">
        <v>96</v>
      </c>
      <c r="B46" s="13" t="s">
        <v>97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5"/>
      <c r="Q46" s="5"/>
    </row>
    <row r="47" spans="1:17" ht="15">
      <c r="A47" s="15" t="s">
        <v>98</v>
      </c>
      <c r="B47" s="13" t="s">
        <v>99</v>
      </c>
      <c r="C47" s="12">
        <v>35</v>
      </c>
      <c r="D47" s="12">
        <v>35</v>
      </c>
      <c r="E47" s="12">
        <v>35</v>
      </c>
      <c r="F47" s="12">
        <v>35</v>
      </c>
      <c r="G47" s="12">
        <v>35</v>
      </c>
      <c r="H47" s="12">
        <v>35</v>
      </c>
      <c r="I47" s="12">
        <v>35</v>
      </c>
      <c r="J47" s="12">
        <v>35</v>
      </c>
      <c r="K47" s="12">
        <v>35</v>
      </c>
      <c r="L47" s="12">
        <v>35</v>
      </c>
      <c r="M47" s="12">
        <v>35</v>
      </c>
      <c r="N47" s="12">
        <v>35</v>
      </c>
      <c r="O47" s="12">
        <v>420</v>
      </c>
      <c r="P47" s="5"/>
      <c r="Q47" s="5"/>
    </row>
    <row r="48" spans="1:17" ht="15" hidden="1">
      <c r="A48" s="15" t="s">
        <v>100</v>
      </c>
      <c r="B48" s="13" t="s">
        <v>101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5"/>
      <c r="Q48" s="5"/>
    </row>
    <row r="49" spans="1:17" ht="15">
      <c r="A49" s="15" t="s">
        <v>102</v>
      </c>
      <c r="B49" s="13" t="s">
        <v>103</v>
      </c>
      <c r="C49" s="12">
        <v>121</v>
      </c>
      <c r="D49" s="12">
        <v>121</v>
      </c>
      <c r="E49" s="12">
        <v>121</v>
      </c>
      <c r="F49" s="12">
        <v>120</v>
      </c>
      <c r="G49" s="12">
        <v>120</v>
      </c>
      <c r="H49" s="12">
        <v>120</v>
      </c>
      <c r="I49" s="12">
        <v>120</v>
      </c>
      <c r="J49" s="12">
        <v>120</v>
      </c>
      <c r="K49" s="12">
        <v>120</v>
      </c>
      <c r="L49" s="12">
        <v>120</v>
      </c>
      <c r="M49" s="12">
        <v>120</v>
      </c>
      <c r="N49" s="12">
        <v>120</v>
      </c>
      <c r="O49" s="12">
        <v>1443</v>
      </c>
      <c r="P49" s="5"/>
      <c r="Q49" s="5"/>
    </row>
    <row r="50" spans="1:17" s="20" customFormat="1" ht="14.25">
      <c r="A50" s="22" t="s">
        <v>104</v>
      </c>
      <c r="B50" s="17" t="s">
        <v>105</v>
      </c>
      <c r="C50" s="18">
        <f>SUM(C45:C49)</f>
        <v>362</v>
      </c>
      <c r="D50" s="18">
        <f aca="true" t="shared" si="6" ref="D50:N50">SUM(D45:D49)</f>
        <v>362</v>
      </c>
      <c r="E50" s="18">
        <f t="shared" si="6"/>
        <v>362</v>
      </c>
      <c r="F50" s="18">
        <f t="shared" si="6"/>
        <v>361</v>
      </c>
      <c r="G50" s="18">
        <f t="shared" si="6"/>
        <v>361</v>
      </c>
      <c r="H50" s="18">
        <f t="shared" si="6"/>
        <v>357</v>
      </c>
      <c r="I50" s="18">
        <f t="shared" si="6"/>
        <v>361</v>
      </c>
      <c r="J50" s="18">
        <f t="shared" si="6"/>
        <v>361</v>
      </c>
      <c r="K50" s="18">
        <f t="shared" si="6"/>
        <v>361</v>
      </c>
      <c r="L50" s="18">
        <f t="shared" si="6"/>
        <v>361</v>
      </c>
      <c r="M50" s="18">
        <f t="shared" si="6"/>
        <v>361</v>
      </c>
      <c r="N50" s="18">
        <f t="shared" si="6"/>
        <v>361</v>
      </c>
      <c r="O50" s="18">
        <f>SUM(O45:O49)</f>
        <v>4331</v>
      </c>
      <c r="P50" s="19"/>
      <c r="Q50" s="19"/>
    </row>
    <row r="51" spans="1:17" s="20" customFormat="1" ht="14.25">
      <c r="A51" s="22" t="s">
        <v>106</v>
      </c>
      <c r="B51" s="17" t="s">
        <v>107</v>
      </c>
      <c r="C51" s="18">
        <f>SUM(C30+C33+C41+C50)</f>
        <v>904</v>
      </c>
      <c r="D51" s="18">
        <f aca="true" t="shared" si="7" ref="D51:N51">SUM(D30+D33+D41+D50)</f>
        <v>904</v>
      </c>
      <c r="E51" s="18">
        <f t="shared" si="7"/>
        <v>906</v>
      </c>
      <c r="F51" s="18">
        <f t="shared" si="7"/>
        <v>926</v>
      </c>
      <c r="G51" s="18">
        <f t="shared" si="7"/>
        <v>904</v>
      </c>
      <c r="H51" s="18">
        <f t="shared" si="7"/>
        <v>899</v>
      </c>
      <c r="I51" s="18">
        <f t="shared" si="7"/>
        <v>902</v>
      </c>
      <c r="J51" s="18">
        <f t="shared" si="7"/>
        <v>905</v>
      </c>
      <c r="K51" s="18">
        <f t="shared" si="7"/>
        <v>930</v>
      </c>
      <c r="L51" s="18">
        <f t="shared" si="7"/>
        <v>901</v>
      </c>
      <c r="M51" s="18">
        <f t="shared" si="7"/>
        <v>904</v>
      </c>
      <c r="N51" s="18">
        <f t="shared" si="7"/>
        <v>903</v>
      </c>
      <c r="O51" s="18">
        <f>SUM(O30+O33+O41+O44+O50)</f>
        <v>10887</v>
      </c>
      <c r="P51" s="19"/>
      <c r="Q51" s="19"/>
    </row>
    <row r="52" spans="1:17" ht="15" hidden="1">
      <c r="A52" s="24" t="s">
        <v>108</v>
      </c>
      <c r="B52" s="13" t="s">
        <v>109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5"/>
      <c r="Q52" s="5"/>
    </row>
    <row r="53" spans="1:17" ht="15" hidden="1">
      <c r="A53" s="24" t="s">
        <v>110</v>
      </c>
      <c r="B53" s="13" t="s">
        <v>111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5"/>
      <c r="Q53" s="5"/>
    </row>
    <row r="54" spans="1:17" ht="15" hidden="1">
      <c r="A54" s="25" t="s">
        <v>112</v>
      </c>
      <c r="B54" s="13" t="s">
        <v>113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5"/>
      <c r="Q54" s="5"/>
    </row>
    <row r="55" spans="1:17" ht="15" hidden="1">
      <c r="A55" s="25" t="s">
        <v>114</v>
      </c>
      <c r="B55" s="13" t="s">
        <v>115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5"/>
      <c r="Q55" s="5"/>
    </row>
    <row r="56" spans="1:17" ht="15" hidden="1">
      <c r="A56" s="25" t="s">
        <v>116</v>
      </c>
      <c r="B56" s="13" t="s">
        <v>117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5"/>
      <c r="Q56" s="5"/>
    </row>
    <row r="57" spans="1:17" ht="15" hidden="1">
      <c r="A57" s="24" t="s">
        <v>118</v>
      </c>
      <c r="B57" s="13" t="s">
        <v>119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5"/>
      <c r="Q57" s="5"/>
    </row>
    <row r="58" spans="1:17" ht="15" hidden="1">
      <c r="A58" s="24" t="s">
        <v>120</v>
      </c>
      <c r="B58" s="13" t="s">
        <v>121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5"/>
      <c r="Q58" s="5"/>
    </row>
    <row r="59" spans="1:17" ht="15">
      <c r="A59" s="24" t="s">
        <v>122</v>
      </c>
      <c r="B59" s="13" t="s">
        <v>123</v>
      </c>
      <c r="C59" s="12"/>
      <c r="D59" s="12"/>
      <c r="E59" s="12"/>
      <c r="F59" s="12"/>
      <c r="G59" s="12"/>
      <c r="H59" s="12"/>
      <c r="I59" s="12"/>
      <c r="J59" s="12">
        <v>350</v>
      </c>
      <c r="K59" s="12"/>
      <c r="L59" s="12">
        <v>75</v>
      </c>
      <c r="M59" s="12"/>
      <c r="N59" s="12"/>
      <c r="O59" s="12">
        <v>425</v>
      </c>
      <c r="P59" s="5"/>
      <c r="Q59" s="5"/>
    </row>
    <row r="60" spans="1:17" s="20" customFormat="1" ht="14.25">
      <c r="A60" s="26" t="s">
        <v>124</v>
      </c>
      <c r="B60" s="17" t="s">
        <v>125</v>
      </c>
      <c r="C60" s="18">
        <f>SUM(C59)</f>
        <v>0</v>
      </c>
      <c r="D60" s="18">
        <f aca="true" t="shared" si="8" ref="D60:N60">SUM(D59)</f>
        <v>0</v>
      </c>
      <c r="E60" s="18">
        <f t="shared" si="8"/>
        <v>0</v>
      </c>
      <c r="F60" s="18">
        <f t="shared" si="8"/>
        <v>0</v>
      </c>
      <c r="G60" s="18">
        <f t="shared" si="8"/>
        <v>0</v>
      </c>
      <c r="H60" s="18">
        <f t="shared" si="8"/>
        <v>0</v>
      </c>
      <c r="I60" s="18">
        <f t="shared" si="8"/>
        <v>0</v>
      </c>
      <c r="J60" s="18">
        <f t="shared" si="8"/>
        <v>350</v>
      </c>
      <c r="K60" s="18">
        <f t="shared" si="8"/>
        <v>0</v>
      </c>
      <c r="L60" s="18">
        <f t="shared" si="8"/>
        <v>75</v>
      </c>
      <c r="M60" s="18">
        <f t="shared" si="8"/>
        <v>0</v>
      </c>
      <c r="N60" s="18">
        <f t="shared" si="8"/>
        <v>0</v>
      </c>
      <c r="O60" s="18">
        <f>SUM(O52:O59)</f>
        <v>425</v>
      </c>
      <c r="P60" s="19"/>
      <c r="Q60" s="19"/>
    </row>
    <row r="61" spans="1:17" ht="15" hidden="1">
      <c r="A61" s="27" t="s">
        <v>126</v>
      </c>
      <c r="B61" s="13" t="s">
        <v>127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5"/>
      <c r="Q61" s="5"/>
    </row>
    <row r="62" spans="1:17" ht="15" hidden="1">
      <c r="A62" s="27" t="s">
        <v>128</v>
      </c>
      <c r="B62" s="13" t="s">
        <v>129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"/>
      <c r="Q62" s="5"/>
    </row>
    <row r="63" spans="1:17" ht="30" hidden="1">
      <c r="A63" s="27" t="s">
        <v>130</v>
      </c>
      <c r="B63" s="13" t="s">
        <v>131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"/>
      <c r="Q63" s="5"/>
    </row>
    <row r="64" spans="1:17" ht="30" hidden="1">
      <c r="A64" s="27" t="s">
        <v>132</v>
      </c>
      <c r="B64" s="13" t="s">
        <v>133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5"/>
      <c r="Q64" s="5"/>
    </row>
    <row r="65" spans="1:17" ht="27.75" customHeight="1">
      <c r="A65" s="27" t="s">
        <v>134</v>
      </c>
      <c r="B65" s="13" t="s">
        <v>135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v>1000</v>
      </c>
      <c r="O65" s="12">
        <v>1000</v>
      </c>
      <c r="P65" s="5"/>
      <c r="Q65" s="5"/>
    </row>
    <row r="66" spans="1:17" ht="15">
      <c r="A66" s="27" t="s">
        <v>136</v>
      </c>
      <c r="B66" s="13" t="s">
        <v>137</v>
      </c>
      <c r="C66" s="12"/>
      <c r="D66" s="12"/>
      <c r="E66" s="12">
        <v>120</v>
      </c>
      <c r="F66" s="12"/>
      <c r="G66" s="12"/>
      <c r="H66" s="12">
        <v>120</v>
      </c>
      <c r="I66" s="12"/>
      <c r="J66" s="12"/>
      <c r="K66" s="12">
        <v>120</v>
      </c>
      <c r="L66" s="12"/>
      <c r="M66" s="12"/>
      <c r="N66" s="12">
        <v>119</v>
      </c>
      <c r="O66" s="12">
        <v>479</v>
      </c>
      <c r="P66" s="5"/>
      <c r="Q66" s="5"/>
    </row>
    <row r="67" spans="1:17" ht="30" hidden="1">
      <c r="A67" s="27" t="s">
        <v>138</v>
      </c>
      <c r="B67" s="13" t="s">
        <v>139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"/>
      <c r="Q67" s="5"/>
    </row>
    <row r="68" spans="1:17" ht="30" hidden="1">
      <c r="A68" s="27" t="s">
        <v>140</v>
      </c>
      <c r="B68" s="13" t="s">
        <v>141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5"/>
      <c r="Q68" s="5"/>
    </row>
    <row r="69" spans="1:17" ht="15" hidden="1">
      <c r="A69" s="27" t="s">
        <v>142</v>
      </c>
      <c r="B69" s="13" t="s">
        <v>143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"/>
      <c r="Q69" s="5"/>
    </row>
    <row r="70" spans="1:17" ht="15" hidden="1">
      <c r="A70" s="28" t="s">
        <v>144</v>
      </c>
      <c r="B70" s="13" t="s">
        <v>145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"/>
      <c r="Q70" s="5"/>
    </row>
    <row r="71" spans="1:17" ht="15">
      <c r="A71" s="27" t="s">
        <v>146</v>
      </c>
      <c r="B71" s="13" t="s">
        <v>147</v>
      </c>
      <c r="C71" s="12">
        <v>157</v>
      </c>
      <c r="D71" s="12">
        <v>57</v>
      </c>
      <c r="E71" s="12">
        <v>57</v>
      </c>
      <c r="F71" s="12">
        <v>57</v>
      </c>
      <c r="G71" s="12">
        <v>57</v>
      </c>
      <c r="H71" s="12">
        <v>57</v>
      </c>
      <c r="I71" s="12">
        <v>57</v>
      </c>
      <c r="J71" s="12">
        <v>157</v>
      </c>
      <c r="K71" s="12">
        <v>57</v>
      </c>
      <c r="L71" s="12">
        <v>55</v>
      </c>
      <c r="M71" s="12">
        <v>55</v>
      </c>
      <c r="N71" s="12">
        <v>57</v>
      </c>
      <c r="O71" s="12">
        <v>880</v>
      </c>
      <c r="P71" s="5"/>
      <c r="Q71" s="5"/>
    </row>
    <row r="72" spans="1:17" ht="15">
      <c r="A72" s="28" t="s">
        <v>148</v>
      </c>
      <c r="B72" s="13" t="s">
        <v>149</v>
      </c>
      <c r="C72" s="12">
        <v>520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520</v>
      </c>
      <c r="P72" s="5"/>
      <c r="Q72" s="5"/>
    </row>
    <row r="73" spans="1:17" ht="15" hidden="1">
      <c r="A73" s="28" t="s">
        <v>150</v>
      </c>
      <c r="B73" s="13" t="s">
        <v>149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"/>
      <c r="Q73" s="5"/>
    </row>
    <row r="74" spans="1:17" s="20" customFormat="1" ht="14.25">
      <c r="A74" s="26" t="s">
        <v>151</v>
      </c>
      <c r="B74" s="17" t="s">
        <v>152</v>
      </c>
      <c r="C74" s="18">
        <f>SUM(C65:C72)</f>
        <v>677</v>
      </c>
      <c r="D74" s="18">
        <f aca="true" t="shared" si="9" ref="D74:N74">SUM(D65:D72)</f>
        <v>57</v>
      </c>
      <c r="E74" s="18">
        <f t="shared" si="9"/>
        <v>177</v>
      </c>
      <c r="F74" s="18">
        <f t="shared" si="9"/>
        <v>57</v>
      </c>
      <c r="G74" s="18">
        <f t="shared" si="9"/>
        <v>57</v>
      </c>
      <c r="H74" s="18">
        <f t="shared" si="9"/>
        <v>177</v>
      </c>
      <c r="I74" s="18">
        <f t="shared" si="9"/>
        <v>57</v>
      </c>
      <c r="J74" s="18">
        <f t="shared" si="9"/>
        <v>157</v>
      </c>
      <c r="K74" s="18">
        <f t="shared" si="9"/>
        <v>177</v>
      </c>
      <c r="L74" s="18">
        <f t="shared" si="9"/>
        <v>55</v>
      </c>
      <c r="M74" s="18">
        <f t="shared" si="9"/>
        <v>55</v>
      </c>
      <c r="N74" s="18">
        <f t="shared" si="9"/>
        <v>1176</v>
      </c>
      <c r="O74" s="18">
        <f>SUM(O61:O73)</f>
        <v>2879</v>
      </c>
      <c r="P74" s="19"/>
      <c r="Q74" s="19"/>
    </row>
    <row r="75" spans="1:17" s="32" customFormat="1" ht="15">
      <c r="A75" s="29" t="s">
        <v>153</v>
      </c>
      <c r="B75" s="30"/>
      <c r="C75" s="29">
        <f>SUM(C25+C26+C51+C60+C74)</f>
        <v>1969</v>
      </c>
      <c r="D75" s="29">
        <f aca="true" t="shared" si="10" ref="D75:N75">SUM(D25+D26+D51+D60+D74)</f>
        <v>1349</v>
      </c>
      <c r="E75" s="29">
        <f t="shared" si="10"/>
        <v>1471</v>
      </c>
      <c r="F75" s="29">
        <f t="shared" si="10"/>
        <v>1371</v>
      </c>
      <c r="G75" s="29">
        <f t="shared" si="10"/>
        <v>1349</v>
      </c>
      <c r="H75" s="29">
        <f t="shared" si="10"/>
        <v>1464</v>
      </c>
      <c r="I75" s="29">
        <f t="shared" si="10"/>
        <v>1347</v>
      </c>
      <c r="J75" s="29">
        <f t="shared" si="10"/>
        <v>1800</v>
      </c>
      <c r="K75" s="29">
        <f t="shared" si="10"/>
        <v>1495</v>
      </c>
      <c r="L75" s="29">
        <f t="shared" si="10"/>
        <v>1419</v>
      </c>
      <c r="M75" s="29">
        <f t="shared" si="10"/>
        <v>1347</v>
      </c>
      <c r="N75" s="29">
        <f t="shared" si="10"/>
        <v>2467</v>
      </c>
      <c r="O75" s="29">
        <f>SUM(O25+O26+O51+O60+O74)</f>
        <v>18847</v>
      </c>
      <c r="P75" s="31"/>
      <c r="Q75" s="31"/>
    </row>
    <row r="76" spans="1:17" ht="15" hidden="1">
      <c r="A76" s="33" t="s">
        <v>154</v>
      </c>
      <c r="B76" s="13" t="s">
        <v>155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"/>
      <c r="Q76" s="5"/>
    </row>
    <row r="77" spans="1:17" ht="15">
      <c r="A77" s="33" t="s">
        <v>156</v>
      </c>
      <c r="B77" s="13" t="s">
        <v>157</v>
      </c>
      <c r="C77" s="12"/>
      <c r="D77" s="12"/>
      <c r="E77" s="12"/>
      <c r="F77" s="12">
        <v>7189</v>
      </c>
      <c r="G77" s="12"/>
      <c r="H77" s="12"/>
      <c r="I77" s="12"/>
      <c r="J77" s="12"/>
      <c r="K77" s="12"/>
      <c r="L77" s="12"/>
      <c r="M77" s="12"/>
      <c r="N77" s="12"/>
      <c r="O77" s="12">
        <v>7189</v>
      </c>
      <c r="P77" s="5"/>
      <c r="Q77" s="5"/>
    </row>
    <row r="78" spans="1:17" ht="15" hidden="1">
      <c r="A78" s="33" t="s">
        <v>158</v>
      </c>
      <c r="B78" s="13" t="s">
        <v>159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"/>
      <c r="Q78" s="5"/>
    </row>
    <row r="79" spans="1:17" ht="15" hidden="1">
      <c r="A79" s="33" t="s">
        <v>160</v>
      </c>
      <c r="B79" s="13" t="s">
        <v>161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5"/>
      <c r="Q79" s="5"/>
    </row>
    <row r="80" spans="1:17" ht="15" hidden="1">
      <c r="A80" s="21" t="s">
        <v>162</v>
      </c>
      <c r="B80" s="13" t="s">
        <v>163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"/>
      <c r="Q80" s="5"/>
    </row>
    <row r="81" spans="1:17" ht="15" hidden="1">
      <c r="A81" s="21" t="s">
        <v>164</v>
      </c>
      <c r="B81" s="13" t="s">
        <v>165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"/>
      <c r="Q81" s="5"/>
    </row>
    <row r="82" spans="1:17" ht="15">
      <c r="A82" s="21" t="s">
        <v>166</v>
      </c>
      <c r="B82" s="13" t="s">
        <v>167</v>
      </c>
      <c r="C82" s="12"/>
      <c r="D82" s="12"/>
      <c r="E82" s="12"/>
      <c r="F82" s="12">
        <v>1941</v>
      </c>
      <c r="G82" s="12"/>
      <c r="H82" s="12"/>
      <c r="I82" s="12"/>
      <c r="J82" s="12"/>
      <c r="K82" s="12"/>
      <c r="L82" s="12"/>
      <c r="M82" s="12"/>
      <c r="N82" s="12"/>
      <c r="O82" s="12">
        <v>1941</v>
      </c>
      <c r="P82" s="5"/>
      <c r="Q82" s="5"/>
    </row>
    <row r="83" spans="1:17" s="20" customFormat="1" ht="14.25">
      <c r="A83" s="34" t="s">
        <v>168</v>
      </c>
      <c r="B83" s="17" t="s">
        <v>169</v>
      </c>
      <c r="C83" s="18">
        <f>SUM(C77:C82)</f>
        <v>0</v>
      </c>
      <c r="D83" s="18">
        <f aca="true" t="shared" si="11" ref="D83:N83">SUM(D77:D82)</f>
        <v>0</v>
      </c>
      <c r="E83" s="18">
        <f t="shared" si="11"/>
        <v>0</v>
      </c>
      <c r="F83" s="18">
        <f t="shared" si="11"/>
        <v>9130</v>
      </c>
      <c r="G83" s="18">
        <f t="shared" si="11"/>
        <v>0</v>
      </c>
      <c r="H83" s="18">
        <f t="shared" si="11"/>
        <v>0</v>
      </c>
      <c r="I83" s="18">
        <f t="shared" si="11"/>
        <v>0</v>
      </c>
      <c r="J83" s="18">
        <f t="shared" si="11"/>
        <v>0</v>
      </c>
      <c r="K83" s="18">
        <f t="shared" si="11"/>
        <v>0</v>
      </c>
      <c r="L83" s="18">
        <f t="shared" si="11"/>
        <v>0</v>
      </c>
      <c r="M83" s="18">
        <f t="shared" si="11"/>
        <v>0</v>
      </c>
      <c r="N83" s="18">
        <f t="shared" si="11"/>
        <v>0</v>
      </c>
      <c r="O83" s="18">
        <f>SUM(O76:O82)</f>
        <v>9130</v>
      </c>
      <c r="P83" s="19"/>
      <c r="Q83" s="19"/>
    </row>
    <row r="84" spans="1:17" ht="15" hidden="1">
      <c r="A84" s="24" t="s">
        <v>170</v>
      </c>
      <c r="B84" s="13" t="s">
        <v>171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"/>
      <c r="Q84" s="5"/>
    </row>
    <row r="85" spans="1:17" ht="15" hidden="1">
      <c r="A85" s="24" t="s">
        <v>172</v>
      </c>
      <c r="B85" s="13" t="s">
        <v>173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"/>
      <c r="Q85" s="5"/>
    </row>
    <row r="86" spans="1:17" ht="15">
      <c r="A86" s="24" t="s">
        <v>174</v>
      </c>
      <c r="B86" s="13" t="s">
        <v>175</v>
      </c>
      <c r="C86" s="12">
        <v>462</v>
      </c>
      <c r="D86" s="12">
        <v>457</v>
      </c>
      <c r="E86" s="12">
        <v>457</v>
      </c>
      <c r="F86" s="12">
        <v>457</v>
      </c>
      <c r="G86" s="12">
        <v>457</v>
      </c>
      <c r="H86" s="12">
        <v>457</v>
      </c>
      <c r="I86" s="12">
        <v>457</v>
      </c>
      <c r="J86" s="12">
        <v>457</v>
      </c>
      <c r="K86" s="12">
        <v>457</v>
      </c>
      <c r="L86" s="12">
        <v>457</v>
      </c>
      <c r="M86" s="12">
        <v>457</v>
      </c>
      <c r="N86" s="12">
        <v>457</v>
      </c>
      <c r="O86" s="12">
        <v>5489</v>
      </c>
      <c r="P86" s="5"/>
      <c r="Q86" s="5"/>
    </row>
    <row r="87" spans="1:17" ht="15">
      <c r="A87" s="24" t="s">
        <v>176</v>
      </c>
      <c r="B87" s="13" t="s">
        <v>177</v>
      </c>
      <c r="C87" s="12">
        <v>129</v>
      </c>
      <c r="D87" s="12">
        <v>123</v>
      </c>
      <c r="E87" s="12">
        <v>123</v>
      </c>
      <c r="F87" s="12">
        <v>123</v>
      </c>
      <c r="G87" s="12">
        <v>123</v>
      </c>
      <c r="H87" s="12">
        <v>123</v>
      </c>
      <c r="I87" s="12">
        <v>123</v>
      </c>
      <c r="J87" s="12">
        <v>123</v>
      </c>
      <c r="K87" s="12">
        <v>123</v>
      </c>
      <c r="L87" s="12">
        <v>123</v>
      </c>
      <c r="M87" s="12">
        <v>123</v>
      </c>
      <c r="N87" s="12">
        <v>123</v>
      </c>
      <c r="O87" s="12">
        <v>1482</v>
      </c>
      <c r="P87" s="5"/>
      <c r="Q87" s="5"/>
    </row>
    <row r="88" spans="1:17" s="20" customFormat="1" ht="14.25">
      <c r="A88" s="26" t="s">
        <v>178</v>
      </c>
      <c r="B88" s="17" t="s">
        <v>179</v>
      </c>
      <c r="C88" s="18">
        <f>SUM(C86:C87)</f>
        <v>591</v>
      </c>
      <c r="D88" s="18">
        <f aca="true" t="shared" si="12" ref="D88:N88">SUM(D86:D87)</f>
        <v>580</v>
      </c>
      <c r="E88" s="18">
        <f t="shared" si="12"/>
        <v>580</v>
      </c>
      <c r="F88" s="18">
        <f t="shared" si="12"/>
        <v>580</v>
      </c>
      <c r="G88" s="18">
        <f t="shared" si="12"/>
        <v>580</v>
      </c>
      <c r="H88" s="18">
        <f t="shared" si="12"/>
        <v>580</v>
      </c>
      <c r="I88" s="18">
        <f t="shared" si="12"/>
        <v>580</v>
      </c>
      <c r="J88" s="18">
        <f t="shared" si="12"/>
        <v>580</v>
      </c>
      <c r="K88" s="18">
        <f t="shared" si="12"/>
        <v>580</v>
      </c>
      <c r="L88" s="18">
        <f t="shared" si="12"/>
        <v>580</v>
      </c>
      <c r="M88" s="18">
        <f t="shared" si="12"/>
        <v>580</v>
      </c>
      <c r="N88" s="18">
        <f t="shared" si="12"/>
        <v>580</v>
      </c>
      <c r="O88" s="18">
        <f>SUM(O84:O87)</f>
        <v>6971</v>
      </c>
      <c r="P88" s="19"/>
      <c r="Q88" s="19"/>
    </row>
    <row r="89" spans="1:17" ht="20.25" customHeight="1" hidden="1">
      <c r="A89" s="24" t="s">
        <v>180</v>
      </c>
      <c r="B89" s="13" t="s">
        <v>181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5"/>
      <c r="Q89" s="5"/>
    </row>
    <row r="90" spans="1:17" ht="18.75" customHeight="1" hidden="1">
      <c r="A90" s="24" t="s">
        <v>182</v>
      </c>
      <c r="B90" s="13" t="s">
        <v>183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"/>
      <c r="Q90" s="5"/>
    </row>
    <row r="91" spans="1:17" ht="21.75" customHeight="1" hidden="1">
      <c r="A91" s="24" t="s">
        <v>184</v>
      </c>
      <c r="B91" s="13" t="s">
        <v>185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"/>
      <c r="Q91" s="5"/>
    </row>
    <row r="92" spans="1:17" ht="15" hidden="1">
      <c r="A92" s="24" t="s">
        <v>186</v>
      </c>
      <c r="B92" s="13" t="s">
        <v>187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"/>
      <c r="Q92" s="5"/>
    </row>
    <row r="93" spans="1:17" ht="30" hidden="1">
      <c r="A93" s="24" t="s">
        <v>188</v>
      </c>
      <c r="B93" s="13" t="s">
        <v>189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5"/>
      <c r="Q93" s="5"/>
    </row>
    <row r="94" spans="1:17" ht="30" hidden="1">
      <c r="A94" s="24" t="s">
        <v>190</v>
      </c>
      <c r="B94" s="13" t="s">
        <v>191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"/>
      <c r="Q94" s="5"/>
    </row>
    <row r="95" spans="1:17" ht="15">
      <c r="A95" s="24" t="s">
        <v>192</v>
      </c>
      <c r="B95" s="13" t="s">
        <v>193</v>
      </c>
      <c r="C95" s="12"/>
      <c r="D95" s="12"/>
      <c r="E95" s="12"/>
      <c r="F95" s="12"/>
      <c r="G95" s="12"/>
      <c r="H95" s="12"/>
      <c r="I95" s="12">
        <v>200</v>
      </c>
      <c r="J95" s="12"/>
      <c r="K95" s="12"/>
      <c r="L95" s="12"/>
      <c r="M95" s="12"/>
      <c r="N95" s="12"/>
      <c r="O95" s="12">
        <v>200</v>
      </c>
      <c r="P95" s="5"/>
      <c r="Q95" s="5"/>
    </row>
    <row r="96" spans="1:17" ht="15" hidden="1">
      <c r="A96" s="24" t="s">
        <v>194</v>
      </c>
      <c r="B96" s="13" t="s">
        <v>195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"/>
      <c r="Q96" s="5"/>
    </row>
    <row r="97" spans="1:17" s="20" customFormat="1" ht="14.25">
      <c r="A97" s="26" t="s">
        <v>196</v>
      </c>
      <c r="B97" s="17" t="s">
        <v>197</v>
      </c>
      <c r="C97" s="18">
        <f>SUM(C95)</f>
        <v>0</v>
      </c>
      <c r="D97" s="18">
        <f aca="true" t="shared" si="13" ref="D97:N97">SUM(D95)</f>
        <v>0</v>
      </c>
      <c r="E97" s="18">
        <f t="shared" si="13"/>
        <v>0</v>
      </c>
      <c r="F97" s="18">
        <f t="shared" si="13"/>
        <v>0</v>
      </c>
      <c r="G97" s="18">
        <f t="shared" si="13"/>
        <v>0</v>
      </c>
      <c r="H97" s="18">
        <f t="shared" si="13"/>
        <v>0</v>
      </c>
      <c r="I97" s="18">
        <f t="shared" si="13"/>
        <v>200</v>
      </c>
      <c r="J97" s="18">
        <f t="shared" si="13"/>
        <v>0</v>
      </c>
      <c r="K97" s="18">
        <f t="shared" si="13"/>
        <v>0</v>
      </c>
      <c r="L97" s="18">
        <f t="shared" si="13"/>
        <v>0</v>
      </c>
      <c r="M97" s="18">
        <f t="shared" si="13"/>
        <v>0</v>
      </c>
      <c r="N97" s="18">
        <f t="shared" si="13"/>
        <v>0</v>
      </c>
      <c r="O97" s="18">
        <f>SUM(O89:O96)</f>
        <v>200</v>
      </c>
      <c r="P97" s="19"/>
      <c r="Q97" s="19"/>
    </row>
    <row r="98" spans="1:17" s="32" customFormat="1" ht="15">
      <c r="A98" s="29" t="s">
        <v>198</v>
      </c>
      <c r="B98" s="30"/>
      <c r="C98" s="29">
        <f>SUM(C83+C88+C97)</f>
        <v>591</v>
      </c>
      <c r="D98" s="29">
        <f aca="true" t="shared" si="14" ref="D98:N98">SUM(D83+D88+D97)</f>
        <v>580</v>
      </c>
      <c r="E98" s="29">
        <f t="shared" si="14"/>
        <v>580</v>
      </c>
      <c r="F98" s="29">
        <f t="shared" si="14"/>
        <v>9710</v>
      </c>
      <c r="G98" s="29">
        <f t="shared" si="14"/>
        <v>580</v>
      </c>
      <c r="H98" s="29">
        <f t="shared" si="14"/>
        <v>580</v>
      </c>
      <c r="I98" s="29">
        <f t="shared" si="14"/>
        <v>780</v>
      </c>
      <c r="J98" s="29">
        <f t="shared" si="14"/>
        <v>580</v>
      </c>
      <c r="K98" s="29">
        <f t="shared" si="14"/>
        <v>580</v>
      </c>
      <c r="L98" s="29">
        <f t="shared" si="14"/>
        <v>580</v>
      </c>
      <c r="M98" s="29">
        <f t="shared" si="14"/>
        <v>580</v>
      </c>
      <c r="N98" s="29">
        <f t="shared" si="14"/>
        <v>580</v>
      </c>
      <c r="O98" s="29">
        <f>SUM(O97,O88,O83)</f>
        <v>16301</v>
      </c>
      <c r="P98" s="31"/>
      <c r="Q98" s="31"/>
    </row>
    <row r="99" spans="1:17" s="52" customFormat="1" ht="14.25">
      <c r="A99" s="48" t="s">
        <v>199</v>
      </c>
      <c r="B99" s="49" t="s">
        <v>200</v>
      </c>
      <c r="C99" s="50">
        <f>SUM(C75+C98)</f>
        <v>2560</v>
      </c>
      <c r="D99" s="50">
        <f aca="true" t="shared" si="15" ref="D99:N99">SUM(D75+D98)</f>
        <v>1929</v>
      </c>
      <c r="E99" s="50">
        <f t="shared" si="15"/>
        <v>2051</v>
      </c>
      <c r="F99" s="50">
        <f t="shared" si="15"/>
        <v>11081</v>
      </c>
      <c r="G99" s="50">
        <f t="shared" si="15"/>
        <v>1929</v>
      </c>
      <c r="H99" s="50">
        <f t="shared" si="15"/>
        <v>2044</v>
      </c>
      <c r="I99" s="50">
        <f t="shared" si="15"/>
        <v>2127</v>
      </c>
      <c r="J99" s="50">
        <f t="shared" si="15"/>
        <v>2380</v>
      </c>
      <c r="K99" s="50">
        <f t="shared" si="15"/>
        <v>2075</v>
      </c>
      <c r="L99" s="50">
        <f t="shared" si="15"/>
        <v>1999</v>
      </c>
      <c r="M99" s="50">
        <f t="shared" si="15"/>
        <v>1927</v>
      </c>
      <c r="N99" s="50">
        <f t="shared" si="15"/>
        <v>3047</v>
      </c>
      <c r="O99" s="50">
        <f>SUM(O75+O98)</f>
        <v>35148</v>
      </c>
      <c r="P99" s="51"/>
      <c r="Q99" s="51"/>
    </row>
    <row r="100" spans="1:17" s="57" customFormat="1" ht="15" hidden="1">
      <c r="A100" s="53" t="s">
        <v>201</v>
      </c>
      <c r="B100" s="54" t="s">
        <v>202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6"/>
      <c r="Q100" s="56"/>
    </row>
    <row r="101" spans="1:17" s="57" customFormat="1" ht="15" hidden="1">
      <c r="A101" s="53" t="s">
        <v>203</v>
      </c>
      <c r="B101" s="54" t="s">
        <v>204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6"/>
      <c r="Q101" s="56"/>
    </row>
    <row r="102" spans="1:17" s="57" customFormat="1" ht="15">
      <c r="A102" s="53" t="s">
        <v>205</v>
      </c>
      <c r="B102" s="54" t="s">
        <v>206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>
        <v>4000</v>
      </c>
      <c r="O102" s="55">
        <v>4000</v>
      </c>
      <c r="P102" s="56"/>
      <c r="Q102" s="56"/>
    </row>
    <row r="103" spans="1:17" s="52" customFormat="1" ht="14.25">
      <c r="A103" s="58" t="s">
        <v>207</v>
      </c>
      <c r="B103" s="59" t="s">
        <v>208</v>
      </c>
      <c r="C103" s="50">
        <f>SUM(C102)</f>
        <v>0</v>
      </c>
      <c r="D103" s="50">
        <f aca="true" t="shared" si="16" ref="D103:N103">SUM(D102)</f>
        <v>0</v>
      </c>
      <c r="E103" s="50">
        <f t="shared" si="16"/>
        <v>0</v>
      </c>
      <c r="F103" s="50">
        <f t="shared" si="16"/>
        <v>0</v>
      </c>
      <c r="G103" s="50">
        <f t="shared" si="16"/>
        <v>0</v>
      </c>
      <c r="H103" s="50">
        <f t="shared" si="16"/>
        <v>0</v>
      </c>
      <c r="I103" s="50">
        <f t="shared" si="16"/>
        <v>0</v>
      </c>
      <c r="J103" s="50">
        <f t="shared" si="16"/>
        <v>0</v>
      </c>
      <c r="K103" s="50">
        <f t="shared" si="16"/>
        <v>0</v>
      </c>
      <c r="L103" s="50">
        <f t="shared" si="16"/>
        <v>0</v>
      </c>
      <c r="M103" s="50">
        <f t="shared" si="16"/>
        <v>0</v>
      </c>
      <c r="N103" s="50">
        <f t="shared" si="16"/>
        <v>4000</v>
      </c>
      <c r="O103" s="50">
        <f>SUM(O100:O102)</f>
        <v>4000</v>
      </c>
      <c r="P103" s="51"/>
      <c r="Q103" s="51"/>
    </row>
    <row r="104" spans="1:17" s="57" customFormat="1" ht="15" hidden="1">
      <c r="A104" s="60" t="s">
        <v>209</v>
      </c>
      <c r="B104" s="54" t="s">
        <v>210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6"/>
      <c r="Q104" s="56"/>
    </row>
    <row r="105" spans="1:17" s="57" customFormat="1" ht="15" hidden="1">
      <c r="A105" s="60" t="s">
        <v>211</v>
      </c>
      <c r="B105" s="54" t="s">
        <v>212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6"/>
      <c r="Q105" s="56"/>
    </row>
    <row r="106" spans="1:17" s="57" customFormat="1" ht="15" hidden="1">
      <c r="A106" s="53" t="s">
        <v>213</v>
      </c>
      <c r="B106" s="54" t="s">
        <v>214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6"/>
      <c r="Q106" s="56"/>
    </row>
    <row r="107" spans="1:17" s="57" customFormat="1" ht="15" hidden="1">
      <c r="A107" s="53" t="s">
        <v>215</v>
      </c>
      <c r="B107" s="54" t="s">
        <v>216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6"/>
      <c r="Q107" s="56"/>
    </row>
    <row r="108" spans="1:17" s="57" customFormat="1" ht="15" hidden="1">
      <c r="A108" s="61" t="s">
        <v>217</v>
      </c>
      <c r="B108" s="59" t="s">
        <v>218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6"/>
      <c r="Q108" s="56"/>
    </row>
    <row r="109" spans="1:17" s="57" customFormat="1" ht="15" hidden="1">
      <c r="A109" s="60" t="s">
        <v>219</v>
      </c>
      <c r="B109" s="54" t="s">
        <v>220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6"/>
      <c r="Q109" s="56"/>
    </row>
    <row r="110" spans="1:17" s="57" customFormat="1" ht="15" hidden="1">
      <c r="A110" s="60" t="s">
        <v>221</v>
      </c>
      <c r="B110" s="54" t="s">
        <v>222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  <c r="Q110" s="56"/>
    </row>
    <row r="111" spans="1:17" s="57" customFormat="1" ht="15" hidden="1">
      <c r="A111" s="61" t="s">
        <v>223</v>
      </c>
      <c r="B111" s="59" t="s">
        <v>224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6"/>
      <c r="Q111" s="56"/>
    </row>
    <row r="112" spans="1:17" s="57" customFormat="1" ht="15" hidden="1">
      <c r="A112" s="60" t="s">
        <v>225</v>
      </c>
      <c r="B112" s="54" t="s">
        <v>226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6"/>
      <c r="Q112" s="56"/>
    </row>
    <row r="113" spans="1:17" s="57" customFormat="1" ht="15" hidden="1">
      <c r="A113" s="60" t="s">
        <v>227</v>
      </c>
      <c r="B113" s="54" t="s">
        <v>228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6"/>
      <c r="Q113" s="56"/>
    </row>
    <row r="114" spans="1:17" s="57" customFormat="1" ht="15" hidden="1">
      <c r="A114" s="60" t="s">
        <v>229</v>
      </c>
      <c r="B114" s="54" t="s">
        <v>230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6"/>
      <c r="Q114" s="56"/>
    </row>
    <row r="115" spans="1:17" s="57" customFormat="1" ht="15" hidden="1">
      <c r="A115" s="61" t="s">
        <v>231</v>
      </c>
      <c r="B115" s="59" t="s">
        <v>232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6"/>
      <c r="Q115" s="56"/>
    </row>
    <row r="116" spans="1:17" s="57" customFormat="1" ht="15" hidden="1">
      <c r="A116" s="60" t="s">
        <v>233</v>
      </c>
      <c r="B116" s="54" t="s">
        <v>234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6"/>
      <c r="Q116" s="56"/>
    </row>
    <row r="117" spans="1:17" s="57" customFormat="1" ht="15" hidden="1">
      <c r="A117" s="53" t="s">
        <v>235</v>
      </c>
      <c r="B117" s="54" t="s">
        <v>236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6"/>
      <c r="Q117" s="56"/>
    </row>
    <row r="118" spans="1:17" s="57" customFormat="1" ht="15" hidden="1">
      <c r="A118" s="60" t="s">
        <v>237</v>
      </c>
      <c r="B118" s="54" t="s">
        <v>238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6"/>
      <c r="Q118" s="56"/>
    </row>
    <row r="119" spans="1:17" s="57" customFormat="1" ht="15" hidden="1">
      <c r="A119" s="60" t="s">
        <v>239</v>
      </c>
      <c r="B119" s="54" t="s">
        <v>240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6"/>
      <c r="Q119" s="56"/>
    </row>
    <row r="120" spans="1:17" s="57" customFormat="1" ht="15" hidden="1">
      <c r="A120" s="61" t="s">
        <v>241</v>
      </c>
      <c r="B120" s="59" t="s">
        <v>242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6"/>
      <c r="Q120" s="56"/>
    </row>
    <row r="121" spans="1:17" s="57" customFormat="1" ht="15" hidden="1">
      <c r="A121" s="53" t="s">
        <v>243</v>
      </c>
      <c r="B121" s="54" t="s">
        <v>244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56"/>
    </row>
    <row r="122" spans="1:17" s="52" customFormat="1" ht="14.25">
      <c r="A122" s="61" t="s">
        <v>245</v>
      </c>
      <c r="B122" s="59" t="s">
        <v>246</v>
      </c>
      <c r="C122" s="50">
        <f>SUM(C103)</f>
        <v>0</v>
      </c>
      <c r="D122" s="50">
        <f aca="true" t="shared" si="17" ref="D122:N122">SUM(D103)</f>
        <v>0</v>
      </c>
      <c r="E122" s="50">
        <f t="shared" si="17"/>
        <v>0</v>
      </c>
      <c r="F122" s="50">
        <f t="shared" si="17"/>
        <v>0</v>
      </c>
      <c r="G122" s="50">
        <f t="shared" si="17"/>
        <v>0</v>
      </c>
      <c r="H122" s="50">
        <f t="shared" si="17"/>
        <v>0</v>
      </c>
      <c r="I122" s="50">
        <f t="shared" si="17"/>
        <v>0</v>
      </c>
      <c r="J122" s="50">
        <f t="shared" si="17"/>
        <v>0</v>
      </c>
      <c r="K122" s="50">
        <f t="shared" si="17"/>
        <v>0</v>
      </c>
      <c r="L122" s="50">
        <f t="shared" si="17"/>
        <v>0</v>
      </c>
      <c r="M122" s="50">
        <f t="shared" si="17"/>
        <v>0</v>
      </c>
      <c r="N122" s="50">
        <f t="shared" si="17"/>
        <v>4000</v>
      </c>
      <c r="O122" s="50">
        <f>SUM(O103+O108+O111+O115+O120)</f>
        <v>4000</v>
      </c>
      <c r="P122" s="51"/>
      <c r="Q122" s="51"/>
    </row>
    <row r="123" spans="1:17" s="52" customFormat="1" ht="14.25">
      <c r="A123" s="50" t="s">
        <v>247</v>
      </c>
      <c r="B123" s="50"/>
      <c r="C123" s="50">
        <f>SUM(C99+C122)</f>
        <v>2560</v>
      </c>
      <c r="D123" s="50">
        <f aca="true" t="shared" si="18" ref="D123:N123">SUM(D99+D122)</f>
        <v>1929</v>
      </c>
      <c r="E123" s="50">
        <f t="shared" si="18"/>
        <v>2051</v>
      </c>
      <c r="F123" s="50">
        <f t="shared" si="18"/>
        <v>11081</v>
      </c>
      <c r="G123" s="50">
        <f t="shared" si="18"/>
        <v>1929</v>
      </c>
      <c r="H123" s="50">
        <f t="shared" si="18"/>
        <v>2044</v>
      </c>
      <c r="I123" s="50">
        <f t="shared" si="18"/>
        <v>2127</v>
      </c>
      <c r="J123" s="50">
        <f t="shared" si="18"/>
        <v>2380</v>
      </c>
      <c r="K123" s="50">
        <f t="shared" si="18"/>
        <v>2075</v>
      </c>
      <c r="L123" s="50">
        <f t="shared" si="18"/>
        <v>1999</v>
      </c>
      <c r="M123" s="50">
        <f t="shared" si="18"/>
        <v>1927</v>
      </c>
      <c r="N123" s="50">
        <f t="shared" si="18"/>
        <v>7047</v>
      </c>
      <c r="O123" s="50">
        <f>SUM(O99+O122)</f>
        <v>39148</v>
      </c>
      <c r="P123" s="51"/>
      <c r="Q123" s="51"/>
    </row>
    <row r="124" spans="1:17" ht="28.5">
      <c r="A124" s="6" t="s">
        <v>3</v>
      </c>
      <c r="B124" s="7" t="s">
        <v>248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5"/>
      <c r="Q124" s="5"/>
    </row>
    <row r="125" spans="1:17" ht="15">
      <c r="A125" s="14" t="s">
        <v>249</v>
      </c>
      <c r="B125" s="21" t="s">
        <v>250</v>
      </c>
      <c r="C125" s="12">
        <v>609</v>
      </c>
      <c r="D125" s="12">
        <v>609</v>
      </c>
      <c r="E125" s="12">
        <v>609</v>
      </c>
      <c r="F125" s="12">
        <v>609</v>
      </c>
      <c r="G125" s="12">
        <v>609</v>
      </c>
      <c r="H125" s="12">
        <v>609</v>
      </c>
      <c r="I125" s="12">
        <v>609</v>
      </c>
      <c r="J125" s="12">
        <v>609</v>
      </c>
      <c r="K125" s="12">
        <v>609</v>
      </c>
      <c r="L125" s="12">
        <v>609</v>
      </c>
      <c r="M125" s="12">
        <v>609</v>
      </c>
      <c r="N125" s="12">
        <v>609</v>
      </c>
      <c r="O125" s="12">
        <v>7308</v>
      </c>
      <c r="P125" s="5"/>
      <c r="Q125" s="5"/>
    </row>
    <row r="126" spans="1:17" ht="15" hidden="1">
      <c r="A126" s="15" t="s">
        <v>251</v>
      </c>
      <c r="B126" s="21" t="s">
        <v>252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5"/>
      <c r="Q126" s="5"/>
    </row>
    <row r="127" spans="1:17" ht="30">
      <c r="A127" s="15" t="s">
        <v>253</v>
      </c>
      <c r="B127" s="21" t="s">
        <v>254</v>
      </c>
      <c r="C127" s="12">
        <v>169</v>
      </c>
      <c r="D127" s="12">
        <v>164</v>
      </c>
      <c r="E127" s="12">
        <v>164</v>
      </c>
      <c r="F127" s="12">
        <v>164</v>
      </c>
      <c r="G127" s="12">
        <v>164</v>
      </c>
      <c r="H127" s="12">
        <v>164</v>
      </c>
      <c r="I127" s="12">
        <v>164</v>
      </c>
      <c r="J127" s="12">
        <v>164</v>
      </c>
      <c r="K127" s="12">
        <v>164</v>
      </c>
      <c r="L127" s="12">
        <v>164</v>
      </c>
      <c r="M127" s="12">
        <v>164</v>
      </c>
      <c r="N127" s="12">
        <v>164</v>
      </c>
      <c r="O127" s="12">
        <v>1973</v>
      </c>
      <c r="P127" s="5"/>
      <c r="Q127" s="5"/>
    </row>
    <row r="128" spans="1:17" ht="15">
      <c r="A128" s="15" t="s">
        <v>255</v>
      </c>
      <c r="B128" s="21" t="s">
        <v>256</v>
      </c>
      <c r="C128" s="12">
        <v>36</v>
      </c>
      <c r="D128" s="12">
        <v>34</v>
      </c>
      <c r="E128" s="12">
        <v>36</v>
      </c>
      <c r="F128" s="12">
        <v>36</v>
      </c>
      <c r="G128" s="12">
        <v>36</v>
      </c>
      <c r="H128" s="12">
        <v>36</v>
      </c>
      <c r="I128" s="12">
        <v>36</v>
      </c>
      <c r="J128" s="12">
        <v>36</v>
      </c>
      <c r="K128" s="12">
        <v>36</v>
      </c>
      <c r="L128" s="12">
        <v>36</v>
      </c>
      <c r="M128" s="12">
        <v>36</v>
      </c>
      <c r="N128" s="12">
        <v>36</v>
      </c>
      <c r="O128" s="12">
        <v>430</v>
      </c>
      <c r="P128" s="5"/>
      <c r="Q128" s="5"/>
    </row>
    <row r="129" spans="1:17" ht="15" hidden="1">
      <c r="A129" s="15" t="s">
        <v>257</v>
      </c>
      <c r="B129" s="21" t="s">
        <v>258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5"/>
      <c r="Q129" s="5"/>
    </row>
    <row r="130" spans="1:17" ht="15" hidden="1">
      <c r="A130" s="15" t="s">
        <v>259</v>
      </c>
      <c r="B130" s="21" t="s">
        <v>260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5"/>
      <c r="Q130" s="5"/>
    </row>
    <row r="131" spans="1:17" s="20" customFormat="1" ht="14.25">
      <c r="A131" s="22" t="s">
        <v>261</v>
      </c>
      <c r="B131" s="34" t="s">
        <v>262</v>
      </c>
      <c r="C131" s="18">
        <f>SUM(C125:C128)</f>
        <v>814</v>
      </c>
      <c r="D131" s="18">
        <f aca="true" t="shared" si="19" ref="D131:N131">SUM(D125:D128)</f>
        <v>807</v>
      </c>
      <c r="E131" s="18">
        <f t="shared" si="19"/>
        <v>809</v>
      </c>
      <c r="F131" s="18">
        <f t="shared" si="19"/>
        <v>809</v>
      </c>
      <c r="G131" s="18">
        <f t="shared" si="19"/>
        <v>809</v>
      </c>
      <c r="H131" s="18">
        <f t="shared" si="19"/>
        <v>809</v>
      </c>
      <c r="I131" s="18">
        <f t="shared" si="19"/>
        <v>809</v>
      </c>
      <c r="J131" s="18">
        <f t="shared" si="19"/>
        <v>809</v>
      </c>
      <c r="K131" s="18">
        <f t="shared" si="19"/>
        <v>809</v>
      </c>
      <c r="L131" s="18">
        <f t="shared" si="19"/>
        <v>809</v>
      </c>
      <c r="M131" s="18">
        <f t="shared" si="19"/>
        <v>809</v>
      </c>
      <c r="N131" s="18">
        <f t="shared" si="19"/>
        <v>809</v>
      </c>
      <c r="O131" s="18">
        <f>SUM(O125:O130)</f>
        <v>9711</v>
      </c>
      <c r="P131" s="19"/>
      <c r="Q131" s="19"/>
    </row>
    <row r="132" spans="1:17" ht="15" hidden="1">
      <c r="A132" s="15" t="s">
        <v>263</v>
      </c>
      <c r="B132" s="21" t="s">
        <v>264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5"/>
      <c r="Q132" s="5"/>
    </row>
    <row r="133" spans="1:17" ht="30" hidden="1">
      <c r="A133" s="15" t="s">
        <v>265</v>
      </c>
      <c r="B133" s="21" t="s">
        <v>266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5"/>
      <c r="Q133" s="5"/>
    </row>
    <row r="134" spans="1:17" ht="30" hidden="1">
      <c r="A134" s="15" t="s">
        <v>267</v>
      </c>
      <c r="B134" s="21" t="s">
        <v>268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5"/>
      <c r="Q134" s="5"/>
    </row>
    <row r="135" spans="1:17" ht="30">
      <c r="A135" s="15" t="s">
        <v>269</v>
      </c>
      <c r="B135" s="21" t="s">
        <v>270</v>
      </c>
      <c r="C135" s="12">
        <v>1000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>
        <v>1000</v>
      </c>
      <c r="P135" s="5"/>
      <c r="Q135" s="5"/>
    </row>
    <row r="136" spans="1:17" ht="15.75" customHeight="1" hidden="1">
      <c r="A136" s="15" t="s">
        <v>271</v>
      </c>
      <c r="B136" s="21" t="s">
        <v>272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5"/>
      <c r="Q136" s="5"/>
    </row>
    <row r="137" spans="1:17" s="20" customFormat="1" ht="14.25">
      <c r="A137" s="22" t="s">
        <v>273</v>
      </c>
      <c r="B137" s="34" t="s">
        <v>274</v>
      </c>
      <c r="C137" s="18">
        <f>SUM(C131+C135)</f>
        <v>1814</v>
      </c>
      <c r="D137" s="18">
        <f aca="true" t="shared" si="20" ref="D137:N137">SUM(D131+D135)</f>
        <v>807</v>
      </c>
      <c r="E137" s="18">
        <f t="shared" si="20"/>
        <v>809</v>
      </c>
      <c r="F137" s="18">
        <f t="shared" si="20"/>
        <v>809</v>
      </c>
      <c r="G137" s="18">
        <f t="shared" si="20"/>
        <v>809</v>
      </c>
      <c r="H137" s="18">
        <f t="shared" si="20"/>
        <v>809</v>
      </c>
      <c r="I137" s="18">
        <f t="shared" si="20"/>
        <v>809</v>
      </c>
      <c r="J137" s="18">
        <f t="shared" si="20"/>
        <v>809</v>
      </c>
      <c r="K137" s="18">
        <f t="shared" si="20"/>
        <v>809</v>
      </c>
      <c r="L137" s="18">
        <f t="shared" si="20"/>
        <v>809</v>
      </c>
      <c r="M137" s="18">
        <f t="shared" si="20"/>
        <v>809</v>
      </c>
      <c r="N137" s="18">
        <f t="shared" si="20"/>
        <v>809</v>
      </c>
      <c r="O137" s="18">
        <f>SUM(O131:O135)</f>
        <v>10711</v>
      </c>
      <c r="P137" s="19"/>
      <c r="Q137" s="19"/>
    </row>
    <row r="138" spans="1:17" ht="15" hidden="1">
      <c r="A138" s="15" t="s">
        <v>275</v>
      </c>
      <c r="B138" s="21" t="s">
        <v>276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5"/>
      <c r="Q138" s="5"/>
    </row>
    <row r="139" spans="1:17" ht="15" hidden="1">
      <c r="A139" s="15" t="s">
        <v>277</v>
      </c>
      <c r="B139" s="21" t="s">
        <v>278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5"/>
      <c r="Q139" s="5"/>
    </row>
    <row r="140" spans="1:17" s="20" customFormat="1" ht="14.25" hidden="1">
      <c r="A140" s="22" t="s">
        <v>279</v>
      </c>
      <c r="B140" s="34" t="s">
        <v>280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>
        <f>SUM(O138:O139)</f>
        <v>0</v>
      </c>
      <c r="P140" s="19"/>
      <c r="Q140" s="19"/>
    </row>
    <row r="141" spans="1:17" ht="15" hidden="1">
      <c r="A141" s="15" t="s">
        <v>281</v>
      </c>
      <c r="B141" s="21" t="s">
        <v>282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5"/>
      <c r="Q141" s="5"/>
    </row>
    <row r="142" spans="1:17" ht="15" hidden="1">
      <c r="A142" s="15" t="s">
        <v>283</v>
      </c>
      <c r="B142" s="21" t="s">
        <v>284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5"/>
      <c r="Q142" s="5"/>
    </row>
    <row r="143" spans="1:17" ht="15">
      <c r="A143" s="15" t="s">
        <v>285</v>
      </c>
      <c r="B143" s="21" t="s">
        <v>286</v>
      </c>
      <c r="C143" s="12"/>
      <c r="D143" s="12"/>
      <c r="E143" s="12">
        <v>275</v>
      </c>
      <c r="F143" s="12"/>
      <c r="G143" s="12"/>
      <c r="H143" s="12"/>
      <c r="I143" s="12"/>
      <c r="J143" s="12"/>
      <c r="K143" s="12">
        <v>275</v>
      </c>
      <c r="L143" s="12"/>
      <c r="M143" s="12"/>
      <c r="N143" s="12"/>
      <c r="O143" s="12">
        <v>550</v>
      </c>
      <c r="P143" s="5"/>
      <c r="Q143" s="5"/>
    </row>
    <row r="144" spans="1:17" ht="15">
      <c r="A144" s="15" t="s">
        <v>287</v>
      </c>
      <c r="B144" s="21" t="s">
        <v>288</v>
      </c>
      <c r="C144" s="12"/>
      <c r="D144" s="12"/>
      <c r="E144" s="12">
        <v>500</v>
      </c>
      <c r="F144" s="12"/>
      <c r="G144" s="12"/>
      <c r="H144" s="12"/>
      <c r="I144" s="12"/>
      <c r="J144" s="12"/>
      <c r="K144" s="12">
        <v>500</v>
      </c>
      <c r="L144" s="12"/>
      <c r="M144" s="12"/>
      <c r="N144" s="12"/>
      <c r="O144" s="12">
        <v>1000</v>
      </c>
      <c r="P144" s="5"/>
      <c r="Q144" s="5"/>
    </row>
    <row r="145" spans="1:17" ht="15" hidden="1">
      <c r="A145" s="15" t="s">
        <v>289</v>
      </c>
      <c r="B145" s="21" t="s">
        <v>290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5"/>
      <c r="Q145" s="5"/>
    </row>
    <row r="146" spans="1:17" ht="15" hidden="1">
      <c r="A146" s="15" t="s">
        <v>291</v>
      </c>
      <c r="B146" s="21" t="s">
        <v>292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5"/>
      <c r="Q146" s="5"/>
    </row>
    <row r="147" spans="1:17" ht="15">
      <c r="A147" s="15" t="s">
        <v>293</v>
      </c>
      <c r="B147" s="21" t="s">
        <v>294</v>
      </c>
      <c r="C147" s="12"/>
      <c r="D147" s="12"/>
      <c r="E147" s="12">
        <v>400</v>
      </c>
      <c r="F147" s="12"/>
      <c r="G147" s="12"/>
      <c r="H147" s="12"/>
      <c r="I147" s="12"/>
      <c r="J147" s="12"/>
      <c r="K147" s="12">
        <v>400</v>
      </c>
      <c r="L147" s="12"/>
      <c r="M147" s="12"/>
      <c r="N147" s="12"/>
      <c r="O147" s="12">
        <v>800</v>
      </c>
      <c r="P147" s="5"/>
      <c r="Q147" s="5"/>
    </row>
    <row r="148" spans="1:17" ht="15" hidden="1">
      <c r="A148" s="15" t="s">
        <v>295</v>
      </c>
      <c r="B148" s="21" t="s">
        <v>296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5"/>
      <c r="Q148" s="5"/>
    </row>
    <row r="149" spans="1:17" s="20" customFormat="1" ht="14.25">
      <c r="A149" s="22" t="s">
        <v>297</v>
      </c>
      <c r="B149" s="34" t="s">
        <v>298</v>
      </c>
      <c r="C149" s="18">
        <f>SUM(C143:C147)</f>
        <v>0</v>
      </c>
      <c r="D149" s="18">
        <f>SUM(D143:D147)</f>
        <v>0</v>
      </c>
      <c r="E149" s="18">
        <f>SUM(E144:E147)</f>
        <v>900</v>
      </c>
      <c r="F149" s="18">
        <f aca="true" t="shared" si="21" ref="F149:N149">SUM(F144:F147)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900</v>
      </c>
      <c r="L149" s="18">
        <f t="shared" si="21"/>
        <v>0</v>
      </c>
      <c r="M149" s="18">
        <f t="shared" si="21"/>
        <v>0</v>
      </c>
      <c r="N149" s="18">
        <f t="shared" si="21"/>
        <v>0</v>
      </c>
      <c r="O149" s="18">
        <f>SUM(O144:O148)</f>
        <v>1800</v>
      </c>
      <c r="P149" s="19"/>
      <c r="Q149" s="19"/>
    </row>
    <row r="150" spans="1:17" ht="15" hidden="1">
      <c r="A150" s="15" t="s">
        <v>299</v>
      </c>
      <c r="B150" s="21" t="s">
        <v>300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5"/>
      <c r="Q150" s="5"/>
    </row>
    <row r="151" spans="1:17" s="20" customFormat="1" ht="14.25">
      <c r="A151" s="22" t="s">
        <v>301</v>
      </c>
      <c r="B151" s="34" t="s">
        <v>302</v>
      </c>
      <c r="C151" s="18">
        <f>SUM(C143+C149)</f>
        <v>0</v>
      </c>
      <c r="D151" s="18">
        <f aca="true" t="shared" si="22" ref="D151:N151">SUM(D143+D149)</f>
        <v>0</v>
      </c>
      <c r="E151" s="18">
        <f t="shared" si="22"/>
        <v>1175</v>
      </c>
      <c r="F151" s="18">
        <f t="shared" si="22"/>
        <v>0</v>
      </c>
      <c r="G151" s="18">
        <f t="shared" si="22"/>
        <v>0</v>
      </c>
      <c r="H151" s="18">
        <f t="shared" si="22"/>
        <v>0</v>
      </c>
      <c r="I151" s="18">
        <f t="shared" si="22"/>
        <v>0</v>
      </c>
      <c r="J151" s="18">
        <f t="shared" si="22"/>
        <v>0</v>
      </c>
      <c r="K151" s="18">
        <f t="shared" si="22"/>
        <v>1175</v>
      </c>
      <c r="L151" s="18">
        <f t="shared" si="22"/>
        <v>0</v>
      </c>
      <c r="M151" s="18">
        <f t="shared" si="22"/>
        <v>0</v>
      </c>
      <c r="N151" s="18">
        <f t="shared" si="22"/>
        <v>0</v>
      </c>
      <c r="O151" s="18">
        <f>SUM(O141+O142+O143+O149)</f>
        <v>2350</v>
      </c>
      <c r="P151" s="19"/>
      <c r="Q151" s="19"/>
    </row>
    <row r="152" spans="1:17" ht="15" hidden="1">
      <c r="A152" s="24" t="s">
        <v>303</v>
      </c>
      <c r="B152" s="21" t="s">
        <v>304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5"/>
      <c r="Q152" s="5"/>
    </row>
    <row r="153" spans="1:17" ht="15">
      <c r="A153" s="24" t="s">
        <v>305</v>
      </c>
      <c r="B153" s="21" t="s">
        <v>306</v>
      </c>
      <c r="C153" s="12">
        <v>491</v>
      </c>
      <c r="D153" s="12">
        <v>488</v>
      </c>
      <c r="E153" s="12">
        <v>488</v>
      </c>
      <c r="F153" s="12">
        <v>488</v>
      </c>
      <c r="G153" s="12">
        <v>488</v>
      </c>
      <c r="H153" s="12">
        <v>488</v>
      </c>
      <c r="I153" s="12">
        <v>488</v>
      </c>
      <c r="J153" s="12">
        <v>488</v>
      </c>
      <c r="K153" s="12">
        <v>488</v>
      </c>
      <c r="L153" s="12">
        <v>488</v>
      </c>
      <c r="M153" s="12">
        <v>488</v>
      </c>
      <c r="N153" s="12">
        <v>488</v>
      </c>
      <c r="O153" s="12">
        <v>5859</v>
      </c>
      <c r="P153" s="5"/>
      <c r="Q153" s="5"/>
    </row>
    <row r="154" spans="1:17" ht="15">
      <c r="A154" s="24" t="s">
        <v>307</v>
      </c>
      <c r="B154" s="21" t="s">
        <v>308</v>
      </c>
      <c r="C154" s="12"/>
      <c r="D154" s="12"/>
      <c r="E154" s="12"/>
      <c r="F154" s="12">
        <v>335</v>
      </c>
      <c r="G154" s="12"/>
      <c r="H154" s="12"/>
      <c r="I154" s="12"/>
      <c r="J154" s="12"/>
      <c r="K154" s="12"/>
      <c r="L154" s="12"/>
      <c r="M154" s="12"/>
      <c r="N154" s="12"/>
      <c r="O154" s="12">
        <v>335</v>
      </c>
      <c r="P154" s="5"/>
      <c r="Q154" s="5"/>
    </row>
    <row r="155" spans="1:17" ht="15" hidden="1">
      <c r="A155" s="24" t="s">
        <v>309</v>
      </c>
      <c r="B155" s="21" t="s">
        <v>310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5"/>
      <c r="Q155" s="5"/>
    </row>
    <row r="156" spans="1:17" ht="15">
      <c r="A156" s="24" t="s">
        <v>311</v>
      </c>
      <c r="B156" s="21" t="s">
        <v>312</v>
      </c>
      <c r="C156" s="12">
        <v>151</v>
      </c>
      <c r="D156" s="12">
        <v>151</v>
      </c>
      <c r="E156" s="12">
        <v>151</v>
      </c>
      <c r="F156" s="12">
        <v>151</v>
      </c>
      <c r="G156" s="12">
        <v>155</v>
      </c>
      <c r="H156" s="12">
        <v>151</v>
      </c>
      <c r="I156" s="12">
        <v>151</v>
      </c>
      <c r="J156" s="12">
        <v>151</v>
      </c>
      <c r="K156" s="12">
        <v>151</v>
      </c>
      <c r="L156" s="12">
        <v>151</v>
      </c>
      <c r="M156" s="12">
        <v>151</v>
      </c>
      <c r="N156" s="12">
        <v>151</v>
      </c>
      <c r="O156" s="12">
        <v>1816</v>
      </c>
      <c r="P156" s="5"/>
      <c r="Q156" s="5"/>
    </row>
    <row r="157" spans="1:17" ht="15">
      <c r="A157" s="24" t="s">
        <v>313</v>
      </c>
      <c r="B157" s="21" t="s">
        <v>314</v>
      </c>
      <c r="C157" s="12">
        <v>171</v>
      </c>
      <c r="D157" s="12">
        <v>171</v>
      </c>
      <c r="E157" s="12">
        <v>171</v>
      </c>
      <c r="F157" s="12">
        <v>262</v>
      </c>
      <c r="G157" s="12">
        <v>172</v>
      </c>
      <c r="H157" s="12">
        <v>171</v>
      </c>
      <c r="I157" s="12">
        <v>171</v>
      </c>
      <c r="J157" s="12">
        <v>171</v>
      </c>
      <c r="K157" s="12">
        <v>171</v>
      </c>
      <c r="L157" s="12">
        <v>171</v>
      </c>
      <c r="M157" s="12">
        <v>171</v>
      </c>
      <c r="N157" s="12">
        <v>171</v>
      </c>
      <c r="O157" s="12">
        <v>2144</v>
      </c>
      <c r="P157" s="5"/>
      <c r="Q157" s="5"/>
    </row>
    <row r="158" spans="1:17" ht="15" hidden="1">
      <c r="A158" s="24" t="s">
        <v>315</v>
      </c>
      <c r="B158" s="21" t="s">
        <v>316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5"/>
      <c r="Q158" s="5"/>
    </row>
    <row r="159" spans="1:17" ht="15" hidden="1">
      <c r="A159" s="24" t="s">
        <v>317</v>
      </c>
      <c r="B159" s="21" t="s">
        <v>318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5"/>
      <c r="Q159" s="5"/>
    </row>
    <row r="160" spans="1:17" ht="15" hidden="1">
      <c r="A160" s="24" t="s">
        <v>319</v>
      </c>
      <c r="B160" s="21" t="s">
        <v>320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5"/>
      <c r="Q160" s="5"/>
    </row>
    <row r="161" spans="1:17" ht="15" hidden="1">
      <c r="A161" s="24" t="s">
        <v>321</v>
      </c>
      <c r="B161" s="21" t="s">
        <v>322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5"/>
      <c r="Q161" s="5"/>
    </row>
    <row r="162" spans="1:17" s="20" customFormat="1" ht="14.25">
      <c r="A162" s="26" t="s">
        <v>323</v>
      </c>
      <c r="B162" s="34" t="s">
        <v>324</v>
      </c>
      <c r="C162" s="18">
        <f>SUM(C153:C157)</f>
        <v>813</v>
      </c>
      <c r="D162" s="18">
        <f aca="true" t="shared" si="23" ref="D162:N162">SUM(D153:D157)</f>
        <v>810</v>
      </c>
      <c r="E162" s="18">
        <f t="shared" si="23"/>
        <v>810</v>
      </c>
      <c r="F162" s="18">
        <f t="shared" si="23"/>
        <v>1236</v>
      </c>
      <c r="G162" s="18">
        <f t="shared" si="23"/>
        <v>815</v>
      </c>
      <c r="H162" s="18">
        <f t="shared" si="23"/>
        <v>810</v>
      </c>
      <c r="I162" s="18">
        <f t="shared" si="23"/>
        <v>810</v>
      </c>
      <c r="J162" s="18">
        <f t="shared" si="23"/>
        <v>810</v>
      </c>
      <c r="K162" s="18">
        <f t="shared" si="23"/>
        <v>810</v>
      </c>
      <c r="L162" s="18">
        <f t="shared" si="23"/>
        <v>810</v>
      </c>
      <c r="M162" s="18">
        <f t="shared" si="23"/>
        <v>810</v>
      </c>
      <c r="N162" s="18">
        <f t="shared" si="23"/>
        <v>810</v>
      </c>
      <c r="O162" s="18">
        <f>SUM(O152:O161)</f>
        <v>10154</v>
      </c>
      <c r="P162" s="19"/>
      <c r="Q162" s="19"/>
    </row>
    <row r="163" spans="1:17" ht="30" hidden="1">
      <c r="A163" s="24" t="s">
        <v>325</v>
      </c>
      <c r="B163" s="21" t="s">
        <v>326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5"/>
      <c r="Q163" s="5"/>
    </row>
    <row r="164" spans="1:17" ht="30" hidden="1">
      <c r="A164" s="15" t="s">
        <v>327</v>
      </c>
      <c r="B164" s="21" t="s">
        <v>328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5"/>
      <c r="Q164" s="5"/>
    </row>
    <row r="165" spans="1:17" ht="15" hidden="1">
      <c r="A165" s="24" t="s">
        <v>329</v>
      </c>
      <c r="B165" s="21" t="s">
        <v>330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5"/>
      <c r="Q165" s="5"/>
    </row>
    <row r="166" spans="1:17" ht="24" customHeight="1" hidden="1">
      <c r="A166" s="22" t="s">
        <v>331</v>
      </c>
      <c r="B166" s="34" t="s">
        <v>332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>
        <f>SUM(O163:O165)</f>
        <v>0</v>
      </c>
      <c r="P166" s="5"/>
      <c r="Q166" s="5"/>
    </row>
    <row r="167" spans="1:17" s="32" customFormat="1" ht="15">
      <c r="A167" s="29" t="s">
        <v>153</v>
      </c>
      <c r="B167" s="62"/>
      <c r="C167" s="29">
        <f>SUM(C137+C151+C162)</f>
        <v>2627</v>
      </c>
      <c r="D167" s="29">
        <f aca="true" t="shared" si="24" ref="D167:N167">SUM(D137+D151+D162)</f>
        <v>1617</v>
      </c>
      <c r="E167" s="29">
        <f t="shared" si="24"/>
        <v>2794</v>
      </c>
      <c r="F167" s="29">
        <f t="shared" si="24"/>
        <v>2045</v>
      </c>
      <c r="G167" s="29">
        <f t="shared" si="24"/>
        <v>1624</v>
      </c>
      <c r="H167" s="29">
        <f t="shared" si="24"/>
        <v>1619</v>
      </c>
      <c r="I167" s="29">
        <f t="shared" si="24"/>
        <v>1619</v>
      </c>
      <c r="J167" s="29">
        <f t="shared" si="24"/>
        <v>1619</v>
      </c>
      <c r="K167" s="29">
        <f t="shared" si="24"/>
        <v>2794</v>
      </c>
      <c r="L167" s="29">
        <f t="shared" si="24"/>
        <v>1619</v>
      </c>
      <c r="M167" s="29">
        <f t="shared" si="24"/>
        <v>1619</v>
      </c>
      <c r="N167" s="29">
        <f t="shared" si="24"/>
        <v>1619</v>
      </c>
      <c r="O167" s="29">
        <f>SUM(O137+O151+O162+O166)</f>
        <v>23215</v>
      </c>
      <c r="P167" s="31"/>
      <c r="Q167" s="31"/>
    </row>
    <row r="168" spans="1:17" s="57" customFormat="1" ht="15" hidden="1">
      <c r="A168" s="54" t="s">
        <v>333</v>
      </c>
      <c r="B168" s="63" t="s">
        <v>334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6"/>
      <c r="Q168" s="56"/>
    </row>
    <row r="169" spans="1:17" s="57" customFormat="1" ht="30" hidden="1">
      <c r="A169" s="54" t="s">
        <v>335</v>
      </c>
      <c r="B169" s="63" t="s">
        <v>336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6"/>
      <c r="Q169" s="56"/>
    </row>
    <row r="170" spans="1:17" s="57" customFormat="1" ht="30" hidden="1">
      <c r="A170" s="54" t="s">
        <v>337</v>
      </c>
      <c r="B170" s="63" t="s">
        <v>338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6"/>
      <c r="Q170" s="56"/>
    </row>
    <row r="171" spans="1:17" s="57" customFormat="1" ht="30" hidden="1">
      <c r="A171" s="54" t="s">
        <v>339</v>
      </c>
      <c r="B171" s="63" t="s">
        <v>340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6"/>
      <c r="Q171" s="56"/>
    </row>
    <row r="172" spans="1:17" s="57" customFormat="1" ht="15">
      <c r="A172" s="54" t="s">
        <v>341</v>
      </c>
      <c r="B172" s="63" t="s">
        <v>342</v>
      </c>
      <c r="C172" s="55"/>
      <c r="D172" s="55"/>
      <c r="E172" s="55"/>
      <c r="F172" s="55">
        <v>3835</v>
      </c>
      <c r="G172" s="55"/>
      <c r="H172" s="55"/>
      <c r="I172" s="55">
        <v>3834</v>
      </c>
      <c r="J172" s="55"/>
      <c r="K172" s="55"/>
      <c r="L172" s="55"/>
      <c r="M172" s="55">
        <v>3835</v>
      </c>
      <c r="N172" s="55"/>
      <c r="O172" s="55">
        <v>11504</v>
      </c>
      <c r="P172" s="56"/>
      <c r="Q172" s="56"/>
    </row>
    <row r="173" spans="1:17" s="52" customFormat="1" ht="36.75" customHeight="1">
      <c r="A173" s="59" t="s">
        <v>343</v>
      </c>
      <c r="B173" s="48" t="s">
        <v>344</v>
      </c>
      <c r="C173" s="50">
        <f>SUM(C172)</f>
        <v>0</v>
      </c>
      <c r="D173" s="50">
        <f aca="true" t="shared" si="25" ref="D173:N173">SUM(D172)</f>
        <v>0</v>
      </c>
      <c r="E173" s="50">
        <f t="shared" si="25"/>
        <v>0</v>
      </c>
      <c r="F173" s="50">
        <f t="shared" si="25"/>
        <v>3835</v>
      </c>
      <c r="G173" s="50">
        <f t="shared" si="25"/>
        <v>0</v>
      </c>
      <c r="H173" s="50">
        <f t="shared" si="25"/>
        <v>0</v>
      </c>
      <c r="I173" s="50">
        <f t="shared" si="25"/>
        <v>3834</v>
      </c>
      <c r="J173" s="50">
        <f t="shared" si="25"/>
        <v>0</v>
      </c>
      <c r="K173" s="50">
        <f t="shared" si="25"/>
        <v>0</v>
      </c>
      <c r="L173" s="50">
        <f t="shared" si="25"/>
        <v>0</v>
      </c>
      <c r="M173" s="50">
        <f t="shared" si="25"/>
        <v>3835</v>
      </c>
      <c r="N173" s="50">
        <f t="shared" si="25"/>
        <v>0</v>
      </c>
      <c r="O173" s="50">
        <f>SUM(O168:O172)</f>
        <v>11504</v>
      </c>
      <c r="P173" s="51"/>
      <c r="Q173" s="51"/>
    </row>
    <row r="174" spans="1:17" s="57" customFormat="1" ht="15" hidden="1">
      <c r="A174" s="53" t="s">
        <v>345</v>
      </c>
      <c r="B174" s="63" t="s">
        <v>346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6"/>
      <c r="Q174" s="56"/>
    </row>
    <row r="175" spans="1:17" s="57" customFormat="1" ht="15" hidden="1">
      <c r="A175" s="53" t="s">
        <v>347</v>
      </c>
      <c r="B175" s="63" t="s">
        <v>348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6"/>
      <c r="Q175" s="56"/>
    </row>
    <row r="176" spans="1:17" s="57" customFormat="1" ht="15" hidden="1">
      <c r="A176" s="53" t="s">
        <v>349</v>
      </c>
      <c r="B176" s="63" t="s">
        <v>350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6"/>
      <c r="Q176" s="56"/>
    </row>
    <row r="177" spans="1:17" s="57" customFormat="1" ht="15" hidden="1">
      <c r="A177" s="53" t="s">
        <v>351</v>
      </c>
      <c r="B177" s="63" t="s">
        <v>352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6"/>
      <c r="Q177" s="56"/>
    </row>
    <row r="178" spans="1:17" s="57" customFormat="1" ht="15" hidden="1">
      <c r="A178" s="53" t="s">
        <v>353</v>
      </c>
      <c r="B178" s="63" t="s">
        <v>354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6"/>
      <c r="Q178" s="56"/>
    </row>
    <row r="179" spans="1:17" s="57" customFormat="1" ht="15" hidden="1">
      <c r="A179" s="59" t="s">
        <v>355</v>
      </c>
      <c r="B179" s="48" t="s">
        <v>356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6"/>
      <c r="Q179" s="56"/>
    </row>
    <row r="180" spans="1:17" s="57" customFormat="1" ht="30" hidden="1">
      <c r="A180" s="53" t="s">
        <v>357</v>
      </c>
      <c r="B180" s="63" t="s">
        <v>358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6"/>
      <c r="Q180" s="56"/>
    </row>
    <row r="181" spans="1:17" s="57" customFormat="1" ht="30" hidden="1">
      <c r="A181" s="54" t="s">
        <v>359</v>
      </c>
      <c r="B181" s="63" t="s">
        <v>360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6"/>
      <c r="Q181" s="56"/>
    </row>
    <row r="182" spans="1:17" s="57" customFormat="1" ht="15" hidden="1">
      <c r="A182" s="53" t="s">
        <v>361</v>
      </c>
      <c r="B182" s="63" t="s">
        <v>362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6"/>
      <c r="Q182" s="56"/>
    </row>
    <row r="183" spans="1:17" s="57" customFormat="1" ht="15" hidden="1">
      <c r="A183" s="59" t="s">
        <v>363</v>
      </c>
      <c r="B183" s="48" t="s">
        <v>364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6"/>
      <c r="Q183" s="56"/>
    </row>
    <row r="184" spans="1:17" s="32" customFormat="1" ht="15">
      <c r="A184" s="29" t="s">
        <v>198</v>
      </c>
      <c r="B184" s="62"/>
      <c r="C184" s="29">
        <f>SUM(C173)</f>
        <v>0</v>
      </c>
      <c r="D184" s="29">
        <f aca="true" t="shared" si="26" ref="D184:N184">SUM(D173)</f>
        <v>0</v>
      </c>
      <c r="E184" s="29">
        <f t="shared" si="26"/>
        <v>0</v>
      </c>
      <c r="F184" s="29">
        <f t="shared" si="26"/>
        <v>3835</v>
      </c>
      <c r="G184" s="29">
        <f t="shared" si="26"/>
        <v>0</v>
      </c>
      <c r="H184" s="29">
        <f t="shared" si="26"/>
        <v>0</v>
      </c>
      <c r="I184" s="29">
        <f t="shared" si="26"/>
        <v>3834</v>
      </c>
      <c r="J184" s="29">
        <f t="shared" si="26"/>
        <v>0</v>
      </c>
      <c r="K184" s="29">
        <f t="shared" si="26"/>
        <v>0</v>
      </c>
      <c r="L184" s="29">
        <f t="shared" si="26"/>
        <v>0</v>
      </c>
      <c r="M184" s="29">
        <f t="shared" si="26"/>
        <v>3835</v>
      </c>
      <c r="N184" s="29">
        <f t="shared" si="26"/>
        <v>0</v>
      </c>
      <c r="O184" s="29">
        <f>SUM(O173+O179+O183)</f>
        <v>11504</v>
      </c>
      <c r="P184" s="31"/>
      <c r="Q184" s="31"/>
    </row>
    <row r="185" spans="1:17" s="52" customFormat="1" ht="14.25">
      <c r="A185" s="58" t="s">
        <v>365</v>
      </c>
      <c r="B185" s="48" t="s">
        <v>366</v>
      </c>
      <c r="C185" s="50">
        <f>SUM(C167+C184)</f>
        <v>2627</v>
      </c>
      <c r="D185" s="50">
        <f aca="true" t="shared" si="27" ref="D185:N185">SUM(D167+D184)</f>
        <v>1617</v>
      </c>
      <c r="E185" s="50">
        <f t="shared" si="27"/>
        <v>2794</v>
      </c>
      <c r="F185" s="50">
        <f t="shared" si="27"/>
        <v>5880</v>
      </c>
      <c r="G185" s="50">
        <f t="shared" si="27"/>
        <v>1624</v>
      </c>
      <c r="H185" s="50">
        <f t="shared" si="27"/>
        <v>1619</v>
      </c>
      <c r="I185" s="50">
        <f t="shared" si="27"/>
        <v>5453</v>
      </c>
      <c r="J185" s="50">
        <f t="shared" si="27"/>
        <v>1619</v>
      </c>
      <c r="K185" s="50">
        <f t="shared" si="27"/>
        <v>2794</v>
      </c>
      <c r="L185" s="50">
        <f t="shared" si="27"/>
        <v>1619</v>
      </c>
      <c r="M185" s="50">
        <f t="shared" si="27"/>
        <v>5454</v>
      </c>
      <c r="N185" s="50">
        <f t="shared" si="27"/>
        <v>1619</v>
      </c>
      <c r="O185" s="50">
        <f>SUM(O167+O184)</f>
        <v>34719</v>
      </c>
      <c r="P185" s="51"/>
      <c r="Q185" s="51"/>
    </row>
    <row r="186" spans="1:17" s="57" customFormat="1" ht="15">
      <c r="A186" s="50" t="s">
        <v>367</v>
      </c>
      <c r="B186" s="48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6"/>
      <c r="Q186" s="56"/>
    </row>
    <row r="187" spans="1:17" s="57" customFormat="1" ht="15">
      <c r="A187" s="50" t="s">
        <v>368</v>
      </c>
      <c r="B187" s="48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6"/>
      <c r="Q187" s="56"/>
    </row>
    <row r="188" spans="1:17" s="57" customFormat="1" ht="15" hidden="1">
      <c r="A188" s="60" t="s">
        <v>369</v>
      </c>
      <c r="B188" s="54" t="s">
        <v>370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6"/>
      <c r="Q188" s="56"/>
    </row>
    <row r="189" spans="1:17" s="57" customFormat="1" ht="15" hidden="1">
      <c r="A189" s="53" t="s">
        <v>371</v>
      </c>
      <c r="B189" s="54" t="s">
        <v>372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6"/>
      <c r="Q189" s="56"/>
    </row>
    <row r="190" spans="1:17" s="57" customFormat="1" ht="15">
      <c r="A190" s="60" t="s">
        <v>373</v>
      </c>
      <c r="B190" s="54" t="s">
        <v>374</v>
      </c>
      <c r="C190" s="55">
        <v>4000</v>
      </c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>
        <v>4000</v>
      </c>
      <c r="P190" s="56"/>
      <c r="Q190" s="56"/>
    </row>
    <row r="191" spans="1:17" s="52" customFormat="1" ht="14.25">
      <c r="A191" s="58" t="s">
        <v>375</v>
      </c>
      <c r="B191" s="59" t="s">
        <v>376</v>
      </c>
      <c r="C191" s="50">
        <f>SUM(C190)</f>
        <v>4000</v>
      </c>
      <c r="D191" s="50">
        <f aca="true" t="shared" si="28" ref="D191:N191">SUM(D190)</f>
        <v>0</v>
      </c>
      <c r="E191" s="50">
        <f t="shared" si="28"/>
        <v>0</v>
      </c>
      <c r="F191" s="50">
        <f t="shared" si="28"/>
        <v>0</v>
      </c>
      <c r="G191" s="50">
        <f t="shared" si="28"/>
        <v>0</v>
      </c>
      <c r="H191" s="50">
        <f t="shared" si="28"/>
        <v>0</v>
      </c>
      <c r="I191" s="50">
        <f t="shared" si="28"/>
        <v>0</v>
      </c>
      <c r="J191" s="50">
        <f t="shared" si="28"/>
        <v>0</v>
      </c>
      <c r="K191" s="50">
        <f t="shared" si="28"/>
        <v>0</v>
      </c>
      <c r="L191" s="50">
        <f t="shared" si="28"/>
        <v>0</v>
      </c>
      <c r="M191" s="50">
        <f t="shared" si="28"/>
        <v>0</v>
      </c>
      <c r="N191" s="50">
        <f t="shared" si="28"/>
        <v>0</v>
      </c>
      <c r="O191" s="50">
        <f>SUM(O188:O190)</f>
        <v>4000</v>
      </c>
      <c r="P191" s="51"/>
      <c r="Q191" s="51"/>
    </row>
    <row r="192" spans="1:17" s="57" customFormat="1" ht="15" hidden="1">
      <c r="A192" s="53" t="s">
        <v>377</v>
      </c>
      <c r="B192" s="54" t="s">
        <v>378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6"/>
      <c r="Q192" s="56"/>
    </row>
    <row r="193" spans="1:17" s="57" customFormat="1" ht="15" hidden="1">
      <c r="A193" s="60" t="s">
        <v>379</v>
      </c>
      <c r="B193" s="54" t="s">
        <v>380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6"/>
      <c r="Q193" s="56"/>
    </row>
    <row r="194" spans="1:17" s="57" customFormat="1" ht="15" hidden="1">
      <c r="A194" s="53" t="s">
        <v>381</v>
      </c>
      <c r="B194" s="54" t="s">
        <v>382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6"/>
      <c r="Q194" s="56"/>
    </row>
    <row r="195" spans="1:17" s="57" customFormat="1" ht="15" hidden="1">
      <c r="A195" s="60" t="s">
        <v>383</v>
      </c>
      <c r="B195" s="54" t="s">
        <v>384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6"/>
      <c r="Q195" s="56"/>
    </row>
    <row r="196" spans="1:17" s="57" customFormat="1" ht="15" hidden="1">
      <c r="A196" s="61" t="s">
        <v>385</v>
      </c>
      <c r="B196" s="59" t="s">
        <v>386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6"/>
      <c r="Q196" s="56"/>
    </row>
    <row r="197" spans="1:17" s="57" customFormat="1" ht="15">
      <c r="A197" s="54" t="s">
        <v>387</v>
      </c>
      <c r="B197" s="54" t="s">
        <v>388</v>
      </c>
      <c r="C197" s="55">
        <v>429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>
        <v>429</v>
      </c>
      <c r="P197" s="56"/>
      <c r="Q197" s="56"/>
    </row>
    <row r="198" spans="1:17" s="57" customFormat="1" ht="30" hidden="1">
      <c r="A198" s="54" t="s">
        <v>389</v>
      </c>
      <c r="B198" s="54" t="s">
        <v>388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6"/>
      <c r="Q198" s="56"/>
    </row>
    <row r="199" spans="1:17" s="57" customFormat="1" ht="15" hidden="1">
      <c r="A199" s="54" t="s">
        <v>390</v>
      </c>
      <c r="B199" s="54" t="s">
        <v>391</v>
      </c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6"/>
      <c r="Q199" s="56"/>
    </row>
    <row r="200" spans="1:17" s="57" customFormat="1" ht="15" hidden="1">
      <c r="A200" s="54" t="s">
        <v>392</v>
      </c>
      <c r="B200" s="54" t="s">
        <v>391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6"/>
      <c r="Q200" s="56"/>
    </row>
    <row r="201" spans="1:17" s="52" customFormat="1" ht="14.25">
      <c r="A201" s="59" t="s">
        <v>393</v>
      </c>
      <c r="B201" s="59" t="s">
        <v>394</v>
      </c>
      <c r="C201" s="50">
        <f>SUM(C197:C200)</f>
        <v>429</v>
      </c>
      <c r="D201" s="50">
        <f aca="true" t="shared" si="29" ref="D201:N201">SUM(D197:D200)</f>
        <v>0</v>
      </c>
      <c r="E201" s="50">
        <f t="shared" si="29"/>
        <v>0</v>
      </c>
      <c r="F201" s="50">
        <f t="shared" si="29"/>
        <v>0</v>
      </c>
      <c r="G201" s="50">
        <f t="shared" si="29"/>
        <v>0</v>
      </c>
      <c r="H201" s="50">
        <f t="shared" si="29"/>
        <v>0</v>
      </c>
      <c r="I201" s="50">
        <f t="shared" si="29"/>
        <v>0</v>
      </c>
      <c r="J201" s="50">
        <f t="shared" si="29"/>
        <v>0</v>
      </c>
      <c r="K201" s="50">
        <f t="shared" si="29"/>
        <v>0</v>
      </c>
      <c r="L201" s="50">
        <f t="shared" si="29"/>
        <v>0</v>
      </c>
      <c r="M201" s="50">
        <f t="shared" si="29"/>
        <v>0</v>
      </c>
      <c r="N201" s="50">
        <f t="shared" si="29"/>
        <v>0</v>
      </c>
      <c r="O201" s="50">
        <f>SUM(O197:O200)</f>
        <v>429</v>
      </c>
      <c r="P201" s="51"/>
      <c r="Q201" s="51"/>
    </row>
    <row r="202" spans="1:17" s="57" customFormat="1" ht="15" hidden="1">
      <c r="A202" s="60" t="s">
        <v>395</v>
      </c>
      <c r="B202" s="54" t="s">
        <v>396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6"/>
      <c r="Q202" s="56"/>
    </row>
    <row r="203" spans="1:17" s="57" customFormat="1" ht="15" hidden="1">
      <c r="A203" s="60" t="s">
        <v>397</v>
      </c>
      <c r="B203" s="54" t="s">
        <v>398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6"/>
      <c r="Q203" s="56"/>
    </row>
    <row r="204" spans="1:17" s="57" customFormat="1" ht="15" hidden="1">
      <c r="A204" s="60" t="s">
        <v>399</v>
      </c>
      <c r="B204" s="54" t="s">
        <v>400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6"/>
      <c r="Q204" s="56"/>
    </row>
    <row r="205" spans="1:17" s="57" customFormat="1" ht="15" hidden="1">
      <c r="A205" s="60" t="s">
        <v>401</v>
      </c>
      <c r="B205" s="54" t="s">
        <v>402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6"/>
      <c r="Q205" s="56"/>
    </row>
    <row r="206" spans="1:17" s="57" customFormat="1" ht="15" hidden="1">
      <c r="A206" s="53" t="s">
        <v>403</v>
      </c>
      <c r="B206" s="54" t="s">
        <v>404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6"/>
      <c r="Q206" s="56"/>
    </row>
    <row r="207" spans="1:17" s="52" customFormat="1" ht="13.5" customHeight="1">
      <c r="A207" s="58" t="s">
        <v>405</v>
      </c>
      <c r="B207" s="59" t="s">
        <v>406</v>
      </c>
      <c r="C207" s="50">
        <f>SUM(C191+C201)</f>
        <v>4429</v>
      </c>
      <c r="D207" s="50">
        <f aca="true" t="shared" si="30" ref="D207:N207">SUM(D191+D201)</f>
        <v>0</v>
      </c>
      <c r="E207" s="50">
        <f t="shared" si="30"/>
        <v>0</v>
      </c>
      <c r="F207" s="50">
        <f t="shared" si="30"/>
        <v>0</v>
      </c>
      <c r="G207" s="50">
        <f t="shared" si="30"/>
        <v>0</v>
      </c>
      <c r="H207" s="50">
        <f t="shared" si="30"/>
        <v>0</v>
      </c>
      <c r="I207" s="50">
        <f t="shared" si="30"/>
        <v>0</v>
      </c>
      <c r="J207" s="50">
        <f t="shared" si="30"/>
        <v>0</v>
      </c>
      <c r="K207" s="50">
        <f t="shared" si="30"/>
        <v>0</v>
      </c>
      <c r="L207" s="50">
        <f t="shared" si="30"/>
        <v>0</v>
      </c>
      <c r="M207" s="50">
        <f t="shared" si="30"/>
        <v>0</v>
      </c>
      <c r="N207" s="50">
        <f t="shared" si="30"/>
        <v>0</v>
      </c>
      <c r="O207" s="50">
        <f>SUM(O191+O196+O201)</f>
        <v>4429</v>
      </c>
      <c r="P207" s="51"/>
      <c r="Q207" s="51"/>
    </row>
    <row r="208" spans="1:17" s="57" customFormat="1" ht="15" hidden="1">
      <c r="A208" s="53" t="s">
        <v>407</v>
      </c>
      <c r="B208" s="54" t="s">
        <v>408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6"/>
      <c r="Q208" s="56"/>
    </row>
    <row r="209" spans="1:17" s="57" customFormat="1" ht="15" hidden="1">
      <c r="A209" s="53" t="s">
        <v>409</v>
      </c>
      <c r="B209" s="54" t="s">
        <v>410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6"/>
      <c r="Q209" s="56"/>
    </row>
    <row r="210" spans="1:17" s="57" customFormat="1" ht="15" hidden="1">
      <c r="A210" s="60" t="s">
        <v>411</v>
      </c>
      <c r="B210" s="54" t="s">
        <v>412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6"/>
      <c r="Q210" s="56"/>
    </row>
    <row r="211" spans="1:17" s="57" customFormat="1" ht="15" hidden="1">
      <c r="A211" s="60" t="s">
        <v>413</v>
      </c>
      <c r="B211" s="54" t="s">
        <v>414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6"/>
    </row>
    <row r="212" spans="1:17" s="57" customFormat="1" ht="15" hidden="1">
      <c r="A212" s="61" t="s">
        <v>415</v>
      </c>
      <c r="B212" s="59" t="s">
        <v>416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6"/>
      <c r="Q212" s="56"/>
    </row>
    <row r="213" spans="1:17" s="57" customFormat="1" ht="15" hidden="1">
      <c r="A213" s="58" t="s">
        <v>417</v>
      </c>
      <c r="B213" s="59" t="s">
        <v>418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6"/>
      <c r="Q213" s="56"/>
    </row>
    <row r="214" spans="1:17" s="52" customFormat="1" ht="14.25">
      <c r="A214" s="61" t="s">
        <v>419</v>
      </c>
      <c r="B214" s="59" t="s">
        <v>420</v>
      </c>
      <c r="C214" s="50">
        <f>SUM(C207+C212+C213)</f>
        <v>4429</v>
      </c>
      <c r="D214" s="50">
        <f aca="true" t="shared" si="31" ref="D214:N214">SUM(D207+D212+D213)</f>
        <v>0</v>
      </c>
      <c r="E214" s="50">
        <f t="shared" si="31"/>
        <v>0</v>
      </c>
      <c r="F214" s="50">
        <f t="shared" si="31"/>
        <v>0</v>
      </c>
      <c r="G214" s="50">
        <f t="shared" si="31"/>
        <v>0</v>
      </c>
      <c r="H214" s="50">
        <f t="shared" si="31"/>
        <v>0</v>
      </c>
      <c r="I214" s="50">
        <f t="shared" si="31"/>
        <v>0</v>
      </c>
      <c r="J214" s="50">
        <f t="shared" si="31"/>
        <v>0</v>
      </c>
      <c r="K214" s="50">
        <f t="shared" si="31"/>
        <v>0</v>
      </c>
      <c r="L214" s="50">
        <f t="shared" si="31"/>
        <v>0</v>
      </c>
      <c r="M214" s="50">
        <f t="shared" si="31"/>
        <v>0</v>
      </c>
      <c r="N214" s="50">
        <f t="shared" si="31"/>
        <v>0</v>
      </c>
      <c r="O214" s="50">
        <f>SUM(O191+O201)</f>
        <v>4429</v>
      </c>
      <c r="P214" s="51"/>
      <c r="Q214" s="51"/>
    </row>
    <row r="215" spans="1:17" s="52" customFormat="1" ht="14.25">
      <c r="A215" s="50" t="s">
        <v>421</v>
      </c>
      <c r="B215" s="50"/>
      <c r="C215" s="50">
        <f>SUM(C185+C214)</f>
        <v>7056</v>
      </c>
      <c r="D215" s="50">
        <f aca="true" t="shared" si="32" ref="D215:N215">SUM(D185+D214)</f>
        <v>1617</v>
      </c>
      <c r="E215" s="50">
        <f t="shared" si="32"/>
        <v>2794</v>
      </c>
      <c r="F215" s="50">
        <f t="shared" si="32"/>
        <v>5880</v>
      </c>
      <c r="G215" s="50">
        <f t="shared" si="32"/>
        <v>1624</v>
      </c>
      <c r="H215" s="50">
        <f t="shared" si="32"/>
        <v>1619</v>
      </c>
      <c r="I215" s="50">
        <f t="shared" si="32"/>
        <v>5453</v>
      </c>
      <c r="J215" s="50">
        <f t="shared" si="32"/>
        <v>1619</v>
      </c>
      <c r="K215" s="50">
        <f t="shared" si="32"/>
        <v>2794</v>
      </c>
      <c r="L215" s="50">
        <f t="shared" si="32"/>
        <v>1619</v>
      </c>
      <c r="M215" s="50">
        <f t="shared" si="32"/>
        <v>5454</v>
      </c>
      <c r="N215" s="50">
        <f t="shared" si="32"/>
        <v>1619</v>
      </c>
      <c r="O215" s="50">
        <f>SUM(O185+O214)</f>
        <v>39148</v>
      </c>
      <c r="P215" s="51"/>
      <c r="Q215" s="51"/>
    </row>
    <row r="216" spans="2:17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</sheetData>
  <sheetProtection/>
  <mergeCells count="2">
    <mergeCell ref="A2:O2"/>
    <mergeCell ref="A3:O3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">
      <selection activeCell="K28" sqref="K28"/>
    </sheetView>
  </sheetViews>
  <sheetFormatPr defaultColWidth="9.140625" defaultRowHeight="15"/>
  <cols>
    <col min="1" max="1" width="63.8515625" style="0" customWidth="1"/>
    <col min="3" max="3" width="14.8515625" style="0" customWidth="1"/>
    <col min="4" max="4" width="13.57421875" style="0" customWidth="1"/>
    <col min="5" max="5" width="14.7109375" style="0" customWidth="1"/>
    <col min="6" max="6" width="14.28125" style="0" customWidth="1"/>
  </cols>
  <sheetData>
    <row r="1" spans="1:10" ht="15">
      <c r="A1" s="124" t="s">
        <v>422</v>
      </c>
      <c r="B1" s="127"/>
      <c r="C1" s="127"/>
      <c r="D1" s="127"/>
      <c r="E1" s="127"/>
      <c r="F1" s="127"/>
      <c r="G1" s="4"/>
      <c r="H1" s="4"/>
      <c r="I1" s="4"/>
      <c r="J1" s="4"/>
    </row>
    <row r="2" spans="1:9" ht="32.25" customHeight="1">
      <c r="A2" s="128" t="s">
        <v>449</v>
      </c>
      <c r="B2" s="128"/>
      <c r="C2" s="128"/>
      <c r="D2" s="128"/>
      <c r="E2" s="128"/>
      <c r="F2" s="128"/>
      <c r="G2" s="120"/>
      <c r="H2" s="120"/>
      <c r="I2" s="120"/>
    </row>
    <row r="3" ht="15" hidden="1"/>
    <row r="4" ht="45" hidden="1">
      <c r="A4" s="105" t="s">
        <v>450</v>
      </c>
    </row>
    <row r="5" ht="45" hidden="1">
      <c r="A5" s="106" t="s">
        <v>451</v>
      </c>
    </row>
    <row r="6" ht="30" hidden="1">
      <c r="A6" s="106" t="s">
        <v>452</v>
      </c>
    </row>
    <row r="7" ht="15" hidden="1">
      <c r="A7" s="107" t="s">
        <v>453</v>
      </c>
    </row>
    <row r="8" ht="21" customHeight="1"/>
    <row r="9" ht="15" hidden="1">
      <c r="A9" s="19" t="s">
        <v>454</v>
      </c>
    </row>
    <row r="10" ht="15" hidden="1">
      <c r="A10" s="19" t="s">
        <v>455</v>
      </c>
    </row>
    <row r="11" ht="15" hidden="1">
      <c r="A11" s="5" t="s">
        <v>456</v>
      </c>
    </row>
    <row r="12" ht="15" hidden="1">
      <c r="A12" s="5" t="s">
        <v>457</v>
      </c>
    </row>
    <row r="13" ht="15" hidden="1">
      <c r="A13" s="5" t="s">
        <v>458</v>
      </c>
    </row>
    <row r="14" ht="15" hidden="1">
      <c r="A14" s="5" t="s">
        <v>459</v>
      </c>
    </row>
    <row r="15" ht="15" hidden="1">
      <c r="A15" s="5" t="s">
        <v>460</v>
      </c>
    </row>
    <row r="16" ht="15" hidden="1">
      <c r="A16" s="5" t="s">
        <v>461</v>
      </c>
    </row>
    <row r="17" ht="15">
      <c r="A17" s="5"/>
    </row>
    <row r="18" ht="15.75" customHeight="1">
      <c r="A18" s="5" t="s">
        <v>462</v>
      </c>
    </row>
    <row r="19" spans="1:10" ht="15.75" customHeight="1">
      <c r="A19" s="6" t="s">
        <v>3</v>
      </c>
      <c r="B19" s="7" t="s">
        <v>4</v>
      </c>
      <c r="C19" s="108" t="s">
        <v>463</v>
      </c>
      <c r="D19" s="108" t="s">
        <v>464</v>
      </c>
      <c r="E19" s="108" t="s">
        <v>465</v>
      </c>
      <c r="F19" s="108" t="s">
        <v>466</v>
      </c>
      <c r="G19" s="108" t="s">
        <v>467</v>
      </c>
      <c r="H19" s="108" t="s">
        <v>468</v>
      </c>
      <c r="I19" s="108" t="s">
        <v>469</v>
      </c>
      <c r="J19" s="108" t="s">
        <v>470</v>
      </c>
    </row>
    <row r="20" spans="1:10" ht="15" customHeight="1">
      <c r="A20" s="28" t="s">
        <v>369</v>
      </c>
      <c r="B20" s="15" t="s">
        <v>370</v>
      </c>
      <c r="C20" s="12"/>
      <c r="D20" s="12"/>
      <c r="E20" s="12"/>
      <c r="F20" s="12"/>
      <c r="G20" s="12"/>
      <c r="H20" s="12"/>
      <c r="I20" s="12"/>
      <c r="J20" s="109"/>
    </row>
    <row r="21" spans="1:10" ht="15" customHeight="1">
      <c r="A21" s="110" t="s">
        <v>471</v>
      </c>
      <c r="B21" s="110" t="s">
        <v>370</v>
      </c>
      <c r="C21" s="12"/>
      <c r="D21" s="12"/>
      <c r="E21" s="12"/>
      <c r="F21" s="12"/>
      <c r="G21" s="12"/>
      <c r="H21" s="12"/>
      <c r="I21" s="12"/>
      <c r="J21" s="109"/>
    </row>
    <row r="22" spans="1:10" ht="14.25" customHeight="1">
      <c r="A22" s="27" t="s">
        <v>371</v>
      </c>
      <c r="B22" s="15" t="s">
        <v>372</v>
      </c>
      <c r="C22" s="12"/>
      <c r="D22" s="12"/>
      <c r="E22" s="12"/>
      <c r="F22" s="12"/>
      <c r="G22" s="12"/>
      <c r="H22" s="12"/>
      <c r="I22" s="12"/>
      <c r="J22" s="109"/>
    </row>
    <row r="23" spans="1:10" ht="14.25" customHeight="1">
      <c r="A23" s="28" t="s">
        <v>472</v>
      </c>
      <c r="B23" s="15" t="s">
        <v>374</v>
      </c>
      <c r="C23" s="12">
        <v>4000</v>
      </c>
      <c r="D23" s="12"/>
      <c r="E23" s="12"/>
      <c r="F23" s="12"/>
      <c r="G23" s="12">
        <v>4000</v>
      </c>
      <c r="H23" s="12"/>
      <c r="I23" s="12"/>
      <c r="J23" s="109"/>
    </row>
    <row r="24" spans="1:10" ht="14.25" customHeight="1">
      <c r="A24" s="110" t="s">
        <v>471</v>
      </c>
      <c r="B24" s="110" t="s">
        <v>374</v>
      </c>
      <c r="C24" s="12">
        <v>4000</v>
      </c>
      <c r="D24" s="12"/>
      <c r="E24" s="12"/>
      <c r="F24" s="12"/>
      <c r="G24" s="12">
        <v>4000</v>
      </c>
      <c r="H24" s="12"/>
      <c r="I24" s="12"/>
      <c r="J24" s="109"/>
    </row>
    <row r="25" spans="1:10" ht="14.25" customHeight="1">
      <c r="A25" s="111" t="s">
        <v>375</v>
      </c>
      <c r="B25" s="22" t="s">
        <v>376</v>
      </c>
      <c r="C25" s="18">
        <v>4000</v>
      </c>
      <c r="D25" s="12"/>
      <c r="E25" s="12"/>
      <c r="F25" s="12"/>
      <c r="G25" s="18">
        <v>4000</v>
      </c>
      <c r="H25" s="12"/>
      <c r="I25" s="12"/>
      <c r="J25" s="109"/>
    </row>
    <row r="26" spans="1:10" ht="14.25" customHeight="1">
      <c r="A26" s="27" t="s">
        <v>473</v>
      </c>
      <c r="B26" s="15" t="s">
        <v>378</v>
      </c>
      <c r="C26" s="12"/>
      <c r="D26" s="12"/>
      <c r="E26" s="12"/>
      <c r="F26" s="12"/>
      <c r="G26" s="12"/>
      <c r="H26" s="12"/>
      <c r="I26" s="12"/>
      <c r="J26" s="109"/>
    </row>
    <row r="27" spans="1:10" ht="13.5" customHeight="1">
      <c r="A27" s="110" t="s">
        <v>474</v>
      </c>
      <c r="B27" s="110" t="s">
        <v>378</v>
      </c>
      <c r="C27" s="12"/>
      <c r="D27" s="12"/>
      <c r="E27" s="12"/>
      <c r="F27" s="12"/>
      <c r="G27" s="12"/>
      <c r="H27" s="12"/>
      <c r="I27" s="12"/>
      <c r="J27" s="109"/>
    </row>
    <row r="28" spans="1:10" ht="13.5" customHeight="1">
      <c r="A28" s="28" t="s">
        <v>379</v>
      </c>
      <c r="B28" s="15" t="s">
        <v>380</v>
      </c>
      <c r="C28" s="12"/>
      <c r="D28" s="12"/>
      <c r="E28" s="12"/>
      <c r="F28" s="12"/>
      <c r="G28" s="12"/>
      <c r="H28" s="12"/>
      <c r="I28" s="12"/>
      <c r="J28" s="109"/>
    </row>
    <row r="29" spans="1:10" ht="15" customHeight="1">
      <c r="A29" s="24" t="s">
        <v>475</v>
      </c>
      <c r="B29" s="15" t="s">
        <v>382</v>
      </c>
      <c r="C29" s="109"/>
      <c r="D29" s="109"/>
      <c r="E29" s="109"/>
      <c r="F29" s="109"/>
      <c r="G29" s="109"/>
      <c r="H29" s="109"/>
      <c r="I29" s="109"/>
      <c r="J29" s="109"/>
    </row>
    <row r="30" spans="1:10" ht="15" customHeight="1">
      <c r="A30" s="110" t="s">
        <v>476</v>
      </c>
      <c r="B30" s="110" t="s">
        <v>382</v>
      </c>
      <c r="C30" s="109"/>
      <c r="D30" s="109"/>
      <c r="E30" s="109"/>
      <c r="F30" s="109"/>
      <c r="G30" s="109"/>
      <c r="H30" s="109"/>
      <c r="I30" s="109"/>
      <c r="J30" s="109"/>
    </row>
    <row r="31" spans="1:10" ht="15.75" customHeight="1">
      <c r="A31" s="28" t="s">
        <v>383</v>
      </c>
      <c r="B31" s="15" t="s">
        <v>384</v>
      </c>
      <c r="C31" s="109"/>
      <c r="D31" s="109"/>
      <c r="E31" s="109"/>
      <c r="F31" s="109"/>
      <c r="G31" s="109"/>
      <c r="H31" s="109"/>
      <c r="I31" s="109"/>
      <c r="J31" s="109"/>
    </row>
    <row r="32" spans="1:10" ht="16.5" customHeight="1">
      <c r="A32" s="112" t="s">
        <v>385</v>
      </c>
      <c r="B32" s="22" t="s">
        <v>386</v>
      </c>
      <c r="C32" s="109"/>
      <c r="D32" s="109"/>
      <c r="E32" s="109"/>
      <c r="F32" s="109"/>
      <c r="G32" s="109"/>
      <c r="H32" s="109"/>
      <c r="I32" s="109"/>
      <c r="J32" s="109"/>
    </row>
    <row r="33" spans="1:10" ht="15" customHeight="1">
      <c r="A33" s="27" t="s">
        <v>407</v>
      </c>
      <c r="B33" s="15" t="s">
        <v>408</v>
      </c>
      <c r="C33" s="109"/>
      <c r="D33" s="109"/>
      <c r="E33" s="109"/>
      <c r="F33" s="109"/>
      <c r="G33" s="109"/>
      <c r="H33" s="109"/>
      <c r="I33" s="109"/>
      <c r="J33" s="109"/>
    </row>
    <row r="34" spans="1:10" ht="12.75" customHeight="1">
      <c r="A34" s="24" t="s">
        <v>409</v>
      </c>
      <c r="B34" s="15" t="s">
        <v>410</v>
      </c>
      <c r="C34" s="109"/>
      <c r="D34" s="109"/>
      <c r="E34" s="109"/>
      <c r="F34" s="109"/>
      <c r="G34" s="109"/>
      <c r="H34" s="109"/>
      <c r="I34" s="109"/>
      <c r="J34" s="109"/>
    </row>
    <row r="35" spans="1:10" ht="14.25" customHeight="1">
      <c r="A35" s="28" t="s">
        <v>411</v>
      </c>
      <c r="B35" s="15" t="s">
        <v>412</v>
      </c>
      <c r="C35" s="109"/>
      <c r="D35" s="109"/>
      <c r="E35" s="109"/>
      <c r="F35" s="109"/>
      <c r="G35" s="109"/>
      <c r="H35" s="109"/>
      <c r="I35" s="109"/>
      <c r="J35" s="109"/>
    </row>
    <row r="36" spans="1:10" ht="15" customHeight="1">
      <c r="A36" s="28" t="s">
        <v>413</v>
      </c>
      <c r="B36" s="15" t="s">
        <v>414</v>
      </c>
      <c r="C36" s="109"/>
      <c r="D36" s="109"/>
      <c r="E36" s="109"/>
      <c r="F36" s="109"/>
      <c r="G36" s="109"/>
      <c r="H36" s="109"/>
      <c r="I36" s="109"/>
      <c r="J36" s="109"/>
    </row>
    <row r="37" spans="1:10" ht="15.75" customHeight="1">
      <c r="A37" s="110" t="s">
        <v>477</v>
      </c>
      <c r="B37" s="110" t="s">
        <v>414</v>
      </c>
      <c r="C37" s="109"/>
      <c r="D37" s="109"/>
      <c r="E37" s="109"/>
      <c r="F37" s="109"/>
      <c r="G37" s="109"/>
      <c r="H37" s="109"/>
      <c r="I37" s="109"/>
      <c r="J37" s="109"/>
    </row>
    <row r="38" spans="1:10" ht="15.75" customHeight="1">
      <c r="A38" s="110" t="s">
        <v>478</v>
      </c>
      <c r="B38" s="110" t="s">
        <v>414</v>
      </c>
      <c r="C38" s="109"/>
      <c r="D38" s="109"/>
      <c r="E38" s="109"/>
      <c r="F38" s="109"/>
      <c r="G38" s="109"/>
      <c r="H38" s="109"/>
      <c r="I38" s="109"/>
      <c r="J38" s="109"/>
    </row>
    <row r="39" spans="1:10" ht="15" customHeight="1">
      <c r="A39" s="113" t="s">
        <v>479</v>
      </c>
      <c r="B39" s="113" t="s">
        <v>414</v>
      </c>
      <c r="C39" s="109"/>
      <c r="D39" s="109"/>
      <c r="E39" s="109"/>
      <c r="F39" s="109"/>
      <c r="G39" s="109"/>
      <c r="H39" s="109"/>
      <c r="I39" s="109"/>
      <c r="J39" s="109"/>
    </row>
    <row r="40" spans="1:10" ht="14.25" customHeight="1">
      <c r="A40" s="112" t="s">
        <v>415</v>
      </c>
      <c r="B40" s="22" t="s">
        <v>416</v>
      </c>
      <c r="C40" s="109"/>
      <c r="D40" s="109"/>
      <c r="E40" s="109"/>
      <c r="F40" s="109"/>
      <c r="G40" s="109"/>
      <c r="H40" s="109"/>
      <c r="I40" s="109"/>
      <c r="J40" s="109"/>
    </row>
    <row r="41" spans="1:10" ht="14.25" customHeigh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</row>
    <row r="42" spans="1:10" ht="14.25" customHeight="1">
      <c r="A42" s="114"/>
      <c r="B42" s="115"/>
      <c r="C42" s="116"/>
      <c r="D42" s="116"/>
      <c r="E42" s="116"/>
      <c r="F42" s="116"/>
      <c r="G42" s="116"/>
      <c r="H42" s="116"/>
      <c r="I42" s="116"/>
      <c r="J42" s="116"/>
    </row>
    <row r="43" spans="1:6" ht="15">
      <c r="A43" s="114"/>
      <c r="B43" s="115"/>
      <c r="F43" t="s">
        <v>482</v>
      </c>
    </row>
    <row r="44" spans="1:6" ht="30">
      <c r="A44" s="6" t="s">
        <v>3</v>
      </c>
      <c r="B44" s="7" t="s">
        <v>4</v>
      </c>
      <c r="C44" s="117" t="s">
        <v>467</v>
      </c>
      <c r="D44" s="117" t="s">
        <v>468</v>
      </c>
      <c r="E44" s="117" t="s">
        <v>469</v>
      </c>
      <c r="F44" s="117" t="s">
        <v>470</v>
      </c>
    </row>
    <row r="45" spans="1:6" ht="29.25">
      <c r="A45" s="118" t="s">
        <v>480</v>
      </c>
      <c r="B45" s="22"/>
      <c r="C45" s="109"/>
      <c r="D45" s="109"/>
      <c r="E45" s="109"/>
      <c r="F45" s="109"/>
    </row>
    <row r="46" spans="1:6" ht="15">
      <c r="A46" s="108" t="s">
        <v>456</v>
      </c>
      <c r="B46" s="22" t="s">
        <v>302</v>
      </c>
      <c r="C46" s="109">
        <v>2350</v>
      </c>
      <c r="D46" s="109">
        <v>2350</v>
      </c>
      <c r="E46" s="109">
        <v>2350</v>
      </c>
      <c r="F46" s="109">
        <v>2350</v>
      </c>
    </row>
    <row r="47" spans="1:6" ht="30">
      <c r="A47" s="108" t="s">
        <v>457</v>
      </c>
      <c r="B47" s="22" t="s">
        <v>306</v>
      </c>
      <c r="C47" s="109">
        <v>5859</v>
      </c>
      <c r="D47" s="109">
        <v>5600</v>
      </c>
      <c r="E47" s="109">
        <v>5630</v>
      </c>
      <c r="F47" s="109">
        <v>5660</v>
      </c>
    </row>
    <row r="48" spans="1:6" ht="15">
      <c r="A48" s="108" t="s">
        <v>458</v>
      </c>
      <c r="B48" s="22" t="s">
        <v>318</v>
      </c>
      <c r="C48" s="109"/>
      <c r="D48" s="109"/>
      <c r="E48" s="109"/>
      <c r="F48" s="109"/>
    </row>
    <row r="49" spans="1:6" ht="30">
      <c r="A49" s="108" t="s">
        <v>459</v>
      </c>
      <c r="B49" s="22"/>
      <c r="C49" s="109"/>
      <c r="D49" s="109"/>
      <c r="E49" s="109"/>
      <c r="F49" s="109"/>
    </row>
    <row r="50" spans="1:6" ht="15">
      <c r="A50" s="108" t="s">
        <v>460</v>
      </c>
      <c r="B50" s="22"/>
      <c r="C50" s="109"/>
      <c r="D50" s="109"/>
      <c r="E50" s="109"/>
      <c r="F50" s="109"/>
    </row>
    <row r="51" spans="1:6" ht="15">
      <c r="A51" s="108" t="s">
        <v>461</v>
      </c>
      <c r="B51" s="22"/>
      <c r="C51" s="109"/>
      <c r="D51" s="109"/>
      <c r="E51" s="109"/>
      <c r="F51" s="109"/>
    </row>
    <row r="52" spans="1:6" s="38" customFormat="1" ht="15">
      <c r="A52" s="112" t="s">
        <v>481</v>
      </c>
      <c r="B52" s="22"/>
      <c r="C52" s="119">
        <f>SUM(C46:C51)</f>
        <v>8209</v>
      </c>
      <c r="D52" s="119">
        <f>SUM(D46:D51)</f>
        <v>7950</v>
      </c>
      <c r="E52" s="119">
        <f>SUM(E46:E51)</f>
        <v>7980</v>
      </c>
      <c r="F52" s="119">
        <f>SUM(F46:F51)</f>
        <v>8010</v>
      </c>
    </row>
  </sheetData>
  <sheetProtection/>
  <mergeCells count="2">
    <mergeCell ref="A1:F1"/>
    <mergeCell ref="A2:F2"/>
  </mergeCells>
  <hyperlinks>
    <hyperlink ref="A32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">
      <selection activeCell="F51" sqref="F51"/>
    </sheetView>
  </sheetViews>
  <sheetFormatPr defaultColWidth="9.140625" defaultRowHeight="15"/>
  <cols>
    <col min="1" max="1" width="55.5742187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6.28125" style="0" customWidth="1"/>
  </cols>
  <sheetData>
    <row r="1" spans="1:6" ht="15" hidden="1">
      <c r="A1" s="35" t="s">
        <v>0</v>
      </c>
      <c r="B1" s="36"/>
      <c r="C1" s="36"/>
      <c r="D1" s="36"/>
      <c r="E1" s="36"/>
      <c r="F1" s="36"/>
    </row>
    <row r="2" spans="1:9" ht="30.75" customHeight="1">
      <c r="A2" s="129" t="s">
        <v>422</v>
      </c>
      <c r="B2" s="130"/>
      <c r="C2" s="130"/>
      <c r="D2" s="130"/>
      <c r="E2" s="130"/>
      <c r="F2" s="130"/>
      <c r="G2" s="130"/>
      <c r="H2" s="130"/>
      <c r="I2" s="130"/>
    </row>
    <row r="3" spans="1:9" ht="23.25" customHeight="1">
      <c r="A3" s="131" t="s">
        <v>428</v>
      </c>
      <c r="B3" s="127"/>
      <c r="C3" s="127"/>
      <c r="D3" s="127"/>
      <c r="E3" s="127"/>
      <c r="F3" s="127"/>
      <c r="G3" s="127"/>
      <c r="H3" s="127"/>
      <c r="I3" s="127"/>
    </row>
    <row r="5" spans="1:9" ht="15">
      <c r="A5" s="37" t="s">
        <v>2</v>
      </c>
      <c r="I5" t="s">
        <v>448</v>
      </c>
    </row>
    <row r="6" spans="1:9" ht="36.75">
      <c r="A6" s="39" t="s">
        <v>429</v>
      </c>
      <c r="B6" s="40" t="s">
        <v>430</v>
      </c>
      <c r="C6" s="40" t="s">
        <v>431</v>
      </c>
      <c r="D6" s="40" t="s">
        <v>432</v>
      </c>
      <c r="E6" s="40" t="s">
        <v>433</v>
      </c>
      <c r="F6" s="40" t="s">
        <v>434</v>
      </c>
      <c r="G6" s="40" t="s">
        <v>435</v>
      </c>
      <c r="H6" s="40" t="s">
        <v>436</v>
      </c>
      <c r="I6" s="41" t="s">
        <v>437</v>
      </c>
    </row>
    <row r="7" spans="1:9" ht="15.75" hidden="1">
      <c r="A7" s="42"/>
      <c r="B7" s="42"/>
      <c r="C7" s="43"/>
      <c r="D7" s="43"/>
      <c r="E7" s="43"/>
      <c r="F7" s="43"/>
      <c r="G7" s="43"/>
      <c r="H7" s="43"/>
      <c r="I7" s="43"/>
    </row>
    <row r="8" spans="1:9" ht="15.75" hidden="1">
      <c r="A8" s="42"/>
      <c r="B8" s="42"/>
      <c r="C8" s="43"/>
      <c r="D8" s="43"/>
      <c r="E8" s="43"/>
      <c r="F8" s="43"/>
      <c r="G8" s="43"/>
      <c r="H8" s="43"/>
      <c r="I8" s="43"/>
    </row>
    <row r="9" spans="1:9" ht="15.75" hidden="1">
      <c r="A9" s="42"/>
      <c r="B9" s="42"/>
      <c r="C9" s="43"/>
      <c r="D9" s="43"/>
      <c r="E9" s="43"/>
      <c r="F9" s="43"/>
      <c r="G9" s="43"/>
      <c r="H9" s="43"/>
      <c r="I9" s="43"/>
    </row>
    <row r="10" spans="1:9" ht="15.75" hidden="1">
      <c r="A10" s="42"/>
      <c r="B10" s="42"/>
      <c r="C10" s="43"/>
      <c r="D10" s="43"/>
      <c r="E10" s="43"/>
      <c r="F10" s="43"/>
      <c r="G10" s="43"/>
      <c r="H10" s="43"/>
      <c r="I10" s="43"/>
    </row>
    <row r="11" spans="1:9" ht="15" hidden="1">
      <c r="A11" s="44" t="s">
        <v>438</v>
      </c>
      <c r="B11" s="44"/>
      <c r="C11" s="45"/>
      <c r="D11" s="45"/>
      <c r="E11" s="45"/>
      <c r="F11" s="45"/>
      <c r="G11" s="45"/>
      <c r="H11" s="45"/>
      <c r="I11" s="45"/>
    </row>
    <row r="12" spans="1:9" ht="15.75" hidden="1">
      <c r="A12" s="42"/>
      <c r="B12" s="42"/>
      <c r="C12" s="43"/>
      <c r="D12" s="43"/>
      <c r="E12" s="43"/>
      <c r="F12" s="43"/>
      <c r="G12" s="43"/>
      <c r="H12" s="43"/>
      <c r="I12" s="43"/>
    </row>
    <row r="13" spans="1:9" ht="15.75" hidden="1">
      <c r="A13" s="42"/>
      <c r="B13" s="42"/>
      <c r="C13" s="43"/>
      <c r="D13" s="43"/>
      <c r="E13" s="43"/>
      <c r="F13" s="43"/>
      <c r="G13" s="43"/>
      <c r="H13" s="43"/>
      <c r="I13" s="43"/>
    </row>
    <row r="14" spans="1:9" ht="15.75" hidden="1">
      <c r="A14" s="42"/>
      <c r="B14" s="42"/>
      <c r="C14" s="43"/>
      <c r="D14" s="43"/>
      <c r="E14" s="43"/>
      <c r="F14" s="43"/>
      <c r="G14" s="43"/>
      <c r="H14" s="43"/>
      <c r="I14" s="43"/>
    </row>
    <row r="15" spans="1:9" ht="15.75" hidden="1">
      <c r="A15" s="42"/>
      <c r="B15" s="42"/>
      <c r="C15" s="43"/>
      <c r="D15" s="43"/>
      <c r="E15" s="43"/>
      <c r="F15" s="43"/>
      <c r="G15" s="43"/>
      <c r="H15" s="43"/>
      <c r="I15" s="43"/>
    </row>
    <row r="16" spans="1:9" ht="15" hidden="1">
      <c r="A16" s="44" t="s">
        <v>439</v>
      </c>
      <c r="B16" s="44"/>
      <c r="C16" s="45"/>
      <c r="D16" s="45"/>
      <c r="E16" s="45"/>
      <c r="F16" s="45"/>
      <c r="G16" s="45"/>
      <c r="H16" s="45"/>
      <c r="I16" s="45"/>
    </row>
    <row r="17" spans="1:9" ht="15.75" hidden="1">
      <c r="A17" s="42"/>
      <c r="B17" s="42"/>
      <c r="C17" s="43"/>
      <c r="D17" s="43"/>
      <c r="E17" s="43"/>
      <c r="F17" s="43"/>
      <c r="G17" s="43"/>
      <c r="H17" s="43"/>
      <c r="I17" s="43"/>
    </row>
    <row r="18" spans="1:9" ht="15.75" hidden="1">
      <c r="A18" s="42"/>
      <c r="B18" s="42"/>
      <c r="C18" s="43"/>
      <c r="D18" s="43"/>
      <c r="E18" s="43"/>
      <c r="F18" s="43"/>
      <c r="G18" s="43"/>
      <c r="H18" s="43"/>
      <c r="I18" s="43"/>
    </row>
    <row r="19" spans="1:9" ht="15.75" hidden="1">
      <c r="A19" s="42"/>
      <c r="B19" s="42"/>
      <c r="C19" s="43"/>
      <c r="D19" s="43"/>
      <c r="E19" s="43"/>
      <c r="F19" s="43"/>
      <c r="G19" s="43"/>
      <c r="H19" s="43"/>
      <c r="I19" s="43"/>
    </row>
    <row r="20" spans="1:9" ht="15.75" hidden="1">
      <c r="A20" s="42"/>
      <c r="B20" s="42"/>
      <c r="C20" s="43"/>
      <c r="D20" s="43"/>
      <c r="E20" s="43"/>
      <c r="F20" s="43"/>
      <c r="G20" s="43"/>
      <c r="H20" s="43"/>
      <c r="I20" s="43"/>
    </row>
    <row r="22" spans="1:9" ht="15.75">
      <c r="A22" s="42" t="s">
        <v>444</v>
      </c>
      <c r="B22" s="42" t="s">
        <v>443</v>
      </c>
      <c r="C22" s="43">
        <v>3321</v>
      </c>
      <c r="D22" s="43">
        <v>9129</v>
      </c>
      <c r="E22" s="43">
        <v>0</v>
      </c>
      <c r="F22" s="43">
        <v>0</v>
      </c>
      <c r="G22" s="43">
        <v>0</v>
      </c>
      <c r="H22" s="43">
        <v>0</v>
      </c>
      <c r="I22" s="43">
        <f>SUM(C22:H22)</f>
        <v>12450</v>
      </c>
    </row>
    <row r="23" spans="1:9" ht="15.75" hidden="1">
      <c r="A23" s="42"/>
      <c r="B23" s="42"/>
      <c r="C23" s="43"/>
      <c r="D23" s="43"/>
      <c r="E23" s="43"/>
      <c r="F23" s="43"/>
      <c r="G23" s="43"/>
      <c r="H23" s="43"/>
      <c r="I23" s="43"/>
    </row>
    <row r="24" spans="1:9" ht="15.75" hidden="1">
      <c r="A24" s="42"/>
      <c r="B24" s="42"/>
      <c r="C24" s="43"/>
      <c r="D24" s="43"/>
      <c r="E24" s="43"/>
      <c r="F24" s="43"/>
      <c r="G24" s="43"/>
      <c r="H24" s="43"/>
      <c r="I24" s="43"/>
    </row>
    <row r="25" spans="1:9" ht="15.75" hidden="1">
      <c r="A25" s="42"/>
      <c r="B25" s="42"/>
      <c r="C25" s="43"/>
      <c r="D25" s="43"/>
      <c r="E25" s="43"/>
      <c r="F25" s="43"/>
      <c r="G25" s="43"/>
      <c r="H25" s="43"/>
      <c r="I25" s="43"/>
    </row>
    <row r="26" spans="1:9" ht="15" hidden="1">
      <c r="A26" s="44" t="s">
        <v>441</v>
      </c>
      <c r="B26" s="44"/>
      <c r="C26" s="45"/>
      <c r="D26" s="45"/>
      <c r="E26" s="45"/>
      <c r="F26" s="45"/>
      <c r="G26" s="45"/>
      <c r="H26" s="45"/>
      <c r="I26" s="45"/>
    </row>
    <row r="27" spans="1:9" ht="15" hidden="1">
      <c r="A27" s="44"/>
      <c r="B27" s="44"/>
      <c r="C27" s="45"/>
      <c r="D27" s="45"/>
      <c r="E27" s="45"/>
      <c r="F27" s="45"/>
      <c r="G27" s="45"/>
      <c r="H27" s="45"/>
      <c r="I27" s="45"/>
    </row>
    <row r="28" spans="1:9" ht="15" hidden="1">
      <c r="A28" s="44"/>
      <c r="B28" s="44"/>
      <c r="C28" s="45"/>
      <c r="D28" s="45"/>
      <c r="E28" s="45"/>
      <c r="F28" s="45"/>
      <c r="G28" s="45"/>
      <c r="H28" s="45"/>
      <c r="I28" s="45"/>
    </row>
    <row r="29" spans="1:9" ht="15" hidden="1">
      <c r="A29" s="44"/>
      <c r="B29" s="44"/>
      <c r="C29" s="45"/>
      <c r="D29" s="45"/>
      <c r="E29" s="45"/>
      <c r="F29" s="45"/>
      <c r="G29" s="45"/>
      <c r="H29" s="45"/>
      <c r="I29" s="45"/>
    </row>
    <row r="30" spans="1:9" ht="15" hidden="1">
      <c r="A30" s="44"/>
      <c r="B30" s="44"/>
      <c r="C30" s="45"/>
      <c r="D30" s="45"/>
      <c r="E30" s="45"/>
      <c r="F30" s="45"/>
      <c r="G30" s="45"/>
      <c r="H30" s="45"/>
      <c r="I30" s="45"/>
    </row>
    <row r="31" spans="1:9" ht="15">
      <c r="A31" s="44" t="s">
        <v>440</v>
      </c>
      <c r="B31" s="44"/>
      <c r="C31" s="45">
        <f>SUM(C22:C30)</f>
        <v>3321</v>
      </c>
      <c r="D31" s="45">
        <f aca="true" t="shared" si="0" ref="D31:I31">SUM(D22:D30)</f>
        <v>9129</v>
      </c>
      <c r="E31" s="45">
        <f t="shared" si="0"/>
        <v>0</v>
      </c>
      <c r="F31" s="45">
        <f t="shared" si="0"/>
        <v>0</v>
      </c>
      <c r="G31" s="45">
        <f t="shared" si="0"/>
        <v>0</v>
      </c>
      <c r="H31" s="45">
        <f t="shared" si="0"/>
        <v>0</v>
      </c>
      <c r="I31" s="45">
        <f t="shared" si="0"/>
        <v>12450</v>
      </c>
    </row>
    <row r="32" spans="1:9" ht="16.5">
      <c r="A32" s="46" t="s">
        <v>442</v>
      </c>
      <c r="B32" s="42"/>
      <c r="C32" s="47">
        <f>SUM(C31)</f>
        <v>3321</v>
      </c>
      <c r="D32" s="47">
        <f aca="true" t="shared" si="1" ref="D32:I32">SUM(D31)</f>
        <v>9129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12450</v>
      </c>
    </row>
  </sheetData>
  <sheetProtection/>
  <mergeCells count="2"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Jegyző</cp:lastModifiedBy>
  <cp:lastPrinted>2014-02-20T10:43:28Z</cp:lastPrinted>
  <dcterms:created xsi:type="dcterms:W3CDTF">2014-02-09T21:04:31Z</dcterms:created>
  <dcterms:modified xsi:type="dcterms:W3CDTF">2014-11-24T12:05:18Z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