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196" firstSheet="2" activeTab="5"/>
  </bookViews>
  <sheets>
    <sheet name="I. Kiemelt előir." sheetId="1" r:id="rId1"/>
    <sheet name="1.m. Bevételek" sheetId="2" r:id="rId2"/>
    <sheet name="2.m. Kiadások" sheetId="3" r:id="rId3"/>
    <sheet name="4. beruházások felújítások " sheetId="4" r:id="rId4"/>
    <sheet name="5. tartalékok" sheetId="5" r:id="rId5"/>
    <sheet name="8. EU projektek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fn.IFERROR" hidden="1">#NAME?</definedName>
    <definedName name="css">#REF!</definedName>
    <definedName name="css_k">'[3]Családsegítés'!$C$27:$C$86</definedName>
    <definedName name="css_k_">#REF!</definedName>
    <definedName name="FEJ">#REF!</definedName>
    <definedName name="FGL">'[4]flag_1'!#REF!</definedName>
    <definedName name="fgl1">'[4]flag_1'!#REF!</definedName>
    <definedName name="FLAG">'[4]flag_1'!#REF!</definedName>
    <definedName name="flag1">'[4]flag_1'!#REF!</definedName>
    <definedName name="gyj">#REF!</definedName>
    <definedName name="gyj_k">'[3]Gyermekjóléti'!$C$27:$C$86</definedName>
    <definedName name="gyj_k_">#REF!</definedName>
    <definedName name="K_LSZA_BECS_1">#REF!</definedName>
    <definedName name="kjz">#REF!</definedName>
    <definedName name="kjz_k">'[3]körjegyzőség'!$C$9:$C$28</definedName>
    <definedName name="kjz_k_">#REF!</definedName>
    <definedName name="KSH_R">#REF!</definedName>
    <definedName name="KSZ1">'[4]flag_1'!#REF!</definedName>
    <definedName name="ksz11">'[4]flag_1'!#REF!</definedName>
    <definedName name="nev_c">#REF!</definedName>
    <definedName name="nev_g">#REF!</definedName>
    <definedName name="nev_k">#REF!</definedName>
    <definedName name="_xlnm.Print_Area" localSheetId="1">'1.m. Bevételek'!$A$1:$J$93</definedName>
    <definedName name="_xlnm.Print_Area" localSheetId="2">'2.m. Kiadások'!$A$1:$J$123</definedName>
    <definedName name="_xlnm.Print_Area" localSheetId="3">'4. beruházások felújítások '!$A$1:$E$50</definedName>
    <definedName name="_xlnm.Print_Area" localSheetId="4">'5. tartalékok'!$A$1:$E$16</definedName>
    <definedName name="_xlnm.Print_Area" localSheetId="5">'8. EU projektek'!$A$1:$B$63</definedName>
    <definedName name="_xlnm.Print_Area" localSheetId="0">'I. Kiemelt előir.'!$A$1:$D$30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<sst xmlns="http://schemas.openxmlformats.org/spreadsheetml/2006/main" count="574" uniqueCount="480">
  <si>
    <t>ÖNKORMÁNYZATI ELŐIRÁNYZATOK</t>
  </si>
  <si>
    <t>KÖLTSÉGVETÉSI SZERV</t>
  </si>
  <si>
    <t>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</si>
  <si>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</si>
  <si>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</si>
  <si>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</si>
  <si>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</si>
  <si>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</si>
  <si>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</si>
  <si>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</si>
  <si>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</si>
  <si>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</si>
  <si>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ÖSSZESEN</t>
  </si>
  <si>
    <t>Rovat-
szám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</si>
  <si>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</si>
  <si>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</si>
  <si>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</si>
  <si>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</si>
  <si>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</si>
  <si>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</si>
  <si>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</si>
  <si>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</si>
  <si>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</si>
  <si>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</si>
  <si>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</si>
  <si>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</si>
  <si>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</si>
  <si>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</si>
  <si>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</si>
  <si>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</si>
  <si>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</si>
  <si>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</si>
  <si>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</si>
  <si>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</si>
  <si>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</si>
  <si>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</si>
  <si>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</si>
  <si>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</si>
  <si>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</si>
  <si>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</si>
  <si>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</si>
  <si>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</si>
  <si>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</si>
  <si>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</si>
  <si>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</si>
  <si>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</si>
  <si>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</si>
  <si>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</si>
  <si>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</si>
  <si>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</si>
  <si>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</si>
  <si>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</si>
  <si>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</si>
  <si>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</si>
  <si>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</si>
  <si>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</si>
  <si>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</si>
  <si>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</si>
  <si>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</si>
  <si>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</si>
  <si>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</si>
  <si>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</si>
  <si>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</si>
  <si>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</si>
  <si>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</si>
  <si>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</si>
  <si>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</si>
  <si>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</si>
  <si>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</si>
  <si>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</si>
  <si>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</si>
  <si>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</si>
  <si>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</si>
  <si>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</si>
  <si>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</si>
  <si>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</si>
  <si>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</si>
  <si>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</si>
  <si>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</si>
  <si>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</si>
  <si>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</si>
  <si>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</si>
  <si>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</si>
  <si>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</si>
  <si>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</si>
  <si>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</si>
  <si>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</si>
  <si>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</si>
  <si>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</si>
  <si>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</si>
  <si>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</si>
  <si>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</si>
  <si>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</si>
  <si>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</si>
  <si>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</si>
  <si>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</si>
  <si>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</si>
  <si>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</si>
  <si>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</si>
  <si>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</si>
  <si>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</si>
  <si>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</si>
  <si>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</si>
  <si>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</si>
  <si>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</si>
  <si>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</si>
  <si>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</si>
  <si>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</si>
  <si>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</si>
  <si>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</si>
  <si>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</si>
  <si>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</si>
  <si>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</si>
  <si>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</si>
  <si>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</si>
  <si>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</si>
  <si>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</si>
  <si>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</si>
  <si>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</si>
  <si>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</si>
  <si>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</si>
  <si>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</si>
  <si>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</si>
  <si>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</si>
  <si>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</si>
  <si>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</si>
  <si>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</si>
  <si>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</si>
  <si>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</si>
  <si>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</si>
  <si>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</si>
  <si>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</si>
  <si>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</si>
  <si>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</si>
  <si>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</si>
  <si>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</si>
  <si>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</si>
  <si>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</si>
  <si>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</si>
  <si>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</si>
  <si>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</si>
  <si>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</si>
  <si>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</si>
  <si>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</si>
  <si>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</si>
  <si>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</si>
  <si>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</si>
  <si>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</si>
  <si>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</si>
  <si>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</si>
  <si>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</si>
  <si>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</si>
  <si>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</si>
  <si>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</si>
  <si>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</si>
  <si>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</si>
  <si>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</si>
  <si>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</si>
  <si>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</si>
  <si>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</si>
  <si>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</si>
  <si>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</si>
  <si>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</si>
  <si>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</si>
  <si>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</si>
  <si>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</si>
  <si>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</si>
  <si>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</si>
  <si>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</si>
  <si>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</si>
  <si>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</si>
  <si>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</si>
  <si>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</si>
  <si>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</si>
  <si>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</si>
  <si>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</si>
  <si>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</si>
  <si>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</si>
  <si>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</si>
  <si>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</si>
  <si>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</si>
  <si>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</si>
  <si>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</si>
  <si>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</si>
  <si>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</si>
  <si>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</si>
  <si>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</si>
  <si>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</si>
  <si>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</si>
  <si>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</si>
  <si>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</si>
  <si>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</si>
  <si>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</si>
  <si>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</si>
  <si>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</si>
  <si>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</si>
  <si>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</si>
  <si>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</si>
  <si>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</si>
  <si>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</si>
  <si>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</si>
  <si>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</si>
  <si>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</si>
  <si>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</si>
  <si>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</si>
  <si>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</si>
  <si>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</si>
  <si>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</si>
  <si>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</si>
  <si>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</si>
  <si>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</si>
  <si>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</si>
  <si>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</si>
  <si>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</si>
  <si>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</si>
  <si>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</si>
  <si>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</si>
  <si>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</si>
  <si>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</si>
  <si>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</si>
  <si>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</si>
  <si>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</si>
  <si>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</si>
  <si>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</si>
  <si>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</si>
  <si>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</si>
  <si>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</si>
  <si>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</si>
  <si>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</si>
  <si>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</si>
  <si>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</si>
  <si>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</si>
  <si>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</si>
  <si>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</si>
  <si>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</si>
  <si>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</si>
  <si>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</si>
  <si>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</si>
  <si>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</si>
  <si>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</si>
  <si>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</si>
  <si>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</si>
  <si>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</si>
  <si>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</si>
  <si>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</si>
  <si>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</si>
  <si>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</si>
  <si>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</si>
  <si>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</si>
  <si>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</si>
  <si>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</si>
  <si>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</si>
  <si>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</si>
  <si>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</si>
  <si>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</si>
  <si>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</si>
  <si>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</si>
  <si>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</si>
  <si>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</si>
  <si>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</si>
  <si>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</si>
  <si>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</si>
  <si>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</si>
  <si>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</si>
  <si>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</si>
  <si>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</si>
  <si>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</si>
  <si>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</si>
  <si>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</si>
  <si>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</si>
  <si>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</si>
  <si>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</si>
  <si>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</si>
  <si>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</si>
  <si>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</si>
  <si>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</si>
  <si>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</si>
  <si>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</si>
  <si>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</si>
  <si>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</si>
  <si>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</si>
  <si>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</si>
  <si>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</si>
  <si>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</si>
  <si>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</si>
  <si>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</si>
  <si>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</si>
  <si>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</si>
  <si>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</si>
  <si>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</si>
  <si>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</si>
  <si>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</si>
  <si>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</si>
  <si>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</si>
  <si>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</si>
  <si>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</si>
  <si>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</si>
  <si>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</si>
  <si>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</si>
  <si>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</si>
  <si>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</si>
  <si>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</si>
  <si>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</si>
  <si>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</si>
  <si>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</si>
  <si>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</si>
  <si>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</si>
  <si>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</si>
  <si>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</si>
  <si>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</si>
  <si>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</si>
  <si>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</si>
  <si>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</si>
  <si>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</si>
  <si>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</si>
  <si>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</si>
  <si>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</si>
  <si>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</si>
  <si>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</si>
  <si>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</si>
  <si>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</si>
  <si>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</si>
  <si>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</si>
  <si>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</si>
  <si>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</si>
  <si>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</si>
  <si>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</si>
  <si>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</si>
  <si>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</si>
  <si>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</si>
  <si>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</si>
  <si>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</si>
  <si>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</si>
  <si>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</si>
  <si>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</si>
  <si>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</si>
  <si>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</si>
  <si>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</si>
  <si>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</si>
  <si>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</si>
  <si>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</si>
  <si>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</si>
  <si>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</si>
  <si>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</si>
  <si>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</si>
  <si>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</si>
  <si>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</si>
  <si>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</si>
  <si>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</si>
  <si>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</si>
  <si>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</si>
  <si>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</si>
  <si>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</si>
  <si>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</si>
  <si>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</si>
  <si>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</si>
  <si>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</si>
  <si>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</si>
  <si>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</si>
  <si>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</si>
  <si>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</si>
  <si>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</si>
  <si>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</si>
  <si>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</si>
  <si>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</si>
  <si>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</si>
  <si>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</si>
  <si>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</si>
  <si>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</si>
  <si>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</si>
  <si>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</si>
  <si>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</si>
  <si>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</si>
  <si>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</si>
  <si>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</si>
  <si>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</si>
  <si>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</si>
  <si>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</si>
  <si>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</si>
  <si>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</si>
  <si>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</si>
  <si>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</si>
  <si>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</si>
  <si>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</si>
  <si>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</si>
  <si>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</si>
  <si>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</si>
  <si>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</si>
  <si>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</si>
  <si>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</si>
  <si>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</si>
  <si>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</si>
  <si>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</si>
  <si>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</si>
  <si>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</si>
  <si>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</si>
  <si>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</si>
  <si>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</si>
  <si>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</si>
  <si>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</si>
  <si>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</si>
  <si>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</si>
  <si>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</si>
  <si>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</si>
  <si>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</si>
  <si>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</si>
  <si>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</si>
  <si>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</si>
  <si>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</si>
  <si>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</si>
  <si>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</si>
  <si>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</si>
  <si>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</si>
  <si>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</si>
  <si>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</si>
  <si>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</si>
  <si>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</si>
  <si>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</si>
  <si>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BEVÉTELEK ÖSSZESEN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</si>
  <si>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</si>
  <si>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</si>
  <si>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</si>
  <si>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</si>
  <si>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</si>
  <si>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</si>
  <si>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</si>
  <si>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</si>
  <si>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4. melléklet</t>
  </si>
  <si>
    <t>5. melléklet</t>
  </si>
  <si>
    <t>Az egységes rovatrend szerint a kiemelt kiadási és bevételi jogcímek</t>
  </si>
  <si>
    <t>I. melléklet</t>
  </si>
  <si>
    <t>Önkormányzat</t>
  </si>
  <si>
    <t>Akácvirág Óvoda</t>
  </si>
  <si>
    <t>K5.1. ebből Tartalék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</si>
  <si>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</si>
  <si>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</si>
  <si>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</si>
  <si>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</si>
  <si>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</si>
  <si>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</si>
  <si>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</si>
  <si>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</si>
  <si>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</si>
  <si>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</si>
  <si>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B8.1. Elözőévi maradvány igénybevétele</t>
  </si>
  <si>
    <t>B8.2. Központi irányitó szervi támogatás</t>
  </si>
  <si>
    <t>B8. Finanszírozási bevételek</t>
  </si>
  <si>
    <t>1. melléklet</t>
  </si>
  <si>
    <t>kötelező feladatok</t>
  </si>
  <si>
    <t>önként vállalt feladatok</t>
  </si>
  <si>
    <t>ÖNKORMÁNYZAT</t>
  </si>
  <si>
    <t>AKÁCVIRÁG  ÓVODA ÖSSZESEN</t>
  </si>
  <si>
    <t>Bevételek (Ft)</t>
  </si>
  <si>
    <t>2. melléklet</t>
  </si>
  <si>
    <t>ÖNKORMÁNYZAT ÖSSZESEN</t>
  </si>
  <si>
    <t xml:space="preserve"> ÖSSZESEN</t>
  </si>
  <si>
    <t>Működési költségvetés előirányzat csoport</t>
  </si>
  <si>
    <t xml:space="preserve">Felhalmozási költségvetés előirányzat csoport </t>
  </si>
  <si>
    <t>Kiadások (Ft)</t>
  </si>
  <si>
    <t>Önkormányzati előirányzat</t>
  </si>
  <si>
    <t>Röjtökmuzsaji Akácvirág Óvoda</t>
  </si>
  <si>
    <t>Informatikai eszközök beszerzése, létesítése (nyomtató)</t>
  </si>
  <si>
    <t>Ingatlanok felújítása (Vízmű Felújítás)</t>
  </si>
  <si>
    <t>Általános- és céltartalékok (Ft)</t>
  </si>
  <si>
    <t>Az európai uniós forrásból finanszírozott támogatással megvalósuló programok, projektek kiadásai, bevételei, valamint a helyi önkormányzat ilyen projektekhez történő hozzájárulásai (Ft)</t>
  </si>
  <si>
    <t>Röjtökmuzsaj Község Önkormányzat 2018. évi költségvetése</t>
  </si>
  <si>
    <t>Röjtökmuzsaj Község Önkormányzat, és  Röjtökmuzsaji Akácvirág Óvoda 2018. évi költségvetése</t>
  </si>
  <si>
    <t>Faluház felújítás</t>
  </si>
  <si>
    <t>Óvoda felújitás</t>
  </si>
  <si>
    <t>Konyha felújítá</t>
  </si>
  <si>
    <t>Út felújitás</t>
  </si>
  <si>
    <t>Összesen:</t>
  </si>
  <si>
    <t>Röjtökmuzsaj Község Önkormányzat, és  Röjtökmuzsji Akácvirág Óvoda 2018. évi költségvetése</t>
  </si>
  <si>
    <t>TOP-3.2.1-15-GM1-2016-00044 Önkormányzati épületek energtikai korszerűsítése</t>
  </si>
  <si>
    <t>TOP-4.2.1-15-GM1-2016-00002 GONDOSKODÓ FALU- a megnövekedett igények érdekében tett közétkeztetés fejlesztése Röjtökmuzsajon</t>
  </si>
  <si>
    <t>TOP-1.4.1-15-GM1-2016-00010 "Esély- avagy a korszerű casaládmodell segítése óvodafejlesztéssel " Röjtökmuzsajon</t>
  </si>
  <si>
    <t xml:space="preserve"> 2018. éviEredeti ei.</t>
  </si>
  <si>
    <t xml:space="preserve">Konyhai gépek beszerzése </t>
  </si>
  <si>
    <t>Óvodaif berendezések, eszközök vás.</t>
  </si>
  <si>
    <t>3. melléklet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</si>
</sst>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Segoe U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000000"/>
      <name val="Bookman Old Style"/>
      <family val="1"/>
    </font>
    <font>
      <b/>
      <sz val="11"/>
      <color rgb="FF000000"/>
      <name val="Bookman Old Style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1" fillId="21" borderId="7" applyNumberFormat="0" applyFon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8" fillId="28" borderId="0" applyNumberFormat="0" applyBorder="0" applyAlignment="0" applyProtection="0"/>
    <xf numFmtId="0" fontId="59" fillId="29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6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0" borderId="0" applyNumberFormat="0" applyBorder="0" applyAlignment="0" applyProtection="0"/>
    <xf numFmtId="0" fontId="64" fillId="31" borderId="0" applyNumberFormat="0" applyBorder="0" applyAlignment="0" applyProtection="0"/>
    <xf numFmtId="0" fontId="65" fillId="29" borderId="1" applyNumberFormat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3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62">
      <alignment/>
      <protection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left" vertical="center" wrapText="1"/>
      <protection/>
    </xf>
    <xf numFmtId="0" fontId="5" fillId="0" borderId="10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11" fillId="0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10" fillId="0" borderId="10" xfId="62" applyFont="1" applyFill="1" applyBorder="1" applyAlignment="1">
      <alignment horizontal="left" vertical="center" wrapText="1"/>
      <protection/>
    </xf>
    <xf numFmtId="0" fontId="11" fillId="0" borderId="10" xfId="62" applyFont="1" applyFill="1" applyBorder="1" applyAlignment="1">
      <alignment horizontal="left" vertical="center"/>
      <protection/>
    </xf>
    <xf numFmtId="0" fontId="6" fillId="10" borderId="10" xfId="62" applyFont="1" applyFill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left" vertical="center"/>
      <protection/>
    </xf>
    <xf numFmtId="0" fontId="9" fillId="10" borderId="10" xfId="62" applyFont="1" applyFill="1" applyBorder="1" applyAlignment="1">
      <alignment horizontal="left" vertical="center"/>
      <protection/>
    </xf>
    <xf numFmtId="0" fontId="6" fillId="10" borderId="10" xfId="62" applyFont="1" applyFill="1" applyBorder="1" applyAlignment="1">
      <alignment horizontal="left" vertical="center" wrapText="1"/>
      <protection/>
    </xf>
    <xf numFmtId="0" fontId="6" fillId="33" borderId="10" xfId="62" applyFont="1" applyFill="1" applyBorder="1">
      <alignment/>
      <protection/>
    </xf>
    <xf numFmtId="0" fontId="17" fillId="33" borderId="10" xfId="62" applyFont="1" applyFill="1" applyBorder="1">
      <alignment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4" fillId="0" borderId="10" xfId="62" applyFont="1" applyFill="1" applyBorder="1" applyAlignment="1">
      <alignment horizontal="left" vertical="center"/>
      <protection/>
    </xf>
    <xf numFmtId="0" fontId="9" fillId="10" borderId="10" xfId="62" applyFont="1" applyFill="1" applyBorder="1" applyAlignment="1">
      <alignment horizontal="left" vertical="center" wrapText="1"/>
      <protection/>
    </xf>
    <xf numFmtId="0" fontId="66" fillId="0" borderId="0" xfId="0" applyFont="1" applyAlignment="1">
      <alignment/>
    </xf>
    <xf numFmtId="0" fontId="4" fillId="34" borderId="10" xfId="0" applyFont="1" applyFill="1" applyBorder="1" applyAlignment="1">
      <alignment horizontal="left" vertical="center"/>
    </xf>
    <xf numFmtId="3" fontId="15" fillId="0" borderId="10" xfId="0" applyNumberFormat="1" applyFont="1" applyBorder="1" applyAlignment="1">
      <alignment/>
    </xf>
    <xf numFmtId="3" fontId="15" fillId="0" borderId="10" xfId="62" applyNumberFormat="1" applyFont="1" applyBorder="1">
      <alignment/>
      <protection/>
    </xf>
    <xf numFmtId="3" fontId="8" fillId="0" borderId="10" xfId="62" applyNumberFormat="1" applyFont="1" applyFill="1" applyBorder="1" applyAlignment="1">
      <alignment horizontal="right" vertical="center" wrapText="1"/>
      <protection/>
    </xf>
    <xf numFmtId="3" fontId="7" fillId="0" borderId="10" xfId="62" applyNumberFormat="1" applyFont="1" applyFill="1" applyBorder="1" applyAlignment="1">
      <alignment horizontal="right" vertical="center" wrapText="1"/>
      <protection/>
    </xf>
    <xf numFmtId="3" fontId="8" fillId="0" borderId="10" xfId="62" applyNumberFormat="1" applyFont="1" applyFill="1" applyBorder="1" applyAlignment="1">
      <alignment horizontal="right" vertical="center"/>
      <protection/>
    </xf>
    <xf numFmtId="3" fontId="7" fillId="0" borderId="10" xfId="62" applyNumberFormat="1" applyFont="1" applyFill="1" applyBorder="1" applyAlignment="1">
      <alignment horizontal="right" vertical="center"/>
      <protection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62" fillId="0" borderId="0" xfId="62" applyFont="1" applyAlignment="1">
      <alignment horizontal="center"/>
      <protection/>
    </xf>
    <xf numFmtId="3" fontId="0" fillId="0" borderId="10" xfId="62" applyNumberFormat="1" applyBorder="1">
      <alignment/>
      <protection/>
    </xf>
    <xf numFmtId="3" fontId="0" fillId="34" borderId="10" xfId="0" applyNumberFormat="1" applyFill="1" applyBorder="1" applyAlignment="1">
      <alignment/>
    </xf>
    <xf numFmtId="0" fontId="67" fillId="0" borderId="0" xfId="0" applyFont="1" applyAlignment="1">
      <alignment/>
    </xf>
    <xf numFmtId="3" fontId="62" fillId="0" borderId="0" xfId="62" applyNumberFormat="1" applyFont="1" applyAlignment="1">
      <alignment horizontal="center"/>
      <protection/>
    </xf>
    <xf numFmtId="0" fontId="16" fillId="0" borderId="0" xfId="62" applyFont="1" applyAlignment="1">
      <alignment/>
      <protection/>
    </xf>
    <xf numFmtId="0" fontId="12" fillId="0" borderId="0" xfId="62" applyFont="1" applyAlignment="1">
      <alignment horizontal="center" wrapText="1"/>
      <protection/>
    </xf>
    <xf numFmtId="0" fontId="11" fillId="0" borderId="10" xfId="62" applyFont="1" applyBorder="1">
      <alignment/>
      <protection/>
    </xf>
    <xf numFmtId="0" fontId="15" fillId="0" borderId="0" xfId="62" applyFont="1">
      <alignment/>
      <protection/>
    </xf>
    <xf numFmtId="0" fontId="15" fillId="0" borderId="11" xfId="62" applyFont="1" applyBorder="1">
      <alignment/>
      <protection/>
    </xf>
    <xf numFmtId="0" fontId="19" fillId="0" borderId="11" xfId="62" applyFont="1" applyBorder="1">
      <alignment/>
      <protection/>
    </xf>
    <xf numFmtId="3" fontId="19" fillId="0" borderId="10" xfId="62" applyNumberFormat="1" applyFont="1" applyBorder="1">
      <alignment/>
      <protection/>
    </xf>
    <xf numFmtId="0" fontId="11" fillId="0" borderId="11" xfId="62" applyFont="1" applyBorder="1">
      <alignment/>
      <protection/>
    </xf>
    <xf numFmtId="0" fontId="11" fillId="33" borderId="11" xfId="62" applyFont="1" applyFill="1" applyBorder="1">
      <alignment/>
      <protection/>
    </xf>
    <xf numFmtId="3" fontId="11" fillId="33" borderId="11" xfId="62" applyNumberFormat="1" applyFont="1" applyFill="1" applyBorder="1">
      <alignment/>
      <protection/>
    </xf>
    <xf numFmtId="0" fontId="0" fillId="0" borderId="0" xfId="62" applyFont="1">
      <alignment/>
      <protection/>
    </xf>
    <xf numFmtId="0" fontId="11" fillId="33" borderId="12" xfId="62" applyFont="1" applyFill="1" applyBorder="1">
      <alignment/>
      <protection/>
    </xf>
    <xf numFmtId="3" fontId="11" fillId="33" borderId="12" xfId="62" applyNumberFormat="1" applyFont="1" applyFill="1" applyBorder="1">
      <alignment/>
      <protection/>
    </xf>
    <xf numFmtId="0" fontId="15" fillId="0" borderId="0" xfId="62" applyFont="1" applyBorder="1">
      <alignment/>
      <protection/>
    </xf>
    <xf numFmtId="0" fontId="12" fillId="0" borderId="0" xfId="62" applyFont="1">
      <alignment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0" fontId="0" fillId="0" borderId="0" xfId="62" applyAlignment="1">
      <alignment horizontal="center" vertical="center"/>
      <protection/>
    </xf>
    <xf numFmtId="3" fontId="45" fillId="10" borderId="10" xfId="62" applyNumberFormat="1" applyFont="1" applyFill="1" applyBorder="1" applyAlignment="1">
      <alignment horizontal="right" wrapText="1"/>
      <protection/>
    </xf>
    <xf numFmtId="3" fontId="46" fillId="33" borderId="10" xfId="62" applyNumberFormat="1" applyFont="1" applyFill="1" applyBorder="1" applyAlignment="1">
      <alignment horizontal="right"/>
      <protection/>
    </xf>
    <xf numFmtId="3" fontId="45" fillId="33" borderId="10" xfId="62" applyNumberFormat="1" applyFont="1" applyFill="1" applyBorder="1" applyAlignment="1">
      <alignment horizontal="right"/>
      <protection/>
    </xf>
    <xf numFmtId="0" fontId="0" fillId="0" borderId="0" xfId="62" applyAlignment="1">
      <alignment horizontal="center" wrapText="1"/>
      <protection/>
    </xf>
    <xf numFmtId="0" fontId="0" fillId="0" borderId="0" xfId="62" applyAlignment="1">
      <alignment wrapText="1"/>
      <protection/>
    </xf>
    <xf numFmtId="0" fontId="0" fillId="0" borderId="13" xfId="62" applyBorder="1">
      <alignment/>
      <protection/>
    </xf>
    <xf numFmtId="0" fontId="4" fillId="0" borderId="10" xfId="62" applyFont="1" applyFill="1" applyBorder="1" applyAlignment="1">
      <alignment/>
      <protection/>
    </xf>
    <xf numFmtId="0" fontId="4" fillId="0" borderId="10" xfId="62" applyFont="1" applyFill="1" applyBorder="1" applyAlignment="1">
      <alignment wrapText="1"/>
      <protection/>
    </xf>
    <xf numFmtId="0" fontId="5" fillId="0" borderId="10" xfId="62" applyFont="1" applyBorder="1" applyAlignment="1">
      <alignment wrapText="1"/>
      <protection/>
    </xf>
    <xf numFmtId="0" fontId="5" fillId="0" borderId="10" xfId="62" applyFont="1" applyFill="1" applyBorder="1" applyAlignment="1">
      <alignment wrapText="1"/>
      <protection/>
    </xf>
    <xf numFmtId="0" fontId="0" fillId="0" borderId="0" xfId="62" applyAlignment="1">
      <alignment/>
      <protection/>
    </xf>
    <xf numFmtId="0" fontId="5" fillId="0" borderId="10" xfId="62" applyFont="1" applyFill="1" applyBorder="1" applyAlignment="1">
      <alignment vertical="center"/>
      <protection/>
    </xf>
    <xf numFmtId="0" fontId="5" fillId="0" borderId="10" xfId="62" applyNumberFormat="1" applyFont="1" applyFill="1" applyBorder="1" applyAlignment="1">
      <alignment vertical="center"/>
      <protection/>
    </xf>
    <xf numFmtId="165" fontId="5" fillId="0" borderId="10" xfId="62" applyNumberFormat="1" applyFont="1" applyFill="1" applyBorder="1" applyAlignment="1">
      <alignment vertical="center"/>
      <protection/>
    </xf>
    <xf numFmtId="0" fontId="4" fillId="0" borderId="10" xfId="62" applyFont="1" applyFill="1" applyBorder="1" applyAlignment="1">
      <alignment vertical="center" wrapText="1"/>
      <protection/>
    </xf>
    <xf numFmtId="165" fontId="4" fillId="0" borderId="10" xfId="62" applyNumberFormat="1" applyFont="1" applyFill="1" applyBorder="1" applyAlignment="1">
      <alignment vertical="center"/>
      <protection/>
    </xf>
    <xf numFmtId="0" fontId="11" fillId="0" borderId="10" xfId="62" applyFont="1" applyFill="1" applyBorder="1" applyAlignment="1">
      <alignment vertical="center" wrapText="1"/>
      <protection/>
    </xf>
    <xf numFmtId="165" fontId="11" fillId="0" borderId="10" xfId="62" applyNumberFormat="1" applyFont="1" applyFill="1" applyBorder="1" applyAlignment="1">
      <alignment vertical="center"/>
      <protection/>
    </xf>
    <xf numFmtId="0" fontId="5" fillId="35" borderId="10" xfId="62" applyFont="1" applyFill="1" applyBorder="1" applyAlignment="1">
      <alignment horizontal="left" vertical="center" wrapText="1"/>
      <protection/>
    </xf>
    <xf numFmtId="0" fontId="8" fillId="35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vertical="center" wrapText="1"/>
      <protection/>
    </xf>
    <xf numFmtId="0" fontId="8" fillId="0" borderId="10" xfId="62" applyFont="1" applyFill="1" applyBorder="1" applyAlignment="1">
      <alignment vertical="center"/>
      <protection/>
    </xf>
    <xf numFmtId="0" fontId="18" fillId="36" borderId="10" xfId="62" applyFont="1" applyFill="1" applyBorder="1">
      <alignment/>
      <protection/>
    </xf>
    <xf numFmtId="164" fontId="5" fillId="0" borderId="10" xfId="62" applyNumberFormat="1" applyFont="1" applyFill="1" applyBorder="1" applyAlignment="1">
      <alignment horizontal="left" vertical="center"/>
      <protection/>
    </xf>
    <xf numFmtId="165" fontId="6" fillId="10" borderId="10" xfId="62" applyNumberFormat="1" applyFont="1" applyFill="1" applyBorder="1" applyAlignment="1">
      <alignment vertical="center"/>
      <protection/>
    </xf>
    <xf numFmtId="3" fontId="8" fillId="0" borderId="10" xfId="62" applyNumberFormat="1" applyFont="1" applyFill="1" applyBorder="1" applyAlignment="1">
      <alignment horizontal="left" vertical="center" wrapText="1"/>
      <protection/>
    </xf>
    <xf numFmtId="0" fontId="2" fillId="0" borderId="0" xfId="62" applyFont="1" applyFill="1" applyBorder="1" applyAlignment="1">
      <alignment horizontal="left" vertical="center" wrapText="1"/>
      <protection/>
    </xf>
    <xf numFmtId="0" fontId="0" fillId="0" borderId="0" xfId="62" applyBorder="1">
      <alignment/>
      <protection/>
    </xf>
    <xf numFmtId="3" fontId="7" fillId="0" borderId="10" xfId="62" applyNumberFormat="1" applyFont="1" applyFill="1" applyBorder="1" applyAlignment="1">
      <alignment horizontal="left" vertical="center" wrapText="1"/>
      <protection/>
    </xf>
    <xf numFmtId="0" fontId="3" fillId="0" borderId="0" xfId="62" applyFont="1" applyFill="1" applyBorder="1" applyAlignment="1">
      <alignment horizontal="left" vertical="center" wrapText="1"/>
      <protection/>
    </xf>
    <xf numFmtId="3" fontId="8" fillId="0" borderId="10" xfId="62" applyNumberFormat="1" applyFont="1" applyFill="1" applyBorder="1" applyAlignment="1">
      <alignment horizontal="left" vertical="center"/>
      <protection/>
    </xf>
    <xf numFmtId="0" fontId="2" fillId="0" borderId="0" xfId="62" applyFont="1" applyFill="1" applyBorder="1" applyAlignment="1">
      <alignment horizontal="left" vertical="center"/>
      <protection/>
    </xf>
    <xf numFmtId="3" fontId="7" fillId="0" borderId="10" xfId="62" applyNumberFormat="1" applyFont="1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10" fillId="0" borderId="10" xfId="62" applyFont="1" applyFill="1" applyBorder="1" applyAlignment="1">
      <alignment horizontal="left" vertical="center"/>
      <protection/>
    </xf>
    <xf numFmtId="3" fontId="9" fillId="10" borderId="10" xfId="62" applyNumberFormat="1" applyFont="1" applyFill="1" applyBorder="1" applyAlignment="1">
      <alignment horizontal="right"/>
      <protection/>
    </xf>
    <xf numFmtId="3" fontId="6" fillId="33" borderId="10" xfId="62" applyNumberFormat="1" applyFont="1" applyFill="1" applyBorder="1" applyAlignment="1">
      <alignment horizontal="right"/>
      <protection/>
    </xf>
    <xf numFmtId="0" fontId="0" fillId="0" borderId="14" xfId="62" applyBorder="1">
      <alignment/>
      <protection/>
    </xf>
    <xf numFmtId="0" fontId="15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6" fillId="10" borderId="10" xfId="62" applyNumberFormat="1" applyFont="1" applyFill="1" applyBorder="1" applyAlignment="1">
      <alignment horizontal="right" wrapText="1"/>
      <protection/>
    </xf>
    <xf numFmtId="3" fontId="17" fillId="33" borderId="10" xfId="62" applyNumberFormat="1" applyFont="1" applyFill="1" applyBorder="1" applyAlignment="1">
      <alignment horizontal="right"/>
      <protection/>
    </xf>
    <xf numFmtId="3" fontId="17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 wrapText="1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center" wrapText="1"/>
    </xf>
    <xf numFmtId="3" fontId="11" fillId="0" borderId="10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0" fontId="68" fillId="0" borderId="0" xfId="0" applyFont="1" applyAlignment="1">
      <alignment horizontal="justify" vertical="center"/>
    </xf>
    <xf numFmtId="3" fontId="17" fillId="0" borderId="10" xfId="0" applyNumberFormat="1" applyFont="1" applyFill="1" applyBorder="1" applyAlignment="1">
      <alignment horizontal="right" vertical="center" wrapText="1"/>
    </xf>
    <xf numFmtId="0" fontId="12" fillId="0" borderId="0" xfId="62" applyFont="1" applyAlignment="1">
      <alignment horizontal="center" wrapText="1"/>
      <protection/>
    </xf>
    <xf numFmtId="0" fontId="66" fillId="0" borderId="0" xfId="0" applyFont="1" applyAlignment="1">
      <alignment horizontal="center"/>
    </xf>
    <xf numFmtId="0" fontId="0" fillId="0" borderId="0" xfId="62" applyAlignment="1">
      <alignment horizontal="center" wrapText="1"/>
      <protection/>
    </xf>
    <xf numFmtId="0" fontId="0" fillId="0" borderId="0" xfId="62" applyAlignment="1">
      <alignment wrapText="1"/>
      <protection/>
    </xf>
    <xf numFmtId="0" fontId="0" fillId="0" borderId="10" xfId="62" applyFont="1" applyBorder="1" applyAlignment="1">
      <alignment horizontal="center"/>
      <protection/>
    </xf>
    <xf numFmtId="0" fontId="5" fillId="0" borderId="11" xfId="62" applyFont="1" applyFill="1" applyBorder="1" applyAlignment="1">
      <alignment horizontal="center" wrapText="1"/>
      <protection/>
    </xf>
    <xf numFmtId="0" fontId="5" fillId="0" borderId="15" xfId="62" applyFont="1" applyFill="1" applyBorder="1" applyAlignment="1">
      <alignment horizontal="center" wrapText="1"/>
      <protection/>
    </xf>
    <xf numFmtId="0" fontId="5" fillId="0" borderId="16" xfId="62" applyFont="1" applyFill="1" applyBorder="1" applyAlignment="1">
      <alignment horizontal="center" wrapText="1"/>
      <protection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 3" xfId="60"/>
    <cellStyle name="Normál 2_kozlo_2013e_0_08_Fertőszentmiklós" xfId="61"/>
    <cellStyle name="Normál 3" xfId="62"/>
    <cellStyle name="Normál 4" xfId="63"/>
    <cellStyle name="Normál 5" xfId="64"/>
    <cellStyle name="Normál 6" xfId="65"/>
    <cellStyle name="Normál 7" xfId="66"/>
    <cellStyle name="Normál 8" xfId="67"/>
    <cellStyle name="Normál 9" xfId="68"/>
    <cellStyle name="Normal_ered1021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tv%20rend%20indokl&#225;s%20t&#225;bl&#225;zatai%20%20RM%202015.%20&#225;ti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."/>
      <sheetName val="Kiadások"/>
      <sheetName val="Kormányzati funkciók szerint"/>
      <sheetName val="Kormámnyzati funkciók szerint2."/>
      <sheetName val="Bevételek"/>
      <sheetName val="Kormányzati funkciók szerint3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74.28125" style="28" customWidth="1"/>
    <col min="2" max="2" width="18.8515625" style="28" customWidth="1"/>
    <col min="3" max="3" width="25.8515625" style="28" customWidth="1"/>
    <col min="4" max="4" width="15.57421875" style="28" customWidth="1"/>
    <col min="5" max="16384" width="9.140625" style="28" customWidth="1"/>
  </cols>
  <sheetData>
    <row r="1" spans="1:4" ht="18">
      <c r="A1" s="64" t="s">
        <v>466</v>
      </c>
      <c r="B1" s="64"/>
      <c r="C1" s="64"/>
      <c r="D1" s="64"/>
    </row>
    <row r="2" spans="1:4" ht="50.25" customHeight="1">
      <c r="A2" s="136" t="s">
        <v>429</v>
      </c>
      <c r="B2" s="136"/>
      <c r="C2" s="136"/>
      <c r="D2" s="136"/>
    </row>
    <row r="3" spans="1:4" ht="50.25" customHeight="1">
      <c r="A3" s="65"/>
      <c r="B3" s="65"/>
      <c r="C3" s="65"/>
      <c r="D3" s="65" t="s">
        <v>430</v>
      </c>
    </row>
    <row r="5" spans="2:8" ht="14.25">
      <c r="B5" s="66" t="s">
        <v>431</v>
      </c>
      <c r="C5" s="66" t="s">
        <v>432</v>
      </c>
      <c r="D5" s="66" t="s">
        <v>14</v>
      </c>
      <c r="E5" s="67"/>
      <c r="F5" s="67"/>
      <c r="G5" s="67"/>
      <c r="H5" s="67"/>
    </row>
    <row r="6" spans="1:8" ht="14.25">
      <c r="A6" s="68" t="s">
        <v>15</v>
      </c>
      <c r="B6" s="52">
        <f>'2.m. Kiadások'!E24</f>
        <v>5943400</v>
      </c>
      <c r="C6" s="52">
        <f>'2.m. Kiadások'!H24</f>
        <v>14400200</v>
      </c>
      <c r="D6" s="52">
        <f aca="true" t="shared" si="0" ref="D6:D28">SUM(B6:C6)</f>
        <v>20343600</v>
      </c>
      <c r="E6" s="67"/>
      <c r="F6" s="67"/>
      <c r="G6" s="67"/>
      <c r="H6" s="67"/>
    </row>
    <row r="7" spans="1:8" ht="14.25">
      <c r="A7" s="68" t="s">
        <v>16</v>
      </c>
      <c r="B7" s="52">
        <f>'2.m. Kiadások'!E25</f>
        <v>1409000</v>
      </c>
      <c r="C7" s="52">
        <f>'2.m. Kiadások'!H25</f>
        <v>2887080</v>
      </c>
      <c r="D7" s="52">
        <f t="shared" si="0"/>
        <v>4296080</v>
      </c>
      <c r="E7" s="67"/>
      <c r="F7" s="67"/>
      <c r="G7" s="67"/>
      <c r="H7" s="67"/>
    </row>
    <row r="8" spans="1:8" ht="14.25">
      <c r="A8" s="68" t="s">
        <v>17</v>
      </c>
      <c r="B8" s="52">
        <f>'2.m. Kiadások'!E50+'I. Kiemelt előir.'!B50</f>
        <v>21022620</v>
      </c>
      <c r="C8" s="52">
        <f>'2.m. Kiadások'!H50</f>
        <v>10201000</v>
      </c>
      <c r="D8" s="52">
        <f t="shared" si="0"/>
        <v>31223620</v>
      </c>
      <c r="E8" s="67"/>
      <c r="F8" s="67"/>
      <c r="G8" s="67"/>
      <c r="H8" s="67"/>
    </row>
    <row r="9" spans="1:8" ht="14.25">
      <c r="A9" s="68" t="s">
        <v>18</v>
      </c>
      <c r="B9" s="52">
        <f>'2.m. Kiadások'!E59</f>
        <v>2510000</v>
      </c>
      <c r="C9" s="52"/>
      <c r="D9" s="52">
        <f t="shared" si="0"/>
        <v>2510000</v>
      </c>
      <c r="E9" s="67"/>
      <c r="F9" s="67"/>
      <c r="G9" s="67"/>
      <c r="H9" s="67"/>
    </row>
    <row r="10" spans="1:8" ht="14.25">
      <c r="A10" s="68" t="s">
        <v>19</v>
      </c>
      <c r="B10" s="52">
        <f>'2.m. Kiadások'!E73</f>
        <v>15754633</v>
      </c>
      <c r="C10" s="52"/>
      <c r="D10" s="52">
        <f t="shared" si="0"/>
        <v>15754633</v>
      </c>
      <c r="E10" s="67"/>
      <c r="F10" s="67"/>
      <c r="G10" s="67"/>
      <c r="H10" s="67"/>
    </row>
    <row r="11" spans="1:8" ht="14.25">
      <c r="A11" s="69" t="s">
        <v>433</v>
      </c>
      <c r="B11" s="70">
        <v>12907636</v>
      </c>
      <c r="C11" s="52"/>
      <c r="D11" s="70">
        <f t="shared" si="0"/>
        <v>12907636</v>
      </c>
      <c r="E11" s="67"/>
      <c r="F11" s="67"/>
      <c r="G11" s="67"/>
      <c r="H11" s="67"/>
    </row>
    <row r="12" spans="1:8" ht="14.25">
      <c r="A12" s="68" t="s">
        <v>20</v>
      </c>
      <c r="B12" s="52">
        <f>'2.m. Kiadások'!E82</f>
        <v>7392172</v>
      </c>
      <c r="C12" s="52">
        <f>'2.m. Kiadások'!H82</f>
        <v>50800</v>
      </c>
      <c r="D12" s="52">
        <f t="shared" si="0"/>
        <v>7442972</v>
      </c>
      <c r="E12" s="67"/>
      <c r="F12" s="67"/>
      <c r="G12" s="67"/>
      <c r="H12" s="67"/>
    </row>
    <row r="13" spans="1:8" ht="14.25">
      <c r="A13" s="68" t="s">
        <v>21</v>
      </c>
      <c r="B13" s="52">
        <f>'2.m. Kiadások'!E87</f>
        <v>117144828</v>
      </c>
      <c r="C13" s="52"/>
      <c r="D13" s="52">
        <f t="shared" si="0"/>
        <v>117144828</v>
      </c>
      <c r="E13" s="67"/>
      <c r="F13" s="67"/>
      <c r="G13" s="67"/>
      <c r="H13" s="67"/>
    </row>
    <row r="14" spans="1:8" ht="14.25">
      <c r="A14" s="68" t="s">
        <v>22</v>
      </c>
      <c r="B14" s="52">
        <f>'2.m. Kiadások'!E96</f>
        <v>400000</v>
      </c>
      <c r="C14" s="52"/>
      <c r="D14" s="52">
        <f t="shared" si="0"/>
        <v>400000</v>
      </c>
      <c r="E14" s="67"/>
      <c r="F14" s="67"/>
      <c r="G14" s="67"/>
      <c r="H14" s="67"/>
    </row>
    <row r="15" spans="1:8" ht="14.25">
      <c r="A15" s="71" t="s">
        <v>434</v>
      </c>
      <c r="B15" s="52">
        <f>SUM(B6:B14)-B11</f>
        <v>171576653</v>
      </c>
      <c r="C15" s="52">
        <f>SUM(C6:C14)</f>
        <v>27539080</v>
      </c>
      <c r="D15" s="52">
        <f t="shared" si="0"/>
        <v>199115733</v>
      </c>
      <c r="E15" s="67"/>
      <c r="F15" s="67"/>
      <c r="G15" s="67"/>
      <c r="H15" s="67"/>
    </row>
    <row r="16" spans="1:8" ht="14.25">
      <c r="A16" s="71" t="s">
        <v>435</v>
      </c>
      <c r="B16" s="52">
        <f>'2.m. Kiadások'!E121</f>
        <v>20150213</v>
      </c>
      <c r="C16" s="52"/>
      <c r="D16" s="52">
        <f t="shared" si="0"/>
        <v>20150213</v>
      </c>
      <c r="E16" s="67"/>
      <c r="F16" s="67"/>
      <c r="G16" s="67"/>
      <c r="H16" s="67"/>
    </row>
    <row r="17" spans="1:8" ht="14.25">
      <c r="A17" s="72" t="s">
        <v>399</v>
      </c>
      <c r="B17" s="73">
        <f>SUM(B15:B16)</f>
        <v>191726866</v>
      </c>
      <c r="C17" s="73">
        <f>SUM(C15:C16)</f>
        <v>27539080</v>
      </c>
      <c r="D17" s="73">
        <f>SUM(B17:C17)</f>
        <v>219265946</v>
      </c>
      <c r="E17" s="67"/>
      <c r="F17" s="67"/>
      <c r="G17" s="67"/>
      <c r="H17" s="67"/>
    </row>
    <row r="18" spans="1:8" ht="14.25">
      <c r="A18" s="68" t="s">
        <v>436</v>
      </c>
      <c r="B18" s="52">
        <f>'1.m. Bevételek'!E18</f>
        <v>36859675</v>
      </c>
      <c r="C18" s="52"/>
      <c r="D18" s="52">
        <f t="shared" si="0"/>
        <v>36859675</v>
      </c>
      <c r="E18" s="67"/>
      <c r="F18" s="67"/>
      <c r="G18" s="67"/>
      <c r="H18" s="67"/>
    </row>
    <row r="19" spans="1:8" ht="14.25">
      <c r="A19" s="68" t="s">
        <v>437</v>
      </c>
      <c r="B19" s="52">
        <f>'1.m. Bevételek'!E24</f>
        <v>15192000</v>
      </c>
      <c r="C19" s="52"/>
      <c r="D19" s="52">
        <f t="shared" si="0"/>
        <v>15192000</v>
      </c>
      <c r="E19" s="67"/>
      <c r="F19" s="67"/>
      <c r="G19" s="67"/>
      <c r="H19" s="67"/>
    </row>
    <row r="20" spans="1:8" ht="14.25">
      <c r="A20" s="68" t="s">
        <v>438</v>
      </c>
      <c r="B20" s="52">
        <f>'1.m. Bevételek'!E38</f>
        <v>16600000</v>
      </c>
      <c r="C20" s="52"/>
      <c r="D20" s="52">
        <f t="shared" si="0"/>
        <v>16600000</v>
      </c>
      <c r="E20" s="67"/>
      <c r="F20" s="67"/>
      <c r="G20" s="67"/>
      <c r="H20" s="67"/>
    </row>
    <row r="21" spans="1:8" ht="14.25">
      <c r="A21" s="68" t="s">
        <v>439</v>
      </c>
      <c r="B21" s="52">
        <f>'1.m. Bevételek'!E49</f>
        <v>11352000</v>
      </c>
      <c r="C21" s="52">
        <f>'1.m. Bevételek'!H49</f>
        <v>8520000</v>
      </c>
      <c r="D21" s="52">
        <f t="shared" si="0"/>
        <v>19872000</v>
      </c>
      <c r="E21" s="67"/>
      <c r="F21" s="67"/>
      <c r="G21" s="67"/>
      <c r="H21" s="67"/>
    </row>
    <row r="22" spans="1:8" ht="14.25">
      <c r="A22" s="68" t="s">
        <v>440</v>
      </c>
      <c r="B22" s="52">
        <f>'1.m. Bevételek'!C55</f>
        <v>0</v>
      </c>
      <c r="C22" s="52"/>
      <c r="D22" s="52">
        <f t="shared" si="0"/>
        <v>0</v>
      </c>
      <c r="E22" s="67"/>
      <c r="F22" s="67"/>
      <c r="G22" s="67"/>
      <c r="H22" s="67"/>
    </row>
    <row r="23" spans="1:8" ht="14.25">
      <c r="A23" s="68" t="s">
        <v>441</v>
      </c>
      <c r="B23" s="52"/>
      <c r="C23" s="52"/>
      <c r="D23" s="52">
        <f t="shared" si="0"/>
        <v>0</v>
      </c>
      <c r="E23" s="67"/>
      <c r="F23" s="67"/>
      <c r="G23" s="67"/>
      <c r="H23" s="67"/>
    </row>
    <row r="24" spans="1:8" ht="14.25">
      <c r="A24" s="68" t="s">
        <v>442</v>
      </c>
      <c r="B24" s="52">
        <f>'1.m. Bevételek'!E63</f>
        <v>400000</v>
      </c>
      <c r="C24" s="52"/>
      <c r="D24" s="52">
        <f t="shared" si="0"/>
        <v>400000</v>
      </c>
      <c r="E24" s="67"/>
      <c r="F24" s="67"/>
      <c r="G24" s="67"/>
      <c r="H24" s="67"/>
    </row>
    <row r="25" spans="1:8" ht="14.25">
      <c r="A25" s="71" t="s">
        <v>443</v>
      </c>
      <c r="B25" s="52">
        <f>SUM(B18:B24)</f>
        <v>80403675</v>
      </c>
      <c r="C25" s="52">
        <f>SUM(C18:C24)</f>
        <v>8520000</v>
      </c>
      <c r="D25" s="52">
        <f t="shared" si="0"/>
        <v>88923675</v>
      </c>
      <c r="E25" s="67"/>
      <c r="F25" s="67"/>
      <c r="G25" s="67"/>
      <c r="H25" s="67"/>
    </row>
    <row r="26" spans="1:8" s="74" customFormat="1" ht="14.25">
      <c r="A26" s="68" t="s">
        <v>444</v>
      </c>
      <c r="B26" s="52">
        <f>'1.m. Bevételek'!C84</f>
        <v>111323191</v>
      </c>
      <c r="C26" s="52">
        <f>'1.m. Bevételek'!H78</f>
        <v>183997</v>
      </c>
      <c r="D26" s="52">
        <f t="shared" si="0"/>
        <v>111507188</v>
      </c>
      <c r="E26" s="67"/>
      <c r="F26" s="67"/>
      <c r="G26" s="67"/>
      <c r="H26" s="67"/>
    </row>
    <row r="27" spans="1:8" s="74" customFormat="1" ht="14.25">
      <c r="A27" s="68" t="s">
        <v>445</v>
      </c>
      <c r="B27" s="52"/>
      <c r="C27" s="52">
        <f>'1.m. Bevételek'!H84</f>
        <v>18835083</v>
      </c>
      <c r="D27" s="52">
        <f t="shared" si="0"/>
        <v>18835083</v>
      </c>
      <c r="E27" s="67"/>
      <c r="F27" s="67"/>
      <c r="G27" s="67"/>
      <c r="H27" s="67"/>
    </row>
    <row r="28" spans="1:8" ht="14.25">
      <c r="A28" s="71" t="s">
        <v>446</v>
      </c>
      <c r="B28" s="52">
        <f>SUM(B26:B27)</f>
        <v>111323191</v>
      </c>
      <c r="C28" s="52">
        <f>SUM(C26:C27)</f>
        <v>19019080</v>
      </c>
      <c r="D28" s="52">
        <f t="shared" si="0"/>
        <v>130342271</v>
      </c>
      <c r="E28" s="67"/>
      <c r="F28" s="67"/>
      <c r="G28" s="67"/>
      <c r="H28" s="67"/>
    </row>
    <row r="29" spans="1:8" ht="14.25">
      <c r="A29" s="75" t="s">
        <v>400</v>
      </c>
      <c r="B29" s="76">
        <f>B25+B28</f>
        <v>191726866</v>
      </c>
      <c r="C29" s="76">
        <f>C25+C28</f>
        <v>27539080</v>
      </c>
      <c r="D29" s="76">
        <f>SUM(B29:C29)</f>
        <v>219265946</v>
      </c>
      <c r="E29" s="67"/>
      <c r="F29" s="67"/>
      <c r="G29" s="67"/>
      <c r="H29" s="67"/>
    </row>
    <row r="30" spans="1:8" ht="14.25">
      <c r="A30" s="77"/>
      <c r="C30" s="67"/>
      <c r="D30" s="67"/>
      <c r="E30" s="67"/>
      <c r="F30" s="67"/>
      <c r="G30" s="67"/>
      <c r="H30" s="67"/>
    </row>
    <row r="31" spans="1:8" ht="14.25">
      <c r="A31" s="77"/>
      <c r="B31" s="67"/>
      <c r="C31" s="67"/>
      <c r="D31" s="67"/>
      <c r="E31" s="67"/>
      <c r="F31" s="67"/>
      <c r="G31" s="67"/>
      <c r="H31" s="67"/>
    </row>
    <row r="32" spans="1:8" ht="14.25">
      <c r="A32" s="77"/>
      <c r="B32" s="67"/>
      <c r="C32" s="67"/>
      <c r="D32" s="67"/>
      <c r="E32" s="67"/>
      <c r="F32" s="67"/>
      <c r="G32" s="67"/>
      <c r="H32" s="67"/>
    </row>
    <row r="33" spans="1:8" ht="14.25">
      <c r="A33" s="77"/>
      <c r="B33" s="67"/>
      <c r="C33" s="67"/>
      <c r="D33" s="67"/>
      <c r="E33" s="67"/>
      <c r="F33" s="67"/>
      <c r="G33" s="67"/>
      <c r="H33" s="67"/>
    </row>
    <row r="34" spans="1:8" ht="14.25">
      <c r="A34" s="77"/>
      <c r="B34" s="67"/>
      <c r="C34" s="67"/>
      <c r="D34" s="67"/>
      <c r="E34" s="67"/>
      <c r="F34" s="67"/>
      <c r="G34" s="67"/>
      <c r="H34" s="67"/>
    </row>
    <row r="35" spans="1:8" ht="14.25">
      <c r="A35" s="77"/>
      <c r="B35" s="67"/>
      <c r="C35" s="67"/>
      <c r="D35" s="67"/>
      <c r="E35" s="67"/>
      <c r="F35" s="67"/>
      <c r="G35" s="67"/>
      <c r="H35" s="67"/>
    </row>
    <row r="36" spans="1:8" ht="14.25">
      <c r="A36" s="77"/>
      <c r="B36" s="67"/>
      <c r="C36" s="67"/>
      <c r="D36" s="67"/>
      <c r="E36" s="67"/>
      <c r="F36" s="67"/>
      <c r="G36" s="67"/>
      <c r="H36" s="67"/>
    </row>
    <row r="37" ht="14.25">
      <c r="A37" s="77"/>
    </row>
    <row r="38" ht="14.25">
      <c r="A38" s="77"/>
    </row>
    <row r="39" ht="14.25">
      <c r="A39" s="77"/>
    </row>
    <row r="40" ht="14.25">
      <c r="A40" s="77"/>
    </row>
  </sheetData>
  <sheetProtection/>
  <mergeCells count="1"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PageLayoutView="0" workbookViewId="0" topLeftCell="B1">
      <selection activeCell="I78" sqref="I78"/>
    </sheetView>
  </sheetViews>
  <sheetFormatPr defaultColWidth="9.140625" defaultRowHeight="15"/>
  <cols>
    <col min="1" max="1" width="92.57421875" style="28" customWidth="1"/>
    <col min="2" max="2" width="12.00390625" style="28" customWidth="1"/>
    <col min="3" max="3" width="16.421875" style="28" customWidth="1"/>
    <col min="4" max="4" width="16.00390625" style="28" customWidth="1"/>
    <col min="5" max="5" width="17.8515625" style="28" customWidth="1"/>
    <col min="6" max="6" width="16.421875" style="28" customWidth="1"/>
    <col min="7" max="7" width="16.00390625" style="28" customWidth="1"/>
    <col min="8" max="9" width="14.7109375" style="28" customWidth="1"/>
    <col min="10" max="16384" width="9.140625" style="28" customWidth="1"/>
  </cols>
  <sheetData>
    <row r="1" spans="1:5" ht="27" customHeight="1">
      <c r="A1" s="137" t="s">
        <v>466</v>
      </c>
      <c r="B1" s="137"/>
      <c r="C1" s="137"/>
      <c r="D1" s="137"/>
      <c r="E1" s="137"/>
    </row>
    <row r="2" spans="1:5" ht="23.25" customHeight="1">
      <c r="A2" s="136" t="s">
        <v>452</v>
      </c>
      <c r="B2" s="138"/>
      <c r="C2" s="138"/>
      <c r="D2" s="138"/>
      <c r="E2" s="139"/>
    </row>
    <row r="3" ht="18">
      <c r="A3" s="78"/>
    </row>
    <row r="4" ht="14.25">
      <c r="I4" s="59" t="s">
        <v>447</v>
      </c>
    </row>
    <row r="5" spans="1:9" s="81" customFormat="1" ht="39">
      <c r="A5" s="45" t="s">
        <v>23</v>
      </c>
      <c r="B5" s="46" t="s">
        <v>13</v>
      </c>
      <c r="C5" s="79" t="s">
        <v>448</v>
      </c>
      <c r="D5" s="79" t="s">
        <v>449</v>
      </c>
      <c r="E5" s="80" t="s">
        <v>450</v>
      </c>
      <c r="F5" s="79" t="s">
        <v>448</v>
      </c>
      <c r="G5" s="79" t="s">
        <v>449</v>
      </c>
      <c r="H5" s="80" t="s">
        <v>451</v>
      </c>
      <c r="I5" s="80" t="s">
        <v>12</v>
      </c>
    </row>
    <row r="6" spans="1:9" ht="15" customHeight="1">
      <c r="A6" s="29" t="s">
        <v>195</v>
      </c>
      <c r="B6" s="31" t="s">
        <v>196</v>
      </c>
      <c r="C6" s="60">
        <v>17228764</v>
      </c>
      <c r="D6" s="60"/>
      <c r="E6" s="60">
        <f>SUM(C6:D6)</f>
        <v>17228764</v>
      </c>
      <c r="F6" s="60"/>
      <c r="G6" s="60"/>
      <c r="H6" s="60"/>
      <c r="I6" s="60">
        <f>E6+H6</f>
        <v>17228764</v>
      </c>
    </row>
    <row r="7" spans="1:9" ht="15" customHeight="1">
      <c r="A7" s="30" t="s">
        <v>197</v>
      </c>
      <c r="B7" s="31" t="s">
        <v>198</v>
      </c>
      <c r="C7" s="60">
        <v>11559233</v>
      </c>
      <c r="D7" s="60"/>
      <c r="E7" s="60">
        <f>SUM(C7:D7)</f>
        <v>11559233</v>
      </c>
      <c r="F7" s="60"/>
      <c r="G7" s="60"/>
      <c r="H7" s="60"/>
      <c r="I7" s="60">
        <f>E7+H7</f>
        <v>11559233</v>
      </c>
    </row>
    <row r="8" spans="1:9" ht="15" customHeight="1">
      <c r="A8" s="30" t="s">
        <v>199</v>
      </c>
      <c r="B8" s="31" t="s">
        <v>200</v>
      </c>
      <c r="C8" s="60">
        <v>6259678</v>
      </c>
      <c r="D8" s="60"/>
      <c r="E8" s="60">
        <f>SUM(C8:D8)</f>
        <v>6259678</v>
      </c>
      <c r="F8" s="60"/>
      <c r="G8" s="60"/>
      <c r="H8" s="60"/>
      <c r="I8" s="60">
        <f>E8+H8</f>
        <v>6259678</v>
      </c>
    </row>
    <row r="9" spans="1:9" ht="15" customHeight="1">
      <c r="A9" s="30" t="s">
        <v>201</v>
      </c>
      <c r="B9" s="31" t="s">
        <v>202</v>
      </c>
      <c r="C9" s="60">
        <v>1800000</v>
      </c>
      <c r="D9" s="60"/>
      <c r="E9" s="60">
        <f>SUM(C9:D9)</f>
        <v>1800000</v>
      </c>
      <c r="F9" s="60"/>
      <c r="G9" s="60"/>
      <c r="H9" s="60"/>
      <c r="I9" s="60">
        <f>E9+H9</f>
        <v>1800000</v>
      </c>
    </row>
    <row r="10" spans="1:9" ht="15" customHeight="1">
      <c r="A10" s="30" t="s">
        <v>203</v>
      </c>
      <c r="B10" s="31" t="s">
        <v>204</v>
      </c>
      <c r="C10" s="60"/>
      <c r="D10" s="60"/>
      <c r="E10" s="60"/>
      <c r="F10" s="60"/>
      <c r="G10" s="60"/>
      <c r="H10" s="60"/>
      <c r="I10" s="60"/>
    </row>
    <row r="11" spans="1:9" ht="15" customHeight="1">
      <c r="A11" s="30" t="s">
        <v>205</v>
      </c>
      <c r="B11" s="31" t="s">
        <v>206</v>
      </c>
      <c r="C11" s="60"/>
      <c r="D11" s="60"/>
      <c r="E11" s="60">
        <f>SUM(C11:D11)</f>
        <v>0</v>
      </c>
      <c r="F11" s="60"/>
      <c r="G11" s="60"/>
      <c r="H11" s="60"/>
      <c r="I11" s="60">
        <f>E11+H11</f>
        <v>0</v>
      </c>
    </row>
    <row r="12" spans="1:9" ht="15" customHeight="1">
      <c r="A12" s="32" t="s">
        <v>401</v>
      </c>
      <c r="B12" s="47" t="s">
        <v>207</v>
      </c>
      <c r="C12" s="60">
        <f>SUM(C6:C11)</f>
        <v>36847675</v>
      </c>
      <c r="D12" s="60"/>
      <c r="E12" s="60">
        <f>SUM(C12:D12)</f>
        <v>36847675</v>
      </c>
      <c r="F12" s="60"/>
      <c r="G12" s="60"/>
      <c r="H12" s="60"/>
      <c r="I12" s="60">
        <f>E12+H12</f>
        <v>36847675</v>
      </c>
    </row>
    <row r="13" spans="1:9" ht="15" customHeight="1">
      <c r="A13" s="30" t="s">
        <v>208</v>
      </c>
      <c r="B13" s="31" t="s">
        <v>209</v>
      </c>
      <c r="C13" s="60"/>
      <c r="D13" s="60"/>
      <c r="E13" s="60"/>
      <c r="F13" s="60"/>
      <c r="G13" s="60"/>
      <c r="H13" s="60"/>
      <c r="I13" s="60"/>
    </row>
    <row r="14" spans="1:9" ht="15" customHeight="1">
      <c r="A14" s="30" t="s">
        <v>210</v>
      </c>
      <c r="B14" s="31" t="s">
        <v>211</v>
      </c>
      <c r="C14" s="60"/>
      <c r="D14" s="60"/>
      <c r="E14" s="60"/>
      <c r="F14" s="60"/>
      <c r="G14" s="60"/>
      <c r="H14" s="60"/>
      <c r="I14" s="60"/>
    </row>
    <row r="15" spans="1:9" ht="15" customHeight="1">
      <c r="A15" s="30" t="s">
        <v>364</v>
      </c>
      <c r="B15" s="31" t="s">
        <v>212</v>
      </c>
      <c r="C15" s="60"/>
      <c r="D15" s="60"/>
      <c r="E15" s="60"/>
      <c r="F15" s="60"/>
      <c r="G15" s="60"/>
      <c r="H15" s="60"/>
      <c r="I15" s="60"/>
    </row>
    <row r="16" spans="1:9" ht="15" customHeight="1">
      <c r="A16" s="30" t="s">
        <v>365</v>
      </c>
      <c r="B16" s="31" t="s">
        <v>213</v>
      </c>
      <c r="C16" s="60"/>
      <c r="D16" s="60"/>
      <c r="E16" s="60"/>
      <c r="F16" s="60"/>
      <c r="G16" s="60"/>
      <c r="H16" s="60"/>
      <c r="I16" s="60"/>
    </row>
    <row r="17" spans="1:9" ht="15" customHeight="1">
      <c r="A17" s="30" t="s">
        <v>366</v>
      </c>
      <c r="B17" s="31" t="s">
        <v>214</v>
      </c>
      <c r="C17" s="60">
        <v>12000</v>
      </c>
      <c r="D17" s="60"/>
      <c r="E17" s="60">
        <v>12000</v>
      </c>
      <c r="F17" s="60"/>
      <c r="G17" s="60"/>
      <c r="H17" s="60"/>
      <c r="I17" s="60">
        <f>E17+H17</f>
        <v>12000</v>
      </c>
    </row>
    <row r="18" spans="1:9" ht="15" customHeight="1">
      <c r="A18" s="33" t="s">
        <v>402</v>
      </c>
      <c r="B18" s="36" t="s">
        <v>215</v>
      </c>
      <c r="C18" s="60">
        <f>C12+C17</f>
        <v>36859675</v>
      </c>
      <c r="D18" s="60"/>
      <c r="E18" s="60">
        <f aca="true" t="shared" si="0" ref="E18:E24">SUM(C18:D18)</f>
        <v>36859675</v>
      </c>
      <c r="F18" s="60"/>
      <c r="G18" s="60"/>
      <c r="H18" s="60"/>
      <c r="I18" s="60">
        <f>E18+H18</f>
        <v>36859675</v>
      </c>
    </row>
    <row r="19" spans="1:9" ht="15" customHeight="1">
      <c r="A19" s="30" t="s">
        <v>216</v>
      </c>
      <c r="B19" s="31" t="s">
        <v>217</v>
      </c>
      <c r="C19" s="60">
        <v>15000000</v>
      </c>
      <c r="D19" s="60"/>
      <c r="E19" s="60">
        <f t="shared" si="0"/>
        <v>15000000</v>
      </c>
      <c r="F19" s="60"/>
      <c r="G19" s="60"/>
      <c r="H19" s="60"/>
      <c r="I19" s="60"/>
    </row>
    <row r="20" spans="1:9" ht="15" customHeight="1">
      <c r="A20" s="30" t="s">
        <v>218</v>
      </c>
      <c r="B20" s="31" t="s">
        <v>219</v>
      </c>
      <c r="C20" s="60"/>
      <c r="D20" s="60"/>
      <c r="E20" s="60">
        <f t="shared" si="0"/>
        <v>0</v>
      </c>
      <c r="F20" s="60"/>
      <c r="G20" s="60"/>
      <c r="H20" s="60"/>
      <c r="I20" s="60"/>
    </row>
    <row r="21" spans="1:9" ht="15" customHeight="1">
      <c r="A21" s="30" t="s">
        <v>367</v>
      </c>
      <c r="B21" s="31" t="s">
        <v>220</v>
      </c>
      <c r="C21" s="60">
        <v>192000</v>
      </c>
      <c r="D21" s="60"/>
      <c r="E21" s="60">
        <f t="shared" si="0"/>
        <v>192000</v>
      </c>
      <c r="F21" s="60"/>
      <c r="G21" s="60"/>
      <c r="H21" s="60"/>
      <c r="I21" s="60">
        <v>192000</v>
      </c>
    </row>
    <row r="22" spans="1:9" ht="15" customHeight="1">
      <c r="A22" s="30" t="s">
        <v>368</v>
      </c>
      <c r="B22" s="31" t="s">
        <v>221</v>
      </c>
      <c r="C22" s="60"/>
      <c r="D22" s="60"/>
      <c r="E22" s="60">
        <f t="shared" si="0"/>
        <v>0</v>
      </c>
      <c r="F22" s="60"/>
      <c r="G22" s="60"/>
      <c r="H22" s="60"/>
      <c r="I22" s="60"/>
    </row>
    <row r="23" spans="1:9" ht="15" customHeight="1">
      <c r="A23" s="30" t="s">
        <v>369</v>
      </c>
      <c r="B23" s="31" t="s">
        <v>222</v>
      </c>
      <c r="C23" s="60"/>
      <c r="D23" s="60"/>
      <c r="E23" s="60">
        <f t="shared" si="0"/>
        <v>0</v>
      </c>
      <c r="F23" s="60"/>
      <c r="G23" s="60"/>
      <c r="H23" s="60"/>
      <c r="I23" s="60">
        <f>E23+H23</f>
        <v>0</v>
      </c>
    </row>
    <row r="24" spans="1:9" ht="15" customHeight="1">
      <c r="A24" s="33" t="s">
        <v>403</v>
      </c>
      <c r="B24" s="36" t="s">
        <v>223</v>
      </c>
      <c r="C24" s="60">
        <f>SUM(C19:C23)</f>
        <v>15192000</v>
      </c>
      <c r="D24" s="60"/>
      <c r="E24" s="60">
        <f t="shared" si="0"/>
        <v>15192000</v>
      </c>
      <c r="F24" s="60"/>
      <c r="G24" s="60"/>
      <c r="H24" s="60"/>
      <c r="I24" s="60">
        <f>E24+H24</f>
        <v>15192000</v>
      </c>
    </row>
    <row r="25" spans="1:9" ht="15" customHeight="1">
      <c r="A25" s="30" t="s">
        <v>370</v>
      </c>
      <c r="B25" s="31" t="s">
        <v>224</v>
      </c>
      <c r="C25" s="60"/>
      <c r="D25" s="60"/>
      <c r="E25" s="60"/>
      <c r="F25" s="60"/>
      <c r="G25" s="60"/>
      <c r="H25" s="60"/>
      <c r="I25" s="60"/>
    </row>
    <row r="26" spans="1:9" ht="15" customHeight="1">
      <c r="A26" s="30" t="s">
        <v>371</v>
      </c>
      <c r="B26" s="31" t="s">
        <v>225</v>
      </c>
      <c r="C26" s="60"/>
      <c r="D26" s="60"/>
      <c r="E26" s="60"/>
      <c r="F26" s="60"/>
      <c r="G26" s="60"/>
      <c r="H26" s="60"/>
      <c r="I26" s="60"/>
    </row>
    <row r="27" spans="1:9" ht="15" customHeight="1">
      <c r="A27" s="32" t="s">
        <v>404</v>
      </c>
      <c r="B27" s="47" t="s">
        <v>226</v>
      </c>
      <c r="C27" s="60"/>
      <c r="D27" s="60"/>
      <c r="E27" s="60"/>
      <c r="F27" s="60"/>
      <c r="G27" s="60"/>
      <c r="H27" s="60"/>
      <c r="I27" s="60"/>
    </row>
    <row r="28" spans="1:9" ht="15" customHeight="1">
      <c r="A28" s="30" t="s">
        <v>372</v>
      </c>
      <c r="B28" s="31" t="s">
        <v>227</v>
      </c>
      <c r="C28" s="60"/>
      <c r="D28" s="60"/>
      <c r="E28" s="60"/>
      <c r="F28" s="60"/>
      <c r="G28" s="60"/>
      <c r="H28" s="60"/>
      <c r="I28" s="60"/>
    </row>
    <row r="29" spans="1:9" ht="15" customHeight="1">
      <c r="A29" s="30" t="s">
        <v>373</v>
      </c>
      <c r="B29" s="31" t="s">
        <v>228</v>
      </c>
      <c r="C29" s="60"/>
      <c r="D29" s="60"/>
      <c r="E29" s="60"/>
      <c r="F29" s="60"/>
      <c r="G29" s="60"/>
      <c r="H29" s="60"/>
      <c r="I29" s="60"/>
    </row>
    <row r="30" spans="1:9" ht="15" customHeight="1">
      <c r="A30" s="30" t="s">
        <v>374</v>
      </c>
      <c r="B30" s="31" t="s">
        <v>229</v>
      </c>
      <c r="C30" s="60">
        <v>6400000</v>
      </c>
      <c r="D30" s="60"/>
      <c r="E30" s="60">
        <f>SUM(C30:D30)</f>
        <v>6400000</v>
      </c>
      <c r="F30" s="60"/>
      <c r="G30" s="60"/>
      <c r="H30" s="60"/>
      <c r="I30" s="60">
        <f>E30+H30</f>
        <v>6400000</v>
      </c>
    </row>
    <row r="31" spans="1:9" ht="15" customHeight="1">
      <c r="A31" s="30" t="s">
        <v>375</v>
      </c>
      <c r="B31" s="31" t="s">
        <v>230</v>
      </c>
      <c r="C31" s="60">
        <v>5000000</v>
      </c>
      <c r="D31" s="60"/>
      <c r="E31" s="60">
        <f>SUM(C31:D31)</f>
        <v>5000000</v>
      </c>
      <c r="F31" s="60"/>
      <c r="G31" s="60"/>
      <c r="H31" s="60"/>
      <c r="I31" s="60">
        <f>E31+H31</f>
        <v>5000000</v>
      </c>
    </row>
    <row r="32" spans="1:9" ht="15" customHeight="1">
      <c r="A32" s="30" t="s">
        <v>376</v>
      </c>
      <c r="B32" s="31" t="s">
        <v>231</v>
      </c>
      <c r="C32" s="60"/>
      <c r="D32" s="60"/>
      <c r="E32" s="60"/>
      <c r="F32" s="60"/>
      <c r="G32" s="60"/>
      <c r="H32" s="60"/>
      <c r="I32" s="60"/>
    </row>
    <row r="33" spans="1:9" ht="15" customHeight="1">
      <c r="A33" s="30" t="s">
        <v>232</v>
      </c>
      <c r="B33" s="31" t="s">
        <v>233</v>
      </c>
      <c r="C33" s="60"/>
      <c r="D33" s="60"/>
      <c r="E33" s="60"/>
      <c r="F33" s="60"/>
      <c r="G33" s="60"/>
      <c r="H33" s="60"/>
      <c r="I33" s="60"/>
    </row>
    <row r="34" spans="1:9" ht="15" customHeight="1">
      <c r="A34" s="30" t="s">
        <v>377</v>
      </c>
      <c r="B34" s="31" t="s">
        <v>234</v>
      </c>
      <c r="C34" s="60">
        <v>1200000</v>
      </c>
      <c r="D34" s="60"/>
      <c r="E34" s="60">
        <f>SUM(C34:D34)</f>
        <v>1200000</v>
      </c>
      <c r="F34" s="60"/>
      <c r="G34" s="60"/>
      <c r="H34" s="60"/>
      <c r="I34" s="60">
        <f>E34+H34</f>
        <v>1200000</v>
      </c>
    </row>
    <row r="35" spans="1:9" ht="15" customHeight="1">
      <c r="A35" s="30" t="s">
        <v>378</v>
      </c>
      <c r="B35" s="31" t="s">
        <v>235</v>
      </c>
      <c r="C35" s="60">
        <v>4000000</v>
      </c>
      <c r="D35" s="60"/>
      <c r="E35" s="60">
        <f>SUM(C35:D35)</f>
        <v>4000000</v>
      </c>
      <c r="F35" s="60"/>
      <c r="G35" s="60"/>
      <c r="H35" s="60"/>
      <c r="I35" s="60">
        <f>E35+H35</f>
        <v>4000000</v>
      </c>
    </row>
    <row r="36" spans="1:9" ht="15" customHeight="1">
      <c r="A36" s="32" t="s">
        <v>405</v>
      </c>
      <c r="B36" s="47" t="s">
        <v>236</v>
      </c>
      <c r="C36" s="60">
        <f>C31+C32+C33+C34+C35</f>
        <v>10200000</v>
      </c>
      <c r="D36" s="60"/>
      <c r="E36" s="60">
        <f>SUM(C36:D36)</f>
        <v>10200000</v>
      </c>
      <c r="F36" s="60"/>
      <c r="G36" s="60"/>
      <c r="H36" s="60"/>
      <c r="I36" s="60">
        <v>8900000</v>
      </c>
    </row>
    <row r="37" spans="1:9" ht="15" customHeight="1">
      <c r="A37" s="30" t="s">
        <v>379</v>
      </c>
      <c r="B37" s="31" t="s">
        <v>237</v>
      </c>
      <c r="C37" s="60"/>
      <c r="D37" s="60"/>
      <c r="E37" s="60">
        <f>SUM(C37:D37)</f>
        <v>0</v>
      </c>
      <c r="F37" s="60"/>
      <c r="G37" s="60"/>
      <c r="H37" s="60"/>
      <c r="I37" s="60"/>
    </row>
    <row r="38" spans="1:9" ht="15" customHeight="1">
      <c r="A38" s="33" t="s">
        <v>406</v>
      </c>
      <c r="B38" s="36" t="s">
        <v>238</v>
      </c>
      <c r="C38" s="60">
        <f>C27+C30+C36+C37</f>
        <v>16600000</v>
      </c>
      <c r="D38" s="60">
        <f aca="true" t="shared" si="1" ref="D38:I38">D27+D30+D36+D37</f>
        <v>0</v>
      </c>
      <c r="E38" s="60">
        <f t="shared" si="1"/>
        <v>16600000</v>
      </c>
      <c r="F38" s="60">
        <f t="shared" si="1"/>
        <v>0</v>
      </c>
      <c r="G38" s="60">
        <f t="shared" si="1"/>
        <v>0</v>
      </c>
      <c r="H38" s="60">
        <f t="shared" si="1"/>
        <v>0</v>
      </c>
      <c r="I38" s="60">
        <f t="shared" si="1"/>
        <v>15300000</v>
      </c>
    </row>
    <row r="39" spans="1:9" ht="15" customHeight="1">
      <c r="A39" s="34" t="s">
        <v>239</v>
      </c>
      <c r="B39" s="31" t="s">
        <v>240</v>
      </c>
      <c r="C39" s="60"/>
      <c r="D39" s="60"/>
      <c r="E39" s="60"/>
      <c r="F39" s="60"/>
      <c r="G39" s="60"/>
      <c r="H39" s="60"/>
      <c r="I39" s="60"/>
    </row>
    <row r="40" spans="1:9" ht="15" customHeight="1">
      <c r="A40" s="34" t="s">
        <v>380</v>
      </c>
      <c r="B40" s="31" t="s">
        <v>241</v>
      </c>
      <c r="C40" s="60">
        <v>8558000</v>
      </c>
      <c r="D40" s="60"/>
      <c r="E40" s="60">
        <f>SUM(C40:D40)</f>
        <v>8558000</v>
      </c>
      <c r="F40" s="60">
        <v>2204000</v>
      </c>
      <c r="G40" s="60"/>
      <c r="H40" s="60">
        <f>SUM(F40:G40)</f>
        <v>2204000</v>
      </c>
      <c r="I40" s="60">
        <f>E40+H40</f>
        <v>10762000</v>
      </c>
    </row>
    <row r="41" spans="1:9" ht="15" customHeight="1">
      <c r="A41" s="34" t="s">
        <v>381</v>
      </c>
      <c r="B41" s="31" t="s">
        <v>242</v>
      </c>
      <c r="C41" s="60"/>
      <c r="D41" s="60"/>
      <c r="E41" s="60">
        <f aca="true" t="shared" si="2" ref="E41:E47">SUM(C41:D41)</f>
        <v>0</v>
      </c>
      <c r="F41" s="60"/>
      <c r="G41" s="60"/>
      <c r="H41" s="60"/>
      <c r="I41" s="60">
        <f>E41+H41</f>
        <v>0</v>
      </c>
    </row>
    <row r="42" spans="1:9" ht="15" customHeight="1">
      <c r="A42" s="34" t="s">
        <v>382</v>
      </c>
      <c r="B42" s="31" t="s">
        <v>243</v>
      </c>
      <c r="C42" s="60"/>
      <c r="D42" s="60"/>
      <c r="E42" s="60">
        <f t="shared" si="2"/>
        <v>0</v>
      </c>
      <c r="F42" s="60"/>
      <c r="G42" s="60"/>
      <c r="H42" s="60"/>
      <c r="I42" s="60">
        <f>E42+H42</f>
        <v>0</v>
      </c>
    </row>
    <row r="43" spans="1:9" ht="15" customHeight="1">
      <c r="A43" s="34" t="s">
        <v>244</v>
      </c>
      <c r="B43" s="31" t="s">
        <v>245</v>
      </c>
      <c r="C43" s="60"/>
      <c r="D43" s="60"/>
      <c r="E43" s="60">
        <f t="shared" si="2"/>
        <v>0</v>
      </c>
      <c r="F43" s="60">
        <v>4500000</v>
      </c>
      <c r="G43" s="60"/>
      <c r="H43" s="60">
        <f>SUM(F43:G43)</f>
        <v>4500000</v>
      </c>
      <c r="I43" s="60">
        <f>E43+H43</f>
        <v>4500000</v>
      </c>
    </row>
    <row r="44" spans="1:9" ht="15" customHeight="1">
      <c r="A44" s="34" t="s">
        <v>246</v>
      </c>
      <c r="B44" s="31" t="s">
        <v>247</v>
      </c>
      <c r="C44" s="60">
        <v>2242000</v>
      </c>
      <c r="D44" s="60"/>
      <c r="E44" s="60">
        <f t="shared" si="2"/>
        <v>2242000</v>
      </c>
      <c r="F44" s="60">
        <v>1810000</v>
      </c>
      <c r="G44" s="60"/>
      <c r="H44" s="60">
        <f>SUM(F44:G44)</f>
        <v>1810000</v>
      </c>
      <c r="I44" s="60">
        <f>E44+H44</f>
        <v>4052000</v>
      </c>
    </row>
    <row r="45" spans="1:9" ht="15" customHeight="1">
      <c r="A45" s="34" t="s">
        <v>248</v>
      </c>
      <c r="B45" s="31" t="s">
        <v>249</v>
      </c>
      <c r="C45" s="60"/>
      <c r="D45" s="60"/>
      <c r="E45" s="60">
        <f t="shared" si="2"/>
        <v>0</v>
      </c>
      <c r="F45" s="60"/>
      <c r="G45" s="60"/>
      <c r="H45" s="60"/>
      <c r="I45" s="60"/>
    </row>
    <row r="46" spans="1:9" ht="15" customHeight="1">
      <c r="A46" s="34" t="s">
        <v>383</v>
      </c>
      <c r="B46" s="31" t="s">
        <v>250</v>
      </c>
      <c r="C46" s="60">
        <v>152000</v>
      </c>
      <c r="D46" s="60"/>
      <c r="E46" s="60">
        <f t="shared" si="2"/>
        <v>152000</v>
      </c>
      <c r="F46" s="60">
        <v>5000</v>
      </c>
      <c r="G46" s="60"/>
      <c r="H46" s="60">
        <v>5000</v>
      </c>
      <c r="I46" s="60">
        <v>152000</v>
      </c>
    </row>
    <row r="47" spans="1:9" ht="15" customHeight="1">
      <c r="A47" s="34" t="s">
        <v>384</v>
      </c>
      <c r="B47" s="31" t="s">
        <v>251</v>
      </c>
      <c r="C47" s="60"/>
      <c r="D47" s="60"/>
      <c r="E47" s="60">
        <f t="shared" si="2"/>
        <v>0</v>
      </c>
      <c r="F47" s="60"/>
      <c r="G47" s="60"/>
      <c r="H47" s="60"/>
      <c r="I47" s="60"/>
    </row>
    <row r="48" spans="1:9" ht="15" customHeight="1">
      <c r="A48" s="34" t="s">
        <v>385</v>
      </c>
      <c r="B48" s="31" t="s">
        <v>252</v>
      </c>
      <c r="C48" s="60">
        <v>400000</v>
      </c>
      <c r="D48" s="60"/>
      <c r="E48" s="60">
        <f>SUM(C48:D48)</f>
        <v>400000</v>
      </c>
      <c r="F48" s="60">
        <v>1000</v>
      </c>
      <c r="G48" s="60"/>
      <c r="H48" s="60">
        <v>1000</v>
      </c>
      <c r="I48" s="60">
        <f>E48+H48</f>
        <v>401000</v>
      </c>
    </row>
    <row r="49" spans="1:9" ht="15" customHeight="1">
      <c r="A49" s="35" t="s">
        <v>407</v>
      </c>
      <c r="B49" s="36" t="s">
        <v>253</v>
      </c>
      <c r="C49" s="60">
        <f>SUM(C39:C48)</f>
        <v>11352000</v>
      </c>
      <c r="D49" s="60"/>
      <c r="E49" s="60">
        <f>SUM(C49:D49)</f>
        <v>11352000</v>
      </c>
      <c r="F49" s="60">
        <f>SUM(F39:F48)</f>
        <v>8520000</v>
      </c>
      <c r="G49" s="60"/>
      <c r="H49" s="60">
        <f>SUM(F49:G49)</f>
        <v>8520000</v>
      </c>
      <c r="I49" s="60">
        <f>E49+H49</f>
        <v>19872000</v>
      </c>
    </row>
    <row r="50" spans="1:9" ht="15" customHeight="1">
      <c r="A50" s="34" t="s">
        <v>386</v>
      </c>
      <c r="B50" s="31"/>
      <c r="C50" s="60"/>
      <c r="D50" s="60"/>
      <c r="E50" s="60"/>
      <c r="F50" s="60"/>
      <c r="G50" s="60"/>
      <c r="H50" s="60"/>
      <c r="I50" s="60"/>
    </row>
    <row r="51" spans="1:9" ht="15" customHeight="1">
      <c r="A51" s="34" t="s">
        <v>387</v>
      </c>
      <c r="B51" s="31" t="s">
        <v>254</v>
      </c>
      <c r="C51" s="60"/>
      <c r="D51" s="60"/>
      <c r="E51" s="60"/>
      <c r="F51" s="60"/>
      <c r="G51" s="60"/>
      <c r="H51" s="60"/>
      <c r="I51" s="60"/>
    </row>
    <row r="52" spans="1:9" ht="15" customHeight="1">
      <c r="A52" s="34" t="s">
        <v>255</v>
      </c>
      <c r="B52" s="31" t="s">
        <v>256</v>
      </c>
      <c r="C52" s="60"/>
      <c r="D52" s="60"/>
      <c r="E52" s="60"/>
      <c r="F52" s="60"/>
      <c r="G52" s="60"/>
      <c r="H52" s="60"/>
      <c r="I52" s="60"/>
    </row>
    <row r="53" spans="1:9" ht="15" customHeight="1">
      <c r="A53" s="34" t="s">
        <v>388</v>
      </c>
      <c r="B53" s="31" t="s">
        <v>257</v>
      </c>
      <c r="C53" s="60"/>
      <c r="D53" s="60"/>
      <c r="E53" s="60"/>
      <c r="F53" s="60"/>
      <c r="G53" s="60"/>
      <c r="H53" s="60"/>
      <c r="I53" s="60"/>
    </row>
    <row r="54" spans="1:9" ht="15" customHeight="1">
      <c r="A54" s="34" t="s">
        <v>258</v>
      </c>
      <c r="B54" s="31" t="s">
        <v>259</v>
      </c>
      <c r="C54" s="60"/>
      <c r="D54" s="60"/>
      <c r="E54" s="60"/>
      <c r="F54" s="60"/>
      <c r="G54" s="60"/>
      <c r="H54" s="60"/>
      <c r="I54" s="60"/>
    </row>
    <row r="55" spans="1:9" ht="15" customHeight="1">
      <c r="A55" s="33" t="s">
        <v>408</v>
      </c>
      <c r="B55" s="36" t="s">
        <v>260</v>
      </c>
      <c r="C55" s="60"/>
      <c r="D55" s="60"/>
      <c r="E55" s="60"/>
      <c r="F55" s="60"/>
      <c r="G55" s="60"/>
      <c r="H55" s="60"/>
      <c r="I55" s="60"/>
    </row>
    <row r="56" spans="1:9" ht="15" customHeight="1">
      <c r="A56" s="34" t="s">
        <v>261</v>
      </c>
      <c r="B56" s="31" t="s">
        <v>262</v>
      </c>
      <c r="C56" s="60"/>
      <c r="D56" s="60"/>
      <c r="E56" s="60"/>
      <c r="F56" s="60"/>
      <c r="G56" s="60"/>
      <c r="H56" s="60"/>
      <c r="I56" s="60"/>
    </row>
    <row r="57" spans="1:9" ht="15" customHeight="1">
      <c r="A57" s="30" t="s">
        <v>389</v>
      </c>
      <c r="B57" s="31" t="s">
        <v>263</v>
      </c>
      <c r="C57" s="60"/>
      <c r="D57" s="60"/>
      <c r="E57" s="60"/>
      <c r="F57" s="60"/>
      <c r="G57" s="60"/>
      <c r="H57" s="60"/>
      <c r="I57" s="60"/>
    </row>
    <row r="58" spans="1:9" ht="15" customHeight="1">
      <c r="A58" s="34" t="s">
        <v>390</v>
      </c>
      <c r="B58" s="31" t="s">
        <v>264</v>
      </c>
      <c r="C58" s="60"/>
      <c r="D58" s="60"/>
      <c r="E58" s="60"/>
      <c r="F58" s="60"/>
      <c r="G58" s="60"/>
      <c r="H58" s="60"/>
      <c r="I58" s="60"/>
    </row>
    <row r="59" spans="1:9" ht="15" customHeight="1">
      <c r="A59" s="33" t="s">
        <v>409</v>
      </c>
      <c r="B59" s="36" t="s">
        <v>265</v>
      </c>
      <c r="C59" s="60"/>
      <c r="D59" s="60"/>
      <c r="E59" s="60"/>
      <c r="F59" s="60"/>
      <c r="G59" s="60"/>
      <c r="H59" s="60"/>
      <c r="I59" s="60"/>
    </row>
    <row r="60" spans="1:9" ht="15" customHeight="1">
      <c r="A60" s="34" t="s">
        <v>266</v>
      </c>
      <c r="B60" s="31" t="s">
        <v>267</v>
      </c>
      <c r="C60" s="60"/>
      <c r="D60" s="60"/>
      <c r="E60" s="60"/>
      <c r="F60" s="60"/>
      <c r="G60" s="60"/>
      <c r="H60" s="60"/>
      <c r="I60" s="60"/>
    </row>
    <row r="61" spans="1:9" ht="15" customHeight="1">
      <c r="A61" s="30" t="s">
        <v>391</v>
      </c>
      <c r="B61" s="31" t="s">
        <v>268</v>
      </c>
      <c r="C61" s="60">
        <v>400000</v>
      </c>
      <c r="D61" s="60"/>
      <c r="E61" s="60">
        <f>SUM(C61:D61)</f>
        <v>400000</v>
      </c>
      <c r="F61" s="60"/>
      <c r="G61" s="60"/>
      <c r="H61" s="60"/>
      <c r="I61" s="60">
        <f>E61+H61</f>
        <v>400000</v>
      </c>
    </row>
    <row r="62" spans="1:9" ht="15" customHeight="1">
      <c r="A62" s="34" t="s">
        <v>392</v>
      </c>
      <c r="B62" s="31" t="s">
        <v>269</v>
      </c>
      <c r="C62" s="60"/>
      <c r="D62" s="60"/>
      <c r="E62" s="60">
        <f>SUM(C62:D62)</f>
        <v>0</v>
      </c>
      <c r="F62" s="60"/>
      <c r="G62" s="60"/>
      <c r="H62" s="60"/>
      <c r="I62" s="60">
        <f>E62+H62</f>
        <v>0</v>
      </c>
    </row>
    <row r="63" spans="1:9" ht="15" customHeight="1">
      <c r="A63" s="33" t="s">
        <v>411</v>
      </c>
      <c r="B63" s="36" t="s">
        <v>270</v>
      </c>
      <c r="C63" s="60">
        <f>SUM(C61:C62)</f>
        <v>400000</v>
      </c>
      <c r="D63" s="60"/>
      <c r="E63" s="60">
        <f>SUM(C63:D63)</f>
        <v>400000</v>
      </c>
      <c r="F63" s="60"/>
      <c r="G63" s="60"/>
      <c r="H63" s="60"/>
      <c r="I63" s="60">
        <f>E63+H63</f>
        <v>400000</v>
      </c>
    </row>
    <row r="64" spans="1:9" ht="15">
      <c r="A64" s="48" t="s">
        <v>410</v>
      </c>
      <c r="B64" s="37" t="s">
        <v>271</v>
      </c>
      <c r="C64" s="60">
        <f>C18+C24+C38+C49+C63</f>
        <v>80403675</v>
      </c>
      <c r="D64" s="60"/>
      <c r="E64" s="60">
        <f>SUM(C64:D64)</f>
        <v>80403675</v>
      </c>
      <c r="F64" s="60">
        <f>F18+F24+F38+F49+F55+F59+F63</f>
        <v>8520000</v>
      </c>
      <c r="G64" s="60"/>
      <c r="H64" s="60">
        <f>SUM(F64:G64)</f>
        <v>8520000</v>
      </c>
      <c r="I64" s="60">
        <f>E64+H64</f>
        <v>88923675</v>
      </c>
    </row>
    <row r="65" spans="1:9" ht="14.25">
      <c r="A65" s="39" t="s">
        <v>393</v>
      </c>
      <c r="B65" s="30" t="s">
        <v>272</v>
      </c>
      <c r="C65" s="60"/>
      <c r="D65" s="60"/>
      <c r="E65" s="60"/>
      <c r="F65" s="60"/>
      <c r="G65" s="60"/>
      <c r="H65" s="60"/>
      <c r="I65" s="60"/>
    </row>
    <row r="66" spans="1:9" ht="14.25">
      <c r="A66" s="34" t="s">
        <v>273</v>
      </c>
      <c r="B66" s="30" t="s">
        <v>274</v>
      </c>
      <c r="C66" s="60"/>
      <c r="D66" s="60"/>
      <c r="E66" s="60"/>
      <c r="F66" s="60"/>
      <c r="G66" s="60"/>
      <c r="H66" s="60"/>
      <c r="I66" s="60"/>
    </row>
    <row r="67" spans="1:9" ht="14.25">
      <c r="A67" s="39" t="s">
        <v>394</v>
      </c>
      <c r="B67" s="30" t="s">
        <v>275</v>
      </c>
      <c r="C67" s="60"/>
      <c r="D67" s="60"/>
      <c r="E67" s="60"/>
      <c r="F67" s="60"/>
      <c r="G67" s="60"/>
      <c r="H67" s="60"/>
      <c r="I67" s="60"/>
    </row>
    <row r="68" spans="1:9" ht="14.25">
      <c r="A68" s="38" t="s">
        <v>412</v>
      </c>
      <c r="B68" s="32" t="s">
        <v>276</v>
      </c>
      <c r="C68" s="60"/>
      <c r="D68" s="60"/>
      <c r="E68" s="60"/>
      <c r="F68" s="60"/>
      <c r="G68" s="60"/>
      <c r="H68" s="60"/>
      <c r="I68" s="60"/>
    </row>
    <row r="69" spans="1:9" ht="14.25">
      <c r="A69" s="34" t="s">
        <v>395</v>
      </c>
      <c r="B69" s="30" t="s">
        <v>277</v>
      </c>
      <c r="C69" s="60"/>
      <c r="D69" s="60"/>
      <c r="E69" s="60"/>
      <c r="F69" s="60"/>
      <c r="G69" s="60"/>
      <c r="H69" s="60"/>
      <c r="I69" s="60"/>
    </row>
    <row r="70" spans="1:9" ht="14.25">
      <c r="A70" s="39" t="s">
        <v>278</v>
      </c>
      <c r="B70" s="30" t="s">
        <v>279</v>
      </c>
      <c r="C70" s="60"/>
      <c r="D70" s="60"/>
      <c r="E70" s="60"/>
      <c r="F70" s="60"/>
      <c r="G70" s="60"/>
      <c r="H70" s="60"/>
      <c r="I70" s="60"/>
    </row>
    <row r="71" spans="1:9" ht="14.25">
      <c r="A71" s="34" t="s">
        <v>396</v>
      </c>
      <c r="B71" s="30" t="s">
        <v>280</v>
      </c>
      <c r="C71" s="60"/>
      <c r="D71" s="60"/>
      <c r="E71" s="60"/>
      <c r="F71" s="60"/>
      <c r="G71" s="60"/>
      <c r="H71" s="60"/>
      <c r="I71" s="60"/>
    </row>
    <row r="72" spans="1:9" ht="14.25">
      <c r="A72" s="39" t="s">
        <v>281</v>
      </c>
      <c r="B72" s="30" t="s">
        <v>282</v>
      </c>
      <c r="C72" s="60"/>
      <c r="D72" s="60"/>
      <c r="E72" s="60"/>
      <c r="F72" s="60"/>
      <c r="G72" s="60"/>
      <c r="H72" s="60"/>
      <c r="I72" s="60"/>
    </row>
    <row r="73" spans="1:9" ht="14.25">
      <c r="A73" s="40" t="s">
        <v>413</v>
      </c>
      <c r="B73" s="32" t="s">
        <v>283</v>
      </c>
      <c r="C73" s="60"/>
      <c r="D73" s="60"/>
      <c r="E73" s="60"/>
      <c r="F73" s="60"/>
      <c r="G73" s="60"/>
      <c r="H73" s="60"/>
      <c r="I73" s="60"/>
    </row>
    <row r="74" spans="1:9" ht="14.25">
      <c r="A74" s="30" t="s">
        <v>421</v>
      </c>
      <c r="B74" s="30" t="s">
        <v>284</v>
      </c>
      <c r="C74" s="60"/>
      <c r="D74" s="60"/>
      <c r="E74" s="60">
        <f>SUM(C74:D74)</f>
        <v>0</v>
      </c>
      <c r="F74" s="60">
        <v>183997</v>
      </c>
      <c r="G74" s="60"/>
      <c r="H74" s="60">
        <f>SUM(F74:G74)</f>
        <v>183997</v>
      </c>
      <c r="I74" s="60">
        <f>E74+H74</f>
        <v>183997</v>
      </c>
    </row>
    <row r="75" spans="1:9" ht="14.25">
      <c r="A75" s="30" t="s">
        <v>422</v>
      </c>
      <c r="B75" s="30" t="s">
        <v>284</v>
      </c>
      <c r="C75" s="60">
        <v>111323191</v>
      </c>
      <c r="D75" s="60"/>
      <c r="E75" s="60">
        <f>SUM(C75:D75)</f>
        <v>111323191</v>
      </c>
      <c r="F75" s="60"/>
      <c r="G75" s="60"/>
      <c r="H75" s="60"/>
      <c r="I75" s="60">
        <v>111323191</v>
      </c>
    </row>
    <row r="76" spans="1:9" ht="14.25">
      <c r="A76" s="30" t="s">
        <v>419</v>
      </c>
      <c r="B76" s="30" t="s">
        <v>285</v>
      </c>
      <c r="C76" s="60"/>
      <c r="D76" s="60"/>
      <c r="E76" s="60"/>
      <c r="F76" s="60"/>
      <c r="G76" s="60"/>
      <c r="H76" s="60"/>
      <c r="I76" s="60"/>
    </row>
    <row r="77" spans="1:9" ht="14.25">
      <c r="A77" s="30" t="s">
        <v>420</v>
      </c>
      <c r="B77" s="30" t="s">
        <v>285</v>
      </c>
      <c r="C77" s="60"/>
      <c r="D77" s="60"/>
      <c r="E77" s="60"/>
      <c r="F77" s="60"/>
      <c r="G77" s="60"/>
      <c r="H77" s="60"/>
      <c r="I77" s="60"/>
    </row>
    <row r="78" spans="1:9" ht="14.25">
      <c r="A78" s="32" t="s">
        <v>414</v>
      </c>
      <c r="B78" s="32" t="s">
        <v>286</v>
      </c>
      <c r="C78" s="60">
        <f>SUM(C74:C77)</f>
        <v>111323191</v>
      </c>
      <c r="D78" s="60"/>
      <c r="E78" s="60">
        <f>SUM(C78:D78)</f>
        <v>111323191</v>
      </c>
      <c r="F78" s="60">
        <f>SUM(F74:F77)</f>
        <v>183997</v>
      </c>
      <c r="G78" s="60"/>
      <c r="H78" s="60">
        <f>SUM(F78:G78)</f>
        <v>183997</v>
      </c>
      <c r="I78" s="60">
        <f>E78+H78</f>
        <v>111507188</v>
      </c>
    </row>
    <row r="79" spans="1:9" ht="14.25">
      <c r="A79" s="39" t="s">
        <v>287</v>
      </c>
      <c r="B79" s="30" t="s">
        <v>288</v>
      </c>
      <c r="C79" s="60"/>
      <c r="D79" s="60"/>
      <c r="E79" s="60"/>
      <c r="F79" s="60"/>
      <c r="G79" s="60"/>
      <c r="H79" s="60"/>
      <c r="I79" s="60">
        <f>E79+H79</f>
        <v>0</v>
      </c>
    </row>
    <row r="80" spans="1:9" ht="14.25">
      <c r="A80" s="39" t="s">
        <v>289</v>
      </c>
      <c r="B80" s="30" t="s">
        <v>290</v>
      </c>
      <c r="C80" s="60"/>
      <c r="D80" s="60"/>
      <c r="E80" s="60"/>
      <c r="F80" s="60"/>
      <c r="G80" s="60"/>
      <c r="H80" s="60"/>
      <c r="I80" s="60">
        <f>E80+H80</f>
        <v>0</v>
      </c>
    </row>
    <row r="81" spans="1:9" ht="14.25">
      <c r="A81" s="39" t="s">
        <v>291</v>
      </c>
      <c r="B81" s="30" t="s">
        <v>292</v>
      </c>
      <c r="C81" s="60"/>
      <c r="D81" s="60"/>
      <c r="E81" s="60"/>
      <c r="F81" s="60">
        <v>18835083</v>
      </c>
      <c r="G81" s="60"/>
      <c r="H81" s="60">
        <v>18835083</v>
      </c>
      <c r="I81" s="60">
        <f>E81+H81</f>
        <v>18835083</v>
      </c>
    </row>
    <row r="82" spans="1:9" ht="14.25">
      <c r="A82" s="39" t="s">
        <v>293</v>
      </c>
      <c r="B82" s="30" t="s">
        <v>294</v>
      </c>
      <c r="C82" s="60"/>
      <c r="D82" s="60"/>
      <c r="E82" s="60"/>
      <c r="F82" s="60"/>
      <c r="G82" s="60"/>
      <c r="H82" s="60"/>
      <c r="I82" s="60"/>
    </row>
    <row r="83" spans="1:9" ht="14.25">
      <c r="A83" s="34" t="s">
        <v>397</v>
      </c>
      <c r="B83" s="30" t="s">
        <v>295</v>
      </c>
      <c r="C83" s="60"/>
      <c r="D83" s="60"/>
      <c r="E83" s="60"/>
      <c r="F83" s="60"/>
      <c r="G83" s="60"/>
      <c r="H83" s="60"/>
      <c r="I83" s="60"/>
    </row>
    <row r="84" spans="1:9" ht="14.25">
      <c r="A84" s="38" t="s">
        <v>415</v>
      </c>
      <c r="B84" s="32" t="s">
        <v>296</v>
      </c>
      <c r="C84" s="60">
        <f>C73+C78+C79+C80+C81+C82+C83</f>
        <v>111323191</v>
      </c>
      <c r="D84" s="60"/>
      <c r="E84" s="60">
        <f>SUM(C84:D84)</f>
        <v>111323191</v>
      </c>
      <c r="F84" s="60">
        <f>SUM(F79:F83)</f>
        <v>18835083</v>
      </c>
      <c r="G84" s="60"/>
      <c r="H84" s="60">
        <f>SUM(F84:G84)</f>
        <v>18835083</v>
      </c>
      <c r="I84" s="60">
        <f>E84+H84</f>
        <v>130158274</v>
      </c>
    </row>
    <row r="85" spans="1:9" ht="14.25">
      <c r="A85" s="34" t="s">
        <v>297</v>
      </c>
      <c r="B85" s="30" t="s">
        <v>298</v>
      </c>
      <c r="C85" s="60"/>
      <c r="D85" s="60"/>
      <c r="E85" s="60"/>
      <c r="F85" s="60"/>
      <c r="G85" s="60"/>
      <c r="H85" s="60"/>
      <c r="I85" s="60"/>
    </row>
    <row r="86" spans="1:9" ht="14.25">
      <c r="A86" s="34" t="s">
        <v>299</v>
      </c>
      <c r="B86" s="30" t="s">
        <v>300</v>
      </c>
      <c r="C86" s="60"/>
      <c r="D86" s="60"/>
      <c r="E86" s="60"/>
      <c r="F86" s="60"/>
      <c r="G86" s="60"/>
      <c r="H86" s="60"/>
      <c r="I86" s="60"/>
    </row>
    <row r="87" spans="1:9" ht="14.25">
      <c r="A87" s="39" t="s">
        <v>301</v>
      </c>
      <c r="B87" s="30" t="s">
        <v>302</v>
      </c>
      <c r="C87" s="60"/>
      <c r="D87" s="60"/>
      <c r="E87" s="60"/>
      <c r="F87" s="60"/>
      <c r="G87" s="60"/>
      <c r="H87" s="60"/>
      <c r="I87" s="60"/>
    </row>
    <row r="88" spans="1:9" ht="14.25">
      <c r="A88" s="39" t="s">
        <v>398</v>
      </c>
      <c r="B88" s="30" t="s">
        <v>303</v>
      </c>
      <c r="C88" s="60"/>
      <c r="D88" s="60"/>
      <c r="E88" s="60"/>
      <c r="F88" s="60"/>
      <c r="G88" s="60"/>
      <c r="H88" s="60"/>
      <c r="I88" s="60"/>
    </row>
    <row r="89" spans="1:9" ht="14.25">
      <c r="A89" s="40" t="s">
        <v>416</v>
      </c>
      <c r="B89" s="32" t="s">
        <v>304</v>
      </c>
      <c r="C89" s="60"/>
      <c r="D89" s="60"/>
      <c r="E89" s="60"/>
      <c r="F89" s="60"/>
      <c r="G89" s="60"/>
      <c r="H89" s="60"/>
      <c r="I89" s="60"/>
    </row>
    <row r="90" spans="1:9" ht="14.25">
      <c r="A90" s="38" t="s">
        <v>305</v>
      </c>
      <c r="B90" s="32" t="s">
        <v>306</v>
      </c>
      <c r="C90" s="60"/>
      <c r="D90" s="60"/>
      <c r="E90" s="60"/>
      <c r="F90" s="60"/>
      <c r="G90" s="60"/>
      <c r="H90" s="60"/>
      <c r="I90" s="60"/>
    </row>
    <row r="91" spans="1:9" ht="15">
      <c r="A91" s="41" t="s">
        <v>417</v>
      </c>
      <c r="B91" s="42" t="s">
        <v>307</v>
      </c>
      <c r="C91" s="122">
        <f>C68+C73+C78+C89+C90</f>
        <v>111323191</v>
      </c>
      <c r="D91" s="122"/>
      <c r="E91" s="117">
        <f>SUM(C91:D91)</f>
        <v>111323191</v>
      </c>
      <c r="F91" s="82">
        <f>F73+F78+F84+F89+F90</f>
        <v>19019080</v>
      </c>
      <c r="G91" s="82"/>
      <c r="H91" s="82">
        <f>SUM(F91:G91)</f>
        <v>19019080</v>
      </c>
      <c r="I91" s="82">
        <f>E91+H91</f>
        <v>130342271</v>
      </c>
    </row>
    <row r="92" spans="1:9" ht="15">
      <c r="A92" s="43" t="s">
        <v>400</v>
      </c>
      <c r="B92" s="44"/>
      <c r="C92" s="118">
        <f>C64+C91</f>
        <v>191726866</v>
      </c>
      <c r="D92" s="123"/>
      <c r="E92" s="84">
        <f>SUM(C92:D92)</f>
        <v>191726866</v>
      </c>
      <c r="F92" s="83">
        <f>F91+F64</f>
        <v>27539080</v>
      </c>
      <c r="G92" s="83"/>
      <c r="H92" s="84">
        <f>SUM(F92:G92)</f>
        <v>27539080</v>
      </c>
      <c r="I92" s="84">
        <f>E92+H92</f>
        <v>219265946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1"/>
  <sheetViews>
    <sheetView zoomScalePageLayoutView="0" workbookViewId="0" topLeftCell="A10">
      <selection activeCell="D65" sqref="D65"/>
    </sheetView>
  </sheetViews>
  <sheetFormatPr defaultColWidth="9.140625" defaultRowHeight="15"/>
  <cols>
    <col min="1" max="1" width="105.140625" style="28" customWidth="1"/>
    <col min="2" max="2" width="9.140625" style="28" customWidth="1"/>
    <col min="3" max="3" width="20.57421875" style="28" customWidth="1"/>
    <col min="4" max="4" width="20.140625" style="28" customWidth="1"/>
    <col min="5" max="5" width="18.28125" style="28" customWidth="1"/>
    <col min="6" max="6" width="17.140625" style="28" hidden="1" customWidth="1"/>
    <col min="7" max="7" width="20.140625" style="28" hidden="1" customWidth="1"/>
    <col min="8" max="9" width="18.28125" style="28" customWidth="1"/>
    <col min="10" max="16384" width="9.140625" style="28" customWidth="1"/>
  </cols>
  <sheetData>
    <row r="1" spans="1:5" ht="21" customHeight="1">
      <c r="A1" s="49" t="s">
        <v>466</v>
      </c>
      <c r="B1" s="85"/>
      <c r="C1" s="85"/>
      <c r="D1" s="85"/>
      <c r="E1" s="86"/>
    </row>
    <row r="2" spans="1:5" ht="18.75" customHeight="1">
      <c r="A2" s="136" t="s">
        <v>458</v>
      </c>
      <c r="B2" s="138"/>
      <c r="C2" s="138"/>
      <c r="D2" s="138"/>
      <c r="E2" s="139"/>
    </row>
    <row r="3" spans="1:9" ht="18">
      <c r="A3" s="78"/>
      <c r="I3" s="74" t="s">
        <v>453</v>
      </c>
    </row>
    <row r="4" spans="1:9" ht="14.25">
      <c r="A4" s="67" t="s">
        <v>0</v>
      </c>
      <c r="B4" s="87"/>
      <c r="C4" s="140" t="s">
        <v>431</v>
      </c>
      <c r="D4" s="140"/>
      <c r="E4" s="140"/>
      <c r="F4" s="141" t="s">
        <v>432</v>
      </c>
      <c r="G4" s="142"/>
      <c r="H4" s="143"/>
      <c r="I4" s="59"/>
    </row>
    <row r="5" spans="1:9" s="92" customFormat="1" ht="27">
      <c r="A5" s="88" t="s">
        <v>23</v>
      </c>
      <c r="B5" s="89" t="s">
        <v>24</v>
      </c>
      <c r="C5" s="90" t="s">
        <v>448</v>
      </c>
      <c r="D5" s="90" t="s">
        <v>449</v>
      </c>
      <c r="E5" s="91" t="s">
        <v>454</v>
      </c>
      <c r="F5" s="90" t="s">
        <v>448</v>
      </c>
      <c r="G5" s="90" t="s">
        <v>449</v>
      </c>
      <c r="H5" s="91" t="s">
        <v>432</v>
      </c>
      <c r="I5" s="91" t="s">
        <v>455</v>
      </c>
    </row>
    <row r="6" spans="1:9" ht="14.25">
      <c r="A6" s="93" t="s">
        <v>25</v>
      </c>
      <c r="B6" s="94" t="s">
        <v>26</v>
      </c>
      <c r="C6" s="52">
        <v>2404000</v>
      </c>
      <c r="D6" s="52"/>
      <c r="E6" s="60">
        <f>SUM(C6:D6)</f>
        <v>2404000</v>
      </c>
      <c r="F6" s="52">
        <v>12212400</v>
      </c>
      <c r="G6" s="52"/>
      <c r="H6" s="60">
        <v>13031000</v>
      </c>
      <c r="I6" s="60">
        <f>E6+H6</f>
        <v>15435000</v>
      </c>
    </row>
    <row r="7" spans="1:9" ht="14.25">
      <c r="A7" s="93" t="s">
        <v>27</v>
      </c>
      <c r="B7" s="95" t="s">
        <v>28</v>
      </c>
      <c r="C7" s="52"/>
      <c r="D7" s="52"/>
      <c r="E7" s="60">
        <f aca="true" t="shared" si="0" ref="E7:E70">SUM(C7:D7)</f>
        <v>0</v>
      </c>
      <c r="F7" s="52"/>
      <c r="G7" s="52"/>
      <c r="H7" s="60">
        <f aca="true" t="shared" si="1" ref="H7:H70">SUM(F7:G7)</f>
        <v>0</v>
      </c>
      <c r="I7" s="60">
        <f aca="true" t="shared" si="2" ref="I7:I70">E7+H7</f>
        <v>0</v>
      </c>
    </row>
    <row r="8" spans="1:9" ht="14.25">
      <c r="A8" s="93" t="s">
        <v>29</v>
      </c>
      <c r="B8" s="95" t="s">
        <v>30</v>
      </c>
      <c r="C8" s="52"/>
      <c r="D8" s="52"/>
      <c r="E8" s="60">
        <f t="shared" si="0"/>
        <v>0</v>
      </c>
      <c r="F8" s="52"/>
      <c r="G8" s="52"/>
      <c r="H8" s="60">
        <f t="shared" si="1"/>
        <v>0</v>
      </c>
      <c r="I8" s="60">
        <f t="shared" si="2"/>
        <v>0</v>
      </c>
    </row>
    <row r="9" spans="1:9" ht="14.25">
      <c r="A9" s="29" t="s">
        <v>31</v>
      </c>
      <c r="B9" s="95" t="s">
        <v>32</v>
      </c>
      <c r="C9" s="52"/>
      <c r="D9" s="52"/>
      <c r="E9" s="60">
        <f t="shared" si="0"/>
        <v>0</v>
      </c>
      <c r="F9" s="52"/>
      <c r="G9" s="52"/>
      <c r="H9" s="60">
        <f t="shared" si="1"/>
        <v>0</v>
      </c>
      <c r="I9" s="60">
        <f t="shared" si="2"/>
        <v>0</v>
      </c>
    </row>
    <row r="10" spans="1:9" ht="14.25">
      <c r="A10" s="29" t="s">
        <v>33</v>
      </c>
      <c r="B10" s="95" t="s">
        <v>34</v>
      </c>
      <c r="C10" s="52"/>
      <c r="D10" s="52"/>
      <c r="E10" s="60">
        <f t="shared" si="0"/>
        <v>0</v>
      </c>
      <c r="F10" s="52"/>
      <c r="G10" s="52"/>
      <c r="H10" s="60">
        <f t="shared" si="1"/>
        <v>0</v>
      </c>
      <c r="I10" s="60">
        <f t="shared" si="2"/>
        <v>0</v>
      </c>
    </row>
    <row r="11" spans="1:9" ht="14.25">
      <c r="A11" s="29" t="s">
        <v>35</v>
      </c>
      <c r="B11" s="95" t="s">
        <v>36</v>
      </c>
      <c r="C11" s="52"/>
      <c r="D11" s="52"/>
      <c r="E11" s="60">
        <f t="shared" si="0"/>
        <v>0</v>
      </c>
      <c r="F11" s="52"/>
      <c r="G11" s="52"/>
      <c r="H11" s="60">
        <f t="shared" si="1"/>
        <v>0</v>
      </c>
      <c r="I11" s="60">
        <f t="shared" si="2"/>
        <v>0</v>
      </c>
    </row>
    <row r="12" spans="1:9" ht="14.25">
      <c r="A12" s="29" t="s">
        <v>37</v>
      </c>
      <c r="B12" s="95" t="s">
        <v>38</v>
      </c>
      <c r="C12" s="52">
        <v>231400</v>
      </c>
      <c r="D12" s="52"/>
      <c r="E12" s="60">
        <f t="shared" si="0"/>
        <v>231400</v>
      </c>
      <c r="F12" s="52">
        <v>936000</v>
      </c>
      <c r="G12" s="52"/>
      <c r="H12" s="60">
        <v>959000</v>
      </c>
      <c r="I12" s="60">
        <f t="shared" si="2"/>
        <v>1190400</v>
      </c>
    </row>
    <row r="13" spans="1:9" ht="14.25">
      <c r="A13" s="29" t="s">
        <v>39</v>
      </c>
      <c r="B13" s="95" t="s">
        <v>40</v>
      </c>
      <c r="C13" s="52"/>
      <c r="D13" s="52"/>
      <c r="E13" s="60">
        <f t="shared" si="0"/>
        <v>0</v>
      </c>
      <c r="F13" s="52"/>
      <c r="G13" s="52"/>
      <c r="H13" s="60">
        <f t="shared" si="1"/>
        <v>0</v>
      </c>
      <c r="I13" s="60">
        <f t="shared" si="2"/>
        <v>0</v>
      </c>
    </row>
    <row r="14" spans="1:9" ht="14.25">
      <c r="A14" s="30" t="s">
        <v>41</v>
      </c>
      <c r="B14" s="95" t="s">
        <v>42</v>
      </c>
      <c r="C14" s="52"/>
      <c r="D14" s="52"/>
      <c r="E14" s="60">
        <f t="shared" si="0"/>
        <v>0</v>
      </c>
      <c r="F14" s="52">
        <v>410000</v>
      </c>
      <c r="G14" s="52"/>
      <c r="H14" s="60">
        <v>410200</v>
      </c>
      <c r="I14" s="60">
        <f t="shared" si="2"/>
        <v>410200</v>
      </c>
    </row>
    <row r="15" spans="1:9" ht="14.25">
      <c r="A15" s="30" t="s">
        <v>43</v>
      </c>
      <c r="B15" s="95" t="s">
        <v>44</v>
      </c>
      <c r="C15" s="52"/>
      <c r="D15" s="52"/>
      <c r="E15" s="60">
        <f t="shared" si="0"/>
        <v>0</v>
      </c>
      <c r="F15" s="52"/>
      <c r="G15" s="52"/>
      <c r="H15" s="60">
        <f t="shared" si="1"/>
        <v>0</v>
      </c>
      <c r="I15" s="60">
        <f t="shared" si="2"/>
        <v>0</v>
      </c>
    </row>
    <row r="16" spans="1:9" ht="14.25">
      <c r="A16" s="30" t="s">
        <v>45</v>
      </c>
      <c r="B16" s="95" t="s">
        <v>46</v>
      </c>
      <c r="C16" s="52"/>
      <c r="D16" s="52"/>
      <c r="E16" s="60">
        <f t="shared" si="0"/>
        <v>0</v>
      </c>
      <c r="F16" s="52"/>
      <c r="G16" s="52"/>
      <c r="H16" s="60">
        <f t="shared" si="1"/>
        <v>0</v>
      </c>
      <c r="I16" s="60">
        <f t="shared" si="2"/>
        <v>0</v>
      </c>
    </row>
    <row r="17" spans="1:9" ht="14.25">
      <c r="A17" s="30" t="s">
        <v>47</v>
      </c>
      <c r="B17" s="95" t="s">
        <v>48</v>
      </c>
      <c r="C17" s="52"/>
      <c r="D17" s="52"/>
      <c r="E17" s="60">
        <f t="shared" si="0"/>
        <v>0</v>
      </c>
      <c r="F17" s="52"/>
      <c r="G17" s="52"/>
      <c r="H17" s="60">
        <f t="shared" si="1"/>
        <v>0</v>
      </c>
      <c r="I17" s="60">
        <f t="shared" si="2"/>
        <v>0</v>
      </c>
    </row>
    <row r="18" spans="1:9" ht="14.25">
      <c r="A18" s="30" t="s">
        <v>330</v>
      </c>
      <c r="B18" s="95" t="s">
        <v>49</v>
      </c>
      <c r="C18" s="52"/>
      <c r="D18" s="52"/>
      <c r="E18" s="60">
        <f t="shared" si="0"/>
        <v>0</v>
      </c>
      <c r="F18" s="52"/>
      <c r="G18" s="52"/>
      <c r="H18" s="60">
        <f t="shared" si="1"/>
        <v>0</v>
      </c>
      <c r="I18" s="60">
        <f t="shared" si="2"/>
        <v>0</v>
      </c>
    </row>
    <row r="19" spans="1:9" ht="14.25">
      <c r="A19" s="96" t="s">
        <v>308</v>
      </c>
      <c r="B19" s="97" t="s">
        <v>50</v>
      </c>
      <c r="C19" s="52">
        <f>SUM(C6:C18)</f>
        <v>2635400</v>
      </c>
      <c r="D19" s="52"/>
      <c r="E19" s="60">
        <f t="shared" si="0"/>
        <v>2635400</v>
      </c>
      <c r="F19" s="52">
        <f>SUM(F6:F18)</f>
        <v>13558400</v>
      </c>
      <c r="G19" s="52"/>
      <c r="H19" s="60">
        <f>SUM(H6:H18)</f>
        <v>14400200</v>
      </c>
      <c r="I19" s="60">
        <f t="shared" si="2"/>
        <v>17035600</v>
      </c>
    </row>
    <row r="20" spans="1:9" ht="14.25">
      <c r="A20" s="30" t="s">
        <v>51</v>
      </c>
      <c r="B20" s="95" t="s">
        <v>52</v>
      </c>
      <c r="C20" s="52">
        <v>2800000</v>
      </c>
      <c r="D20" s="52"/>
      <c r="E20" s="60">
        <f t="shared" si="0"/>
        <v>2800000</v>
      </c>
      <c r="F20" s="52"/>
      <c r="G20" s="52"/>
      <c r="H20" s="60">
        <f t="shared" si="1"/>
        <v>0</v>
      </c>
      <c r="I20" s="60">
        <f t="shared" si="2"/>
        <v>2800000</v>
      </c>
    </row>
    <row r="21" spans="1:9" ht="14.25">
      <c r="A21" s="30" t="s">
        <v>53</v>
      </c>
      <c r="B21" s="95" t="s">
        <v>54</v>
      </c>
      <c r="C21" s="52"/>
      <c r="D21" s="52"/>
      <c r="E21" s="60">
        <f t="shared" si="0"/>
        <v>0</v>
      </c>
      <c r="F21" s="52"/>
      <c r="G21" s="52"/>
      <c r="H21" s="60">
        <f t="shared" si="1"/>
        <v>0</v>
      </c>
      <c r="I21" s="60">
        <f t="shared" si="2"/>
        <v>0</v>
      </c>
    </row>
    <row r="22" spans="1:9" ht="14.25">
      <c r="A22" s="31" t="s">
        <v>55</v>
      </c>
      <c r="B22" s="95" t="s">
        <v>56</v>
      </c>
      <c r="C22" s="52">
        <v>508000</v>
      </c>
      <c r="D22" s="52"/>
      <c r="E22" s="60">
        <f t="shared" si="0"/>
        <v>508000</v>
      </c>
      <c r="F22" s="52"/>
      <c r="G22" s="52"/>
      <c r="H22" s="60">
        <f t="shared" si="1"/>
        <v>0</v>
      </c>
      <c r="I22" s="60">
        <f t="shared" si="2"/>
        <v>508000</v>
      </c>
    </row>
    <row r="23" spans="1:9" ht="14.25">
      <c r="A23" s="32" t="s">
        <v>309</v>
      </c>
      <c r="B23" s="97" t="s">
        <v>57</v>
      </c>
      <c r="C23" s="52">
        <f>SUM(C20:C22)</f>
        <v>3308000</v>
      </c>
      <c r="D23" s="52"/>
      <c r="E23" s="60">
        <f t="shared" si="0"/>
        <v>3308000</v>
      </c>
      <c r="F23" s="52"/>
      <c r="G23" s="52"/>
      <c r="H23" s="60">
        <f t="shared" si="1"/>
        <v>0</v>
      </c>
      <c r="I23" s="60">
        <f t="shared" si="2"/>
        <v>3308000</v>
      </c>
    </row>
    <row r="24" spans="1:9" ht="14.25">
      <c r="A24" s="98" t="s">
        <v>360</v>
      </c>
      <c r="B24" s="99" t="s">
        <v>58</v>
      </c>
      <c r="C24" s="52">
        <f>C19+C23</f>
        <v>5943400</v>
      </c>
      <c r="D24" s="52"/>
      <c r="E24" s="60">
        <f t="shared" si="0"/>
        <v>5943400</v>
      </c>
      <c r="F24" s="52">
        <f>SUM(F19:F23)</f>
        <v>13558400</v>
      </c>
      <c r="G24" s="52"/>
      <c r="H24" s="60">
        <f>H19+H23</f>
        <v>14400200</v>
      </c>
      <c r="I24" s="60">
        <f t="shared" si="2"/>
        <v>20343600</v>
      </c>
    </row>
    <row r="25" spans="1:9" ht="14.25">
      <c r="A25" s="33" t="s">
        <v>331</v>
      </c>
      <c r="B25" s="99" t="s">
        <v>59</v>
      </c>
      <c r="C25" s="52">
        <v>1409000</v>
      </c>
      <c r="D25" s="52"/>
      <c r="E25" s="60">
        <f t="shared" si="0"/>
        <v>1409000</v>
      </c>
      <c r="F25" s="52">
        <v>3026326</v>
      </c>
      <c r="G25" s="52"/>
      <c r="H25" s="60">
        <v>2887080</v>
      </c>
      <c r="I25" s="60">
        <f t="shared" si="2"/>
        <v>4296080</v>
      </c>
    </row>
    <row r="26" spans="1:9" ht="14.25">
      <c r="A26" s="30" t="s">
        <v>60</v>
      </c>
      <c r="B26" s="95" t="s">
        <v>61</v>
      </c>
      <c r="C26" s="52">
        <v>270000</v>
      </c>
      <c r="D26" s="52"/>
      <c r="E26" s="60">
        <f t="shared" si="0"/>
        <v>270000</v>
      </c>
      <c r="F26" s="52">
        <v>58000</v>
      </c>
      <c r="G26" s="52"/>
      <c r="H26" s="60">
        <f t="shared" si="1"/>
        <v>58000</v>
      </c>
      <c r="I26" s="60">
        <f t="shared" si="2"/>
        <v>328000</v>
      </c>
    </row>
    <row r="27" spans="1:9" ht="14.25">
      <c r="A27" s="30" t="s">
        <v>62</v>
      </c>
      <c r="B27" s="95" t="s">
        <v>63</v>
      </c>
      <c r="C27" s="52">
        <v>557620</v>
      </c>
      <c r="D27" s="52"/>
      <c r="E27" s="60">
        <f t="shared" si="0"/>
        <v>557620</v>
      </c>
      <c r="F27" s="52">
        <v>4032000</v>
      </c>
      <c r="G27" s="52"/>
      <c r="H27" s="60">
        <v>5932000</v>
      </c>
      <c r="I27" s="60">
        <f t="shared" si="2"/>
        <v>6489620</v>
      </c>
    </row>
    <row r="28" spans="1:9" ht="14.25">
      <c r="A28" s="30" t="s">
        <v>64</v>
      </c>
      <c r="B28" s="95" t="s">
        <v>65</v>
      </c>
      <c r="C28" s="52"/>
      <c r="D28" s="52"/>
      <c r="E28" s="60">
        <f t="shared" si="0"/>
        <v>0</v>
      </c>
      <c r="F28" s="52"/>
      <c r="G28" s="52"/>
      <c r="H28" s="60">
        <f t="shared" si="1"/>
        <v>0</v>
      </c>
      <c r="I28" s="60">
        <f t="shared" si="2"/>
        <v>0</v>
      </c>
    </row>
    <row r="29" spans="1:9" ht="14.25">
      <c r="A29" s="32" t="s">
        <v>310</v>
      </c>
      <c r="B29" s="97" t="s">
        <v>66</v>
      </c>
      <c r="C29" s="52">
        <f>SUM(C26:C28)</f>
        <v>827620</v>
      </c>
      <c r="D29" s="52"/>
      <c r="E29" s="60">
        <f>SUM(C29:D29)</f>
        <v>827620</v>
      </c>
      <c r="F29" s="52">
        <f>SUM(F26:F28)</f>
        <v>4090000</v>
      </c>
      <c r="G29" s="52"/>
      <c r="H29" s="60">
        <f>SUM(H26:H27)</f>
        <v>5990000</v>
      </c>
      <c r="I29" s="60">
        <f t="shared" si="2"/>
        <v>6817620</v>
      </c>
    </row>
    <row r="30" spans="1:9" ht="14.25">
      <c r="A30" s="30" t="s">
        <v>67</v>
      </c>
      <c r="B30" s="95" t="s">
        <v>68</v>
      </c>
      <c r="C30" s="52"/>
      <c r="D30" s="52"/>
      <c r="E30" s="60">
        <f t="shared" si="0"/>
        <v>0</v>
      </c>
      <c r="F30" s="52"/>
      <c r="G30" s="52"/>
      <c r="H30" s="60">
        <f t="shared" si="1"/>
        <v>0</v>
      </c>
      <c r="I30" s="60">
        <f t="shared" si="2"/>
        <v>0</v>
      </c>
    </row>
    <row r="31" spans="1:9" ht="14.25">
      <c r="A31" s="30" t="s">
        <v>69</v>
      </c>
      <c r="B31" s="95" t="s">
        <v>70</v>
      </c>
      <c r="C31" s="52">
        <v>310000</v>
      </c>
      <c r="D31" s="52"/>
      <c r="E31" s="60">
        <f t="shared" si="0"/>
        <v>310000</v>
      </c>
      <c r="F31" s="52">
        <v>60000</v>
      </c>
      <c r="G31" s="52"/>
      <c r="H31" s="60">
        <f t="shared" si="1"/>
        <v>60000</v>
      </c>
      <c r="I31" s="60">
        <f t="shared" si="2"/>
        <v>370000</v>
      </c>
    </row>
    <row r="32" spans="1:9" ht="15" customHeight="1">
      <c r="A32" s="32" t="s">
        <v>361</v>
      </c>
      <c r="B32" s="97" t="s">
        <v>71</v>
      </c>
      <c r="C32" s="52">
        <f>SUM(C30:C31)</f>
        <v>310000</v>
      </c>
      <c r="D32" s="52"/>
      <c r="E32" s="60">
        <f t="shared" si="0"/>
        <v>310000</v>
      </c>
      <c r="F32" s="52">
        <f>SUM(F30:F31)</f>
        <v>60000</v>
      </c>
      <c r="G32" s="52"/>
      <c r="H32" s="60">
        <f t="shared" si="1"/>
        <v>60000</v>
      </c>
      <c r="I32" s="60">
        <f t="shared" si="2"/>
        <v>370000</v>
      </c>
    </row>
    <row r="33" spans="1:9" ht="14.25">
      <c r="A33" s="30" t="s">
        <v>72</v>
      </c>
      <c r="B33" s="95" t="s">
        <v>73</v>
      </c>
      <c r="C33" s="52">
        <v>2580000</v>
      </c>
      <c r="D33" s="52"/>
      <c r="E33" s="60">
        <f t="shared" si="0"/>
        <v>2580000</v>
      </c>
      <c r="F33" s="52">
        <v>620000</v>
      </c>
      <c r="G33" s="52"/>
      <c r="H33" s="60">
        <f t="shared" si="1"/>
        <v>620000</v>
      </c>
      <c r="I33" s="60">
        <f t="shared" si="2"/>
        <v>3200000</v>
      </c>
    </row>
    <row r="34" spans="1:9" ht="14.25">
      <c r="A34" s="30" t="s">
        <v>74</v>
      </c>
      <c r="B34" s="95" t="s">
        <v>75</v>
      </c>
      <c r="C34" s="52"/>
      <c r="D34" s="52"/>
      <c r="E34" s="60">
        <f t="shared" si="0"/>
        <v>0</v>
      </c>
      <c r="F34" s="52">
        <v>600000</v>
      </c>
      <c r="G34" s="52"/>
      <c r="H34" s="60">
        <f t="shared" si="1"/>
        <v>600000</v>
      </c>
      <c r="I34" s="60">
        <f t="shared" si="2"/>
        <v>600000</v>
      </c>
    </row>
    <row r="35" spans="1:9" ht="14.25">
      <c r="A35" s="30" t="s">
        <v>332</v>
      </c>
      <c r="B35" s="95" t="s">
        <v>76</v>
      </c>
      <c r="C35" s="52">
        <v>700000</v>
      </c>
      <c r="D35" s="52"/>
      <c r="E35" s="60">
        <f t="shared" si="0"/>
        <v>700000</v>
      </c>
      <c r="F35" s="52"/>
      <c r="G35" s="52"/>
      <c r="H35" s="60">
        <f t="shared" si="1"/>
        <v>0</v>
      </c>
      <c r="I35" s="60">
        <f t="shared" si="2"/>
        <v>700000</v>
      </c>
    </row>
    <row r="36" spans="1:9" ht="14.25">
      <c r="A36" s="30" t="s">
        <v>77</v>
      </c>
      <c r="B36" s="95" t="s">
        <v>78</v>
      </c>
      <c r="C36" s="52">
        <v>5050000</v>
      </c>
      <c r="D36" s="52"/>
      <c r="E36" s="60">
        <f t="shared" si="0"/>
        <v>5050000</v>
      </c>
      <c r="F36" s="52">
        <v>270000</v>
      </c>
      <c r="G36" s="52"/>
      <c r="H36" s="60">
        <f t="shared" si="1"/>
        <v>270000</v>
      </c>
      <c r="I36" s="60">
        <f t="shared" si="2"/>
        <v>5320000</v>
      </c>
    </row>
    <row r="37" spans="1:9" ht="14.25">
      <c r="A37" s="100" t="s">
        <v>333</v>
      </c>
      <c r="B37" s="95" t="s">
        <v>79</v>
      </c>
      <c r="C37" s="52"/>
      <c r="D37" s="52"/>
      <c r="E37" s="60">
        <f t="shared" si="0"/>
        <v>0</v>
      </c>
      <c r="F37" s="52"/>
      <c r="G37" s="52"/>
      <c r="H37" s="60">
        <f t="shared" si="1"/>
        <v>0</v>
      </c>
      <c r="I37" s="60">
        <f t="shared" si="2"/>
        <v>0</v>
      </c>
    </row>
    <row r="38" spans="1:9" ht="14.25">
      <c r="A38" s="31" t="s">
        <v>80</v>
      </c>
      <c r="B38" s="95" t="s">
        <v>81</v>
      </c>
      <c r="C38" s="52"/>
      <c r="D38" s="52"/>
      <c r="E38" s="60">
        <f t="shared" si="0"/>
        <v>0</v>
      </c>
      <c r="F38" s="52"/>
      <c r="G38" s="52"/>
      <c r="H38" s="60">
        <f t="shared" si="1"/>
        <v>0</v>
      </c>
      <c r="I38" s="60">
        <f t="shared" si="2"/>
        <v>0</v>
      </c>
    </row>
    <row r="39" spans="1:9" ht="14.25">
      <c r="A39" s="30" t="s">
        <v>334</v>
      </c>
      <c r="B39" s="95" t="s">
        <v>82</v>
      </c>
      <c r="C39" s="52">
        <v>6338000</v>
      </c>
      <c r="D39" s="52"/>
      <c r="E39" s="60">
        <f t="shared" si="0"/>
        <v>6338000</v>
      </c>
      <c r="F39" s="52">
        <v>249000</v>
      </c>
      <c r="G39" s="52"/>
      <c r="H39" s="60">
        <f t="shared" si="1"/>
        <v>249000</v>
      </c>
      <c r="I39" s="60">
        <f t="shared" si="2"/>
        <v>6587000</v>
      </c>
    </row>
    <row r="40" spans="1:9" ht="14.25">
      <c r="A40" s="32" t="s">
        <v>311</v>
      </c>
      <c r="B40" s="97" t="s">
        <v>83</v>
      </c>
      <c r="C40" s="52">
        <f>SUM(C33:C39)</f>
        <v>14668000</v>
      </c>
      <c r="D40" s="52"/>
      <c r="E40" s="60">
        <f t="shared" si="0"/>
        <v>14668000</v>
      </c>
      <c r="F40" s="52">
        <f>SUM(F33:F39)</f>
        <v>1739000</v>
      </c>
      <c r="G40" s="52"/>
      <c r="H40" s="60">
        <f t="shared" si="1"/>
        <v>1739000</v>
      </c>
      <c r="I40" s="60">
        <f t="shared" si="2"/>
        <v>16407000</v>
      </c>
    </row>
    <row r="41" spans="1:9" ht="14.25">
      <c r="A41" s="30" t="s">
        <v>84</v>
      </c>
      <c r="B41" s="95" t="s">
        <v>85</v>
      </c>
      <c r="C41" s="52">
        <v>10000</v>
      </c>
      <c r="D41" s="52"/>
      <c r="E41" s="60">
        <f t="shared" si="0"/>
        <v>10000</v>
      </c>
      <c r="F41" s="52"/>
      <c r="G41" s="52"/>
      <c r="H41" s="60">
        <f t="shared" si="1"/>
        <v>0</v>
      </c>
      <c r="I41" s="60">
        <f t="shared" si="2"/>
        <v>10000</v>
      </c>
    </row>
    <row r="42" spans="1:9" ht="14.25">
      <c r="A42" s="30" t="s">
        <v>86</v>
      </c>
      <c r="B42" s="95" t="s">
        <v>87</v>
      </c>
      <c r="C42" s="52"/>
      <c r="D42" s="52"/>
      <c r="E42" s="60">
        <f t="shared" si="0"/>
        <v>0</v>
      </c>
      <c r="F42" s="52"/>
      <c r="G42" s="52"/>
      <c r="H42" s="60">
        <f t="shared" si="1"/>
        <v>0</v>
      </c>
      <c r="I42" s="60">
        <f t="shared" si="2"/>
        <v>0</v>
      </c>
    </row>
    <row r="43" spans="1:9" ht="14.25">
      <c r="A43" s="32" t="s">
        <v>312</v>
      </c>
      <c r="B43" s="97" t="s">
        <v>88</v>
      </c>
      <c r="C43" s="52">
        <f>SUM(C41:C42)</f>
        <v>10000</v>
      </c>
      <c r="D43" s="52"/>
      <c r="E43" s="60">
        <f t="shared" si="0"/>
        <v>10000</v>
      </c>
      <c r="F43" s="52"/>
      <c r="G43" s="52"/>
      <c r="H43" s="60">
        <f t="shared" si="1"/>
        <v>0</v>
      </c>
      <c r="I43" s="60">
        <f t="shared" si="2"/>
        <v>10000</v>
      </c>
    </row>
    <row r="44" spans="1:9" ht="14.25">
      <c r="A44" s="30" t="s">
        <v>89</v>
      </c>
      <c r="B44" s="95" t="s">
        <v>90</v>
      </c>
      <c r="C44" s="52">
        <v>4405000</v>
      </c>
      <c r="D44" s="52"/>
      <c r="E44" s="60">
        <f t="shared" si="0"/>
        <v>4405000</v>
      </c>
      <c r="F44" s="52">
        <v>1561000</v>
      </c>
      <c r="G44" s="52"/>
      <c r="H44" s="60">
        <v>2111000</v>
      </c>
      <c r="I44" s="60">
        <f t="shared" si="2"/>
        <v>6516000</v>
      </c>
    </row>
    <row r="45" spans="1:9" ht="14.25">
      <c r="A45" s="30" t="s">
        <v>91</v>
      </c>
      <c r="B45" s="95" t="s">
        <v>92</v>
      </c>
      <c r="C45" s="52">
        <v>800000</v>
      </c>
      <c r="D45" s="52"/>
      <c r="E45" s="60">
        <f t="shared" si="0"/>
        <v>800000</v>
      </c>
      <c r="F45" s="52">
        <v>300000</v>
      </c>
      <c r="G45" s="52"/>
      <c r="H45" s="60">
        <f t="shared" si="1"/>
        <v>300000</v>
      </c>
      <c r="I45" s="60">
        <f t="shared" si="2"/>
        <v>1100000</v>
      </c>
    </row>
    <row r="46" spans="1:9" ht="14.25">
      <c r="A46" s="30" t="s">
        <v>335</v>
      </c>
      <c r="B46" s="95" t="s">
        <v>93</v>
      </c>
      <c r="C46" s="52"/>
      <c r="D46" s="52"/>
      <c r="E46" s="60">
        <f t="shared" si="0"/>
        <v>0</v>
      </c>
      <c r="F46" s="52"/>
      <c r="G46" s="52"/>
      <c r="H46" s="60">
        <f t="shared" si="1"/>
        <v>0</v>
      </c>
      <c r="I46" s="60">
        <f t="shared" si="2"/>
        <v>0</v>
      </c>
    </row>
    <row r="47" spans="1:9" ht="14.25">
      <c r="A47" s="30" t="s">
        <v>336</v>
      </c>
      <c r="B47" s="95" t="s">
        <v>94</v>
      </c>
      <c r="C47" s="52"/>
      <c r="D47" s="52"/>
      <c r="E47" s="60">
        <f t="shared" si="0"/>
        <v>0</v>
      </c>
      <c r="F47" s="52"/>
      <c r="G47" s="52"/>
      <c r="H47" s="60">
        <f t="shared" si="1"/>
        <v>0</v>
      </c>
      <c r="I47" s="60">
        <f t="shared" si="2"/>
        <v>0</v>
      </c>
    </row>
    <row r="48" spans="1:9" ht="14.25">
      <c r="A48" s="30" t="s">
        <v>95</v>
      </c>
      <c r="B48" s="95" t="s">
        <v>96</v>
      </c>
      <c r="C48" s="52">
        <v>2000</v>
      </c>
      <c r="D48" s="52"/>
      <c r="E48" s="60">
        <f t="shared" si="0"/>
        <v>2000</v>
      </c>
      <c r="F48" s="52">
        <v>1000</v>
      </c>
      <c r="G48" s="52"/>
      <c r="H48" s="60">
        <f t="shared" si="1"/>
        <v>1000</v>
      </c>
      <c r="I48" s="60">
        <f t="shared" si="2"/>
        <v>3000</v>
      </c>
    </row>
    <row r="49" spans="1:9" ht="14.25">
      <c r="A49" s="32" t="s">
        <v>313</v>
      </c>
      <c r="B49" s="97" t="s">
        <v>97</v>
      </c>
      <c r="C49" s="52">
        <f>SUM(C44:C48)</f>
        <v>5207000</v>
      </c>
      <c r="D49" s="52"/>
      <c r="E49" s="60">
        <f t="shared" si="0"/>
        <v>5207000</v>
      </c>
      <c r="F49" s="52">
        <f>SUM(F44:F48)</f>
        <v>1862000</v>
      </c>
      <c r="G49" s="52"/>
      <c r="H49" s="60">
        <f>SUM(H44:H48)</f>
        <v>2412000</v>
      </c>
      <c r="I49" s="60">
        <f t="shared" si="2"/>
        <v>7619000</v>
      </c>
    </row>
    <row r="50" spans="1:9" ht="14.25">
      <c r="A50" s="33" t="s">
        <v>314</v>
      </c>
      <c r="B50" s="99" t="s">
        <v>98</v>
      </c>
      <c r="C50" s="52">
        <f>C32+C40+C43+C49+C29</f>
        <v>21022620</v>
      </c>
      <c r="D50" s="52"/>
      <c r="E50" s="60">
        <f t="shared" si="0"/>
        <v>21022620</v>
      </c>
      <c r="F50" s="52">
        <f>F29+F32+F40+F43+F49</f>
        <v>7751000</v>
      </c>
      <c r="G50" s="52"/>
      <c r="H50" s="60">
        <f>H29+H32+H40+H43+H49</f>
        <v>10201000</v>
      </c>
      <c r="I50" s="60">
        <f t="shared" si="2"/>
        <v>31223620</v>
      </c>
    </row>
    <row r="51" spans="1:9" ht="14.25">
      <c r="A51" s="34" t="s">
        <v>99</v>
      </c>
      <c r="B51" s="95" t="s">
        <v>100</v>
      </c>
      <c r="C51" s="52"/>
      <c r="D51" s="52"/>
      <c r="E51" s="60">
        <f t="shared" si="0"/>
        <v>0</v>
      </c>
      <c r="F51" s="52"/>
      <c r="G51" s="52"/>
      <c r="H51" s="60">
        <f t="shared" si="1"/>
        <v>0</v>
      </c>
      <c r="I51" s="60">
        <f t="shared" si="2"/>
        <v>0</v>
      </c>
    </row>
    <row r="52" spans="1:9" ht="14.25">
      <c r="A52" s="34" t="s">
        <v>315</v>
      </c>
      <c r="B52" s="95" t="s">
        <v>101</v>
      </c>
      <c r="C52" s="52"/>
      <c r="D52" s="52"/>
      <c r="E52" s="60">
        <f t="shared" si="0"/>
        <v>0</v>
      </c>
      <c r="F52" s="52"/>
      <c r="G52" s="52"/>
      <c r="H52" s="60">
        <f t="shared" si="1"/>
        <v>0</v>
      </c>
      <c r="I52" s="60">
        <f t="shared" si="2"/>
        <v>0</v>
      </c>
    </row>
    <row r="53" spans="1:9" ht="14.25">
      <c r="A53" s="101" t="s">
        <v>337</v>
      </c>
      <c r="B53" s="95" t="s">
        <v>102</v>
      </c>
      <c r="C53" s="52"/>
      <c r="D53" s="52"/>
      <c r="E53" s="60">
        <f t="shared" si="0"/>
        <v>0</v>
      </c>
      <c r="F53" s="52"/>
      <c r="G53" s="52"/>
      <c r="H53" s="60">
        <f t="shared" si="1"/>
        <v>0</v>
      </c>
      <c r="I53" s="60">
        <f t="shared" si="2"/>
        <v>0</v>
      </c>
    </row>
    <row r="54" spans="1:9" ht="14.25">
      <c r="A54" s="101" t="s">
        <v>338</v>
      </c>
      <c r="B54" s="95" t="s">
        <v>103</v>
      </c>
      <c r="C54" s="52"/>
      <c r="D54" s="52"/>
      <c r="E54" s="60">
        <f t="shared" si="0"/>
        <v>0</v>
      </c>
      <c r="F54" s="52"/>
      <c r="G54" s="52"/>
      <c r="H54" s="60">
        <f t="shared" si="1"/>
        <v>0</v>
      </c>
      <c r="I54" s="60">
        <f t="shared" si="2"/>
        <v>0</v>
      </c>
    </row>
    <row r="55" spans="1:9" ht="14.25">
      <c r="A55" s="101" t="s">
        <v>339</v>
      </c>
      <c r="B55" s="95" t="s">
        <v>104</v>
      </c>
      <c r="C55" s="52"/>
      <c r="D55" s="52"/>
      <c r="E55" s="60">
        <f t="shared" si="0"/>
        <v>0</v>
      </c>
      <c r="F55" s="52"/>
      <c r="G55" s="52"/>
      <c r="H55" s="60">
        <f t="shared" si="1"/>
        <v>0</v>
      </c>
      <c r="I55" s="60">
        <f t="shared" si="2"/>
        <v>0</v>
      </c>
    </row>
    <row r="56" spans="1:9" ht="14.25">
      <c r="A56" s="34" t="s">
        <v>340</v>
      </c>
      <c r="B56" s="95" t="s">
        <v>105</v>
      </c>
      <c r="C56" s="52"/>
      <c r="D56" s="52"/>
      <c r="E56" s="60">
        <f t="shared" si="0"/>
        <v>0</v>
      </c>
      <c r="F56" s="52"/>
      <c r="G56" s="52"/>
      <c r="H56" s="60">
        <f t="shared" si="1"/>
        <v>0</v>
      </c>
      <c r="I56" s="60">
        <f t="shared" si="2"/>
        <v>0</v>
      </c>
    </row>
    <row r="57" spans="1:9" ht="14.25">
      <c r="A57" s="34" t="s">
        <v>341</v>
      </c>
      <c r="B57" s="95" t="s">
        <v>106</v>
      </c>
      <c r="C57" s="52"/>
      <c r="D57" s="52"/>
      <c r="E57" s="60">
        <f t="shared" si="0"/>
        <v>0</v>
      </c>
      <c r="F57" s="52"/>
      <c r="G57" s="52"/>
      <c r="H57" s="60">
        <f t="shared" si="1"/>
        <v>0</v>
      </c>
      <c r="I57" s="60">
        <f t="shared" si="2"/>
        <v>0</v>
      </c>
    </row>
    <row r="58" spans="1:9" ht="14.25">
      <c r="A58" s="34" t="s">
        <v>342</v>
      </c>
      <c r="B58" s="95" t="s">
        <v>107</v>
      </c>
      <c r="C58" s="52"/>
      <c r="D58" s="52">
        <v>2510000</v>
      </c>
      <c r="E58" s="60">
        <f t="shared" si="0"/>
        <v>2510000</v>
      </c>
      <c r="F58" s="52"/>
      <c r="G58" s="52"/>
      <c r="H58" s="60">
        <f t="shared" si="1"/>
        <v>0</v>
      </c>
      <c r="I58" s="60">
        <f t="shared" si="2"/>
        <v>2510000</v>
      </c>
    </row>
    <row r="59" spans="1:9" ht="14.25">
      <c r="A59" s="35" t="s">
        <v>316</v>
      </c>
      <c r="B59" s="99" t="s">
        <v>108</v>
      </c>
      <c r="C59" s="52"/>
      <c r="D59" s="52">
        <f>SUM(D51:D58)</f>
        <v>2510000</v>
      </c>
      <c r="E59" s="60">
        <f t="shared" si="0"/>
        <v>2510000</v>
      </c>
      <c r="F59" s="52"/>
      <c r="G59" s="52"/>
      <c r="H59" s="60">
        <f t="shared" si="1"/>
        <v>0</v>
      </c>
      <c r="I59" s="60">
        <f t="shared" si="2"/>
        <v>2510000</v>
      </c>
    </row>
    <row r="60" spans="1:9" ht="14.25">
      <c r="A60" s="102" t="s">
        <v>343</v>
      </c>
      <c r="B60" s="95" t="s">
        <v>109</v>
      </c>
      <c r="C60" s="52"/>
      <c r="D60" s="52"/>
      <c r="E60" s="60">
        <f t="shared" si="0"/>
        <v>0</v>
      </c>
      <c r="F60" s="52"/>
      <c r="G60" s="52"/>
      <c r="H60" s="60">
        <f t="shared" si="1"/>
        <v>0</v>
      </c>
      <c r="I60" s="60">
        <f t="shared" si="2"/>
        <v>0</v>
      </c>
    </row>
    <row r="61" spans="1:9" ht="14.25">
      <c r="A61" s="102" t="s">
        <v>110</v>
      </c>
      <c r="B61" s="95" t="s">
        <v>111</v>
      </c>
      <c r="C61" s="52"/>
      <c r="D61" s="52"/>
      <c r="E61" s="60">
        <f t="shared" si="0"/>
        <v>0</v>
      </c>
      <c r="F61" s="52"/>
      <c r="G61" s="52"/>
      <c r="H61" s="60">
        <f t="shared" si="1"/>
        <v>0</v>
      </c>
      <c r="I61" s="60">
        <f t="shared" si="2"/>
        <v>0</v>
      </c>
    </row>
    <row r="62" spans="1:9" ht="14.25">
      <c r="A62" s="102" t="s">
        <v>112</v>
      </c>
      <c r="B62" s="95" t="s">
        <v>113</v>
      </c>
      <c r="C62" s="52"/>
      <c r="D62" s="52"/>
      <c r="E62" s="60">
        <f t="shared" si="0"/>
        <v>0</v>
      </c>
      <c r="F62" s="52"/>
      <c r="G62" s="52"/>
      <c r="H62" s="60">
        <f t="shared" si="1"/>
        <v>0</v>
      </c>
      <c r="I62" s="60">
        <f t="shared" si="2"/>
        <v>0</v>
      </c>
    </row>
    <row r="63" spans="1:9" ht="14.25">
      <c r="A63" s="102" t="s">
        <v>317</v>
      </c>
      <c r="B63" s="95" t="s">
        <v>114</v>
      </c>
      <c r="C63" s="52"/>
      <c r="D63" s="52"/>
      <c r="E63" s="60">
        <f t="shared" si="0"/>
        <v>0</v>
      </c>
      <c r="F63" s="52"/>
      <c r="G63" s="52"/>
      <c r="H63" s="60">
        <f t="shared" si="1"/>
        <v>0</v>
      </c>
      <c r="I63" s="60">
        <f t="shared" si="2"/>
        <v>0</v>
      </c>
    </row>
    <row r="64" spans="1:9" ht="14.25">
      <c r="A64" s="102" t="s">
        <v>344</v>
      </c>
      <c r="B64" s="95" t="s">
        <v>115</v>
      </c>
      <c r="C64" s="52"/>
      <c r="D64" s="52"/>
      <c r="E64" s="60">
        <f t="shared" si="0"/>
        <v>0</v>
      </c>
      <c r="F64" s="52"/>
      <c r="G64" s="52"/>
      <c r="H64" s="60">
        <f t="shared" si="1"/>
        <v>0</v>
      </c>
      <c r="I64" s="60">
        <f t="shared" si="2"/>
        <v>0</v>
      </c>
    </row>
    <row r="65" spans="1:9" ht="14.25">
      <c r="A65" s="102" t="s">
        <v>318</v>
      </c>
      <c r="B65" s="95" t="s">
        <v>116</v>
      </c>
      <c r="C65" s="52">
        <v>2545000</v>
      </c>
      <c r="D65" s="52"/>
      <c r="E65" s="60">
        <f t="shared" si="0"/>
        <v>2545000</v>
      </c>
      <c r="F65" s="52"/>
      <c r="G65" s="52"/>
      <c r="H65" s="60">
        <f t="shared" si="1"/>
        <v>0</v>
      </c>
      <c r="I65" s="60">
        <f t="shared" si="2"/>
        <v>2545000</v>
      </c>
    </row>
    <row r="66" spans="1:9" ht="14.25">
      <c r="A66" s="102" t="s">
        <v>345</v>
      </c>
      <c r="B66" s="95" t="s">
        <v>117</v>
      </c>
      <c r="C66" s="52"/>
      <c r="D66" s="52"/>
      <c r="E66" s="60">
        <f t="shared" si="0"/>
        <v>0</v>
      </c>
      <c r="F66" s="52"/>
      <c r="G66" s="52"/>
      <c r="H66" s="60">
        <f t="shared" si="1"/>
        <v>0</v>
      </c>
      <c r="I66" s="60">
        <f t="shared" si="2"/>
        <v>0</v>
      </c>
    </row>
    <row r="67" spans="1:9" ht="14.25">
      <c r="A67" s="102" t="s">
        <v>346</v>
      </c>
      <c r="B67" s="95" t="s">
        <v>118</v>
      </c>
      <c r="C67" s="52"/>
      <c r="D67" s="52"/>
      <c r="E67" s="60">
        <f t="shared" si="0"/>
        <v>0</v>
      </c>
      <c r="F67" s="52"/>
      <c r="G67" s="52"/>
      <c r="H67" s="60">
        <f t="shared" si="1"/>
        <v>0</v>
      </c>
      <c r="I67" s="60">
        <f t="shared" si="2"/>
        <v>0</v>
      </c>
    </row>
    <row r="68" spans="1:9" ht="14.25">
      <c r="A68" s="102" t="s">
        <v>119</v>
      </c>
      <c r="B68" s="95" t="s">
        <v>120</v>
      </c>
      <c r="C68" s="52"/>
      <c r="D68" s="52"/>
      <c r="E68" s="60">
        <f t="shared" si="0"/>
        <v>0</v>
      </c>
      <c r="F68" s="52"/>
      <c r="G68" s="52"/>
      <c r="H68" s="60">
        <f t="shared" si="1"/>
        <v>0</v>
      </c>
      <c r="I68" s="60">
        <f t="shared" si="2"/>
        <v>0</v>
      </c>
    </row>
    <row r="69" spans="1:9" ht="14.25">
      <c r="A69" s="103" t="s">
        <v>121</v>
      </c>
      <c r="B69" s="95" t="s">
        <v>122</v>
      </c>
      <c r="C69" s="52"/>
      <c r="D69" s="52"/>
      <c r="E69" s="60">
        <f t="shared" si="0"/>
        <v>0</v>
      </c>
      <c r="F69" s="52"/>
      <c r="G69" s="52"/>
      <c r="H69" s="60">
        <f t="shared" si="1"/>
        <v>0</v>
      </c>
      <c r="I69" s="60">
        <f t="shared" si="2"/>
        <v>0</v>
      </c>
    </row>
    <row r="70" spans="1:9" ht="14.25">
      <c r="A70" s="102" t="s">
        <v>347</v>
      </c>
      <c r="B70" s="95" t="s">
        <v>123</v>
      </c>
      <c r="C70" s="52">
        <v>300000</v>
      </c>
      <c r="D70" s="52"/>
      <c r="E70" s="60">
        <f t="shared" si="0"/>
        <v>300000</v>
      </c>
      <c r="F70" s="52"/>
      <c r="G70" s="52"/>
      <c r="H70" s="60">
        <f t="shared" si="1"/>
        <v>0</v>
      </c>
      <c r="I70" s="60">
        <f t="shared" si="2"/>
        <v>300000</v>
      </c>
    </row>
    <row r="71" spans="1:9" ht="14.25">
      <c r="A71" s="103" t="s">
        <v>423</v>
      </c>
      <c r="B71" s="95" t="s">
        <v>124</v>
      </c>
      <c r="C71" s="52">
        <v>1000000</v>
      </c>
      <c r="D71" s="52"/>
      <c r="E71" s="60">
        <f aca="true" t="shared" si="3" ref="E71:E122">SUM(C71:D71)</f>
        <v>1000000</v>
      </c>
      <c r="F71" s="52"/>
      <c r="G71" s="52"/>
      <c r="H71" s="60">
        <f aca="true" t="shared" si="4" ref="H71:H121">SUM(F71:G71)</f>
        <v>0</v>
      </c>
      <c r="I71" s="60">
        <f aca="true" t="shared" si="5" ref="I71:I122">E71+H71</f>
        <v>1000000</v>
      </c>
    </row>
    <row r="72" spans="1:9" ht="14.25">
      <c r="A72" s="103" t="s">
        <v>424</v>
      </c>
      <c r="B72" s="95" t="s">
        <v>124</v>
      </c>
      <c r="C72" s="52">
        <v>11909633</v>
      </c>
      <c r="D72" s="52"/>
      <c r="E72" s="60">
        <f t="shared" si="3"/>
        <v>11909633</v>
      </c>
      <c r="F72" s="52"/>
      <c r="G72" s="52"/>
      <c r="H72" s="60">
        <f t="shared" si="4"/>
        <v>0</v>
      </c>
      <c r="I72" s="60">
        <f t="shared" si="5"/>
        <v>11909633</v>
      </c>
    </row>
    <row r="73" spans="1:9" ht="14.25">
      <c r="A73" s="35" t="s">
        <v>319</v>
      </c>
      <c r="B73" s="99" t="s">
        <v>125</v>
      </c>
      <c r="C73" s="52">
        <f>SUM(C60:C72)</f>
        <v>15754633</v>
      </c>
      <c r="D73" s="52"/>
      <c r="E73" s="52">
        <f>SUM(E60:E72)</f>
        <v>15754633</v>
      </c>
      <c r="F73" s="52"/>
      <c r="G73" s="52"/>
      <c r="H73" s="60">
        <f t="shared" si="4"/>
        <v>0</v>
      </c>
      <c r="I73" s="60">
        <f t="shared" si="5"/>
        <v>15754633</v>
      </c>
    </row>
    <row r="74" spans="1:9" ht="15">
      <c r="A74" s="104" t="s">
        <v>456</v>
      </c>
      <c r="B74" s="99"/>
      <c r="C74" s="52">
        <f>C24+C50+C59+C73+C25</f>
        <v>44129653</v>
      </c>
      <c r="D74" s="52">
        <f>D24+D50+D59+D73+D25</f>
        <v>2510000</v>
      </c>
      <c r="E74" s="60">
        <f t="shared" si="3"/>
        <v>46639653</v>
      </c>
      <c r="F74" s="52">
        <f>F73+F59+F50+F25+F24</f>
        <v>24335726</v>
      </c>
      <c r="G74" s="52"/>
      <c r="H74" s="60">
        <f>H24+H25+H50+H59+H73</f>
        <v>27488280</v>
      </c>
      <c r="I74" s="60">
        <f t="shared" si="5"/>
        <v>74127933</v>
      </c>
    </row>
    <row r="75" spans="1:9" ht="14.25">
      <c r="A75" s="105" t="s">
        <v>126</v>
      </c>
      <c r="B75" s="95" t="s">
        <v>127</v>
      </c>
      <c r="C75" s="52"/>
      <c r="D75" s="52"/>
      <c r="E75" s="60">
        <f t="shared" si="3"/>
        <v>0</v>
      </c>
      <c r="F75" s="52"/>
      <c r="G75" s="52"/>
      <c r="H75" s="60">
        <f t="shared" si="4"/>
        <v>0</v>
      </c>
      <c r="I75" s="60">
        <f t="shared" si="5"/>
        <v>0</v>
      </c>
    </row>
    <row r="76" spans="1:9" ht="14.25">
      <c r="A76" s="105" t="s">
        <v>348</v>
      </c>
      <c r="B76" s="95" t="s">
        <v>128</v>
      </c>
      <c r="C76" s="52"/>
      <c r="D76" s="52"/>
      <c r="E76" s="60">
        <f t="shared" si="3"/>
        <v>0</v>
      </c>
      <c r="F76" s="52"/>
      <c r="G76" s="52"/>
      <c r="H76" s="60">
        <f t="shared" si="4"/>
        <v>0</v>
      </c>
      <c r="I76" s="60">
        <f t="shared" si="5"/>
        <v>0</v>
      </c>
    </row>
    <row r="77" spans="1:9" ht="14.25">
      <c r="A77" s="105" t="s">
        <v>129</v>
      </c>
      <c r="B77" s="95" t="s">
        <v>130</v>
      </c>
      <c r="C77" s="52"/>
      <c r="D77" s="52"/>
      <c r="E77" s="60">
        <f t="shared" si="3"/>
        <v>0</v>
      </c>
      <c r="F77" s="52">
        <v>40000</v>
      </c>
      <c r="G77" s="52"/>
      <c r="H77" s="60">
        <f t="shared" si="4"/>
        <v>40000</v>
      </c>
      <c r="I77" s="60">
        <f t="shared" si="5"/>
        <v>40000</v>
      </c>
    </row>
    <row r="78" spans="1:9" ht="14.25">
      <c r="A78" s="105" t="s">
        <v>131</v>
      </c>
      <c r="B78" s="95" t="s">
        <v>132</v>
      </c>
      <c r="C78" s="52">
        <v>5820608</v>
      </c>
      <c r="D78" s="52"/>
      <c r="E78" s="60">
        <f t="shared" si="3"/>
        <v>5820608</v>
      </c>
      <c r="F78" s="52"/>
      <c r="G78" s="52"/>
      <c r="H78" s="60">
        <f t="shared" si="4"/>
        <v>0</v>
      </c>
      <c r="I78" s="60">
        <f t="shared" si="5"/>
        <v>5820608</v>
      </c>
    </row>
    <row r="79" spans="1:9" ht="14.25">
      <c r="A79" s="31" t="s">
        <v>133</v>
      </c>
      <c r="B79" s="95" t="s">
        <v>134</v>
      </c>
      <c r="C79" s="52"/>
      <c r="D79" s="52"/>
      <c r="E79" s="60">
        <f t="shared" si="3"/>
        <v>0</v>
      </c>
      <c r="F79" s="52"/>
      <c r="G79" s="52"/>
      <c r="H79" s="60">
        <f t="shared" si="4"/>
        <v>0</v>
      </c>
      <c r="I79" s="60">
        <f t="shared" si="5"/>
        <v>0</v>
      </c>
    </row>
    <row r="80" spans="1:9" ht="14.25">
      <c r="A80" s="31" t="s">
        <v>135</v>
      </c>
      <c r="B80" s="95" t="s">
        <v>136</v>
      </c>
      <c r="C80" s="52"/>
      <c r="D80" s="52"/>
      <c r="E80" s="60">
        <f t="shared" si="3"/>
        <v>0</v>
      </c>
      <c r="F80" s="52"/>
      <c r="G80" s="52"/>
      <c r="H80" s="60">
        <f t="shared" si="4"/>
        <v>0</v>
      </c>
      <c r="I80" s="60">
        <f t="shared" si="5"/>
        <v>0</v>
      </c>
    </row>
    <row r="81" spans="1:9" ht="14.25">
      <c r="A81" s="31" t="s">
        <v>137</v>
      </c>
      <c r="B81" s="95" t="s">
        <v>138</v>
      </c>
      <c r="C81" s="52">
        <v>1571564</v>
      </c>
      <c r="D81" s="52"/>
      <c r="E81" s="60">
        <f t="shared" si="3"/>
        <v>1571564</v>
      </c>
      <c r="F81" s="52">
        <v>10800</v>
      </c>
      <c r="G81" s="52"/>
      <c r="H81" s="60">
        <f t="shared" si="4"/>
        <v>10800</v>
      </c>
      <c r="I81" s="60">
        <f t="shared" si="5"/>
        <v>1582364</v>
      </c>
    </row>
    <row r="82" spans="1:9" ht="14.25">
      <c r="A82" s="36" t="s">
        <v>321</v>
      </c>
      <c r="B82" s="99" t="s">
        <v>139</v>
      </c>
      <c r="C82" s="52">
        <f>SUM(C75:C81)</f>
        <v>7392172</v>
      </c>
      <c r="D82" s="52"/>
      <c r="E82" s="60">
        <f t="shared" si="3"/>
        <v>7392172</v>
      </c>
      <c r="F82" s="52">
        <f>SUM(F75:F81)</f>
        <v>50800</v>
      </c>
      <c r="G82" s="52"/>
      <c r="H82" s="60">
        <f t="shared" si="4"/>
        <v>50800</v>
      </c>
      <c r="I82" s="60">
        <f t="shared" si="5"/>
        <v>7442972</v>
      </c>
    </row>
    <row r="83" spans="1:9" ht="14.25">
      <c r="A83" s="34" t="s">
        <v>140</v>
      </c>
      <c r="B83" s="95" t="s">
        <v>141</v>
      </c>
      <c r="C83" s="125">
        <v>92872362</v>
      </c>
      <c r="D83" s="52"/>
      <c r="E83" s="60">
        <f t="shared" si="3"/>
        <v>92872362</v>
      </c>
      <c r="F83" s="52"/>
      <c r="G83" s="52"/>
      <c r="H83" s="60">
        <f t="shared" si="4"/>
        <v>0</v>
      </c>
      <c r="I83" s="60">
        <f t="shared" si="5"/>
        <v>92872362</v>
      </c>
    </row>
    <row r="84" spans="1:9" ht="14.25">
      <c r="A84" s="34" t="s">
        <v>142</v>
      </c>
      <c r="B84" s="95" t="s">
        <v>143</v>
      </c>
      <c r="C84" s="52"/>
      <c r="D84" s="52"/>
      <c r="E84" s="60">
        <f t="shared" si="3"/>
        <v>0</v>
      </c>
      <c r="F84" s="52"/>
      <c r="G84" s="52"/>
      <c r="H84" s="60">
        <f t="shared" si="4"/>
        <v>0</v>
      </c>
      <c r="I84" s="60">
        <f t="shared" si="5"/>
        <v>0</v>
      </c>
    </row>
    <row r="85" spans="1:9" ht="14.25">
      <c r="A85" s="34" t="s">
        <v>144</v>
      </c>
      <c r="B85" s="95" t="s">
        <v>145</v>
      </c>
      <c r="C85" s="52"/>
      <c r="D85" s="52"/>
      <c r="E85" s="60">
        <f t="shared" si="3"/>
        <v>0</v>
      </c>
      <c r="F85" s="52"/>
      <c r="G85" s="52"/>
      <c r="H85" s="60">
        <f t="shared" si="4"/>
        <v>0</v>
      </c>
      <c r="I85" s="60">
        <f t="shared" si="5"/>
        <v>0</v>
      </c>
    </row>
    <row r="86" spans="1:9" ht="14.25">
      <c r="A86" s="34" t="s">
        <v>146</v>
      </c>
      <c r="B86" s="95" t="s">
        <v>147</v>
      </c>
      <c r="C86" s="52">
        <v>24272466</v>
      </c>
      <c r="D86" s="52"/>
      <c r="E86" s="60">
        <f t="shared" si="3"/>
        <v>24272466</v>
      </c>
      <c r="F86" s="52"/>
      <c r="G86" s="52"/>
      <c r="H86" s="60">
        <f t="shared" si="4"/>
        <v>0</v>
      </c>
      <c r="I86" s="60">
        <f t="shared" si="5"/>
        <v>24272466</v>
      </c>
    </row>
    <row r="87" spans="1:9" ht="14.25">
      <c r="A87" s="35" t="s">
        <v>322</v>
      </c>
      <c r="B87" s="99" t="s">
        <v>148</v>
      </c>
      <c r="C87" s="52">
        <f>SUM(C83:C86)</f>
        <v>117144828</v>
      </c>
      <c r="D87" s="52"/>
      <c r="E87" s="60">
        <f t="shared" si="3"/>
        <v>117144828</v>
      </c>
      <c r="F87" s="52"/>
      <c r="G87" s="52"/>
      <c r="H87" s="60">
        <f t="shared" si="4"/>
        <v>0</v>
      </c>
      <c r="I87" s="60">
        <f t="shared" si="5"/>
        <v>117144828</v>
      </c>
    </row>
    <row r="88" spans="1:9" ht="14.25">
      <c r="A88" s="34" t="s">
        <v>149</v>
      </c>
      <c r="B88" s="95" t="s">
        <v>150</v>
      </c>
      <c r="C88" s="52"/>
      <c r="D88" s="52"/>
      <c r="E88" s="60">
        <f t="shared" si="3"/>
        <v>0</v>
      </c>
      <c r="F88" s="52"/>
      <c r="G88" s="52"/>
      <c r="H88" s="60">
        <f t="shared" si="4"/>
        <v>0</v>
      </c>
      <c r="I88" s="60">
        <f t="shared" si="5"/>
        <v>0</v>
      </c>
    </row>
    <row r="89" spans="1:9" ht="14.25">
      <c r="A89" s="34" t="s">
        <v>349</v>
      </c>
      <c r="B89" s="95" t="s">
        <v>151</v>
      </c>
      <c r="C89" s="52"/>
      <c r="D89" s="52"/>
      <c r="E89" s="60">
        <f t="shared" si="3"/>
        <v>0</v>
      </c>
      <c r="F89" s="52"/>
      <c r="G89" s="52"/>
      <c r="H89" s="60">
        <f t="shared" si="4"/>
        <v>0</v>
      </c>
      <c r="I89" s="60">
        <f t="shared" si="5"/>
        <v>0</v>
      </c>
    </row>
    <row r="90" spans="1:9" ht="14.25">
      <c r="A90" s="34" t="s">
        <v>350</v>
      </c>
      <c r="B90" s="95" t="s">
        <v>152</v>
      </c>
      <c r="C90" s="52"/>
      <c r="D90" s="52"/>
      <c r="E90" s="60">
        <f t="shared" si="3"/>
        <v>0</v>
      </c>
      <c r="F90" s="52"/>
      <c r="G90" s="52"/>
      <c r="H90" s="60">
        <f t="shared" si="4"/>
        <v>0</v>
      </c>
      <c r="I90" s="60">
        <f t="shared" si="5"/>
        <v>0</v>
      </c>
    </row>
    <row r="91" spans="1:9" ht="14.25">
      <c r="A91" s="34" t="s">
        <v>351</v>
      </c>
      <c r="B91" s="95" t="s">
        <v>153</v>
      </c>
      <c r="C91" s="52">
        <v>400000</v>
      </c>
      <c r="D91" s="52"/>
      <c r="E91" s="60">
        <f t="shared" si="3"/>
        <v>400000</v>
      </c>
      <c r="F91" s="52"/>
      <c r="G91" s="52"/>
      <c r="H91" s="60">
        <f t="shared" si="4"/>
        <v>0</v>
      </c>
      <c r="I91" s="60">
        <f t="shared" si="5"/>
        <v>400000</v>
      </c>
    </row>
    <row r="92" spans="1:9" ht="14.25">
      <c r="A92" s="34" t="s">
        <v>352</v>
      </c>
      <c r="B92" s="95" t="s">
        <v>154</v>
      </c>
      <c r="C92" s="52"/>
      <c r="D92" s="52"/>
      <c r="E92" s="60">
        <f t="shared" si="3"/>
        <v>0</v>
      </c>
      <c r="F92" s="52"/>
      <c r="G92" s="52"/>
      <c r="H92" s="60">
        <f t="shared" si="4"/>
        <v>0</v>
      </c>
      <c r="I92" s="60">
        <f t="shared" si="5"/>
        <v>0</v>
      </c>
    </row>
    <row r="93" spans="1:9" ht="14.25">
      <c r="A93" s="34" t="s">
        <v>353</v>
      </c>
      <c r="B93" s="95" t="s">
        <v>155</v>
      </c>
      <c r="C93" s="52"/>
      <c r="D93" s="52"/>
      <c r="E93" s="60">
        <f t="shared" si="3"/>
        <v>0</v>
      </c>
      <c r="F93" s="52"/>
      <c r="G93" s="52"/>
      <c r="H93" s="60">
        <f t="shared" si="4"/>
        <v>0</v>
      </c>
      <c r="I93" s="60">
        <f t="shared" si="5"/>
        <v>0</v>
      </c>
    </row>
    <row r="94" spans="1:9" ht="14.25">
      <c r="A94" s="34" t="s">
        <v>156</v>
      </c>
      <c r="B94" s="95" t="s">
        <v>157</v>
      </c>
      <c r="C94" s="52"/>
      <c r="D94" s="52"/>
      <c r="E94" s="60">
        <f t="shared" si="3"/>
        <v>0</v>
      </c>
      <c r="F94" s="52"/>
      <c r="G94" s="52"/>
      <c r="H94" s="60">
        <f t="shared" si="4"/>
        <v>0</v>
      </c>
      <c r="I94" s="60">
        <f t="shared" si="5"/>
        <v>0</v>
      </c>
    </row>
    <row r="95" spans="1:9" ht="14.25">
      <c r="A95" s="34" t="s">
        <v>354</v>
      </c>
      <c r="B95" s="95" t="s">
        <v>158</v>
      </c>
      <c r="C95" s="52"/>
      <c r="D95" s="52"/>
      <c r="E95" s="60">
        <f t="shared" si="3"/>
        <v>0</v>
      </c>
      <c r="F95" s="52"/>
      <c r="G95" s="52"/>
      <c r="H95" s="60">
        <f t="shared" si="4"/>
        <v>0</v>
      </c>
      <c r="I95" s="60">
        <f t="shared" si="5"/>
        <v>0</v>
      </c>
    </row>
    <row r="96" spans="1:9" ht="14.25">
      <c r="A96" s="35" t="s">
        <v>323</v>
      </c>
      <c r="B96" s="99" t="s">
        <v>159</v>
      </c>
      <c r="C96" s="52">
        <f>SUM(C88:C95)</f>
        <v>400000</v>
      </c>
      <c r="D96" s="52"/>
      <c r="E96" s="60">
        <f t="shared" si="3"/>
        <v>400000</v>
      </c>
      <c r="F96" s="52"/>
      <c r="G96" s="52"/>
      <c r="H96" s="60">
        <f t="shared" si="4"/>
        <v>0</v>
      </c>
      <c r="I96" s="60">
        <f t="shared" si="5"/>
        <v>400000</v>
      </c>
    </row>
    <row r="97" spans="1:9" ht="15">
      <c r="A97" s="104" t="s">
        <v>457</v>
      </c>
      <c r="B97" s="99"/>
      <c r="C97" s="52">
        <f>C87+C96+C82</f>
        <v>124937000</v>
      </c>
      <c r="D97" s="52"/>
      <c r="E97" s="60">
        <f t="shared" si="3"/>
        <v>124937000</v>
      </c>
      <c r="F97" s="52"/>
      <c r="G97" s="52"/>
      <c r="H97" s="60">
        <v>50800</v>
      </c>
      <c r="I97" s="60">
        <f>E97+H97</f>
        <v>124987800</v>
      </c>
    </row>
    <row r="98" spans="1:9" ht="15">
      <c r="A98" s="37" t="s">
        <v>362</v>
      </c>
      <c r="B98" s="106" t="s">
        <v>160</v>
      </c>
      <c r="C98" s="52">
        <f>C97+C74</f>
        <v>169066653</v>
      </c>
      <c r="D98" s="52">
        <f>D97+D74</f>
        <v>2510000</v>
      </c>
      <c r="E98" s="60">
        <f t="shared" si="3"/>
        <v>171576653</v>
      </c>
      <c r="F98" s="52">
        <f>F73+F50+F25+F24+F82</f>
        <v>24386526</v>
      </c>
      <c r="G98" s="52"/>
      <c r="H98" s="60">
        <f>H74+H82+H87+H96</f>
        <v>27539080</v>
      </c>
      <c r="I98" s="60">
        <f t="shared" si="5"/>
        <v>199115733</v>
      </c>
    </row>
    <row r="99" spans="1:19" ht="14.25">
      <c r="A99" s="34" t="s">
        <v>355</v>
      </c>
      <c r="B99" s="30" t="s">
        <v>161</v>
      </c>
      <c r="C99" s="53"/>
      <c r="D99" s="107"/>
      <c r="E99" s="60">
        <f t="shared" si="3"/>
        <v>0</v>
      </c>
      <c r="F99" s="107"/>
      <c r="G99" s="107"/>
      <c r="H99" s="60">
        <f t="shared" si="4"/>
        <v>0</v>
      </c>
      <c r="I99" s="60">
        <f t="shared" si="5"/>
        <v>0</v>
      </c>
      <c r="J99" s="108"/>
      <c r="K99" s="108"/>
      <c r="L99" s="108"/>
      <c r="M99" s="108"/>
      <c r="N99" s="108"/>
      <c r="O99" s="108"/>
      <c r="P99" s="108"/>
      <c r="Q99" s="108"/>
      <c r="R99" s="109"/>
      <c r="S99" s="109"/>
    </row>
    <row r="100" spans="1:19" ht="14.25">
      <c r="A100" s="34" t="s">
        <v>162</v>
      </c>
      <c r="B100" s="30" t="s">
        <v>163</v>
      </c>
      <c r="C100" s="53"/>
      <c r="D100" s="107"/>
      <c r="E100" s="60">
        <f t="shared" si="3"/>
        <v>0</v>
      </c>
      <c r="F100" s="107"/>
      <c r="G100" s="107"/>
      <c r="H100" s="60">
        <f t="shared" si="4"/>
        <v>0</v>
      </c>
      <c r="I100" s="60">
        <f t="shared" si="5"/>
        <v>0</v>
      </c>
      <c r="J100" s="108"/>
      <c r="K100" s="108"/>
      <c r="L100" s="108"/>
      <c r="M100" s="108"/>
      <c r="N100" s="108"/>
      <c r="O100" s="108"/>
      <c r="P100" s="108"/>
      <c r="Q100" s="108"/>
      <c r="R100" s="109"/>
      <c r="S100" s="109"/>
    </row>
    <row r="101" spans="1:19" ht="14.25">
      <c r="A101" s="34" t="s">
        <v>356</v>
      </c>
      <c r="B101" s="30" t="s">
        <v>164</v>
      </c>
      <c r="C101" s="53"/>
      <c r="D101" s="107"/>
      <c r="E101" s="60">
        <f t="shared" si="3"/>
        <v>0</v>
      </c>
      <c r="F101" s="107"/>
      <c r="G101" s="107"/>
      <c r="H101" s="60">
        <f t="shared" si="4"/>
        <v>0</v>
      </c>
      <c r="I101" s="60">
        <f t="shared" si="5"/>
        <v>0</v>
      </c>
      <c r="J101" s="108"/>
      <c r="K101" s="108"/>
      <c r="L101" s="108"/>
      <c r="M101" s="108"/>
      <c r="N101" s="108"/>
      <c r="O101" s="108"/>
      <c r="P101" s="108"/>
      <c r="Q101" s="108"/>
      <c r="R101" s="109"/>
      <c r="S101" s="109"/>
    </row>
    <row r="102" spans="1:19" ht="14.25">
      <c r="A102" s="38" t="s">
        <v>324</v>
      </c>
      <c r="B102" s="32" t="s">
        <v>165</v>
      </c>
      <c r="C102" s="54"/>
      <c r="D102" s="110"/>
      <c r="E102" s="60">
        <f t="shared" si="3"/>
        <v>0</v>
      </c>
      <c r="F102" s="110"/>
      <c r="G102" s="110"/>
      <c r="H102" s="60">
        <f t="shared" si="4"/>
        <v>0</v>
      </c>
      <c r="I102" s="60">
        <f t="shared" si="5"/>
        <v>0</v>
      </c>
      <c r="J102" s="111"/>
      <c r="K102" s="111"/>
      <c r="L102" s="111"/>
      <c r="M102" s="111"/>
      <c r="N102" s="111"/>
      <c r="O102" s="111"/>
      <c r="P102" s="111"/>
      <c r="Q102" s="111"/>
      <c r="R102" s="109"/>
      <c r="S102" s="109"/>
    </row>
    <row r="103" spans="1:19" ht="14.25">
      <c r="A103" s="39" t="s">
        <v>357</v>
      </c>
      <c r="B103" s="30" t="s">
        <v>166</v>
      </c>
      <c r="C103" s="55"/>
      <c r="D103" s="112"/>
      <c r="E103" s="60">
        <f t="shared" si="3"/>
        <v>0</v>
      </c>
      <c r="F103" s="112"/>
      <c r="G103" s="112"/>
      <c r="H103" s="60">
        <f t="shared" si="4"/>
        <v>0</v>
      </c>
      <c r="I103" s="60">
        <f t="shared" si="5"/>
        <v>0</v>
      </c>
      <c r="J103" s="113"/>
      <c r="K103" s="113"/>
      <c r="L103" s="113"/>
      <c r="M103" s="113"/>
      <c r="N103" s="113"/>
      <c r="O103" s="113"/>
      <c r="P103" s="113"/>
      <c r="Q103" s="113"/>
      <c r="R103" s="109"/>
      <c r="S103" s="109"/>
    </row>
    <row r="104" spans="1:19" ht="14.25">
      <c r="A104" s="39" t="s">
        <v>327</v>
      </c>
      <c r="B104" s="30" t="s">
        <v>167</v>
      </c>
      <c r="C104" s="55"/>
      <c r="D104" s="112"/>
      <c r="E104" s="60">
        <f t="shared" si="3"/>
        <v>0</v>
      </c>
      <c r="F104" s="112"/>
      <c r="G104" s="112"/>
      <c r="H104" s="60">
        <f t="shared" si="4"/>
        <v>0</v>
      </c>
      <c r="I104" s="60">
        <f t="shared" si="5"/>
        <v>0</v>
      </c>
      <c r="J104" s="113"/>
      <c r="K104" s="113"/>
      <c r="L104" s="113"/>
      <c r="M104" s="113"/>
      <c r="N104" s="113"/>
      <c r="O104" s="113"/>
      <c r="P104" s="113"/>
      <c r="Q104" s="113"/>
      <c r="R104" s="109"/>
      <c r="S104" s="109"/>
    </row>
    <row r="105" spans="1:19" ht="14.25">
      <c r="A105" s="34" t="s">
        <v>168</v>
      </c>
      <c r="B105" s="30" t="s">
        <v>169</v>
      </c>
      <c r="C105" s="53"/>
      <c r="D105" s="107"/>
      <c r="E105" s="60">
        <f t="shared" si="3"/>
        <v>0</v>
      </c>
      <c r="F105" s="107"/>
      <c r="G105" s="107"/>
      <c r="H105" s="60">
        <f t="shared" si="4"/>
        <v>0</v>
      </c>
      <c r="I105" s="60">
        <f t="shared" si="5"/>
        <v>0</v>
      </c>
      <c r="J105" s="108"/>
      <c r="K105" s="108"/>
      <c r="L105" s="108"/>
      <c r="M105" s="108"/>
      <c r="N105" s="108"/>
      <c r="O105" s="108"/>
      <c r="P105" s="108"/>
      <c r="Q105" s="108"/>
      <c r="R105" s="109"/>
      <c r="S105" s="109"/>
    </row>
    <row r="106" spans="1:19" ht="14.25">
      <c r="A106" s="34" t="s">
        <v>358</v>
      </c>
      <c r="B106" s="30" t="s">
        <v>170</v>
      </c>
      <c r="C106" s="53"/>
      <c r="D106" s="107"/>
      <c r="E106" s="60">
        <f t="shared" si="3"/>
        <v>0</v>
      </c>
      <c r="F106" s="107"/>
      <c r="G106" s="107"/>
      <c r="H106" s="60">
        <f t="shared" si="4"/>
        <v>0</v>
      </c>
      <c r="I106" s="60">
        <f t="shared" si="5"/>
        <v>0</v>
      </c>
      <c r="J106" s="108"/>
      <c r="K106" s="108"/>
      <c r="L106" s="108"/>
      <c r="M106" s="108"/>
      <c r="N106" s="108"/>
      <c r="O106" s="108"/>
      <c r="P106" s="108"/>
      <c r="Q106" s="108"/>
      <c r="R106" s="109"/>
      <c r="S106" s="109"/>
    </row>
    <row r="107" spans="1:19" ht="14.25">
      <c r="A107" s="40" t="s">
        <v>325</v>
      </c>
      <c r="B107" s="32" t="s">
        <v>171</v>
      </c>
      <c r="C107" s="56"/>
      <c r="D107" s="114"/>
      <c r="E107" s="60">
        <f t="shared" si="3"/>
        <v>0</v>
      </c>
      <c r="F107" s="114"/>
      <c r="G107" s="114"/>
      <c r="H107" s="60">
        <f t="shared" si="4"/>
        <v>0</v>
      </c>
      <c r="I107" s="60">
        <f t="shared" si="5"/>
        <v>0</v>
      </c>
      <c r="J107" s="115"/>
      <c r="K107" s="115"/>
      <c r="L107" s="115"/>
      <c r="M107" s="115"/>
      <c r="N107" s="115"/>
      <c r="O107" s="115"/>
      <c r="P107" s="115"/>
      <c r="Q107" s="115"/>
      <c r="R107" s="109"/>
      <c r="S107" s="109"/>
    </row>
    <row r="108" spans="1:19" ht="14.25">
      <c r="A108" s="39" t="s">
        <v>172</v>
      </c>
      <c r="B108" s="30" t="s">
        <v>173</v>
      </c>
      <c r="C108" s="55"/>
      <c r="D108" s="112"/>
      <c r="E108" s="60">
        <f t="shared" si="3"/>
        <v>0</v>
      </c>
      <c r="F108" s="112"/>
      <c r="G108" s="112"/>
      <c r="H108" s="60">
        <f t="shared" si="4"/>
        <v>0</v>
      </c>
      <c r="I108" s="60">
        <f t="shared" si="5"/>
        <v>0</v>
      </c>
      <c r="J108" s="113"/>
      <c r="K108" s="113"/>
      <c r="L108" s="113"/>
      <c r="M108" s="113"/>
      <c r="N108" s="113"/>
      <c r="O108" s="113"/>
      <c r="P108" s="113"/>
      <c r="Q108" s="113"/>
      <c r="R108" s="109"/>
      <c r="S108" s="109"/>
    </row>
    <row r="109" spans="1:19" ht="14.25">
      <c r="A109" s="39" t="s">
        <v>174</v>
      </c>
      <c r="B109" s="30" t="s">
        <v>175</v>
      </c>
      <c r="C109" s="55">
        <v>1315130</v>
      </c>
      <c r="D109" s="112"/>
      <c r="E109" s="60">
        <f t="shared" si="3"/>
        <v>1315130</v>
      </c>
      <c r="F109" s="112"/>
      <c r="G109" s="112"/>
      <c r="H109" s="60">
        <f t="shared" si="4"/>
        <v>0</v>
      </c>
      <c r="I109" s="60">
        <f t="shared" si="5"/>
        <v>1315130</v>
      </c>
      <c r="J109" s="113"/>
      <c r="K109" s="113"/>
      <c r="L109" s="113"/>
      <c r="M109" s="113"/>
      <c r="N109" s="113"/>
      <c r="O109" s="113"/>
      <c r="P109" s="113"/>
      <c r="Q109" s="113"/>
      <c r="R109" s="109"/>
      <c r="S109" s="109"/>
    </row>
    <row r="110" spans="1:19" ht="14.25">
      <c r="A110" s="40" t="s">
        <v>176</v>
      </c>
      <c r="B110" s="32" t="s">
        <v>177</v>
      </c>
      <c r="C110" s="55">
        <v>18835083</v>
      </c>
      <c r="D110" s="112"/>
      <c r="E110" s="60">
        <f t="shared" si="3"/>
        <v>18835083</v>
      </c>
      <c r="F110" s="112"/>
      <c r="G110" s="112"/>
      <c r="H110" s="60">
        <f t="shared" si="4"/>
        <v>0</v>
      </c>
      <c r="I110" s="60">
        <f t="shared" si="5"/>
        <v>18835083</v>
      </c>
      <c r="J110" s="113"/>
      <c r="K110" s="113"/>
      <c r="L110" s="113"/>
      <c r="M110" s="113"/>
      <c r="N110" s="113"/>
      <c r="O110" s="113"/>
      <c r="P110" s="113"/>
      <c r="Q110" s="113"/>
      <c r="R110" s="109"/>
      <c r="S110" s="109"/>
    </row>
    <row r="111" spans="1:19" ht="14.25">
      <c r="A111" s="39" t="s">
        <v>178</v>
      </c>
      <c r="B111" s="30" t="s">
        <v>179</v>
      </c>
      <c r="C111" s="55"/>
      <c r="D111" s="112"/>
      <c r="E111" s="60">
        <f t="shared" si="3"/>
        <v>0</v>
      </c>
      <c r="F111" s="112"/>
      <c r="G111" s="112"/>
      <c r="H111" s="60">
        <f t="shared" si="4"/>
        <v>0</v>
      </c>
      <c r="I111" s="60">
        <f t="shared" si="5"/>
        <v>0</v>
      </c>
      <c r="J111" s="113"/>
      <c r="K111" s="113"/>
      <c r="L111" s="113"/>
      <c r="M111" s="113"/>
      <c r="N111" s="113"/>
      <c r="O111" s="113"/>
      <c r="P111" s="113"/>
      <c r="Q111" s="113"/>
      <c r="R111" s="109"/>
      <c r="S111" s="109"/>
    </row>
    <row r="112" spans="1:19" ht="14.25">
      <c r="A112" s="39" t="s">
        <v>180</v>
      </c>
      <c r="B112" s="30" t="s">
        <v>181</v>
      </c>
      <c r="C112" s="55"/>
      <c r="D112" s="112"/>
      <c r="E112" s="60">
        <f t="shared" si="3"/>
        <v>0</v>
      </c>
      <c r="F112" s="112"/>
      <c r="G112" s="112"/>
      <c r="H112" s="60">
        <f t="shared" si="4"/>
        <v>0</v>
      </c>
      <c r="I112" s="60">
        <f t="shared" si="5"/>
        <v>0</v>
      </c>
      <c r="J112" s="113"/>
      <c r="K112" s="113"/>
      <c r="L112" s="113"/>
      <c r="M112" s="113"/>
      <c r="N112" s="113"/>
      <c r="O112" s="113"/>
      <c r="P112" s="113"/>
      <c r="Q112" s="113"/>
      <c r="R112" s="109"/>
      <c r="S112" s="109"/>
    </row>
    <row r="113" spans="1:19" ht="14.25">
      <c r="A113" s="39" t="s">
        <v>182</v>
      </c>
      <c r="B113" s="30" t="s">
        <v>183</v>
      </c>
      <c r="C113" s="55"/>
      <c r="D113" s="112"/>
      <c r="E113" s="60">
        <f t="shared" si="3"/>
        <v>0</v>
      </c>
      <c r="F113" s="112"/>
      <c r="G113" s="112"/>
      <c r="H113" s="60">
        <f t="shared" si="4"/>
        <v>0</v>
      </c>
      <c r="I113" s="60">
        <f t="shared" si="5"/>
        <v>0</v>
      </c>
      <c r="J113" s="113"/>
      <c r="K113" s="113"/>
      <c r="L113" s="113"/>
      <c r="M113" s="113"/>
      <c r="N113" s="113"/>
      <c r="O113" s="113"/>
      <c r="P113" s="113"/>
      <c r="Q113" s="113"/>
      <c r="R113" s="109"/>
      <c r="S113" s="109"/>
    </row>
    <row r="114" spans="1:19" ht="14.25">
      <c r="A114" s="116" t="s">
        <v>326</v>
      </c>
      <c r="B114" s="33" t="s">
        <v>184</v>
      </c>
      <c r="C114" s="56">
        <f>SUM(C107:C110)</f>
        <v>20150213</v>
      </c>
      <c r="D114" s="114"/>
      <c r="E114" s="60">
        <f t="shared" si="3"/>
        <v>20150213</v>
      </c>
      <c r="F114" s="114"/>
      <c r="G114" s="114"/>
      <c r="H114" s="60">
        <f t="shared" si="4"/>
        <v>0</v>
      </c>
      <c r="I114" s="60">
        <f t="shared" si="5"/>
        <v>20150213</v>
      </c>
      <c r="J114" s="115"/>
      <c r="K114" s="115"/>
      <c r="L114" s="115"/>
      <c r="M114" s="115"/>
      <c r="N114" s="115"/>
      <c r="O114" s="115"/>
      <c r="P114" s="115"/>
      <c r="Q114" s="115"/>
      <c r="R114" s="109"/>
      <c r="S114" s="109"/>
    </row>
    <row r="115" spans="1:19" ht="14.25">
      <c r="A115" s="39" t="s">
        <v>185</v>
      </c>
      <c r="B115" s="30" t="s">
        <v>186</v>
      </c>
      <c r="C115" s="55"/>
      <c r="D115" s="112"/>
      <c r="E115" s="60">
        <f t="shared" si="3"/>
        <v>0</v>
      </c>
      <c r="F115" s="112"/>
      <c r="G115" s="112"/>
      <c r="H115" s="60">
        <f t="shared" si="4"/>
        <v>0</v>
      </c>
      <c r="I115" s="60">
        <f t="shared" si="5"/>
        <v>0</v>
      </c>
      <c r="J115" s="113"/>
      <c r="K115" s="113"/>
      <c r="L115" s="113"/>
      <c r="M115" s="113"/>
      <c r="N115" s="113"/>
      <c r="O115" s="113"/>
      <c r="P115" s="113"/>
      <c r="Q115" s="113"/>
      <c r="R115" s="109"/>
      <c r="S115" s="109"/>
    </row>
    <row r="116" spans="1:19" ht="14.25">
      <c r="A116" s="34" t="s">
        <v>187</v>
      </c>
      <c r="B116" s="30" t="s">
        <v>188</v>
      </c>
      <c r="C116" s="53"/>
      <c r="D116" s="107"/>
      <c r="E116" s="60">
        <f t="shared" si="3"/>
        <v>0</v>
      </c>
      <c r="F116" s="107"/>
      <c r="G116" s="107"/>
      <c r="H116" s="60">
        <f t="shared" si="4"/>
        <v>0</v>
      </c>
      <c r="I116" s="60">
        <f t="shared" si="5"/>
        <v>0</v>
      </c>
      <c r="J116" s="108"/>
      <c r="K116" s="108"/>
      <c r="L116" s="108"/>
      <c r="M116" s="108"/>
      <c r="N116" s="108"/>
      <c r="O116" s="108"/>
      <c r="P116" s="108"/>
      <c r="Q116" s="108"/>
      <c r="R116" s="109"/>
      <c r="S116" s="109"/>
    </row>
    <row r="117" spans="1:19" ht="14.25">
      <c r="A117" s="39" t="s">
        <v>359</v>
      </c>
      <c r="B117" s="30" t="s">
        <v>189</v>
      </c>
      <c r="C117" s="55"/>
      <c r="D117" s="112"/>
      <c r="E117" s="60">
        <f t="shared" si="3"/>
        <v>0</v>
      </c>
      <c r="F117" s="112"/>
      <c r="G117" s="112"/>
      <c r="H117" s="60">
        <f t="shared" si="4"/>
        <v>0</v>
      </c>
      <c r="I117" s="60">
        <f t="shared" si="5"/>
        <v>0</v>
      </c>
      <c r="J117" s="113"/>
      <c r="K117" s="113"/>
      <c r="L117" s="113"/>
      <c r="M117" s="113"/>
      <c r="N117" s="113"/>
      <c r="O117" s="113"/>
      <c r="P117" s="113"/>
      <c r="Q117" s="113"/>
      <c r="R117" s="109"/>
      <c r="S117" s="109"/>
    </row>
    <row r="118" spans="1:19" ht="14.25">
      <c r="A118" s="39" t="s">
        <v>328</v>
      </c>
      <c r="B118" s="30" t="s">
        <v>190</v>
      </c>
      <c r="C118" s="55"/>
      <c r="D118" s="112"/>
      <c r="E118" s="60">
        <f t="shared" si="3"/>
        <v>0</v>
      </c>
      <c r="F118" s="112"/>
      <c r="G118" s="112"/>
      <c r="H118" s="60">
        <f t="shared" si="4"/>
        <v>0</v>
      </c>
      <c r="I118" s="60">
        <f t="shared" si="5"/>
        <v>0</v>
      </c>
      <c r="J118" s="113"/>
      <c r="K118" s="113"/>
      <c r="L118" s="113"/>
      <c r="M118" s="113"/>
      <c r="N118" s="113"/>
      <c r="O118" s="113"/>
      <c r="P118" s="113"/>
      <c r="Q118" s="113"/>
      <c r="R118" s="109"/>
      <c r="S118" s="109"/>
    </row>
    <row r="119" spans="1:19" ht="14.25">
      <c r="A119" s="116" t="s">
        <v>329</v>
      </c>
      <c r="B119" s="33" t="s">
        <v>191</v>
      </c>
      <c r="C119" s="56"/>
      <c r="D119" s="114"/>
      <c r="E119" s="60">
        <f t="shared" si="3"/>
        <v>0</v>
      </c>
      <c r="F119" s="114"/>
      <c r="G119" s="114"/>
      <c r="H119" s="60">
        <f t="shared" si="4"/>
        <v>0</v>
      </c>
      <c r="I119" s="60">
        <f t="shared" si="5"/>
        <v>0</v>
      </c>
      <c r="J119" s="115"/>
      <c r="K119" s="115"/>
      <c r="L119" s="115"/>
      <c r="M119" s="115"/>
      <c r="N119" s="115"/>
      <c r="O119" s="115"/>
      <c r="P119" s="115"/>
      <c r="Q119" s="115"/>
      <c r="R119" s="109"/>
      <c r="S119" s="109"/>
    </row>
    <row r="120" spans="1:19" ht="14.25">
      <c r="A120" s="34" t="s">
        <v>192</v>
      </c>
      <c r="B120" s="30" t="s">
        <v>193</v>
      </c>
      <c r="C120" s="53"/>
      <c r="D120" s="107"/>
      <c r="E120" s="60">
        <f t="shared" si="3"/>
        <v>0</v>
      </c>
      <c r="F120" s="107"/>
      <c r="G120" s="107"/>
      <c r="H120" s="60">
        <f t="shared" si="4"/>
        <v>0</v>
      </c>
      <c r="I120" s="60">
        <f t="shared" si="5"/>
        <v>0</v>
      </c>
      <c r="J120" s="108"/>
      <c r="K120" s="108"/>
      <c r="L120" s="108"/>
      <c r="M120" s="108"/>
      <c r="N120" s="108"/>
      <c r="O120" s="108"/>
      <c r="P120" s="108"/>
      <c r="Q120" s="108"/>
      <c r="R120" s="109"/>
      <c r="S120" s="109"/>
    </row>
    <row r="121" spans="1:19" ht="15">
      <c r="A121" s="41" t="s">
        <v>363</v>
      </c>
      <c r="B121" s="42" t="s">
        <v>194</v>
      </c>
      <c r="C121" s="117">
        <f>C114+C119</f>
        <v>20150213</v>
      </c>
      <c r="D121" s="117"/>
      <c r="E121" s="117">
        <f t="shared" si="3"/>
        <v>20150213</v>
      </c>
      <c r="F121" s="117"/>
      <c r="G121" s="117"/>
      <c r="H121" s="117">
        <f t="shared" si="4"/>
        <v>0</v>
      </c>
      <c r="I121" s="117">
        <f t="shared" si="5"/>
        <v>20150213</v>
      </c>
      <c r="J121" s="115"/>
      <c r="K121" s="115"/>
      <c r="L121" s="115"/>
      <c r="M121" s="115"/>
      <c r="N121" s="115"/>
      <c r="O121" s="115"/>
      <c r="P121" s="115"/>
      <c r="Q121" s="115"/>
      <c r="R121" s="109"/>
      <c r="S121" s="109"/>
    </row>
    <row r="122" spans="1:19" ht="15">
      <c r="A122" s="43" t="s">
        <v>399</v>
      </c>
      <c r="B122" s="44"/>
      <c r="C122" s="118">
        <f>C98+C121</f>
        <v>189216866</v>
      </c>
      <c r="D122" s="118">
        <f>D98+D121</f>
        <v>2510000</v>
      </c>
      <c r="E122" s="118">
        <f t="shared" si="3"/>
        <v>191726866</v>
      </c>
      <c r="F122" s="118">
        <f>F98+F121</f>
        <v>24386526</v>
      </c>
      <c r="G122" s="118"/>
      <c r="H122" s="118">
        <f>H98+H121</f>
        <v>27539080</v>
      </c>
      <c r="I122" s="118">
        <f t="shared" si="5"/>
        <v>219265946</v>
      </c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</row>
    <row r="123" spans="2:19" ht="14.25">
      <c r="B123" s="109"/>
      <c r="C123" s="109"/>
      <c r="D123" s="109"/>
      <c r="E123" s="11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</row>
    <row r="124" spans="2:19" ht="14.25"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5" spans="2:19" ht="14.25"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2:19" ht="14.25"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</row>
    <row r="127" spans="2:19" ht="14.25"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</row>
    <row r="128" spans="2:19" ht="14.25"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</row>
    <row r="129" spans="2:19" ht="14.25"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</row>
    <row r="130" spans="2:19" ht="14.25"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</row>
    <row r="131" spans="2:19" ht="14.25"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</row>
    <row r="132" spans="2:19" ht="14.25"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</row>
    <row r="133" spans="2:19" ht="14.25"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2:19" ht="14.25"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  <row r="135" spans="2:19" ht="14.25"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</row>
    <row r="136" spans="2:19" ht="14.25"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</row>
    <row r="137" spans="2:19" ht="14.25"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</row>
    <row r="138" spans="2:19" ht="14.25"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</row>
    <row r="139" spans="2:19" ht="14.25"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</row>
    <row r="140" spans="2:19" ht="14.25"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</row>
    <row r="141" spans="2:19" ht="14.25"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</row>
    <row r="142" spans="2:19" ht="14.25"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</row>
    <row r="143" spans="2:19" ht="14.25"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</row>
    <row r="144" spans="2:19" ht="14.25"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</row>
    <row r="145" spans="2:19" ht="14.25"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</row>
    <row r="146" spans="2:19" ht="14.25"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</row>
    <row r="147" spans="2:19" ht="14.25"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</row>
    <row r="148" spans="2:19" ht="14.25"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</row>
    <row r="149" spans="2:19" ht="14.25"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</row>
    <row r="150" spans="2:19" ht="14.25"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</row>
    <row r="151" spans="2:19" ht="14.25"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</row>
    <row r="152" spans="2:19" ht="14.25"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</row>
    <row r="153" spans="2:19" ht="14.25"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</row>
    <row r="154" spans="2:19" ht="14.25"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</row>
    <row r="155" spans="2:19" ht="14.25"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</row>
    <row r="156" spans="2:19" ht="14.25"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</row>
    <row r="157" spans="2:19" ht="14.25"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</row>
    <row r="158" spans="2:19" ht="14.25"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</row>
    <row r="159" spans="2:19" ht="14.25"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</row>
    <row r="160" spans="2:19" ht="14.25"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</row>
    <row r="161" spans="2:19" ht="14.25"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</row>
    <row r="162" spans="2:19" ht="14.25"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</row>
    <row r="163" spans="2:19" ht="14.25"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</row>
    <row r="164" spans="2:19" ht="14.25"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</row>
    <row r="165" spans="2:19" ht="14.25"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</row>
    <row r="166" spans="2:19" ht="14.25"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</row>
    <row r="167" spans="2:19" ht="14.25"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</row>
    <row r="168" spans="2:19" ht="14.25"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</row>
    <row r="169" spans="2:19" ht="14.25"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</row>
    <row r="170" spans="2:19" ht="14.25"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</row>
    <row r="171" spans="2:19" ht="14.25"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</row>
  </sheetData>
  <sheetProtection/>
  <mergeCells count="3">
    <mergeCell ref="A2:E2"/>
    <mergeCell ref="C4:E4"/>
    <mergeCell ref="F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64.7109375" style="0" customWidth="1"/>
    <col min="2" max="2" width="9.421875" style="0" customWidth="1"/>
    <col min="3" max="4" width="22.421875" style="0" customWidth="1"/>
    <col min="5" max="5" width="18.7109375" style="0" customWidth="1"/>
  </cols>
  <sheetData>
    <row r="1" spans="1:5" ht="21.75" customHeight="1">
      <c r="A1" s="126" t="s">
        <v>472</v>
      </c>
      <c r="B1" s="126"/>
      <c r="C1" s="126"/>
      <c r="D1" s="127"/>
      <c r="E1" s="128"/>
    </row>
    <row r="2" ht="26.25" customHeight="1">
      <c r="E2" s="59" t="s">
        <v>479</v>
      </c>
    </row>
    <row r="3" spans="1:5" ht="27">
      <c r="A3" s="1" t="s">
        <v>23</v>
      </c>
      <c r="B3" s="2" t="s">
        <v>24</v>
      </c>
      <c r="C3" s="27" t="s">
        <v>459</v>
      </c>
      <c r="D3" s="27" t="s">
        <v>460</v>
      </c>
      <c r="E3" s="26" t="s">
        <v>2</v>
      </c>
    </row>
    <row r="4" spans="1:5" ht="14.25">
      <c r="A4" s="12"/>
      <c r="B4" s="12"/>
      <c r="C4" s="12"/>
      <c r="D4" s="12"/>
      <c r="E4" s="12"/>
    </row>
    <row r="5" spans="1:5" ht="14.25">
      <c r="A5" s="12"/>
      <c r="B5" s="12"/>
      <c r="C5" s="12"/>
      <c r="D5" s="12"/>
      <c r="E5" s="12"/>
    </row>
    <row r="6" spans="1:5" ht="14.25">
      <c r="A6" s="12"/>
      <c r="B6" s="12"/>
      <c r="C6" s="58"/>
      <c r="D6" s="58"/>
      <c r="E6" s="58"/>
    </row>
    <row r="7" spans="1:5" ht="14.25">
      <c r="A7" s="12"/>
      <c r="B7" s="12"/>
      <c r="C7" s="58"/>
      <c r="D7" s="58"/>
      <c r="E7" s="58"/>
    </row>
    <row r="8" spans="1:5" ht="14.25">
      <c r="A8" s="8" t="s">
        <v>126</v>
      </c>
      <c r="B8" s="5" t="s">
        <v>127</v>
      </c>
      <c r="C8" s="58"/>
      <c r="D8" s="58"/>
      <c r="E8" s="58"/>
    </row>
    <row r="9" spans="1:5" ht="14.25">
      <c r="A9" s="8"/>
      <c r="B9" s="5"/>
      <c r="C9" s="58"/>
      <c r="D9" s="58"/>
      <c r="E9" s="58"/>
    </row>
    <row r="10" spans="1:5" ht="14.25">
      <c r="A10" s="8"/>
      <c r="B10" s="5"/>
      <c r="C10" s="58"/>
      <c r="D10" s="58"/>
      <c r="E10" s="58"/>
    </row>
    <row r="11" spans="1:5" ht="14.25">
      <c r="A11" s="8"/>
      <c r="B11" s="5"/>
      <c r="C11" s="58"/>
      <c r="D11" s="58"/>
      <c r="E11" s="58"/>
    </row>
    <row r="12" spans="1:5" ht="14.25">
      <c r="A12" s="8"/>
      <c r="B12" s="5"/>
      <c r="C12" s="58"/>
      <c r="D12" s="58"/>
      <c r="E12" s="58"/>
    </row>
    <row r="13" spans="1:5" ht="14.25">
      <c r="A13" s="8" t="s">
        <v>320</v>
      </c>
      <c r="B13" s="5" t="s">
        <v>128</v>
      </c>
      <c r="C13" s="58"/>
      <c r="D13" s="58"/>
      <c r="E13" s="58"/>
    </row>
    <row r="14" spans="1:5" ht="14.25">
      <c r="A14" s="8"/>
      <c r="B14" s="5"/>
      <c r="C14" s="58"/>
      <c r="D14" s="58"/>
      <c r="E14" s="58"/>
    </row>
    <row r="15" spans="1:5" ht="14.25">
      <c r="A15" s="8"/>
      <c r="B15" s="5"/>
      <c r="C15" s="58"/>
      <c r="D15" s="58"/>
      <c r="E15" s="58"/>
    </row>
    <row r="16" spans="1:5" ht="14.25">
      <c r="A16" s="8"/>
      <c r="B16" s="5"/>
      <c r="C16" s="58"/>
      <c r="D16" s="58"/>
      <c r="E16" s="58"/>
    </row>
    <row r="17" spans="1:5" ht="14.25">
      <c r="A17" s="8"/>
      <c r="B17" s="5"/>
      <c r="C17" s="58"/>
      <c r="D17" s="58"/>
      <c r="E17" s="58"/>
    </row>
    <row r="18" spans="1:5" ht="14.25">
      <c r="A18" s="4" t="s">
        <v>461</v>
      </c>
      <c r="B18" s="5" t="s">
        <v>130</v>
      </c>
      <c r="C18" s="58"/>
      <c r="D18" s="58">
        <v>40000</v>
      </c>
      <c r="E18" s="58">
        <f>SUM(C18:D18)</f>
        <v>40000</v>
      </c>
    </row>
    <row r="19" spans="1:5" ht="14.25">
      <c r="A19" s="4"/>
      <c r="B19" s="5"/>
      <c r="C19" s="58"/>
      <c r="D19" s="58"/>
      <c r="E19" s="58">
        <f aca="true" t="shared" si="0" ref="E19:E31">SUM(C19:D19)</f>
        <v>0</v>
      </c>
    </row>
    <row r="20" spans="1:5" ht="14.25">
      <c r="A20" s="4"/>
      <c r="B20" s="5"/>
      <c r="C20" s="58"/>
      <c r="D20" s="58"/>
      <c r="E20" s="58">
        <f t="shared" si="0"/>
        <v>0</v>
      </c>
    </row>
    <row r="21" spans="1:5" ht="14.25">
      <c r="A21" s="8" t="s">
        <v>131</v>
      </c>
      <c r="B21" s="5" t="s">
        <v>132</v>
      </c>
      <c r="C21" s="58"/>
      <c r="D21" s="58"/>
      <c r="E21" s="58">
        <f t="shared" si="0"/>
        <v>0</v>
      </c>
    </row>
    <row r="22" spans="1:5" ht="14.25">
      <c r="A22" s="8" t="s">
        <v>477</v>
      </c>
      <c r="B22" s="5"/>
      <c r="C22" s="58">
        <v>3924905</v>
      </c>
      <c r="D22" s="58"/>
      <c r="E22" s="58">
        <f t="shared" si="0"/>
        <v>3924905</v>
      </c>
    </row>
    <row r="23" spans="1:5" ht="14.25">
      <c r="A23" s="8" t="s">
        <v>478</v>
      </c>
      <c r="B23" s="5"/>
      <c r="C23" s="58">
        <v>1895703</v>
      </c>
      <c r="D23" s="58"/>
      <c r="E23" s="58">
        <f t="shared" si="0"/>
        <v>1895703</v>
      </c>
    </row>
    <row r="24" spans="1:5" ht="14.25">
      <c r="A24" s="8"/>
      <c r="B24" s="5"/>
      <c r="C24" s="58">
        <f>SUM(C22:C23)</f>
        <v>5820608</v>
      </c>
      <c r="D24" s="58"/>
      <c r="E24" s="58"/>
    </row>
    <row r="25" spans="1:5" ht="14.25">
      <c r="A25" s="8"/>
      <c r="B25" s="5"/>
      <c r="C25" s="58"/>
      <c r="D25" s="58"/>
      <c r="E25" s="58"/>
    </row>
    <row r="26" spans="1:5" ht="14.25">
      <c r="A26" s="8" t="s">
        <v>133</v>
      </c>
      <c r="B26" s="5" t="s">
        <v>134</v>
      </c>
      <c r="C26" s="58"/>
      <c r="D26" s="58"/>
      <c r="E26" s="58">
        <f t="shared" si="0"/>
        <v>0</v>
      </c>
    </row>
    <row r="27" spans="1:5" ht="14.25">
      <c r="A27" s="8"/>
      <c r="B27" s="5"/>
      <c r="C27" s="58"/>
      <c r="D27" s="58"/>
      <c r="E27" s="58">
        <f t="shared" si="0"/>
        <v>0</v>
      </c>
    </row>
    <row r="28" spans="1:5" ht="14.25">
      <c r="A28" s="8"/>
      <c r="B28" s="5"/>
      <c r="C28" s="58"/>
      <c r="D28" s="58"/>
      <c r="E28" s="58">
        <f t="shared" si="0"/>
        <v>0</v>
      </c>
    </row>
    <row r="29" spans="1:5" ht="14.25">
      <c r="A29" s="4" t="s">
        <v>135</v>
      </c>
      <c r="B29" s="5" t="s">
        <v>136</v>
      </c>
      <c r="C29" s="58"/>
      <c r="D29" s="58"/>
      <c r="E29" s="58">
        <f t="shared" si="0"/>
        <v>0</v>
      </c>
    </row>
    <row r="30" spans="1:5" ht="14.25">
      <c r="A30" s="4" t="s">
        <v>137</v>
      </c>
      <c r="B30" s="5" t="s">
        <v>138</v>
      </c>
      <c r="C30" s="58">
        <v>1571564</v>
      </c>
      <c r="D30" s="58">
        <v>10800</v>
      </c>
      <c r="E30" s="58">
        <f t="shared" si="0"/>
        <v>1582364</v>
      </c>
    </row>
    <row r="31" spans="1:5" ht="15">
      <c r="A31" s="10" t="s">
        <v>321</v>
      </c>
      <c r="B31" s="50" t="s">
        <v>139</v>
      </c>
      <c r="C31" s="61">
        <f>C24+C30</f>
        <v>7392172</v>
      </c>
      <c r="D31" s="61">
        <f>SUM(D18:D30)</f>
        <v>50800</v>
      </c>
      <c r="E31" s="61">
        <f t="shared" si="0"/>
        <v>7442972</v>
      </c>
    </row>
    <row r="32" spans="1:5" ht="15">
      <c r="A32" s="11"/>
      <c r="B32" s="6"/>
      <c r="C32" s="58"/>
      <c r="D32" s="58"/>
      <c r="E32" s="58"/>
    </row>
    <row r="33" spans="1:5" ht="15">
      <c r="A33" s="11"/>
      <c r="B33" s="6"/>
      <c r="C33" s="58"/>
      <c r="D33" s="58"/>
      <c r="E33" s="58"/>
    </row>
    <row r="34" spans="1:5" ht="15">
      <c r="A34" s="11"/>
      <c r="B34" s="6"/>
      <c r="C34" s="58"/>
      <c r="D34" s="58"/>
      <c r="E34" s="58"/>
    </row>
    <row r="35" spans="1:5" ht="15">
      <c r="A35" s="11"/>
      <c r="B35" s="6"/>
      <c r="C35" s="58"/>
      <c r="D35" s="58"/>
      <c r="E35" s="58"/>
    </row>
    <row r="36" spans="1:5" ht="14.25">
      <c r="A36" s="8" t="s">
        <v>462</v>
      </c>
      <c r="B36" s="5" t="s">
        <v>141</v>
      </c>
      <c r="C36" s="58">
        <v>8127954</v>
      </c>
      <c r="D36" s="58"/>
      <c r="E36" s="58">
        <f aca="true" t="shared" si="1" ref="E36:E41">SUM(C36:D36)</f>
        <v>8127954</v>
      </c>
    </row>
    <row r="37" spans="1:5" ht="14.25">
      <c r="A37" s="8" t="s">
        <v>467</v>
      </c>
      <c r="B37" s="5"/>
      <c r="C37" s="58">
        <v>21246457</v>
      </c>
      <c r="D37" s="58"/>
      <c r="E37" s="58">
        <f t="shared" si="1"/>
        <v>21246457</v>
      </c>
    </row>
    <row r="38" spans="1:5" ht="14.25">
      <c r="A38" s="8" t="s">
        <v>468</v>
      </c>
      <c r="B38" s="5"/>
      <c r="C38" s="58">
        <v>28261777</v>
      </c>
      <c r="D38" s="58"/>
      <c r="E38" s="58">
        <f t="shared" si="1"/>
        <v>28261777</v>
      </c>
    </row>
    <row r="39" spans="1:5" ht="14.25">
      <c r="A39" s="8" t="s">
        <v>469</v>
      </c>
      <c r="B39" s="5"/>
      <c r="C39" s="58">
        <v>25445174</v>
      </c>
      <c r="D39" s="58"/>
      <c r="E39" s="58">
        <f t="shared" si="1"/>
        <v>25445174</v>
      </c>
    </row>
    <row r="40" spans="1:5" ht="14.25">
      <c r="A40" s="8" t="s">
        <v>470</v>
      </c>
      <c r="B40" s="5"/>
      <c r="C40" s="58">
        <v>9791000</v>
      </c>
      <c r="D40" s="58"/>
      <c r="E40" s="58">
        <f t="shared" si="1"/>
        <v>9791000</v>
      </c>
    </row>
    <row r="41" spans="1:5" ht="14.25">
      <c r="A41" s="8" t="s">
        <v>471</v>
      </c>
      <c r="B41" s="5" t="s">
        <v>141</v>
      </c>
      <c r="C41" s="58">
        <f>SUM(C36:C40)</f>
        <v>92872362</v>
      </c>
      <c r="D41" s="58"/>
      <c r="E41" s="58">
        <f t="shared" si="1"/>
        <v>92872362</v>
      </c>
    </row>
    <row r="42" spans="1:5" ht="14.25">
      <c r="A42" s="8" t="s">
        <v>142</v>
      </c>
      <c r="B42" s="5" t="s">
        <v>143</v>
      </c>
      <c r="C42" s="58"/>
      <c r="D42" s="58"/>
      <c r="E42" s="58"/>
    </row>
    <row r="43" spans="1:5" ht="14.25">
      <c r="A43" s="8"/>
      <c r="B43" s="5"/>
      <c r="C43" s="58"/>
      <c r="D43" s="58"/>
      <c r="E43" s="58"/>
    </row>
    <row r="44" spans="1:5" ht="14.25">
      <c r="A44" s="8"/>
      <c r="B44" s="5"/>
      <c r="C44" s="58"/>
      <c r="D44" s="58"/>
      <c r="E44" s="58"/>
    </row>
    <row r="45" spans="1:5" ht="14.25">
      <c r="A45" s="8"/>
      <c r="B45" s="5"/>
      <c r="C45" s="58"/>
      <c r="D45" s="58"/>
      <c r="E45" s="58"/>
    </row>
    <row r="46" spans="1:5" ht="14.25">
      <c r="A46" s="8"/>
      <c r="B46" s="5"/>
      <c r="C46" s="58"/>
      <c r="D46" s="58"/>
      <c r="E46" s="58"/>
    </row>
    <row r="47" spans="1:5" ht="14.25">
      <c r="A47" s="8" t="s">
        <v>144</v>
      </c>
      <c r="B47" s="5" t="s">
        <v>145</v>
      </c>
      <c r="C47" s="58"/>
      <c r="D47" s="58"/>
      <c r="E47" s="58"/>
    </row>
    <row r="48" spans="1:5" ht="14.25">
      <c r="A48" s="8" t="s">
        <v>146</v>
      </c>
      <c r="B48" s="5" t="s">
        <v>147</v>
      </c>
      <c r="C48" s="58">
        <v>24272466</v>
      </c>
      <c r="D48" s="58"/>
      <c r="E48" s="58">
        <f>SUM(C48:D48)</f>
        <v>24272466</v>
      </c>
    </row>
    <row r="49" spans="1:5" ht="15">
      <c r="A49" s="10" t="s">
        <v>322</v>
      </c>
      <c r="B49" s="7" t="s">
        <v>148</v>
      </c>
      <c r="C49" s="61">
        <f>SUM(C41:C48)</f>
        <v>117144828</v>
      </c>
      <c r="D49" s="61"/>
      <c r="E49" s="61">
        <f>SUM(C49:D49)</f>
        <v>117144828</v>
      </c>
    </row>
    <row r="50" spans="3:5" ht="14.25">
      <c r="C50" s="57"/>
      <c r="D50" s="57"/>
      <c r="E50" s="57"/>
    </row>
    <row r="52" spans="1:4" ht="14.25">
      <c r="A52" s="120"/>
      <c r="B52" s="120"/>
      <c r="C52" s="120"/>
      <c r="D52" s="120"/>
    </row>
    <row r="53" spans="1:4" ht="14.25">
      <c r="A53" s="120"/>
      <c r="B53" s="120"/>
      <c r="C53" s="120"/>
      <c r="D53" s="120"/>
    </row>
    <row r="54" spans="1:4" ht="14.25">
      <c r="A54" s="120"/>
      <c r="B54" s="120"/>
      <c r="C54" s="120"/>
      <c r="D54" s="120"/>
    </row>
    <row r="55" spans="1:4" ht="14.25">
      <c r="A55" s="120"/>
      <c r="B55" s="120"/>
      <c r="C55" s="120"/>
      <c r="D55" s="120"/>
    </row>
    <row r="56" spans="1:4" ht="14.25">
      <c r="A56" s="120"/>
      <c r="B56" s="120"/>
      <c r="C56" s="120"/>
      <c r="D56" s="120"/>
    </row>
    <row r="57" spans="1:4" ht="14.25">
      <c r="A57" s="120"/>
      <c r="B57" s="120"/>
      <c r="C57" s="120"/>
      <c r="D57" s="120"/>
    </row>
    <row r="58" spans="1:4" ht="14.25">
      <c r="A58" s="120"/>
      <c r="B58" s="120"/>
      <c r="C58" s="120"/>
      <c r="D58" s="120"/>
    </row>
    <row r="59" spans="1:4" ht="14.25">
      <c r="A59" s="120"/>
      <c r="B59" s="120"/>
      <c r="C59" s="120"/>
      <c r="D59" s="120"/>
    </row>
    <row r="60" spans="1:4" ht="14.25">
      <c r="A60" s="120"/>
      <c r="B60" s="120"/>
      <c r="C60" s="120"/>
      <c r="D60" s="120"/>
    </row>
    <row r="61" spans="1:4" ht="14.25">
      <c r="A61" s="120"/>
      <c r="B61" s="120"/>
      <c r="C61" s="120"/>
      <c r="D61" s="120"/>
    </row>
    <row r="62" spans="1:4" ht="14.25">
      <c r="A62" s="120"/>
      <c r="B62" s="120"/>
      <c r="C62" s="120"/>
      <c r="D62" s="120"/>
    </row>
    <row r="63" spans="1:4" ht="14.25">
      <c r="A63" s="120"/>
      <c r="B63" s="120"/>
      <c r="C63" s="120"/>
      <c r="D63" s="120"/>
    </row>
    <row r="64" spans="1:4" ht="14.25">
      <c r="A64" s="120"/>
      <c r="B64" s="120"/>
      <c r="C64" s="120"/>
      <c r="D64" s="120"/>
    </row>
    <row r="65" spans="1:4" ht="14.25">
      <c r="A65" s="120"/>
      <c r="B65" s="120"/>
      <c r="C65" s="120"/>
      <c r="D65" s="120"/>
    </row>
    <row r="66" spans="1:4" ht="14.25">
      <c r="A66" s="120"/>
      <c r="B66" s="120"/>
      <c r="C66" s="120"/>
      <c r="D66" s="120"/>
    </row>
    <row r="67" spans="1:4" ht="14.25">
      <c r="A67" s="120"/>
      <c r="B67" s="120"/>
      <c r="C67" s="120"/>
      <c r="D67" s="120"/>
    </row>
    <row r="68" spans="1:4" ht="14.25">
      <c r="A68" s="120"/>
      <c r="B68" s="120"/>
      <c r="C68" s="120"/>
      <c r="D68" s="120"/>
    </row>
    <row r="69" spans="1:4" ht="14.25">
      <c r="A69" s="120"/>
      <c r="B69" s="120"/>
      <c r="C69" s="120"/>
      <c r="D69" s="120"/>
    </row>
    <row r="70" spans="1:4" ht="14.25">
      <c r="A70" s="120"/>
      <c r="B70" s="120"/>
      <c r="C70" s="120"/>
      <c r="D70" s="120"/>
    </row>
    <row r="71" spans="1:4" ht="14.25">
      <c r="A71" s="120"/>
      <c r="B71" s="120"/>
      <c r="C71" s="120"/>
      <c r="D71" s="120"/>
    </row>
    <row r="72" spans="1:4" ht="14.25">
      <c r="A72" s="120"/>
      <c r="B72" s="120"/>
      <c r="C72" s="120"/>
      <c r="D72" s="120"/>
    </row>
    <row r="73" spans="1:4" ht="14.25">
      <c r="A73" s="120"/>
      <c r="B73" s="120"/>
      <c r="C73" s="120"/>
      <c r="D73" s="120"/>
    </row>
    <row r="74" spans="1:4" ht="14.25">
      <c r="A74" s="120"/>
      <c r="B74" s="120"/>
      <c r="C74" s="120"/>
      <c r="D74" s="120"/>
    </row>
    <row r="75" spans="1:4" ht="14.25">
      <c r="A75" s="120"/>
      <c r="B75" s="120"/>
      <c r="C75" s="120"/>
      <c r="D75" s="120"/>
    </row>
    <row r="76" spans="1:4" ht="14.25">
      <c r="A76" s="120"/>
      <c r="B76" s="120"/>
      <c r="C76" s="120"/>
      <c r="D76" s="120"/>
    </row>
    <row r="77" spans="1:4" ht="14.25">
      <c r="A77" s="120"/>
      <c r="B77" s="120"/>
      <c r="C77" s="120"/>
      <c r="D77" s="120"/>
    </row>
    <row r="78" spans="1:4" ht="14.25">
      <c r="A78" s="120"/>
      <c r="B78" s="120"/>
      <c r="C78" s="120"/>
      <c r="D78" s="120"/>
    </row>
    <row r="79" spans="1:4" ht="14.25">
      <c r="A79" s="120"/>
      <c r="B79" s="120"/>
      <c r="C79" s="120"/>
      <c r="D79" s="120"/>
    </row>
    <row r="80" spans="1:4" ht="14.25">
      <c r="A80" s="120"/>
      <c r="B80" s="120"/>
      <c r="C80" s="120"/>
      <c r="D80" s="120"/>
    </row>
    <row r="81" spans="1:4" ht="14.25">
      <c r="A81" s="120"/>
      <c r="B81" s="120"/>
      <c r="C81" s="120"/>
      <c r="D81" s="120"/>
    </row>
    <row r="82" spans="1:4" ht="14.25">
      <c r="A82" s="120"/>
      <c r="B82" s="120"/>
      <c r="C82" s="120"/>
      <c r="D82" s="120"/>
    </row>
    <row r="83" spans="1:4" ht="14.25">
      <c r="A83" s="120"/>
      <c r="B83" s="120"/>
      <c r="C83" s="120"/>
      <c r="D83" s="120"/>
    </row>
    <row r="84" spans="1:4" ht="14.25">
      <c r="A84" s="120"/>
      <c r="B84" s="120"/>
      <c r="C84" s="120"/>
      <c r="D84" s="120"/>
    </row>
    <row r="85" spans="1:4" ht="14.25">
      <c r="A85" s="120"/>
      <c r="B85" s="120"/>
      <c r="C85" s="120"/>
      <c r="D85" s="120"/>
    </row>
    <row r="86" spans="1:4" ht="14.25">
      <c r="A86" s="120"/>
      <c r="B86" s="120"/>
      <c r="C86" s="120"/>
      <c r="D86" s="120"/>
    </row>
    <row r="87" spans="1:4" ht="14.25">
      <c r="A87" s="120"/>
      <c r="B87" s="120"/>
      <c r="C87" s="120"/>
      <c r="D87" s="120"/>
    </row>
    <row r="88" spans="1:4" ht="14.25">
      <c r="A88" s="120"/>
      <c r="B88" s="120"/>
      <c r="C88" s="120"/>
      <c r="D88" s="120"/>
    </row>
    <row r="89" spans="1:4" ht="14.25">
      <c r="A89" s="120"/>
      <c r="B89" s="120"/>
      <c r="C89" s="120"/>
      <c r="D89" s="120"/>
    </row>
    <row r="90" spans="1:4" ht="14.25">
      <c r="A90" s="120"/>
      <c r="B90" s="120"/>
      <c r="C90" s="120"/>
      <c r="D90" s="120"/>
    </row>
    <row r="91" spans="1:4" ht="14.25">
      <c r="A91" s="120"/>
      <c r="B91" s="120"/>
      <c r="C91" s="120"/>
      <c r="D91" s="120"/>
    </row>
    <row r="92" spans="1:4" ht="14.25">
      <c r="A92" s="120"/>
      <c r="B92" s="120"/>
      <c r="C92" s="120"/>
      <c r="D92" s="120"/>
    </row>
    <row r="93" spans="1:4" ht="14.25">
      <c r="A93" s="120"/>
      <c r="B93" s="120"/>
      <c r="C93" s="120"/>
      <c r="D93" s="1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7109375" style="0" customWidth="1"/>
  </cols>
  <sheetData>
    <row r="1" spans="1:5" ht="24" customHeight="1">
      <c r="A1" s="62" t="s">
        <v>472</v>
      </c>
      <c r="B1" s="62"/>
      <c r="C1" s="62"/>
      <c r="D1" s="62"/>
      <c r="E1" s="62"/>
    </row>
    <row r="2" spans="1:5" ht="23.25" customHeight="1">
      <c r="A2" s="144" t="s">
        <v>463</v>
      </c>
      <c r="B2" s="145"/>
      <c r="C2" s="145"/>
      <c r="D2" s="145"/>
      <c r="E2" s="145"/>
    </row>
    <row r="3" ht="18">
      <c r="A3" s="15"/>
    </row>
    <row r="4" ht="14.25">
      <c r="E4" s="59" t="s">
        <v>427</v>
      </c>
    </row>
    <row r="5" spans="1:5" ht="27">
      <c r="A5" s="1" t="s">
        <v>23</v>
      </c>
      <c r="B5" s="2" t="s">
        <v>24</v>
      </c>
      <c r="C5" s="17" t="s">
        <v>0</v>
      </c>
      <c r="D5" s="17" t="s">
        <v>1</v>
      </c>
      <c r="E5" s="19" t="s">
        <v>2</v>
      </c>
    </row>
    <row r="6" spans="1:5" ht="14.25">
      <c r="A6" s="12"/>
      <c r="B6" s="12"/>
      <c r="C6" s="121"/>
      <c r="D6" s="121"/>
      <c r="E6" s="121"/>
    </row>
    <row r="7" spans="1:5" ht="14.25">
      <c r="A7" s="12"/>
      <c r="B7" s="12"/>
      <c r="C7" s="121"/>
      <c r="D7" s="121"/>
      <c r="E7" s="121"/>
    </row>
    <row r="8" spans="1:5" ht="14.25">
      <c r="A8" s="12"/>
      <c r="B8" s="12"/>
      <c r="C8" s="121"/>
      <c r="D8" s="121"/>
      <c r="E8" s="121"/>
    </row>
    <row r="9" spans="1:5" ht="14.25">
      <c r="A9" s="12"/>
      <c r="B9" s="12"/>
      <c r="C9" s="121"/>
      <c r="D9" s="121"/>
      <c r="E9" s="121"/>
    </row>
    <row r="10" spans="1:5" ht="14.25">
      <c r="A10" s="9" t="s">
        <v>426</v>
      </c>
      <c r="B10" s="6" t="s">
        <v>124</v>
      </c>
      <c r="C10" s="121">
        <v>1000000</v>
      </c>
      <c r="D10" s="121">
        <v>0</v>
      </c>
      <c r="E10" s="121">
        <f>SUM(C10:D10)</f>
        <v>1000000</v>
      </c>
    </row>
    <row r="11" spans="1:5" ht="14.25">
      <c r="A11" s="9"/>
      <c r="B11" s="6"/>
      <c r="C11" s="121"/>
      <c r="D11" s="121"/>
      <c r="E11" s="121"/>
    </row>
    <row r="12" spans="1:5" ht="14.25">
      <c r="A12" s="9"/>
      <c r="B12" s="6"/>
      <c r="C12" s="121"/>
      <c r="D12" s="121"/>
      <c r="E12" s="121"/>
    </row>
    <row r="13" spans="1:5" ht="14.25">
      <c r="A13" s="9"/>
      <c r="B13" s="6"/>
      <c r="C13" s="121"/>
      <c r="D13" s="121"/>
      <c r="E13" s="121"/>
    </row>
    <row r="14" spans="1:5" ht="14.25">
      <c r="A14" s="9"/>
      <c r="B14" s="6"/>
      <c r="C14" s="121"/>
      <c r="D14" s="121"/>
      <c r="E14" s="121"/>
    </row>
    <row r="15" spans="1:5" ht="14.25">
      <c r="A15" s="9" t="s">
        <v>425</v>
      </c>
      <c r="B15" s="6" t="s">
        <v>124</v>
      </c>
      <c r="C15" s="121">
        <v>11909633</v>
      </c>
      <c r="D15" s="121">
        <v>0</v>
      </c>
      <c r="E15" s="121">
        <v>11909633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83.28125" style="0" customWidth="1"/>
    <col min="2" max="2" width="19.57421875" style="57" customWidth="1"/>
    <col min="7" max="7" width="11.421875" style="0" customWidth="1"/>
    <col min="9" max="9" width="9.8515625" style="0" bestFit="1" customWidth="1"/>
  </cols>
  <sheetData>
    <row r="1" spans="1:2" ht="27" customHeight="1">
      <c r="A1" s="147" t="s">
        <v>465</v>
      </c>
      <c r="B1" s="148"/>
    </row>
    <row r="2" spans="1:4" ht="71.25" customHeight="1">
      <c r="A2" s="146" t="s">
        <v>464</v>
      </c>
      <c r="B2" s="146"/>
      <c r="C2" s="21"/>
      <c r="D2" s="21"/>
    </row>
    <row r="3" spans="1:4" ht="24" customHeight="1">
      <c r="A3" s="18"/>
      <c r="B3" s="129"/>
      <c r="C3" s="21"/>
      <c r="D3" s="21"/>
    </row>
    <row r="4" spans="1:2" ht="22.5" customHeight="1">
      <c r="A4" s="3" t="s">
        <v>0</v>
      </c>
      <c r="B4" s="63" t="s">
        <v>428</v>
      </c>
    </row>
    <row r="5" spans="1:2" ht="39.75" customHeight="1">
      <c r="A5" s="132" t="s">
        <v>473</v>
      </c>
      <c r="B5" s="133" t="s">
        <v>476</v>
      </c>
    </row>
    <row r="6" spans="1:2" ht="14.25">
      <c r="A6" s="13" t="s">
        <v>15</v>
      </c>
      <c r="B6" s="51"/>
    </row>
    <row r="7" spans="1:2" ht="14.25">
      <c r="A7" s="22" t="s">
        <v>16</v>
      </c>
      <c r="B7" s="51"/>
    </row>
    <row r="8" spans="1:2" ht="14.25">
      <c r="A8" s="13" t="s">
        <v>17</v>
      </c>
      <c r="B8" s="51">
        <v>1017000</v>
      </c>
    </row>
    <row r="9" spans="1:7" ht="15">
      <c r="A9" s="13" t="s">
        <v>18</v>
      </c>
      <c r="B9" s="51"/>
      <c r="D9" s="134"/>
      <c r="E9" s="134"/>
      <c r="G9" s="134"/>
    </row>
    <row r="10" spans="1:10" ht="15">
      <c r="A10" s="13" t="s">
        <v>19</v>
      </c>
      <c r="B10" s="51"/>
      <c r="E10" s="134"/>
      <c r="F10" s="134"/>
      <c r="J10" s="134"/>
    </row>
    <row r="11" spans="1:7" ht="15">
      <c r="A11" s="13" t="s">
        <v>20</v>
      </c>
      <c r="B11" s="51"/>
      <c r="E11" s="134"/>
      <c r="G11" s="134"/>
    </row>
    <row r="12" spans="1:4" ht="15">
      <c r="A12" s="13" t="s">
        <v>21</v>
      </c>
      <c r="B12" s="51">
        <v>26983000</v>
      </c>
      <c r="D12" s="134"/>
    </row>
    <row r="13" spans="1:2" ht="14.25">
      <c r="A13" s="13" t="s">
        <v>22</v>
      </c>
      <c r="B13" s="51"/>
    </row>
    <row r="14" spans="1:2" ht="14.25">
      <c r="A14" s="20" t="s">
        <v>11</v>
      </c>
      <c r="B14" s="131">
        <f>SUM(B6:B13)</f>
        <v>28000000</v>
      </c>
    </row>
    <row r="15" spans="1:2" ht="27">
      <c r="A15" s="23" t="s">
        <v>3</v>
      </c>
      <c r="B15" s="51"/>
    </row>
    <row r="16" spans="1:2" ht="27">
      <c r="A16" s="23" t="s">
        <v>4</v>
      </c>
      <c r="B16" s="51">
        <v>22489940</v>
      </c>
    </row>
    <row r="17" spans="1:2" ht="14.25">
      <c r="A17" s="24" t="s">
        <v>5</v>
      </c>
      <c r="B17" s="51"/>
    </row>
    <row r="18" spans="1:2" ht="14.25">
      <c r="A18" s="24" t="s">
        <v>6</v>
      </c>
      <c r="B18" s="51"/>
    </row>
    <row r="19" spans="1:2" ht="14.25">
      <c r="A19" s="13" t="s">
        <v>9</v>
      </c>
      <c r="B19" s="51">
        <v>5510060</v>
      </c>
    </row>
    <row r="20" spans="1:2" ht="14.25">
      <c r="A20" s="16" t="s">
        <v>7</v>
      </c>
      <c r="B20" s="51">
        <f>SUM(B15:B19)</f>
        <v>28000000</v>
      </c>
    </row>
    <row r="21" spans="1:2" ht="30.75">
      <c r="A21" s="25" t="s">
        <v>10</v>
      </c>
      <c r="B21" s="135"/>
    </row>
    <row r="22" spans="1:2" ht="15">
      <c r="A22" s="14" t="s">
        <v>418</v>
      </c>
      <c r="B22" s="124">
        <f>SUM(B20:B21)</f>
        <v>28000000</v>
      </c>
    </row>
    <row r="25" spans="1:2" ht="39.75" customHeight="1">
      <c r="A25" s="132" t="s">
        <v>475</v>
      </c>
      <c r="B25" s="130" t="s">
        <v>8</v>
      </c>
    </row>
    <row r="26" spans="1:2" ht="14.25">
      <c r="A26" s="13" t="s">
        <v>15</v>
      </c>
      <c r="B26" s="51"/>
    </row>
    <row r="27" spans="1:2" ht="14.25">
      <c r="A27" s="22" t="s">
        <v>16</v>
      </c>
      <c r="B27" s="51"/>
    </row>
    <row r="28" spans="1:2" ht="14.25">
      <c r="A28" s="13" t="s">
        <v>17</v>
      </c>
      <c r="B28" s="51">
        <v>1700000</v>
      </c>
    </row>
    <row r="29" spans="1:2" ht="14.25">
      <c r="A29" s="13" t="s">
        <v>18</v>
      </c>
      <c r="B29" s="51"/>
    </row>
    <row r="30" spans="1:2" ht="14.25">
      <c r="A30" s="13" t="s">
        <v>19</v>
      </c>
      <c r="B30" s="51"/>
    </row>
    <row r="31" spans="1:2" ht="14.25">
      <c r="A31" s="13" t="s">
        <v>20</v>
      </c>
      <c r="B31" s="51">
        <v>2407543</v>
      </c>
    </row>
    <row r="32" spans="1:2" ht="14.25">
      <c r="A32" s="13" t="s">
        <v>21</v>
      </c>
      <c r="B32" s="51">
        <v>35892457</v>
      </c>
    </row>
    <row r="33" spans="1:2" ht="14.25">
      <c r="A33" s="13" t="s">
        <v>22</v>
      </c>
      <c r="B33" s="51"/>
    </row>
    <row r="34" spans="1:2" ht="14.25">
      <c r="A34" s="20" t="s">
        <v>11</v>
      </c>
      <c r="B34" s="131">
        <f>SUM(B26:B33)</f>
        <v>40000000</v>
      </c>
    </row>
    <row r="35" spans="1:2" ht="27">
      <c r="A35" s="23" t="s">
        <v>3</v>
      </c>
      <c r="B35" s="51"/>
    </row>
    <row r="36" spans="1:2" ht="27">
      <c r="A36" s="23" t="s">
        <v>4</v>
      </c>
      <c r="B36" s="51">
        <v>24172012</v>
      </c>
    </row>
    <row r="37" spans="1:2" ht="14.25">
      <c r="A37" s="24" t="s">
        <v>5</v>
      </c>
      <c r="B37" s="51"/>
    </row>
    <row r="38" spans="1:2" ht="14.25">
      <c r="A38" s="24" t="s">
        <v>6</v>
      </c>
      <c r="B38" s="51"/>
    </row>
    <row r="39" spans="1:2" ht="14.25">
      <c r="A39" s="13" t="s">
        <v>9</v>
      </c>
      <c r="B39" s="51">
        <v>15827988</v>
      </c>
    </row>
    <row r="40" spans="1:2" ht="14.25">
      <c r="A40" s="16" t="s">
        <v>7</v>
      </c>
      <c r="B40" s="51">
        <f>SUM(B35:B39)</f>
        <v>40000000</v>
      </c>
    </row>
    <row r="41" spans="1:2" ht="30.75">
      <c r="A41" s="25" t="s">
        <v>10</v>
      </c>
      <c r="B41" s="135"/>
    </row>
    <row r="42" spans="1:2" ht="15">
      <c r="A42" s="14" t="s">
        <v>418</v>
      </c>
      <c r="B42" s="124">
        <f>SUM(B40:B41)</f>
        <v>40000000</v>
      </c>
    </row>
    <row r="45" spans="1:2" ht="39.75" customHeight="1">
      <c r="A45" s="132" t="s">
        <v>474</v>
      </c>
      <c r="B45" s="130" t="s">
        <v>8</v>
      </c>
    </row>
    <row r="46" spans="1:2" ht="14.25">
      <c r="A46" s="13" t="s">
        <v>15</v>
      </c>
      <c r="B46" s="51"/>
    </row>
    <row r="47" spans="1:2" ht="14.25">
      <c r="A47" s="22" t="s">
        <v>16</v>
      </c>
      <c r="B47" s="51"/>
    </row>
    <row r="48" spans="1:2" ht="14.25">
      <c r="A48" s="13" t="s">
        <v>17</v>
      </c>
      <c r="B48" s="51">
        <v>1700000</v>
      </c>
    </row>
    <row r="49" spans="1:2" ht="14.25">
      <c r="A49" s="13" t="s">
        <v>18</v>
      </c>
      <c r="B49" s="51"/>
    </row>
    <row r="50" spans="1:2" ht="14.25">
      <c r="A50" s="13" t="s">
        <v>19</v>
      </c>
      <c r="B50" s="51"/>
    </row>
    <row r="51" spans="1:2" ht="14.25">
      <c r="A51" s="13" t="s">
        <v>20</v>
      </c>
      <c r="B51" s="51">
        <v>4984629</v>
      </c>
    </row>
    <row r="52" spans="1:2" ht="14.25">
      <c r="A52" s="13" t="s">
        <v>21</v>
      </c>
      <c r="B52" s="51">
        <v>32315371</v>
      </c>
    </row>
    <row r="53" spans="1:2" ht="14.25">
      <c r="A53" s="13" t="s">
        <v>22</v>
      </c>
      <c r="B53" s="51">
        <f>SUM(B46:B53)</f>
        <v>0</v>
      </c>
    </row>
    <row r="54" spans="1:2" ht="14.25">
      <c r="A54" s="20" t="s">
        <v>11</v>
      </c>
      <c r="B54" s="131">
        <f>SUM(B46:B52)</f>
        <v>39000000</v>
      </c>
    </row>
    <row r="55" spans="1:9" ht="27">
      <c r="A55" s="23" t="s">
        <v>3</v>
      </c>
      <c r="B55" s="51"/>
      <c r="I55" s="57"/>
    </row>
    <row r="56" spans="1:2" ht="27">
      <c r="A56" s="23" t="s">
        <v>4</v>
      </c>
      <c r="B56" s="51">
        <v>18801361</v>
      </c>
    </row>
    <row r="57" spans="1:2" ht="14.25">
      <c r="A57" s="24" t="s">
        <v>5</v>
      </c>
      <c r="B57" s="51"/>
    </row>
    <row r="58" spans="1:2" ht="14.25">
      <c r="A58" s="24" t="s">
        <v>6</v>
      </c>
      <c r="B58" s="51"/>
    </row>
    <row r="59" spans="1:2" ht="14.25">
      <c r="A59" s="13" t="s">
        <v>9</v>
      </c>
      <c r="B59" s="51">
        <v>20198639</v>
      </c>
    </row>
    <row r="60" spans="1:2" ht="14.25">
      <c r="A60" s="16" t="s">
        <v>7</v>
      </c>
      <c r="B60" s="51">
        <f>SUM(B56:B59)</f>
        <v>39000000</v>
      </c>
    </row>
    <row r="61" spans="1:2" ht="30.75">
      <c r="A61" s="25" t="s">
        <v>10</v>
      </c>
      <c r="B61" s="135"/>
    </row>
    <row r="62" spans="1:2" ht="15">
      <c r="A62" s="14" t="s">
        <v>418</v>
      </c>
      <c r="B62" s="124">
        <f>SUM(B60:B61)</f>
        <v>39000000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HP</cp:lastModifiedBy>
  <cp:lastPrinted>2018-06-14T04:56:22Z</cp:lastPrinted>
  <dcterms:created xsi:type="dcterms:W3CDTF">2014-01-03T21:48:14Z</dcterms:created>
  <dcterms:modified xsi:type="dcterms:W3CDTF">2018-06-14T04:56:26Z</dcterms:modified>
  <cp:category/>
  <cp:version/>
  <cp:contentType/>
  <cp:contentStatus/>
</cp:coreProperties>
</file>