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760" firstSheet="1" activeTab="9"/>
  </bookViews>
  <sheets>
    <sheet name="Kiemelt előirányzatok" sheetId="1" r:id="rId1"/>
    <sheet name="Kiadás működési, felhalm." sheetId="2" r:id="rId2"/>
    <sheet name="Bevételek működési, felhalm." sheetId="3" r:id="rId3"/>
    <sheet name="Létszám" sheetId="4" r:id="rId4"/>
    <sheet name="Beruházások,felújítások" sheetId="5" r:id="rId5"/>
    <sheet name="Tartalék" sheetId="6" r:id="rId6"/>
    <sheet name="Szociális" sheetId="7" r:id="rId7"/>
    <sheet name="Átadott" sheetId="8" r:id="rId8"/>
    <sheet name="Helyi adók" sheetId="9" r:id="rId9"/>
    <sheet name="felhalmozási ütemterv" sheetId="10" r:id="rId10"/>
  </sheets>
  <definedNames/>
  <calcPr fullCalcOnLoad="1"/>
</workbook>
</file>

<file path=xl/sharedStrings.xml><?xml version="1.0" encoding="utf-8"?>
<sst xmlns="http://schemas.openxmlformats.org/spreadsheetml/2006/main" count="684" uniqueCount="425">
  <si>
    <t>Nemeskér  Község Önkormányzatának  2016. évi költségvetése</t>
  </si>
  <si>
    <t xml:space="preserve">Megnevezés </t>
  </si>
  <si>
    <t>Eredeti ei.</t>
  </si>
  <si>
    <t>Módosított ei. 2016.06.30.</t>
  </si>
  <si>
    <t>Módosított ei. 2016.12.23.</t>
  </si>
  <si>
    <t>Módosított ei. 2016.12.31.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</si>
  <si>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</si>
  <si>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</si>
  <si>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</si>
  <si>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</si>
  <si>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</si>
  <si>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</si>
  <si>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</si>
  <si>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</si>
  <si>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</si>
  <si>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</si>
  <si>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</si>
  <si>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</si>
  <si>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c. támogatás áh. Belülről</t>
  </si>
  <si>
    <t>B3. Közhatalmi bevételek</t>
  </si>
  <si>
    <t>B4. Működési bevételek</t>
  </si>
  <si>
    <t>B6. Működési célú átvett pénzeszközök</t>
  </si>
  <si>
    <t>B1-7. Költségvetési bevételek</t>
  </si>
  <si>
    <t>B8. Finanszírozási bevételek</t>
  </si>
  <si>
    <t>BEVÉTELEK ÖSSZESEN (B1-8)</t>
  </si>
  <si>
    <t xml:space="preserve">1. sz. melléklet az  5 /2017.(V.26.) sz. önkormányzati rendelethez </t>
  </si>
  <si>
    <t>Az egységes rovatrend szerint a kiemelt kiadási és bevételi jogcímek</t>
  </si>
  <si>
    <t>Nemeskér Község Önkormányzat  2016. évi költségvetésének mérlege</t>
  </si>
  <si>
    <t>Rovat megnevezése</t>
  </si>
  <si>
    <t>Rovat-szám</t>
  </si>
  <si>
    <t>Kötelező feladat</t>
  </si>
  <si>
    <t>Önként v. feladat</t>
  </si>
  <si>
    <t>Törvény szerinti illetmények, munkabérek</t>
  </si>
  <si>
    <t>K1101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</si>
  <si>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</si>
  <si>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</si>
  <si>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</si>
  <si>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</si>
  <si>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</si>
  <si>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</si>
  <si>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</si>
  <si>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</si>
  <si>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</si>
  <si>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</si>
  <si>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</si>
  <si>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</si>
  <si>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</si>
  <si>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</si>
  <si>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</si>
  <si>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</si>
  <si>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</si>
  <si>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</si>
  <si>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</si>
  <si>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</si>
  <si>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</si>
  <si>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</si>
  <si>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</si>
  <si>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</si>
  <si>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</si>
  <si>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</si>
  <si>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 xml:space="preserve">Vásárolt élelmezés </t>
  </si>
  <si>
    <t>K332</t>
  </si>
  <si>
    <t>Karbantartási, kisjavítási szolgáltatások</t>
  </si>
  <si>
    <t>K334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</si>
  <si>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</si>
  <si>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</si>
  <si>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</si>
  <si>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</si>
  <si>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</si>
  <si>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</si>
  <si>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Kamatkiadások </t>
  </si>
  <si>
    <t>K353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</si>
  <si>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</si>
  <si>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</si>
  <si>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</si>
  <si>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</si>
  <si>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</si>
  <si>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</si>
  <si>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Családi támogatások</t>
  </si>
  <si>
    <t>K42</t>
  </si>
  <si>
    <t>Egyéb nem intézményi ellátások</t>
  </si>
  <si>
    <t>K48</t>
  </si>
  <si>
    <t xml:space="preserve">Ellátottak pénzbeli juttatásai </t>
  </si>
  <si>
    <t>K4</t>
  </si>
  <si>
    <t>Helyi önkorm.előző évi elszámolásából sz.kiadás</t>
  </si>
  <si>
    <t>K5021</t>
  </si>
  <si>
    <t xml:space="preserve"> 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</si>
  <si>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</si>
  <si>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</si>
  <si>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</si>
  <si>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</si>
  <si>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</si>
  <si>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K512</t>
  </si>
  <si>
    <t>Tartalékok-általános</t>
  </si>
  <si>
    <t>K513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</si>
  <si>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</si>
  <si>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</si>
  <si>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</si>
  <si>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</si>
  <si>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</si>
  <si>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</si>
  <si>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</si>
  <si>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</si>
  <si>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</si>
  <si>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</si>
  <si>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</si>
  <si>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</si>
  <si>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</si>
  <si>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</si>
  <si>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</si>
  <si>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</si>
  <si>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</si>
  <si>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</si>
  <si>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</si>
  <si>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</si>
  <si>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</si>
  <si>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</si>
  <si>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</si>
  <si>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</si>
  <si>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</si>
  <si>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</si>
  <si>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</si>
  <si>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</si>
  <si>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Finanszírozási kiadások </t>
  </si>
  <si>
    <t>K9</t>
  </si>
  <si>
    <t xml:space="preserve">Kiadások </t>
  </si>
  <si>
    <t xml:space="preserve">2.1. sz.melléklet az  5/2017.(V.26 .) sz. önkormányzati rendelethez </t>
  </si>
  <si>
    <t>Nemeskér  Község Önkormányzat  2016. évi költségvetésének mérlege</t>
  </si>
  <si>
    <t>Bevételek (E Ft)</t>
  </si>
  <si>
    <t>Rovat-
szám</t>
  </si>
  <si>
    <t xml:space="preserve">Eredeti ei. </t>
  </si>
  <si>
    <t xml:space="preserve">állami (államigazgatási) feladatok </t>
  </si>
  <si>
    <t>Kötelező feladatok</t>
  </si>
  <si>
    <t>Önként v. feladatok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</si>
  <si>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</si>
  <si>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</si>
  <si>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</si>
  <si>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</si>
  <si>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</si>
  <si>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</si>
  <si>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Helyi önkormányzatok kiegészítő támogatásai</t>
  </si>
  <si>
    <t>B116</t>
  </si>
  <si>
    <t xml:space="preserve">Önkormányzatok működési támogatásai </t>
  </si>
  <si>
    <t>B11</t>
  </si>
  <si>
    <t xml:space="preserve">Vagyoni tipusú adók </t>
  </si>
  <si>
    <t>B34</t>
  </si>
  <si>
    <t>Gépjárműadók</t>
  </si>
  <si>
    <t>B354</t>
  </si>
  <si>
    <t xml:space="preserve">Termékek és szolgáltatások adói </t>
  </si>
  <si>
    <t>B35</t>
  </si>
  <si>
    <t>Egyéb közhatalmi bevétel</t>
  </si>
  <si>
    <t>B36</t>
  </si>
  <si>
    <t xml:space="preserve">Közhatalmi bevételek </t>
  </si>
  <si>
    <t>B3</t>
  </si>
  <si>
    <t>Szolgáltatások ellenértéke</t>
  </si>
  <si>
    <t>B402</t>
  </si>
  <si>
    <t>Kamatbevételek</t>
  </si>
  <si>
    <t>B408</t>
  </si>
  <si>
    <t xml:space="preserve">Egyéb működési bevételek </t>
  </si>
  <si>
    <t>B411</t>
  </si>
  <si>
    <t xml:space="preserve">Működési bevételek </t>
  </si>
  <si>
    <t>B4</t>
  </si>
  <si>
    <t>Felhalmozási c. támogatás áh.belülről</t>
  </si>
  <si>
    <t>B2</t>
  </si>
  <si>
    <t>Egyéb működési c. átvett pénzeszköz</t>
  </si>
  <si>
    <t>B6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</si>
  <si>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</si>
  <si>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</si>
  <si>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</si>
  <si>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</si>
  <si>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</si>
  <si>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</si>
  <si>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>Államháztartáson belüli megelőlegezés</t>
  </si>
  <si>
    <t>B814</t>
  </si>
  <si>
    <t xml:space="preserve">Maradvány igénybevétele </t>
  </si>
  <si>
    <t>B813</t>
  </si>
  <si>
    <t xml:space="preserve">Finanszírozási bevételek </t>
  </si>
  <si>
    <t>B8</t>
  </si>
  <si>
    <t xml:space="preserve">4.sz.melléklet az    5/2017.(V.26.) sz. önkormányzati rendelethez </t>
  </si>
  <si>
    <t>Nemeskér Község Önkormányzat  2016. évi költségvetése</t>
  </si>
  <si>
    <t xml:space="preserve">Beruházások és felújítások </t>
  </si>
  <si>
    <t>Immateriális javak beszerzése, létesítése</t>
  </si>
  <si>
    <t>K61</t>
  </si>
  <si>
    <t xml:space="preserve">Ingatlanok beszerzése, létesítése </t>
  </si>
  <si>
    <t>Informatikai eszközök beszerzése, létesítése</t>
  </si>
  <si>
    <t>K63</t>
  </si>
  <si>
    <t>Viziközmű ingatlan beruházás</t>
  </si>
  <si>
    <t>Részesedések beszerzése</t>
  </si>
  <si>
    <t>K65</t>
  </si>
  <si>
    <t>Meglévő részesedések növeléséhez kapcsolódó kiadások</t>
  </si>
  <si>
    <t>K66</t>
  </si>
  <si>
    <t>Fűnyíró beszerzése</t>
  </si>
  <si>
    <t xml:space="preserve">Viziközmű egyéb tárgyi eszköz beszerzés </t>
  </si>
  <si>
    <t>Árok lefedés</t>
  </si>
  <si>
    <t xml:space="preserve">Útfelújítás </t>
  </si>
  <si>
    <t>K711</t>
  </si>
  <si>
    <t>Ifjúsági ház tetőcsere</t>
  </si>
  <si>
    <t>Víziközmű ingatlanfelújítás</t>
  </si>
  <si>
    <t>Informatikai eszközök felújítása</t>
  </si>
  <si>
    <t>K72</t>
  </si>
  <si>
    <t>Vízközmű egyéb gép felújítás</t>
  </si>
  <si>
    <t>K731</t>
  </si>
  <si>
    <t>Eredeti előirányzat</t>
  </si>
  <si>
    <t>Módosított ei. 2015.06.30.</t>
  </si>
  <si>
    <t>Módosított ei. 2015. 09.30.</t>
  </si>
  <si>
    <t>Módosított ei.                 2016.12.31.</t>
  </si>
  <si>
    <t>Általános tartalékok</t>
  </si>
  <si>
    <t>Céltartalékok-</t>
  </si>
  <si>
    <t xml:space="preserve">5.sz.melléklet az 5/2017.(V.26.)    sz. önkormányzati rendelethez </t>
  </si>
  <si>
    <t xml:space="preserve">Általános- és céltartalékok </t>
  </si>
  <si>
    <t>forint</t>
  </si>
  <si>
    <t>Nemeskér Község Önkormányzat 2016. évi költségvetése</t>
  </si>
  <si>
    <t>Megnevezés</t>
  </si>
  <si>
    <t>eredeti ei.</t>
  </si>
  <si>
    <t>módosított ei. 2016.12.31.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</si>
  <si>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</si>
  <si>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</si>
  <si>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</si>
  <si>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</si>
  <si>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</si>
  <si>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</si>
  <si>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</si>
  <si>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</si>
  <si>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</si>
  <si>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</si>
  <si>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</si>
  <si>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</si>
  <si>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</si>
  <si>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</si>
  <si>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</si>
  <si>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</si>
  <si>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</si>
  <si>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</si>
  <si>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</si>
  <si>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</si>
  <si>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</si>
  <si>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</si>
  <si>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</si>
  <si>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</si>
  <si>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</si>
  <si>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</si>
  <si>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</si>
  <si>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</si>
  <si>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</si>
  <si>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</si>
  <si>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</si>
  <si>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</si>
  <si>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</si>
  <si>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</si>
  <si>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</si>
  <si>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</si>
  <si>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6.sz.melléklet az   5/2017.(V.26.) önkormányzati rendelethez</t>
  </si>
  <si>
    <t xml:space="preserve">Lakosságnak juttatott támogatások, szociális, rászorultsági jellegű ellátások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</si>
  <si>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</si>
  <si>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</si>
  <si>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</si>
  <si>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</si>
  <si>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</si>
  <si>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</si>
  <si>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</si>
  <si>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</si>
  <si>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</si>
  <si>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</si>
  <si>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Non-profit gazd.társaság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</si>
  <si>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</si>
  <si>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</si>
  <si>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</si>
  <si>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</si>
  <si>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</si>
  <si>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</si>
  <si>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</si>
  <si>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 részére</t>
  </si>
  <si>
    <t>kormányok és nemzetközi szervezetek részére</t>
  </si>
  <si>
    <t>egyéb külföldiek részére</t>
  </si>
  <si>
    <t xml:space="preserve">Egyéb működési célú támogatások államháztartáson kívülre </t>
  </si>
  <si>
    <t xml:space="preserve">Támogatások, kölcsönök nyújtása és törlesztése 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</si>
  <si>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</si>
  <si>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</si>
  <si>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</si>
  <si>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</si>
  <si>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</si>
  <si>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</si>
  <si>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</si>
  <si>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</si>
  <si>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</si>
  <si>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</si>
  <si>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</si>
  <si>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</si>
  <si>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</si>
  <si>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</si>
  <si>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</si>
  <si>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</si>
  <si>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</si>
  <si>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</si>
  <si>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</si>
  <si>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</si>
  <si>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</si>
  <si>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</si>
  <si>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</si>
  <si>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</si>
  <si>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</si>
  <si>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</si>
  <si>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</si>
  <si>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</si>
  <si>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</si>
  <si>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</si>
  <si>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</si>
  <si>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</si>
  <si>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</si>
  <si>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</si>
  <si>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</si>
  <si>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</si>
  <si>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Egyéb külső személyi juttatások</t>
  </si>
  <si>
    <t>K123</t>
  </si>
  <si>
    <t>Árubeszerzés</t>
  </si>
  <si>
    <t>K313</t>
  </si>
  <si>
    <t>Bérleti és lízing díjak</t>
  </si>
  <si>
    <t>K333</t>
  </si>
  <si>
    <t>Vásárolt élelmezés</t>
  </si>
  <si>
    <t xml:space="preserve">Szolgáltatások kiadásai </t>
  </si>
  <si>
    <t>Működési célú előzetesen felszámított ált. forg. Adó</t>
  </si>
  <si>
    <t>Kamatkiadások</t>
  </si>
  <si>
    <t>Egyéb dolgozi kiadások</t>
  </si>
  <si>
    <t>Különféle befizetések és egyéb dolgozi kiadások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</si>
  <si>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</si>
  <si>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</si>
  <si>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</si>
  <si>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</si>
  <si>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Egyéb működési célú támogatások áh.kívülre</t>
  </si>
  <si>
    <t>Ingatlan felújítás</t>
  </si>
  <si>
    <t>Egyéb tárgyi eszközök felújítása</t>
  </si>
  <si>
    <t xml:space="preserve">Belföldi finanszírozás kiadásai </t>
  </si>
  <si>
    <t>K91</t>
  </si>
  <si>
    <t>Rovat
száma</t>
  </si>
  <si>
    <t>Települési önkormányzatok szociális, gyermekjléti és gyerekétk.feladat tám.</t>
  </si>
  <si>
    <t xml:space="preserve">Települési önkormányzatok kulturális feladatainak támogatása 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</si>
  <si>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</si>
  <si>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</si>
  <si>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</si>
  <si>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</si>
  <si>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</t>
  </si>
  <si>
    <t>B21</t>
  </si>
  <si>
    <t>Felhalmozási cálú támogatásoi államháztartáson belülről</t>
  </si>
  <si>
    <t xml:space="preserve">Fogyasztási adók </t>
  </si>
  <si>
    <t>B352</t>
  </si>
  <si>
    <t xml:space="preserve">Pénzügyi monopóliumok nyereségét terhelő adók </t>
  </si>
  <si>
    <t>B353</t>
  </si>
  <si>
    <t xml:space="preserve">Egyéb áruhasználati és szolgáltatási adók </t>
  </si>
  <si>
    <t>B355</t>
  </si>
  <si>
    <t xml:space="preserve">Egyéb közhatalmi bevételek </t>
  </si>
  <si>
    <t>Áru- és készletértékesítés ellenértéke</t>
  </si>
  <si>
    <t>B401</t>
  </si>
  <si>
    <t>Egyéb működési bevétel</t>
  </si>
  <si>
    <t>Egyéb működési célú átvett pénzeszközök</t>
  </si>
  <si>
    <t>B65</t>
  </si>
  <si>
    <t>Előző év költségvetési maradványának igénybevétele</t>
  </si>
  <si>
    <t>Finansízrozási bevételek</t>
  </si>
  <si>
    <t>B7-B8</t>
  </si>
  <si>
    <t>Nemeskér  Község Önkormányzat  2016. évi költségvetése</t>
  </si>
  <si>
    <t>Foglalkoztatottak létszáma (fő)</t>
  </si>
  <si>
    <t>MEGNEVEZÉS</t>
  </si>
  <si>
    <t>Költségvetési engedélyezett létszámkeret (álláshely) (fő) KÖLTSÉGVETÉSI SZERV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</si>
  <si>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</si>
  <si>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</si>
  <si>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</si>
  <si>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</si>
  <si>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</si>
  <si>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</si>
  <si>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</si>
  <si>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</si>
  <si>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</si>
  <si>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</si>
  <si>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</si>
  <si>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</si>
  <si>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</si>
  <si>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</si>
  <si>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</si>
  <si>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</si>
  <si>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</si>
  <si>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</si>
  <si>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</si>
  <si>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</si>
  <si>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</si>
  <si>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</si>
  <si>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</si>
  <si>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</si>
  <si>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</si>
  <si>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</si>
  <si>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</si>
  <si>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</si>
  <si>
    <t>Költségvetési engedélyezett létszámkeret (álláshely) (fő)</t>
  </si>
  <si>
    <t xml:space="preserve">                                     </t>
  </si>
  <si>
    <t>Önkormányzat 2014. évi költségvetése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</si>
  <si>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</si>
  <si>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</si>
  <si>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</si>
  <si>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</si>
  <si>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</si>
  <si>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</si>
  <si>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</si>
  <si>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</si>
  <si>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</si>
  <si>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</si>
  <si>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</si>
  <si>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</si>
  <si>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</si>
  <si>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</si>
  <si>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</si>
  <si>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</si>
  <si>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</si>
  <si>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</si>
  <si>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</si>
  <si>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</si>
  <si>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</si>
  <si>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</si>
  <si>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</si>
  <si>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</si>
  <si>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</si>
  <si>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</si>
  <si>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módosított ei. 2017.12.31.</t>
  </si>
  <si>
    <t xml:space="preserve">3.sz.melléklet az   5/2017.(V.26.) sz. önkormányzati rendelethez </t>
  </si>
  <si>
    <t>10. sz.  melléklet az    5/2017.(V.26.)  önkormányzati rendelethez</t>
  </si>
  <si>
    <t>8.sz.melléklet az    5/2017.(V.26.) önkormányzati rendelethez</t>
  </si>
  <si>
    <t>7.sz.melléklet az  5/2017.(V.26.) önkormányzati rendelethez</t>
  </si>
  <si>
    <t xml:space="preserve">2.2. sz.melléklet az    5/2017.(V.26. ) sz. önkormányzati rendelethez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</si>
</sst>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#,##0.000"/>
    <numFmt numFmtId="167" formatCode="[$-40E]yyyy/\ mmmm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Arial CE"/>
      <family val="0"/>
    </font>
    <font>
      <i/>
      <sz val="10"/>
      <color indexed="4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26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3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6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3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59" fillId="0" borderId="0" xfId="0" applyFont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/>
    </xf>
    <xf numFmtId="165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64" fontId="6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164" fontId="3" fillId="34" borderId="10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vertical="center"/>
    </xf>
    <xf numFmtId="164" fontId="6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3" fontId="3" fillId="0" borderId="11" xfId="0" applyNumberFormat="1" applyFont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3" fontId="8" fillId="34" borderId="10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4" fillId="0" borderId="0" xfId="0" applyNumberFormat="1" applyFont="1" applyAlignment="1">
      <alignment/>
    </xf>
    <xf numFmtId="3" fontId="64" fillId="0" borderId="10" xfId="0" applyNumberFormat="1" applyFont="1" applyBorder="1" applyAlignment="1">
      <alignment/>
    </xf>
    <xf numFmtId="3" fontId="6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6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6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3" fillId="0" borderId="0" xfId="0" applyFont="1" applyAlignment="1">
      <alignment/>
    </xf>
    <xf numFmtId="0" fontId="14" fillId="35" borderId="1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wrapText="1"/>
    </xf>
    <xf numFmtId="0" fontId="15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vertical="center" wrapText="1"/>
    </xf>
    <xf numFmtId="3" fontId="19" fillId="0" borderId="0" xfId="0" applyNumberFormat="1" applyFont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65" fillId="0" borderId="0" xfId="0" applyFont="1" applyAlignment="1">
      <alignment/>
    </xf>
    <xf numFmtId="3" fontId="7" fillId="0" borderId="10" xfId="0" applyNumberFormat="1" applyFont="1" applyBorder="1" applyAlignment="1">
      <alignment horizontal="right" wrapText="1"/>
    </xf>
    <xf numFmtId="0" fontId="64" fillId="34" borderId="0" xfId="0" applyFont="1" applyFill="1" applyAlignment="1">
      <alignment/>
    </xf>
    <xf numFmtId="166" fontId="64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64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166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164" fontId="14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/>
    </xf>
    <xf numFmtId="166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20" fillId="0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/>
    </xf>
    <xf numFmtId="164" fontId="24" fillId="34" borderId="10" xfId="0" applyNumberFormat="1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0" fontId="67" fillId="34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/>
    </xf>
    <xf numFmtId="166" fontId="24" fillId="34" borderId="0" xfId="0" applyNumberFormat="1" applyFont="1" applyFill="1" applyAlignment="1">
      <alignment/>
    </xf>
    <xf numFmtId="0" fontId="6" fillId="34" borderId="10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166" fontId="6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0" fontId="25" fillId="34" borderId="10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left" vertical="center" wrapText="1"/>
    </xf>
    <xf numFmtId="3" fontId="23" fillId="34" borderId="10" xfId="0" applyNumberFormat="1" applyFont="1" applyFill="1" applyBorder="1" applyAlignment="1">
      <alignment/>
    </xf>
    <xf numFmtId="166" fontId="23" fillId="34" borderId="0" xfId="0" applyNumberFormat="1" applyFont="1" applyFill="1" applyAlignment="1">
      <alignment/>
    </xf>
    <xf numFmtId="0" fontId="66" fillId="34" borderId="0" xfId="0" applyFont="1" applyFill="1" applyAlignment="1">
      <alignment/>
    </xf>
    <xf numFmtId="0" fontId="10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/>
    </xf>
    <xf numFmtId="166" fontId="2" fillId="34" borderId="0" xfId="0" applyNumberFormat="1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66" fontId="6" fillId="34" borderId="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left"/>
    </xf>
    <xf numFmtId="0" fontId="64" fillId="0" borderId="0" xfId="0" applyFont="1" applyAlignment="1">
      <alignment horizontal="left"/>
    </xf>
    <xf numFmtId="0" fontId="20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166" fontId="6" fillId="0" borderId="0" xfId="0" applyNumberFormat="1" applyFont="1" applyAlignment="1">
      <alignment horizontal="left"/>
    </xf>
    <xf numFmtId="3" fontId="6" fillId="34" borderId="0" xfId="0" applyNumberFormat="1" applyFont="1" applyFill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68" fillId="0" borderId="0" xfId="0" applyFont="1" applyAlignment="1">
      <alignment horizontal="right"/>
    </xf>
    <xf numFmtId="3" fontId="64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9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69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3" fontId="20" fillId="0" borderId="14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12" fontId="64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9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56.7109375" style="0" bestFit="1" customWidth="1"/>
    <col min="2" max="2" width="19.00390625" style="0" customWidth="1"/>
    <col min="3" max="3" width="12.57421875" style="0" hidden="1" customWidth="1"/>
    <col min="4" max="4" width="13.57421875" style="0" hidden="1" customWidth="1"/>
    <col min="5" max="5" width="22.140625" style="0" customWidth="1"/>
  </cols>
  <sheetData>
    <row r="3" spans="1:5" ht="15">
      <c r="A3" s="225" t="s">
        <v>25</v>
      </c>
      <c r="B3" s="225"/>
      <c r="C3" s="223"/>
      <c r="D3" s="226"/>
      <c r="E3" s="226"/>
    </row>
    <row r="4" spans="1:5" ht="15.75">
      <c r="A4" s="221" t="s">
        <v>0</v>
      </c>
      <c r="B4" s="222"/>
      <c r="C4" s="223"/>
      <c r="D4" s="223"/>
      <c r="E4" s="223"/>
    </row>
    <row r="5" spans="1:5" ht="15.75">
      <c r="A5" s="224" t="s">
        <v>26</v>
      </c>
      <c r="B5" s="222"/>
      <c r="C5" s="223"/>
      <c r="D5" s="223"/>
      <c r="E5" s="223"/>
    </row>
    <row r="9" spans="1:5" ht="15">
      <c r="A9" s="2"/>
      <c r="B9" s="2"/>
      <c r="C9" s="2"/>
      <c r="D9" s="2"/>
      <c r="E9" s="199" t="s">
        <v>210</v>
      </c>
    </row>
    <row r="10" spans="1:5" ht="42.7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15">
      <c r="A11" s="6" t="s">
        <v>6</v>
      </c>
      <c r="B11" s="7">
        <v>1534460</v>
      </c>
      <c r="C11" s="8">
        <v>1941</v>
      </c>
      <c r="D11" s="8">
        <v>2358</v>
      </c>
      <c r="E11" s="8">
        <v>2410442</v>
      </c>
    </row>
    <row r="12" spans="1:5" ht="15">
      <c r="A12" s="6" t="s">
        <v>7</v>
      </c>
      <c r="B12" s="7">
        <v>386665</v>
      </c>
      <c r="C12" s="8">
        <v>502</v>
      </c>
      <c r="D12" s="8">
        <v>544</v>
      </c>
      <c r="E12" s="8">
        <v>540220</v>
      </c>
    </row>
    <row r="13" spans="1:5" ht="15">
      <c r="A13" s="6" t="s">
        <v>8</v>
      </c>
      <c r="B13" s="7">
        <v>4730528</v>
      </c>
      <c r="C13" s="8">
        <v>5431</v>
      </c>
      <c r="D13" s="8">
        <v>6281</v>
      </c>
      <c r="E13" s="8">
        <v>6141105</v>
      </c>
    </row>
    <row r="14" spans="1:5" ht="15">
      <c r="A14" s="6" t="s">
        <v>9</v>
      </c>
      <c r="B14" s="7">
        <v>1511801</v>
      </c>
      <c r="C14" s="8">
        <v>1512</v>
      </c>
      <c r="D14" s="8">
        <v>1547</v>
      </c>
      <c r="E14" s="8">
        <v>1566601</v>
      </c>
    </row>
    <row r="15" spans="1:5" ht="15">
      <c r="A15" s="6" t="s">
        <v>10</v>
      </c>
      <c r="B15" s="7">
        <v>13038846</v>
      </c>
      <c r="C15" s="8">
        <v>12188</v>
      </c>
      <c r="D15" s="8">
        <v>12488</v>
      </c>
      <c r="E15" s="8">
        <v>12954317</v>
      </c>
    </row>
    <row r="16" spans="1:5" ht="15">
      <c r="A16" s="6" t="s">
        <v>11</v>
      </c>
      <c r="B16" s="7">
        <v>296395</v>
      </c>
      <c r="C16" s="8">
        <v>296</v>
      </c>
      <c r="D16" s="8">
        <v>1396</v>
      </c>
      <c r="E16" s="8">
        <v>1396395</v>
      </c>
    </row>
    <row r="17" spans="1:5" ht="15">
      <c r="A17" s="6" t="s">
        <v>12</v>
      </c>
      <c r="B17" s="7">
        <v>5194785</v>
      </c>
      <c r="C17" s="8">
        <v>5195</v>
      </c>
      <c r="D17" s="8">
        <v>7045</v>
      </c>
      <c r="E17" s="8">
        <v>7044785</v>
      </c>
    </row>
    <row r="18" spans="1:5" ht="15">
      <c r="A18" s="6" t="s">
        <v>13</v>
      </c>
      <c r="B18" s="7">
        <v>200000</v>
      </c>
      <c r="C18" s="8">
        <v>200</v>
      </c>
      <c r="D18" s="8">
        <v>200</v>
      </c>
      <c r="E18" s="8">
        <v>200000</v>
      </c>
    </row>
    <row r="19" spans="1:5" ht="15">
      <c r="A19" s="9" t="s">
        <v>14</v>
      </c>
      <c r="B19" s="10">
        <f>SUM(B11:B18)</f>
        <v>26893480</v>
      </c>
      <c r="C19" s="11">
        <v>27265</v>
      </c>
      <c r="D19" s="11">
        <v>31859</v>
      </c>
      <c r="E19" s="11">
        <f>SUM(E11:E18)</f>
        <v>32253865</v>
      </c>
    </row>
    <row r="20" spans="1:5" ht="15">
      <c r="A20" s="9" t="s">
        <v>15</v>
      </c>
      <c r="B20" s="10">
        <v>417352</v>
      </c>
      <c r="C20" s="11">
        <v>417</v>
      </c>
      <c r="D20" s="11">
        <v>417</v>
      </c>
      <c r="E20" s="11">
        <v>417352</v>
      </c>
    </row>
    <row r="21" spans="1:5" ht="15">
      <c r="A21" s="12" t="s">
        <v>16</v>
      </c>
      <c r="B21" s="10">
        <f>SUM(B19:B20)</f>
        <v>27310832</v>
      </c>
      <c r="C21" s="11">
        <v>27682</v>
      </c>
      <c r="D21" s="11">
        <v>32276</v>
      </c>
      <c r="E21" s="11">
        <f>SUM(E19:E20)</f>
        <v>32671217</v>
      </c>
    </row>
    <row r="22" spans="1:5" ht="15">
      <c r="A22" s="6" t="s">
        <v>17</v>
      </c>
      <c r="B22" s="7">
        <v>10792982</v>
      </c>
      <c r="C22" s="8">
        <v>11164</v>
      </c>
      <c r="D22" s="8">
        <v>12809</v>
      </c>
      <c r="E22" s="8">
        <v>12842166</v>
      </c>
    </row>
    <row r="23" spans="1:5" ht="15">
      <c r="A23" s="6" t="s">
        <v>18</v>
      </c>
      <c r="B23" s="7"/>
      <c r="C23" s="8"/>
      <c r="D23" s="8">
        <v>2950</v>
      </c>
      <c r="E23" s="8">
        <v>2950000</v>
      </c>
    </row>
    <row r="24" spans="1:5" ht="15">
      <c r="A24" s="6" t="s">
        <v>19</v>
      </c>
      <c r="B24" s="7">
        <v>1000000</v>
      </c>
      <c r="C24" s="8">
        <v>1000</v>
      </c>
      <c r="D24" s="8">
        <v>1000</v>
      </c>
      <c r="E24" s="8">
        <v>1100000</v>
      </c>
    </row>
    <row r="25" spans="1:5" ht="15">
      <c r="A25" s="6" t="s">
        <v>20</v>
      </c>
      <c r="B25" s="7">
        <v>663589</v>
      </c>
      <c r="C25" s="8">
        <v>664</v>
      </c>
      <c r="D25" s="8">
        <v>663</v>
      </c>
      <c r="E25" s="8">
        <v>714790</v>
      </c>
    </row>
    <row r="26" spans="1:5" ht="15">
      <c r="A26" s="6" t="s">
        <v>21</v>
      </c>
      <c r="B26" s="7"/>
      <c r="C26" s="8"/>
      <c r="D26" s="8"/>
      <c r="E26" s="8">
        <v>200000</v>
      </c>
    </row>
    <row r="27" spans="1:5" ht="15">
      <c r="A27" s="9" t="s">
        <v>22</v>
      </c>
      <c r="B27" s="10">
        <f>SUM(B22:B26)</f>
        <v>12456571</v>
      </c>
      <c r="C27" s="10">
        <f>SUM(C22:C26)</f>
        <v>12828</v>
      </c>
      <c r="D27" s="10">
        <f>SUM(D22:D26)</f>
        <v>17422</v>
      </c>
      <c r="E27" s="10">
        <f>SUM(E22:E26)</f>
        <v>17806956</v>
      </c>
    </row>
    <row r="28" spans="1:5" ht="15">
      <c r="A28" s="9" t="s">
        <v>23</v>
      </c>
      <c r="B28" s="10">
        <v>14854261</v>
      </c>
      <c r="C28" s="11">
        <v>14854</v>
      </c>
      <c r="D28" s="11">
        <v>14854</v>
      </c>
      <c r="E28" s="11">
        <v>14854261</v>
      </c>
    </row>
    <row r="29" spans="1:5" ht="15">
      <c r="A29" s="12" t="s">
        <v>24</v>
      </c>
      <c r="B29" s="10">
        <f>SUM(B27:B28)</f>
        <v>27310832</v>
      </c>
      <c r="C29" s="10">
        <f>SUM(C27:C28)</f>
        <v>27682</v>
      </c>
      <c r="D29" s="10">
        <f>SUM(D27:D28)</f>
        <v>32276</v>
      </c>
      <c r="E29" s="10">
        <f>SUM(E27:E28)</f>
        <v>32661217</v>
      </c>
    </row>
  </sheetData>
  <sheetProtection/>
  <mergeCells count="3">
    <mergeCell ref="A4:E4"/>
    <mergeCell ref="A5:E5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16"/>
  <sheetViews>
    <sheetView tabSelected="1" zoomScalePageLayoutView="0" workbookViewId="0" topLeftCell="A1">
      <selection activeCell="P50" sqref="P50"/>
    </sheetView>
  </sheetViews>
  <sheetFormatPr defaultColWidth="9.140625" defaultRowHeight="15"/>
  <cols>
    <col min="1" max="1" width="69.57421875" style="88" customWidth="1"/>
    <col min="2" max="2" width="13.00390625" style="88" customWidth="1"/>
    <col min="3" max="3" width="9.28125" style="88" customWidth="1"/>
    <col min="4" max="5" width="6.7109375" style="88" bestFit="1" customWidth="1"/>
    <col min="6" max="6" width="7.28125" style="88" bestFit="1" customWidth="1"/>
    <col min="7" max="7" width="8.57421875" style="88" customWidth="1"/>
    <col min="8" max="9" width="7.140625" style="88" customWidth="1"/>
    <col min="10" max="10" width="8.7109375" style="88" customWidth="1"/>
    <col min="11" max="11" width="9.57421875" style="88" customWidth="1"/>
    <col min="12" max="12" width="7.8515625" style="88" customWidth="1"/>
    <col min="13" max="13" width="10.421875" style="88" customWidth="1"/>
    <col min="14" max="14" width="9.7109375" style="88" customWidth="1"/>
    <col min="15" max="15" width="12.7109375" style="101" customWidth="1"/>
    <col min="16" max="16" width="11.28125" style="130" bestFit="1" customWidth="1"/>
    <col min="17" max="16384" width="9.140625" style="88" customWidth="1"/>
  </cols>
  <sheetData>
    <row r="1" spans="1:15" ht="15">
      <c r="A1" s="225" t="s">
        <v>421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6.5" customHeight="1">
      <c r="A2" s="234" t="s">
        <v>211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15.75" customHeight="1">
      <c r="A3" s="233" t="s">
        <v>276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ht="15" hidden="1"/>
    <row r="5" spans="1:17" ht="15">
      <c r="A5" s="131" t="s">
        <v>28</v>
      </c>
      <c r="B5" s="132" t="s">
        <v>29</v>
      </c>
      <c r="C5" s="133" t="s">
        <v>277</v>
      </c>
      <c r="D5" s="133" t="s">
        <v>278</v>
      </c>
      <c r="E5" s="133" t="s">
        <v>279</v>
      </c>
      <c r="F5" s="133" t="s">
        <v>280</v>
      </c>
      <c r="G5" s="133" t="s">
        <v>281</v>
      </c>
      <c r="H5" s="133" t="s">
        <v>282</v>
      </c>
      <c r="I5" s="133" t="s">
        <v>283</v>
      </c>
      <c r="J5" s="133" t="s">
        <v>284</v>
      </c>
      <c r="K5" s="133" t="s">
        <v>285</v>
      </c>
      <c r="L5" s="133" t="s">
        <v>286</v>
      </c>
      <c r="M5" s="133" t="s">
        <v>287</v>
      </c>
      <c r="N5" s="133" t="s">
        <v>288</v>
      </c>
      <c r="O5" s="134" t="s">
        <v>289</v>
      </c>
      <c r="P5" s="135"/>
      <c r="Q5" s="116"/>
    </row>
    <row r="6" spans="1:27" ht="15">
      <c r="A6" s="136" t="s">
        <v>32</v>
      </c>
      <c r="B6" s="137" t="s">
        <v>33</v>
      </c>
      <c r="C6" s="7">
        <v>94</v>
      </c>
      <c r="D6" s="7">
        <v>94</v>
      </c>
      <c r="E6" s="7">
        <v>94</v>
      </c>
      <c r="F6" s="7">
        <v>94</v>
      </c>
      <c r="G6" s="7">
        <v>94</v>
      </c>
      <c r="H6" s="7">
        <v>94</v>
      </c>
      <c r="I6" s="7">
        <v>94</v>
      </c>
      <c r="J6" s="7">
        <v>94</v>
      </c>
      <c r="K6" s="7">
        <v>95</v>
      </c>
      <c r="L6" s="7">
        <v>94</v>
      </c>
      <c r="M6" s="7">
        <v>95</v>
      </c>
      <c r="N6" s="7">
        <v>94</v>
      </c>
      <c r="O6" s="10">
        <v>1180</v>
      </c>
      <c r="P6" s="135"/>
      <c r="Q6" s="116"/>
      <c r="R6" s="77"/>
      <c r="S6" s="77"/>
      <c r="AA6" s="138"/>
    </row>
    <row r="7" spans="1:19" ht="15" hidden="1">
      <c r="A7" s="136" t="s">
        <v>290</v>
      </c>
      <c r="B7" s="58" t="s">
        <v>291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0"/>
      <c r="P7" s="135"/>
      <c r="Q7" s="116"/>
      <c r="R7" s="77"/>
      <c r="S7" s="77"/>
    </row>
    <row r="8" spans="1:19" ht="15" hidden="1">
      <c r="A8" s="136" t="s">
        <v>292</v>
      </c>
      <c r="B8" s="58" t="s">
        <v>293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0"/>
      <c r="P8" s="135"/>
      <c r="Q8" s="116"/>
      <c r="R8" s="77"/>
      <c r="S8" s="77"/>
    </row>
    <row r="9" spans="1:19" ht="15" hidden="1">
      <c r="A9" s="139" t="s">
        <v>294</v>
      </c>
      <c r="B9" s="58" t="s">
        <v>295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0"/>
      <c r="P9" s="135"/>
      <c r="Q9" s="116"/>
      <c r="R9" s="77"/>
      <c r="S9" s="77"/>
    </row>
    <row r="10" spans="1:19" ht="15" hidden="1">
      <c r="A10" s="139" t="s">
        <v>296</v>
      </c>
      <c r="B10" s="58" t="s">
        <v>297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0"/>
      <c r="P10" s="135"/>
      <c r="Q10" s="116"/>
      <c r="R10" s="77"/>
      <c r="S10" s="77"/>
    </row>
    <row r="11" spans="1:19" ht="15" hidden="1">
      <c r="A11" s="139" t="s">
        <v>298</v>
      </c>
      <c r="B11" s="58" t="s">
        <v>299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  <c r="P11" s="135"/>
      <c r="Q11" s="116"/>
      <c r="R11" s="77"/>
      <c r="S11" s="77"/>
    </row>
    <row r="12" spans="1:19" ht="15" hidden="1">
      <c r="A12" s="139" t="s">
        <v>300</v>
      </c>
      <c r="B12" s="58" t="s">
        <v>301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  <c r="P12" s="135"/>
      <c r="Q12" s="116"/>
      <c r="R12" s="77"/>
      <c r="S12" s="77"/>
    </row>
    <row r="13" spans="1:19" ht="15" hidden="1">
      <c r="A13" s="57" t="s">
        <v>302</v>
      </c>
      <c r="B13" s="58" t="s">
        <v>303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0"/>
      <c r="P13" s="135"/>
      <c r="Q13" s="116"/>
      <c r="R13" s="77"/>
      <c r="S13" s="77"/>
    </row>
    <row r="14" spans="1:19" ht="15" hidden="1">
      <c r="A14" s="57" t="s">
        <v>304</v>
      </c>
      <c r="B14" s="58" t="s">
        <v>305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0"/>
      <c r="P14" s="135"/>
      <c r="Q14" s="116"/>
      <c r="R14" s="77"/>
      <c r="S14" s="77"/>
    </row>
    <row r="15" spans="1:19" ht="15" hidden="1">
      <c r="A15" s="57" t="s">
        <v>306</v>
      </c>
      <c r="B15" s="58" t="s">
        <v>307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0"/>
      <c r="P15" s="135"/>
      <c r="Q15" s="116"/>
      <c r="R15" s="77"/>
      <c r="S15" s="77"/>
    </row>
    <row r="16" spans="1:19" ht="15" hidden="1">
      <c r="A16" s="57" t="s">
        <v>308</v>
      </c>
      <c r="B16" s="58" t="s">
        <v>309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0"/>
      <c r="P16" s="135"/>
      <c r="Q16" s="116"/>
      <c r="R16" s="77"/>
      <c r="S16" s="77"/>
    </row>
    <row r="17" spans="1:19" ht="15" hidden="1">
      <c r="A17" s="57" t="s">
        <v>310</v>
      </c>
      <c r="B17" s="58" t="s">
        <v>311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0"/>
      <c r="P17" s="135"/>
      <c r="Q17" s="116"/>
      <c r="R17" s="77"/>
      <c r="S17" s="77"/>
    </row>
    <row r="18" spans="1:19" s="145" customFormat="1" ht="15">
      <c r="A18" s="140" t="s">
        <v>34</v>
      </c>
      <c r="B18" s="141" t="s">
        <v>35</v>
      </c>
      <c r="C18" s="142">
        <f>SUM(C6:C17)</f>
        <v>94</v>
      </c>
      <c r="D18" s="142">
        <f aca="true" t="shared" si="0" ref="D18:N18">SUM(D6:D17)</f>
        <v>94</v>
      </c>
      <c r="E18" s="142">
        <f t="shared" si="0"/>
        <v>94</v>
      </c>
      <c r="F18" s="142">
        <f t="shared" si="0"/>
        <v>94</v>
      </c>
      <c r="G18" s="142">
        <f t="shared" si="0"/>
        <v>94</v>
      </c>
      <c r="H18" s="142">
        <f t="shared" si="0"/>
        <v>94</v>
      </c>
      <c r="I18" s="142">
        <f t="shared" si="0"/>
        <v>94</v>
      </c>
      <c r="J18" s="142">
        <f t="shared" si="0"/>
        <v>94</v>
      </c>
      <c r="K18" s="142">
        <f t="shared" si="0"/>
        <v>95</v>
      </c>
      <c r="L18" s="142">
        <f t="shared" si="0"/>
        <v>94</v>
      </c>
      <c r="M18" s="142">
        <f t="shared" si="0"/>
        <v>95</v>
      </c>
      <c r="N18" s="142">
        <f t="shared" si="0"/>
        <v>94</v>
      </c>
      <c r="O18" s="143">
        <f>SUM(O6:O17)</f>
        <v>1180</v>
      </c>
      <c r="P18" s="144"/>
      <c r="Q18" s="116"/>
      <c r="R18" s="77"/>
      <c r="S18" s="77"/>
    </row>
    <row r="19" spans="1:19" ht="15">
      <c r="A19" s="57" t="s">
        <v>36</v>
      </c>
      <c r="B19" s="58" t="s">
        <v>37</v>
      </c>
      <c r="C19" s="7">
        <v>57</v>
      </c>
      <c r="D19" s="7">
        <v>58</v>
      </c>
      <c r="E19" s="7">
        <v>57</v>
      </c>
      <c r="F19" s="7">
        <v>58</v>
      </c>
      <c r="G19" s="7">
        <v>57</v>
      </c>
      <c r="H19" s="7">
        <v>58</v>
      </c>
      <c r="I19" s="7">
        <v>57</v>
      </c>
      <c r="J19" s="7">
        <v>58</v>
      </c>
      <c r="K19" s="7">
        <v>57</v>
      </c>
      <c r="L19" s="7">
        <v>58</v>
      </c>
      <c r="M19" s="7">
        <v>57</v>
      </c>
      <c r="N19" s="7">
        <v>58</v>
      </c>
      <c r="O19" s="10">
        <v>690</v>
      </c>
      <c r="P19" s="135"/>
      <c r="Q19" s="116"/>
      <c r="R19" s="77"/>
      <c r="S19" s="77"/>
    </row>
    <row r="20" spans="1:19" ht="30.75" customHeight="1">
      <c r="A20" s="57" t="s">
        <v>38</v>
      </c>
      <c r="B20" s="58" t="s">
        <v>39</v>
      </c>
      <c r="C20" s="7">
        <v>45</v>
      </c>
      <c r="D20" s="7">
        <v>45</v>
      </c>
      <c r="E20" s="7">
        <v>45</v>
      </c>
      <c r="F20" s="7">
        <v>45</v>
      </c>
      <c r="G20" s="7">
        <v>45</v>
      </c>
      <c r="H20" s="7">
        <v>45</v>
      </c>
      <c r="I20" s="7">
        <v>45</v>
      </c>
      <c r="J20" s="7">
        <v>45</v>
      </c>
      <c r="K20" s="7">
        <v>45</v>
      </c>
      <c r="L20" s="7">
        <v>45</v>
      </c>
      <c r="M20" s="7">
        <v>45</v>
      </c>
      <c r="N20" s="7">
        <v>45</v>
      </c>
      <c r="O20" s="10">
        <v>540</v>
      </c>
      <c r="P20" s="135"/>
      <c r="Q20" s="198"/>
      <c r="R20" s="77"/>
      <c r="S20" s="77"/>
    </row>
    <row r="21" spans="1:19" ht="15" hidden="1">
      <c r="A21" s="146" t="s">
        <v>312</v>
      </c>
      <c r="B21" s="58" t="s">
        <v>313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0"/>
      <c r="P21" s="135"/>
      <c r="Q21" s="198"/>
      <c r="R21" s="77"/>
      <c r="S21" s="77"/>
    </row>
    <row r="22" spans="1:19" s="145" customFormat="1" ht="15">
      <c r="A22" s="147" t="s">
        <v>40</v>
      </c>
      <c r="B22" s="141" t="s">
        <v>41</v>
      </c>
      <c r="C22" s="142">
        <f>SUM(C19:C21)</f>
        <v>102</v>
      </c>
      <c r="D22" s="142">
        <f aca="true" t="shared" si="1" ref="D22:N22">SUM(D19:D21)</f>
        <v>103</v>
      </c>
      <c r="E22" s="142">
        <f t="shared" si="1"/>
        <v>102</v>
      </c>
      <c r="F22" s="142">
        <f t="shared" si="1"/>
        <v>103</v>
      </c>
      <c r="G22" s="142">
        <f t="shared" si="1"/>
        <v>102</v>
      </c>
      <c r="H22" s="142">
        <f t="shared" si="1"/>
        <v>103</v>
      </c>
      <c r="I22" s="142">
        <f t="shared" si="1"/>
        <v>102</v>
      </c>
      <c r="J22" s="142">
        <f t="shared" si="1"/>
        <v>103</v>
      </c>
      <c r="K22" s="142">
        <f t="shared" si="1"/>
        <v>102</v>
      </c>
      <c r="L22" s="142">
        <f t="shared" si="1"/>
        <v>103</v>
      </c>
      <c r="M22" s="142">
        <f t="shared" si="1"/>
        <v>102</v>
      </c>
      <c r="N22" s="142">
        <f t="shared" si="1"/>
        <v>103</v>
      </c>
      <c r="O22" s="143">
        <f>SUM(O19:O21)</f>
        <v>1230</v>
      </c>
      <c r="P22" s="135"/>
      <c r="Q22" s="198"/>
      <c r="R22" s="77"/>
      <c r="S22" s="77"/>
    </row>
    <row r="23" spans="1:19" s="153" customFormat="1" ht="15.75">
      <c r="A23" s="148" t="s">
        <v>42</v>
      </c>
      <c r="B23" s="149" t="s">
        <v>43</v>
      </c>
      <c r="C23" s="150">
        <f>SUM(C22,C18)</f>
        <v>196</v>
      </c>
      <c r="D23" s="150">
        <f aca="true" t="shared" si="2" ref="D23:N23">SUM(D22,D18)</f>
        <v>197</v>
      </c>
      <c r="E23" s="150">
        <f t="shared" si="2"/>
        <v>196</v>
      </c>
      <c r="F23" s="150">
        <f t="shared" si="2"/>
        <v>197</v>
      </c>
      <c r="G23" s="150">
        <f t="shared" si="2"/>
        <v>196</v>
      </c>
      <c r="H23" s="150">
        <f t="shared" si="2"/>
        <v>197</v>
      </c>
      <c r="I23" s="150">
        <f t="shared" si="2"/>
        <v>196</v>
      </c>
      <c r="J23" s="150">
        <f t="shared" si="2"/>
        <v>197</v>
      </c>
      <c r="K23" s="150">
        <f t="shared" si="2"/>
        <v>197</v>
      </c>
      <c r="L23" s="150">
        <f t="shared" si="2"/>
        <v>197</v>
      </c>
      <c r="M23" s="150">
        <f t="shared" si="2"/>
        <v>197</v>
      </c>
      <c r="N23" s="150">
        <f t="shared" si="2"/>
        <v>197</v>
      </c>
      <c r="O23" s="150">
        <f>SUM(O22,O18)</f>
        <v>2410</v>
      </c>
      <c r="P23" s="151"/>
      <c r="Q23" s="198"/>
      <c r="R23" s="152"/>
      <c r="S23" s="77"/>
    </row>
    <row r="24" spans="1:19" s="153" customFormat="1" ht="15.75">
      <c r="A24" s="109" t="s">
        <v>44</v>
      </c>
      <c r="B24" s="149" t="s">
        <v>45</v>
      </c>
      <c r="C24" s="150">
        <v>45</v>
      </c>
      <c r="D24" s="150">
        <v>45</v>
      </c>
      <c r="E24" s="150">
        <v>45</v>
      </c>
      <c r="F24" s="150">
        <v>45</v>
      </c>
      <c r="G24" s="150">
        <v>45</v>
      </c>
      <c r="H24" s="150">
        <v>45</v>
      </c>
      <c r="I24" s="150">
        <v>45</v>
      </c>
      <c r="J24" s="150">
        <v>45</v>
      </c>
      <c r="K24" s="150">
        <v>45</v>
      </c>
      <c r="L24" s="150">
        <v>45</v>
      </c>
      <c r="M24" s="150">
        <v>45</v>
      </c>
      <c r="N24" s="150">
        <v>45</v>
      </c>
      <c r="O24" s="150">
        <v>540</v>
      </c>
      <c r="P24" s="151"/>
      <c r="Q24" s="198"/>
      <c r="R24" s="152"/>
      <c r="S24" s="77"/>
    </row>
    <row r="25" spans="1:19" ht="15" hidden="1">
      <c r="A25" s="57" t="s">
        <v>46</v>
      </c>
      <c r="B25" s="58" t="s">
        <v>47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0"/>
      <c r="P25" s="135"/>
      <c r="Q25" s="198"/>
      <c r="R25" s="77"/>
      <c r="S25" s="77"/>
    </row>
    <row r="26" spans="1:19" ht="15" hidden="1">
      <c r="A26" s="57"/>
      <c r="B26" s="5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0"/>
      <c r="P26" s="135"/>
      <c r="Q26" s="198"/>
      <c r="R26" s="77"/>
      <c r="S26" s="77"/>
    </row>
    <row r="27" spans="1:19" ht="15" hidden="1">
      <c r="A27" s="57"/>
      <c r="B27" s="5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0"/>
      <c r="P27" s="135"/>
      <c r="Q27" s="198"/>
      <c r="R27" s="77"/>
      <c r="S27" s="77"/>
    </row>
    <row r="28" spans="1:19" ht="15" hidden="1">
      <c r="A28" s="57" t="s">
        <v>314</v>
      </c>
      <c r="B28" s="58" t="s">
        <v>315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0"/>
      <c r="P28" s="135"/>
      <c r="Q28" s="198"/>
      <c r="R28" s="77"/>
      <c r="S28" s="77"/>
    </row>
    <row r="29" spans="1:19" ht="15">
      <c r="A29" s="57" t="s">
        <v>50</v>
      </c>
      <c r="B29" s="58" t="s">
        <v>51</v>
      </c>
      <c r="C29" s="7">
        <v>46</v>
      </c>
      <c r="D29" s="7">
        <v>46</v>
      </c>
      <c r="E29" s="7">
        <v>46</v>
      </c>
      <c r="F29" s="7">
        <v>46</v>
      </c>
      <c r="G29" s="7">
        <v>46</v>
      </c>
      <c r="H29" s="7">
        <v>46</v>
      </c>
      <c r="I29" s="7">
        <v>46</v>
      </c>
      <c r="J29" s="7">
        <v>47</v>
      </c>
      <c r="K29" s="7">
        <v>47</v>
      </c>
      <c r="L29" s="7">
        <v>47</v>
      </c>
      <c r="M29" s="7">
        <v>46</v>
      </c>
      <c r="N29" s="7">
        <v>47</v>
      </c>
      <c r="O29" s="10">
        <v>556</v>
      </c>
      <c r="P29" s="135"/>
      <c r="Q29" s="198"/>
      <c r="R29" s="77"/>
      <c r="S29" s="77"/>
    </row>
    <row r="30" spans="1:19" ht="15">
      <c r="A30" s="57" t="s">
        <v>56</v>
      </c>
      <c r="B30" s="58" t="s">
        <v>57</v>
      </c>
      <c r="C30" s="7">
        <v>15</v>
      </c>
      <c r="D30" s="7">
        <v>15</v>
      </c>
      <c r="E30" s="7">
        <v>15</v>
      </c>
      <c r="F30" s="7">
        <v>15</v>
      </c>
      <c r="G30" s="7">
        <v>15</v>
      </c>
      <c r="H30" s="7">
        <v>15</v>
      </c>
      <c r="I30" s="7">
        <v>15</v>
      </c>
      <c r="J30" s="7">
        <v>15</v>
      </c>
      <c r="K30" s="7">
        <v>15</v>
      </c>
      <c r="L30" s="7">
        <v>15</v>
      </c>
      <c r="M30" s="7">
        <v>15</v>
      </c>
      <c r="N30" s="7">
        <v>15</v>
      </c>
      <c r="O30" s="10">
        <v>180</v>
      </c>
      <c r="P30" s="135"/>
      <c r="Q30" s="198"/>
      <c r="R30" s="77"/>
      <c r="S30" s="77"/>
    </row>
    <row r="31" spans="1:19" ht="15">
      <c r="A31" s="57" t="s">
        <v>58</v>
      </c>
      <c r="B31" s="58" t="s">
        <v>59</v>
      </c>
      <c r="C31" s="7">
        <v>74</v>
      </c>
      <c r="D31" s="7">
        <v>74</v>
      </c>
      <c r="E31" s="7">
        <v>74</v>
      </c>
      <c r="F31" s="7">
        <v>74</v>
      </c>
      <c r="G31" s="7">
        <v>74</v>
      </c>
      <c r="H31" s="7">
        <v>77</v>
      </c>
      <c r="I31" s="7">
        <v>74</v>
      </c>
      <c r="J31" s="7">
        <v>74</v>
      </c>
      <c r="K31" s="7">
        <v>74</v>
      </c>
      <c r="L31" s="7">
        <v>74</v>
      </c>
      <c r="M31" s="7">
        <v>75</v>
      </c>
      <c r="N31" s="7">
        <v>75</v>
      </c>
      <c r="O31" s="10">
        <v>893</v>
      </c>
      <c r="P31" s="135"/>
      <c r="Q31" s="198"/>
      <c r="R31" s="77"/>
      <c r="S31" s="77"/>
    </row>
    <row r="32" spans="1:19" ht="15" hidden="1">
      <c r="A32" s="57" t="s">
        <v>316</v>
      </c>
      <c r="B32" s="58" t="s">
        <v>317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0"/>
      <c r="P32" s="135"/>
      <c r="Q32" s="198"/>
      <c r="R32" s="77"/>
      <c r="S32" s="77"/>
    </row>
    <row r="33" spans="1:19" ht="15">
      <c r="A33" s="57" t="s">
        <v>318</v>
      </c>
      <c r="B33" s="58" t="s">
        <v>61</v>
      </c>
      <c r="C33" s="7"/>
      <c r="D33" s="7">
        <v>35</v>
      </c>
      <c r="E33" s="7"/>
      <c r="F33" s="7"/>
      <c r="G33" s="7">
        <v>37</v>
      </c>
      <c r="H33" s="7"/>
      <c r="I33" s="7"/>
      <c r="J33" s="7">
        <v>70</v>
      </c>
      <c r="K33" s="7"/>
      <c r="L33" s="7"/>
      <c r="M33" s="7"/>
      <c r="N33" s="7">
        <v>40</v>
      </c>
      <c r="O33" s="10">
        <v>182</v>
      </c>
      <c r="P33" s="135"/>
      <c r="Q33" s="198"/>
      <c r="R33" s="77"/>
      <c r="S33" s="77"/>
    </row>
    <row r="34" spans="1:19" ht="15">
      <c r="A34" s="57" t="s">
        <v>62</v>
      </c>
      <c r="B34" s="58" t="s">
        <v>63</v>
      </c>
      <c r="C34" s="7"/>
      <c r="D34" s="7"/>
      <c r="E34" s="7"/>
      <c r="F34" s="7"/>
      <c r="G34" s="7">
        <v>120</v>
      </c>
      <c r="H34" s="7"/>
      <c r="I34" s="7"/>
      <c r="J34" s="7">
        <v>850</v>
      </c>
      <c r="K34" s="7"/>
      <c r="L34" s="7"/>
      <c r="M34" s="7"/>
      <c r="N34" s="7"/>
      <c r="O34" s="10">
        <v>970</v>
      </c>
      <c r="P34" s="135"/>
      <c r="Q34" s="198"/>
      <c r="R34" s="77"/>
      <c r="S34" s="77"/>
    </row>
    <row r="35" spans="1:19" ht="15">
      <c r="A35" s="57" t="s">
        <v>64</v>
      </c>
      <c r="B35" s="58" t="s">
        <v>65</v>
      </c>
      <c r="C35" s="7">
        <v>166</v>
      </c>
      <c r="D35" s="7">
        <v>166</v>
      </c>
      <c r="E35" s="7">
        <v>166</v>
      </c>
      <c r="F35" s="7">
        <v>166</v>
      </c>
      <c r="G35" s="7">
        <v>166</v>
      </c>
      <c r="H35" s="7">
        <v>167</v>
      </c>
      <c r="I35" s="7">
        <v>166</v>
      </c>
      <c r="J35" s="7">
        <v>166</v>
      </c>
      <c r="K35" s="7">
        <v>167</v>
      </c>
      <c r="L35" s="7">
        <v>166</v>
      </c>
      <c r="M35" s="7">
        <v>166</v>
      </c>
      <c r="N35" s="7">
        <v>166</v>
      </c>
      <c r="O35" s="10">
        <v>1994</v>
      </c>
      <c r="P35" s="135"/>
      <c r="Q35" s="198"/>
      <c r="R35" s="77"/>
      <c r="S35" s="77"/>
    </row>
    <row r="36" spans="1:19" s="145" customFormat="1" ht="15">
      <c r="A36" s="147" t="s">
        <v>319</v>
      </c>
      <c r="B36" s="141" t="s">
        <v>67</v>
      </c>
      <c r="C36" s="142">
        <f>SUM(C31:C35)</f>
        <v>240</v>
      </c>
      <c r="D36" s="142">
        <f aca="true" t="shared" si="3" ref="D36:N36">SUM(D31:D35)</f>
        <v>275</v>
      </c>
      <c r="E36" s="142">
        <f t="shared" si="3"/>
        <v>240</v>
      </c>
      <c r="F36" s="142">
        <f t="shared" si="3"/>
        <v>240</v>
      </c>
      <c r="G36" s="142">
        <f t="shared" si="3"/>
        <v>397</v>
      </c>
      <c r="H36" s="142">
        <f t="shared" si="3"/>
        <v>244</v>
      </c>
      <c r="I36" s="142">
        <f t="shared" si="3"/>
        <v>240</v>
      </c>
      <c r="J36" s="142">
        <f t="shared" si="3"/>
        <v>1160</v>
      </c>
      <c r="K36" s="142">
        <f t="shared" si="3"/>
        <v>241</v>
      </c>
      <c r="L36" s="142">
        <f t="shared" si="3"/>
        <v>240</v>
      </c>
      <c r="M36" s="142">
        <f t="shared" si="3"/>
        <v>241</v>
      </c>
      <c r="N36" s="142">
        <f t="shared" si="3"/>
        <v>281</v>
      </c>
      <c r="O36" s="143">
        <f>SUM(O31:O35)</f>
        <v>4039</v>
      </c>
      <c r="P36" s="135"/>
      <c r="Q36" s="198"/>
      <c r="R36" s="77"/>
      <c r="S36" s="77"/>
    </row>
    <row r="37" spans="1:19" ht="15">
      <c r="A37" s="57" t="s">
        <v>320</v>
      </c>
      <c r="B37" s="58" t="s">
        <v>69</v>
      </c>
      <c r="C37" s="7">
        <v>104</v>
      </c>
      <c r="D37" s="7">
        <v>104</v>
      </c>
      <c r="E37" s="7">
        <v>104</v>
      </c>
      <c r="F37" s="7">
        <v>103</v>
      </c>
      <c r="G37" s="7">
        <v>104</v>
      </c>
      <c r="H37" s="7">
        <v>104</v>
      </c>
      <c r="I37" s="7">
        <v>103</v>
      </c>
      <c r="J37" s="7">
        <v>104</v>
      </c>
      <c r="K37" s="7">
        <v>104</v>
      </c>
      <c r="L37" s="7">
        <v>104</v>
      </c>
      <c r="M37" s="7">
        <v>104</v>
      </c>
      <c r="N37" s="7">
        <v>104</v>
      </c>
      <c r="O37" s="10">
        <v>1246</v>
      </c>
      <c r="P37" s="135"/>
      <c r="Q37" s="198"/>
      <c r="R37" s="77"/>
      <c r="S37" s="77"/>
    </row>
    <row r="38" spans="1:19" ht="15">
      <c r="A38" s="57" t="s">
        <v>321</v>
      </c>
      <c r="B38" s="58" t="s">
        <v>71</v>
      </c>
      <c r="C38" s="7"/>
      <c r="D38" s="7"/>
      <c r="E38" s="7">
        <v>1</v>
      </c>
      <c r="F38" s="7"/>
      <c r="G38" s="7"/>
      <c r="H38" s="7"/>
      <c r="I38" s="7"/>
      <c r="J38" s="7"/>
      <c r="K38" s="7"/>
      <c r="L38" s="7"/>
      <c r="M38" s="7"/>
      <c r="N38" s="7"/>
      <c r="O38" s="10">
        <v>1</v>
      </c>
      <c r="P38" s="135"/>
      <c r="Q38" s="198"/>
      <c r="R38" s="77"/>
      <c r="S38" s="77"/>
    </row>
    <row r="39" spans="1:19" ht="15">
      <c r="A39" s="57" t="s">
        <v>322</v>
      </c>
      <c r="B39" s="58" t="s">
        <v>73</v>
      </c>
      <c r="C39" s="7">
        <v>10</v>
      </c>
      <c r="D39" s="7">
        <v>10</v>
      </c>
      <c r="E39" s="7">
        <v>10</v>
      </c>
      <c r="F39" s="7">
        <v>10</v>
      </c>
      <c r="G39" s="7">
        <v>10</v>
      </c>
      <c r="H39" s="7">
        <v>10</v>
      </c>
      <c r="I39" s="7">
        <v>10</v>
      </c>
      <c r="J39" s="7">
        <v>10</v>
      </c>
      <c r="K39" s="7">
        <v>10</v>
      </c>
      <c r="L39" s="7">
        <v>10</v>
      </c>
      <c r="M39" s="7">
        <v>10</v>
      </c>
      <c r="N39" s="7">
        <v>10</v>
      </c>
      <c r="O39" s="10">
        <v>119</v>
      </c>
      <c r="P39" s="135"/>
      <c r="Q39" s="198"/>
      <c r="R39" s="77"/>
      <c r="S39" s="77"/>
    </row>
    <row r="40" spans="1:19" s="145" customFormat="1" ht="15">
      <c r="A40" s="147" t="s">
        <v>323</v>
      </c>
      <c r="B40" s="141" t="s">
        <v>75</v>
      </c>
      <c r="C40" s="142">
        <f>SUM(C37:C39)</f>
        <v>114</v>
      </c>
      <c r="D40" s="142">
        <f aca="true" t="shared" si="4" ref="D40:N40">SUM(D37:D39)</f>
        <v>114</v>
      </c>
      <c r="E40" s="142">
        <v>114</v>
      </c>
      <c r="F40" s="142">
        <f t="shared" si="4"/>
        <v>113</v>
      </c>
      <c r="G40" s="142">
        <f t="shared" si="4"/>
        <v>114</v>
      </c>
      <c r="H40" s="142">
        <f t="shared" si="4"/>
        <v>114</v>
      </c>
      <c r="I40" s="142">
        <v>114</v>
      </c>
      <c r="J40" s="142">
        <f t="shared" si="4"/>
        <v>114</v>
      </c>
      <c r="K40" s="142">
        <f t="shared" si="4"/>
        <v>114</v>
      </c>
      <c r="L40" s="142">
        <f t="shared" si="4"/>
        <v>114</v>
      </c>
      <c r="M40" s="142">
        <f t="shared" si="4"/>
        <v>114</v>
      </c>
      <c r="N40" s="142">
        <f t="shared" si="4"/>
        <v>114</v>
      </c>
      <c r="O40" s="142">
        <v>1367</v>
      </c>
      <c r="P40" s="135"/>
      <c r="Q40" s="198"/>
      <c r="R40" s="77"/>
      <c r="S40" s="77"/>
    </row>
    <row r="41" spans="1:19" s="153" customFormat="1" ht="15.75">
      <c r="A41" s="109" t="s">
        <v>76</v>
      </c>
      <c r="B41" s="149" t="s">
        <v>77</v>
      </c>
      <c r="C41" s="150">
        <f>SUM(C29+C30+C36+C40)</f>
        <v>415</v>
      </c>
      <c r="D41" s="150">
        <f aca="true" t="shared" si="5" ref="D41:O41">SUM(D29+D30+D36+D40)</f>
        <v>450</v>
      </c>
      <c r="E41" s="150">
        <f t="shared" si="5"/>
        <v>415</v>
      </c>
      <c r="F41" s="150">
        <f t="shared" si="5"/>
        <v>414</v>
      </c>
      <c r="G41" s="150">
        <f t="shared" si="5"/>
        <v>572</v>
      </c>
      <c r="H41" s="150">
        <f t="shared" si="5"/>
        <v>419</v>
      </c>
      <c r="I41" s="150">
        <f t="shared" si="5"/>
        <v>415</v>
      </c>
      <c r="J41" s="150">
        <f t="shared" si="5"/>
        <v>1336</v>
      </c>
      <c r="K41" s="150">
        <f t="shared" si="5"/>
        <v>417</v>
      </c>
      <c r="L41" s="150">
        <f t="shared" si="5"/>
        <v>416</v>
      </c>
      <c r="M41" s="150">
        <f t="shared" si="5"/>
        <v>416</v>
      </c>
      <c r="N41" s="150">
        <f t="shared" si="5"/>
        <v>457</v>
      </c>
      <c r="O41" s="150">
        <f t="shared" si="5"/>
        <v>6142</v>
      </c>
      <c r="P41" s="151"/>
      <c r="Q41" s="198"/>
      <c r="R41" s="152"/>
      <c r="S41" s="77"/>
    </row>
    <row r="42" spans="1:19" s="156" customFormat="1" ht="15.75">
      <c r="A42" s="111" t="s">
        <v>78</v>
      </c>
      <c r="B42" s="154" t="s">
        <v>79</v>
      </c>
      <c r="C42" s="155"/>
      <c r="D42" s="155"/>
      <c r="E42" s="155"/>
      <c r="F42" s="155"/>
      <c r="G42" s="155"/>
      <c r="H42" s="155"/>
      <c r="I42" s="155"/>
      <c r="J42" s="155">
        <v>17</v>
      </c>
      <c r="K42" s="155"/>
      <c r="L42" s="155"/>
      <c r="M42" s="155"/>
      <c r="N42" s="155">
        <v>18</v>
      </c>
      <c r="O42" s="155">
        <v>35</v>
      </c>
      <c r="P42" s="151"/>
      <c r="Q42" s="198"/>
      <c r="R42" s="152"/>
      <c r="S42" s="77"/>
    </row>
    <row r="43" spans="1:19" ht="15.75" customHeight="1">
      <c r="A43" s="157" t="s">
        <v>80</v>
      </c>
      <c r="B43" s="58" t="s">
        <v>81</v>
      </c>
      <c r="C43" s="7"/>
      <c r="D43" s="7"/>
      <c r="E43" s="7"/>
      <c r="F43" s="7"/>
      <c r="G43" s="7"/>
      <c r="H43" s="7"/>
      <c r="I43" s="7"/>
      <c r="J43" s="7"/>
      <c r="K43" s="7">
        <v>383</v>
      </c>
      <c r="L43" s="7"/>
      <c r="M43" s="7"/>
      <c r="N43" s="7">
        <v>1149</v>
      </c>
      <c r="O43" s="10">
        <v>1532</v>
      </c>
      <c r="P43" s="135"/>
      <c r="Q43" s="198"/>
      <c r="R43" s="77"/>
      <c r="S43" s="77"/>
    </row>
    <row r="44" spans="1:19" s="160" customFormat="1" ht="15.75" customHeight="1">
      <c r="A44" s="34" t="s">
        <v>82</v>
      </c>
      <c r="B44" s="158" t="s">
        <v>83</v>
      </c>
      <c r="C44" s="159">
        <f>SUM(C42:C43)</f>
        <v>0</v>
      </c>
      <c r="D44" s="159">
        <f aca="true" t="shared" si="6" ref="D44:N44">SUM(D42:D43)</f>
        <v>0</v>
      </c>
      <c r="E44" s="159">
        <f t="shared" si="6"/>
        <v>0</v>
      </c>
      <c r="F44" s="159">
        <f t="shared" si="6"/>
        <v>0</v>
      </c>
      <c r="G44" s="159">
        <f t="shared" si="6"/>
        <v>0</v>
      </c>
      <c r="H44" s="159">
        <f t="shared" si="6"/>
        <v>0</v>
      </c>
      <c r="I44" s="159">
        <f t="shared" si="6"/>
        <v>0</v>
      </c>
      <c r="J44" s="159">
        <f t="shared" si="6"/>
        <v>17</v>
      </c>
      <c r="K44" s="159">
        <f t="shared" si="6"/>
        <v>383</v>
      </c>
      <c r="L44" s="159">
        <f t="shared" si="6"/>
        <v>0</v>
      </c>
      <c r="M44" s="159">
        <f t="shared" si="6"/>
        <v>0</v>
      </c>
      <c r="N44" s="159">
        <f t="shared" si="6"/>
        <v>1167</v>
      </c>
      <c r="O44" s="159">
        <f>SUM(O42:O43)</f>
        <v>1567</v>
      </c>
      <c r="P44" s="151"/>
      <c r="Q44" s="198"/>
      <c r="R44" s="152"/>
      <c r="S44" s="77"/>
    </row>
    <row r="45" spans="1:19" ht="15.75" customHeight="1">
      <c r="A45" s="161" t="s">
        <v>87</v>
      </c>
      <c r="B45" s="58" t="s">
        <v>88</v>
      </c>
      <c r="C45" s="7"/>
      <c r="D45" s="7"/>
      <c r="E45" s="7">
        <v>96</v>
      </c>
      <c r="F45" s="7"/>
      <c r="G45" s="7"/>
      <c r="H45" s="7"/>
      <c r="I45" s="7"/>
      <c r="J45" s="7"/>
      <c r="K45" s="7"/>
      <c r="L45" s="7"/>
      <c r="M45" s="7"/>
      <c r="N45" s="7"/>
      <c r="O45" s="10">
        <v>96</v>
      </c>
      <c r="P45" s="135"/>
      <c r="Q45" s="198"/>
      <c r="R45" s="77"/>
      <c r="S45" s="77"/>
    </row>
    <row r="46" spans="1:19" ht="15">
      <c r="A46" s="161" t="s">
        <v>89</v>
      </c>
      <c r="B46" s="58" t="s">
        <v>90</v>
      </c>
      <c r="C46" s="7"/>
      <c r="D46" s="7"/>
      <c r="E46" s="7">
        <v>34</v>
      </c>
      <c r="F46" s="7"/>
      <c r="G46" s="7"/>
      <c r="H46" s="7">
        <v>34</v>
      </c>
      <c r="I46" s="7"/>
      <c r="J46" s="7"/>
      <c r="K46" s="7">
        <v>34</v>
      </c>
      <c r="L46" s="7"/>
      <c r="M46" s="7">
        <v>30</v>
      </c>
      <c r="N46" s="7">
        <v>34</v>
      </c>
      <c r="O46" s="10">
        <v>166</v>
      </c>
      <c r="P46" s="135"/>
      <c r="Q46" s="198"/>
      <c r="R46" s="77"/>
      <c r="S46" s="77"/>
    </row>
    <row r="47" spans="1:19" ht="30" hidden="1">
      <c r="A47" s="161" t="s">
        <v>324</v>
      </c>
      <c r="B47" s="58" t="s">
        <v>325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0"/>
      <c r="P47" s="135"/>
      <c r="Q47" s="198"/>
      <c r="R47" s="77"/>
      <c r="S47" s="77"/>
    </row>
    <row r="48" spans="1:19" ht="30" hidden="1">
      <c r="A48" s="161" t="s">
        <v>326</v>
      </c>
      <c r="B48" s="58" t="s">
        <v>327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0"/>
      <c r="P48" s="135"/>
      <c r="Q48" s="198"/>
      <c r="R48" s="77"/>
      <c r="S48" s="77"/>
    </row>
    <row r="49" spans="1:19" ht="15">
      <c r="A49" s="161" t="s">
        <v>328</v>
      </c>
      <c r="B49" s="58" t="s">
        <v>92</v>
      </c>
      <c r="C49" s="7"/>
      <c r="D49" s="7"/>
      <c r="E49" s="7">
        <v>83</v>
      </c>
      <c r="F49" s="7"/>
      <c r="G49" s="7"/>
      <c r="H49" s="7">
        <v>84</v>
      </c>
      <c r="I49" s="7"/>
      <c r="J49" s="7"/>
      <c r="K49" s="7">
        <v>84</v>
      </c>
      <c r="L49" s="7"/>
      <c r="M49" s="7"/>
      <c r="N49" s="7">
        <v>84</v>
      </c>
      <c r="O49" s="10">
        <v>335</v>
      </c>
      <c r="P49" s="135"/>
      <c r="Q49" s="198"/>
      <c r="R49" s="77"/>
      <c r="S49" s="77"/>
    </row>
    <row r="50" spans="1:19" ht="15">
      <c r="A50" s="162" t="s">
        <v>93</v>
      </c>
      <c r="B50" s="58" t="s">
        <v>94</v>
      </c>
      <c r="C50" s="7"/>
      <c r="D50" s="7"/>
      <c r="E50" s="7"/>
      <c r="F50" s="7"/>
      <c r="G50" s="7">
        <v>12357</v>
      </c>
      <c r="H50" s="7"/>
      <c r="I50" s="7"/>
      <c r="J50" s="7"/>
      <c r="K50" s="7"/>
      <c r="L50" s="7"/>
      <c r="M50" s="7"/>
      <c r="N50" s="7"/>
      <c r="O50" s="10">
        <v>12357</v>
      </c>
      <c r="P50" s="135"/>
      <c r="Q50" s="198"/>
      <c r="R50" s="77"/>
      <c r="S50" s="77"/>
    </row>
    <row r="51" spans="1:19" s="153" customFormat="1" ht="15.75">
      <c r="A51" s="109" t="s">
        <v>95</v>
      </c>
      <c r="B51" s="149" t="s">
        <v>96</v>
      </c>
      <c r="C51" s="150">
        <f>SUM(C45:C50)</f>
        <v>0</v>
      </c>
      <c r="D51" s="150">
        <f aca="true" t="shared" si="7" ref="D51:O51">SUM(D45:D50)</f>
        <v>0</v>
      </c>
      <c r="E51" s="150">
        <f t="shared" si="7"/>
        <v>213</v>
      </c>
      <c r="F51" s="150">
        <f t="shared" si="7"/>
        <v>0</v>
      </c>
      <c r="G51" s="150">
        <f t="shared" si="7"/>
        <v>12357</v>
      </c>
      <c r="H51" s="150">
        <f t="shared" si="7"/>
        <v>118</v>
      </c>
      <c r="I51" s="150">
        <f t="shared" si="7"/>
        <v>0</v>
      </c>
      <c r="J51" s="150">
        <f t="shared" si="7"/>
        <v>0</v>
      </c>
      <c r="K51" s="150">
        <f t="shared" si="7"/>
        <v>118</v>
      </c>
      <c r="L51" s="150">
        <f t="shared" si="7"/>
        <v>0</v>
      </c>
      <c r="M51" s="150">
        <f t="shared" si="7"/>
        <v>30</v>
      </c>
      <c r="N51" s="150">
        <f t="shared" si="7"/>
        <v>118</v>
      </c>
      <c r="O51" s="150">
        <f t="shared" si="7"/>
        <v>12954</v>
      </c>
      <c r="P51" s="151"/>
      <c r="Q51" s="198"/>
      <c r="R51" s="152"/>
      <c r="S51" s="77"/>
    </row>
    <row r="52" spans="1:19" s="167" customFormat="1" ht="15">
      <c r="A52" s="163" t="s">
        <v>97</v>
      </c>
      <c r="B52" s="164"/>
      <c r="C52" s="165">
        <v>1935</v>
      </c>
      <c r="D52" s="165">
        <v>1935</v>
      </c>
      <c r="E52" s="165">
        <v>1934</v>
      </c>
      <c r="F52" s="165">
        <v>1935</v>
      </c>
      <c r="G52" s="165">
        <v>1935</v>
      </c>
      <c r="H52" s="165">
        <v>1934</v>
      </c>
      <c r="I52" s="165">
        <v>1935</v>
      </c>
      <c r="J52" s="165">
        <v>1935</v>
      </c>
      <c r="K52" s="165">
        <v>1935</v>
      </c>
      <c r="L52" s="165">
        <v>1935</v>
      </c>
      <c r="M52" s="165">
        <v>1935</v>
      </c>
      <c r="N52" s="165">
        <v>1935</v>
      </c>
      <c r="O52" s="166">
        <f>SUM(O23+O24+O41+O44+O51)</f>
        <v>23613</v>
      </c>
      <c r="P52" s="135"/>
      <c r="Q52" s="198"/>
      <c r="R52" s="77"/>
      <c r="S52" s="77"/>
    </row>
    <row r="53" spans="1:19" ht="15">
      <c r="A53" s="168" t="s">
        <v>98</v>
      </c>
      <c r="B53" s="58" t="s">
        <v>99</v>
      </c>
      <c r="C53" s="7"/>
      <c r="D53" s="7"/>
      <c r="E53" s="7"/>
      <c r="F53" s="7"/>
      <c r="G53" s="7"/>
      <c r="H53" s="7">
        <v>450</v>
      </c>
      <c r="I53" s="7"/>
      <c r="J53" s="7"/>
      <c r="K53" s="7">
        <v>482</v>
      </c>
      <c r="L53" s="7"/>
      <c r="M53" s="7"/>
      <c r="N53" s="7"/>
      <c r="O53" s="10">
        <v>932</v>
      </c>
      <c r="P53" s="135"/>
      <c r="Q53" s="198"/>
      <c r="R53" s="77"/>
      <c r="S53" s="77"/>
    </row>
    <row r="54" spans="1:19" ht="15">
      <c r="A54" s="168" t="s">
        <v>100</v>
      </c>
      <c r="B54" s="58" t="s">
        <v>101</v>
      </c>
      <c r="C54" s="7"/>
      <c r="D54" s="7"/>
      <c r="E54" s="7"/>
      <c r="F54" s="7"/>
      <c r="G54" s="7">
        <v>131</v>
      </c>
      <c r="H54" s="7"/>
      <c r="I54" s="7"/>
      <c r="J54" s="7"/>
      <c r="K54" s="7"/>
      <c r="L54" s="7"/>
      <c r="M54" s="7"/>
      <c r="N54" s="7"/>
      <c r="O54" s="10">
        <v>131</v>
      </c>
      <c r="P54" s="135"/>
      <c r="Q54" s="198"/>
      <c r="R54" s="77"/>
      <c r="S54" s="77"/>
    </row>
    <row r="55" spans="1:19" ht="15">
      <c r="A55" s="146" t="s">
        <v>102</v>
      </c>
      <c r="B55" s="58" t="s">
        <v>103</v>
      </c>
      <c r="C55" s="7"/>
      <c r="D55" s="7"/>
      <c r="E55" s="7"/>
      <c r="F55" s="7"/>
      <c r="G55" s="7">
        <v>35</v>
      </c>
      <c r="H55" s="7">
        <v>121</v>
      </c>
      <c r="I55" s="7"/>
      <c r="J55" s="7"/>
      <c r="K55" s="7">
        <v>177</v>
      </c>
      <c r="L55" s="7"/>
      <c r="M55" s="7"/>
      <c r="N55" s="7"/>
      <c r="O55" s="10">
        <v>333</v>
      </c>
      <c r="P55" s="135"/>
      <c r="Q55" s="198"/>
      <c r="R55" s="77"/>
      <c r="S55" s="77"/>
    </row>
    <row r="56" spans="1:19" s="101" customFormat="1" ht="15">
      <c r="A56" s="42" t="s">
        <v>104</v>
      </c>
      <c r="B56" s="26" t="s">
        <v>105</v>
      </c>
      <c r="C56" s="10">
        <f>SUM(C53:C55)</f>
        <v>0</v>
      </c>
      <c r="D56" s="10">
        <f aca="true" t="shared" si="8" ref="D56:N56">SUM(D53:D55)</f>
        <v>0</v>
      </c>
      <c r="E56" s="10">
        <f t="shared" si="8"/>
        <v>0</v>
      </c>
      <c r="F56" s="10">
        <f t="shared" si="8"/>
        <v>0</v>
      </c>
      <c r="G56" s="10">
        <f t="shared" si="8"/>
        <v>166</v>
      </c>
      <c r="H56" s="10">
        <f t="shared" si="8"/>
        <v>571</v>
      </c>
      <c r="I56" s="10">
        <f t="shared" si="8"/>
        <v>0</v>
      </c>
      <c r="J56" s="10">
        <f t="shared" si="8"/>
        <v>0</v>
      </c>
      <c r="K56" s="10">
        <f t="shared" si="8"/>
        <v>659</v>
      </c>
      <c r="L56" s="10">
        <f t="shared" si="8"/>
        <v>0</v>
      </c>
      <c r="M56" s="10">
        <f t="shared" si="8"/>
        <v>0</v>
      </c>
      <c r="N56" s="10">
        <f t="shared" si="8"/>
        <v>0</v>
      </c>
      <c r="O56" s="10">
        <f>SUM(O53:O55)</f>
        <v>1396</v>
      </c>
      <c r="P56" s="169"/>
      <c r="Q56" s="198"/>
      <c r="R56" s="77"/>
      <c r="S56" s="77"/>
    </row>
    <row r="57" spans="1:19" ht="15" hidden="1">
      <c r="A57" s="157" t="s">
        <v>106</v>
      </c>
      <c r="B57" s="58" t="s">
        <v>107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0"/>
      <c r="P57" s="135"/>
      <c r="Q57" s="198"/>
      <c r="R57" s="77"/>
      <c r="S57" s="77"/>
    </row>
    <row r="58" spans="1:19" ht="15" hidden="1">
      <c r="A58" s="157" t="s">
        <v>198</v>
      </c>
      <c r="B58" s="58" t="s">
        <v>199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0"/>
      <c r="P58" s="135"/>
      <c r="Q58" s="198"/>
      <c r="R58" s="77"/>
      <c r="S58" s="77"/>
    </row>
    <row r="59" spans="1:19" ht="15">
      <c r="A59" s="157" t="s">
        <v>329</v>
      </c>
      <c r="B59" s="58" t="s">
        <v>107</v>
      </c>
      <c r="C59" s="7"/>
      <c r="D59" s="7"/>
      <c r="E59" s="7"/>
      <c r="F59" s="7"/>
      <c r="G59" s="7"/>
      <c r="H59" s="7"/>
      <c r="I59" s="7"/>
      <c r="J59" s="7">
        <v>5889</v>
      </c>
      <c r="K59" s="7"/>
      <c r="L59" s="7"/>
      <c r="M59" s="7"/>
      <c r="N59" s="7"/>
      <c r="O59" s="10">
        <v>5890</v>
      </c>
      <c r="P59" s="135"/>
      <c r="Q59" s="116"/>
      <c r="R59" s="77"/>
      <c r="S59" s="77"/>
    </row>
    <row r="60" spans="1:19" ht="15">
      <c r="A60" s="157" t="s">
        <v>330</v>
      </c>
      <c r="B60" s="58" t="s">
        <v>201</v>
      </c>
      <c r="C60" s="7"/>
      <c r="D60" s="7"/>
      <c r="E60" s="7"/>
      <c r="F60" s="7"/>
      <c r="G60" s="7"/>
      <c r="H60" s="7">
        <v>51</v>
      </c>
      <c r="I60" s="7"/>
      <c r="J60" s="7"/>
      <c r="K60" s="7"/>
      <c r="L60" s="7"/>
      <c r="M60" s="7"/>
      <c r="N60" s="7"/>
      <c r="O60" s="10">
        <v>51</v>
      </c>
      <c r="P60" s="135"/>
      <c r="Q60" s="116"/>
      <c r="R60" s="77"/>
      <c r="S60" s="77"/>
    </row>
    <row r="61" spans="1:19" ht="15">
      <c r="A61" s="157" t="s">
        <v>110</v>
      </c>
      <c r="B61" s="58" t="s">
        <v>111</v>
      </c>
      <c r="C61" s="7"/>
      <c r="D61" s="7"/>
      <c r="E61" s="7"/>
      <c r="F61" s="7"/>
      <c r="G61" s="7"/>
      <c r="H61" s="7">
        <v>14</v>
      </c>
      <c r="I61" s="7"/>
      <c r="J61" s="7">
        <v>1090</v>
      </c>
      <c r="K61" s="7"/>
      <c r="L61" s="7"/>
      <c r="M61" s="7"/>
      <c r="N61" s="7"/>
      <c r="O61" s="10">
        <v>1104</v>
      </c>
      <c r="P61" s="135"/>
      <c r="Q61" s="116"/>
      <c r="R61" s="77"/>
      <c r="S61" s="77"/>
    </row>
    <row r="62" spans="1:19" s="101" customFormat="1" ht="15">
      <c r="A62" s="34" t="s">
        <v>112</v>
      </c>
      <c r="B62" s="26" t="s">
        <v>113</v>
      </c>
      <c r="C62" s="10">
        <f>SUM(C59:C61)</f>
        <v>0</v>
      </c>
      <c r="D62" s="10">
        <f aca="true" t="shared" si="9" ref="D62:N62">SUM(D59:D61)</f>
        <v>0</v>
      </c>
      <c r="E62" s="10">
        <f t="shared" si="9"/>
        <v>0</v>
      </c>
      <c r="F62" s="10">
        <f t="shared" si="9"/>
        <v>0</v>
      </c>
      <c r="G62" s="10">
        <f t="shared" si="9"/>
        <v>0</v>
      </c>
      <c r="H62" s="10">
        <f t="shared" si="9"/>
        <v>65</v>
      </c>
      <c r="I62" s="10">
        <f t="shared" si="9"/>
        <v>0</v>
      </c>
      <c r="J62" s="10">
        <f t="shared" si="9"/>
        <v>6979</v>
      </c>
      <c r="K62" s="10">
        <f t="shared" si="9"/>
        <v>0</v>
      </c>
      <c r="L62" s="10">
        <f t="shared" si="9"/>
        <v>0</v>
      </c>
      <c r="M62" s="10">
        <f t="shared" si="9"/>
        <v>0</v>
      </c>
      <c r="N62" s="10">
        <f t="shared" si="9"/>
        <v>0</v>
      </c>
      <c r="O62" s="10">
        <f>SUM(O59:O61)</f>
        <v>7045</v>
      </c>
      <c r="P62" s="169"/>
      <c r="Q62" s="116"/>
      <c r="R62" s="77"/>
      <c r="S62" s="77"/>
    </row>
    <row r="63" spans="1:19" ht="15">
      <c r="A63" s="157" t="s">
        <v>114</v>
      </c>
      <c r="B63" s="58" t="s">
        <v>115</v>
      </c>
      <c r="C63" s="7"/>
      <c r="D63" s="7"/>
      <c r="E63" s="7"/>
      <c r="F63" s="7"/>
      <c r="G63" s="7"/>
      <c r="H63" s="7"/>
      <c r="I63" s="7">
        <v>200</v>
      </c>
      <c r="J63" s="7"/>
      <c r="K63" s="7"/>
      <c r="L63" s="7"/>
      <c r="M63" s="7"/>
      <c r="N63" s="7"/>
      <c r="O63" s="10">
        <v>200</v>
      </c>
      <c r="P63" s="135"/>
      <c r="Q63" s="116"/>
      <c r="R63" s="77"/>
      <c r="S63" s="77"/>
    </row>
    <row r="64" spans="1:19" s="101" customFormat="1" ht="15">
      <c r="A64" s="34" t="s">
        <v>116</v>
      </c>
      <c r="B64" s="26" t="s">
        <v>117</v>
      </c>
      <c r="C64" s="10">
        <f>SUM(C63)</f>
        <v>0</v>
      </c>
      <c r="D64" s="10">
        <f aca="true" t="shared" si="10" ref="D64:N64">SUM(D63)</f>
        <v>0</v>
      </c>
      <c r="E64" s="10">
        <f t="shared" si="10"/>
        <v>0</v>
      </c>
      <c r="F64" s="10">
        <f t="shared" si="10"/>
        <v>0</v>
      </c>
      <c r="G64" s="10">
        <f t="shared" si="10"/>
        <v>0</v>
      </c>
      <c r="H64" s="10">
        <f t="shared" si="10"/>
        <v>0</v>
      </c>
      <c r="I64" s="10">
        <f t="shared" si="10"/>
        <v>200</v>
      </c>
      <c r="J64" s="10">
        <f t="shared" si="10"/>
        <v>0</v>
      </c>
      <c r="K64" s="10">
        <f t="shared" si="10"/>
        <v>0</v>
      </c>
      <c r="L64" s="10">
        <f t="shared" si="10"/>
        <v>0</v>
      </c>
      <c r="M64" s="10">
        <f t="shared" si="10"/>
        <v>0</v>
      </c>
      <c r="N64" s="10">
        <f t="shared" si="10"/>
        <v>0</v>
      </c>
      <c r="O64" s="10">
        <f>SUM(O63)</f>
        <v>200</v>
      </c>
      <c r="P64" s="169"/>
      <c r="Q64" s="116"/>
      <c r="R64" s="77"/>
      <c r="S64" s="77"/>
    </row>
    <row r="65" spans="1:19" s="167" customFormat="1" ht="15">
      <c r="A65" s="163" t="s">
        <v>118</v>
      </c>
      <c r="B65" s="164"/>
      <c r="C65" s="165">
        <f>SUM(C56+C62+C64)</f>
        <v>0</v>
      </c>
      <c r="D65" s="165">
        <f aca="true" t="shared" si="11" ref="D65:N65">SUM(D56+D62+D64)</f>
        <v>0</v>
      </c>
      <c r="E65" s="165">
        <f t="shared" si="11"/>
        <v>0</v>
      </c>
      <c r="F65" s="165">
        <f t="shared" si="11"/>
        <v>0</v>
      </c>
      <c r="G65" s="165">
        <f t="shared" si="11"/>
        <v>166</v>
      </c>
      <c r="H65" s="165">
        <f t="shared" si="11"/>
        <v>636</v>
      </c>
      <c r="I65" s="165">
        <f t="shared" si="11"/>
        <v>200</v>
      </c>
      <c r="J65" s="165">
        <f t="shared" si="11"/>
        <v>6979</v>
      </c>
      <c r="K65" s="165">
        <f t="shared" si="11"/>
        <v>659</v>
      </c>
      <c r="L65" s="165">
        <f t="shared" si="11"/>
        <v>0</v>
      </c>
      <c r="M65" s="165">
        <f t="shared" si="11"/>
        <v>0</v>
      </c>
      <c r="N65" s="165">
        <f t="shared" si="11"/>
        <v>0</v>
      </c>
      <c r="O65" s="165">
        <f>SUM(O56+O62+O64)</f>
        <v>8641</v>
      </c>
      <c r="P65" s="170"/>
      <c r="Q65" s="116"/>
      <c r="R65" s="77"/>
      <c r="S65" s="77"/>
    </row>
    <row r="66" spans="1:19" s="174" customFormat="1" ht="15">
      <c r="A66" s="171" t="s">
        <v>119</v>
      </c>
      <c r="B66" s="81" t="s">
        <v>120</v>
      </c>
      <c r="C66" s="172">
        <f aca="true" t="shared" si="12" ref="C66:N66">SUM(C23+C24+C41+C44+C51+C56+C62+C64)</f>
        <v>656</v>
      </c>
      <c r="D66" s="172">
        <f t="shared" si="12"/>
        <v>692</v>
      </c>
      <c r="E66" s="172">
        <f t="shared" si="12"/>
        <v>869</v>
      </c>
      <c r="F66" s="172">
        <f t="shared" si="12"/>
        <v>656</v>
      </c>
      <c r="G66" s="172">
        <f t="shared" si="12"/>
        <v>13336</v>
      </c>
      <c r="H66" s="172">
        <f t="shared" si="12"/>
        <v>1415</v>
      </c>
      <c r="I66" s="172">
        <f t="shared" si="12"/>
        <v>856</v>
      </c>
      <c r="J66" s="172">
        <f t="shared" si="12"/>
        <v>8574</v>
      </c>
      <c r="K66" s="172">
        <f t="shared" si="12"/>
        <v>1819</v>
      </c>
      <c r="L66" s="172">
        <f t="shared" si="12"/>
        <v>658</v>
      </c>
      <c r="M66" s="172">
        <f t="shared" si="12"/>
        <v>688</v>
      </c>
      <c r="N66" s="172">
        <f t="shared" si="12"/>
        <v>1984</v>
      </c>
      <c r="O66" s="172">
        <f>SUM(O52+O65)</f>
        <v>32254</v>
      </c>
      <c r="P66" s="173"/>
      <c r="Q66" s="116"/>
      <c r="R66" s="77"/>
      <c r="S66" s="77"/>
    </row>
    <row r="67" spans="1:19" s="179" customFormat="1" ht="15">
      <c r="A67" s="175" t="s">
        <v>121</v>
      </c>
      <c r="B67" s="176" t="s">
        <v>122</v>
      </c>
      <c r="C67" s="177">
        <v>417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43">
        <v>417</v>
      </c>
      <c r="P67" s="178"/>
      <c r="Q67" s="116"/>
      <c r="S67" s="77"/>
    </row>
    <row r="68" spans="1:19" s="129" customFormat="1" ht="15">
      <c r="A68" s="180" t="s">
        <v>331</v>
      </c>
      <c r="B68" s="181" t="s">
        <v>332</v>
      </c>
      <c r="C68" s="182">
        <f>SUM(C67)</f>
        <v>417</v>
      </c>
      <c r="D68" s="182">
        <f aca="true" t="shared" si="13" ref="D68:N69">SUM(D67)</f>
        <v>0</v>
      </c>
      <c r="E68" s="182">
        <f t="shared" si="13"/>
        <v>0</v>
      </c>
      <c r="F68" s="182">
        <f t="shared" si="13"/>
        <v>0</v>
      </c>
      <c r="G68" s="182">
        <f t="shared" si="13"/>
        <v>0</v>
      </c>
      <c r="H68" s="182">
        <f t="shared" si="13"/>
        <v>0</v>
      </c>
      <c r="I68" s="182">
        <f t="shared" si="13"/>
        <v>0</v>
      </c>
      <c r="J68" s="182">
        <f t="shared" si="13"/>
        <v>0</v>
      </c>
      <c r="K68" s="182">
        <f t="shared" si="13"/>
        <v>0</v>
      </c>
      <c r="L68" s="182">
        <f t="shared" si="13"/>
        <v>0</v>
      </c>
      <c r="M68" s="182">
        <f t="shared" si="13"/>
        <v>0</v>
      </c>
      <c r="N68" s="182">
        <f t="shared" si="13"/>
        <v>0</v>
      </c>
      <c r="O68" s="182">
        <f>SUM(O67)</f>
        <v>417</v>
      </c>
      <c r="P68" s="183"/>
      <c r="Q68" s="116"/>
      <c r="S68" s="77"/>
    </row>
    <row r="69" spans="1:19" s="174" customFormat="1" ht="15">
      <c r="A69" s="180" t="s">
        <v>123</v>
      </c>
      <c r="B69" s="181" t="s">
        <v>124</v>
      </c>
      <c r="C69" s="172">
        <f>SUM(C68)</f>
        <v>417</v>
      </c>
      <c r="D69" s="172">
        <f t="shared" si="13"/>
        <v>0</v>
      </c>
      <c r="E69" s="172">
        <f t="shared" si="13"/>
        <v>0</v>
      </c>
      <c r="F69" s="172">
        <f t="shared" si="13"/>
        <v>0</v>
      </c>
      <c r="G69" s="172">
        <f t="shared" si="13"/>
        <v>0</v>
      </c>
      <c r="H69" s="172">
        <f t="shared" si="13"/>
        <v>0</v>
      </c>
      <c r="I69" s="172">
        <f t="shared" si="13"/>
        <v>0</v>
      </c>
      <c r="J69" s="172">
        <f t="shared" si="13"/>
        <v>0</v>
      </c>
      <c r="K69" s="172">
        <f t="shared" si="13"/>
        <v>0</v>
      </c>
      <c r="L69" s="172">
        <f t="shared" si="13"/>
        <v>0</v>
      </c>
      <c r="M69" s="172">
        <f t="shared" si="13"/>
        <v>0</v>
      </c>
      <c r="N69" s="172">
        <f t="shared" si="13"/>
        <v>0</v>
      </c>
      <c r="O69" s="172">
        <f>SUM(O68)</f>
        <v>417</v>
      </c>
      <c r="P69" s="173"/>
      <c r="Q69" s="116"/>
      <c r="S69" s="77"/>
    </row>
    <row r="70" spans="1:19" s="174" customFormat="1" ht="15">
      <c r="A70" s="184" t="s">
        <v>16</v>
      </c>
      <c r="B70" s="184"/>
      <c r="C70" s="172">
        <f>SUM(C66+C69)</f>
        <v>1073</v>
      </c>
      <c r="D70" s="172">
        <f aca="true" t="shared" si="14" ref="D70:N70">SUM(D66+D69)</f>
        <v>692</v>
      </c>
      <c r="E70" s="172">
        <f t="shared" si="14"/>
        <v>869</v>
      </c>
      <c r="F70" s="172">
        <f t="shared" si="14"/>
        <v>656</v>
      </c>
      <c r="G70" s="172">
        <f t="shared" si="14"/>
        <v>13336</v>
      </c>
      <c r="H70" s="172">
        <f t="shared" si="14"/>
        <v>1415</v>
      </c>
      <c r="I70" s="172">
        <f t="shared" si="14"/>
        <v>856</v>
      </c>
      <c r="J70" s="172">
        <f t="shared" si="14"/>
        <v>8574</v>
      </c>
      <c r="K70" s="172">
        <f t="shared" si="14"/>
        <v>1819</v>
      </c>
      <c r="L70" s="172">
        <f t="shared" si="14"/>
        <v>658</v>
      </c>
      <c r="M70" s="172">
        <f t="shared" si="14"/>
        <v>688</v>
      </c>
      <c r="N70" s="172">
        <f t="shared" si="14"/>
        <v>1984</v>
      </c>
      <c r="O70" s="172">
        <f>SUM(O52+O65+O69)</f>
        <v>32671</v>
      </c>
      <c r="P70" s="173"/>
      <c r="Q70" s="116"/>
      <c r="S70" s="77"/>
    </row>
    <row r="71" spans="1:19" s="174" customFormat="1" ht="15">
      <c r="A71" s="185"/>
      <c r="B71" s="185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7"/>
      <c r="P71" s="188"/>
      <c r="Q71" s="116"/>
      <c r="S71" s="77"/>
    </row>
    <row r="72" spans="1:19" s="174" customFormat="1" ht="15">
      <c r="A72" s="185"/>
      <c r="B72" s="185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7"/>
      <c r="P72" s="188"/>
      <c r="Q72" s="116"/>
      <c r="S72" s="77"/>
    </row>
    <row r="73" spans="1:19" s="174" customFormat="1" ht="15">
      <c r="A73" s="185"/>
      <c r="B73" s="185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7"/>
      <c r="P73" s="188"/>
      <c r="Q73" s="116"/>
      <c r="S73" s="77"/>
    </row>
    <row r="74" spans="1:19" s="174" customFormat="1" ht="15">
      <c r="A74" s="185"/>
      <c r="B74" s="185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7"/>
      <c r="P74" s="188"/>
      <c r="Q74" s="116"/>
      <c r="S74" s="77"/>
    </row>
    <row r="75" spans="1:19" s="174" customFormat="1" ht="15">
      <c r="A75" s="185"/>
      <c r="B75" s="185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7"/>
      <c r="P75" s="188"/>
      <c r="Q75" s="116"/>
      <c r="S75" s="77"/>
    </row>
    <row r="76" spans="1:19" ht="28.5">
      <c r="A76" s="131" t="s">
        <v>28</v>
      </c>
      <c r="B76" s="132" t="s">
        <v>333</v>
      </c>
      <c r="C76" s="133" t="s">
        <v>277</v>
      </c>
      <c r="D76" s="133" t="s">
        <v>278</v>
      </c>
      <c r="E76" s="133" t="s">
        <v>279</v>
      </c>
      <c r="F76" s="133" t="s">
        <v>280</v>
      </c>
      <c r="G76" s="133" t="s">
        <v>281</v>
      </c>
      <c r="H76" s="133" t="s">
        <v>282</v>
      </c>
      <c r="I76" s="133" t="s">
        <v>283</v>
      </c>
      <c r="J76" s="133" t="s">
        <v>284</v>
      </c>
      <c r="K76" s="133" t="s">
        <v>285</v>
      </c>
      <c r="L76" s="133" t="s">
        <v>286</v>
      </c>
      <c r="M76" s="133" t="s">
        <v>287</v>
      </c>
      <c r="N76" s="133" t="s">
        <v>288</v>
      </c>
      <c r="O76" s="134" t="s">
        <v>289</v>
      </c>
      <c r="P76" s="135"/>
      <c r="Q76" s="116"/>
      <c r="S76" s="77"/>
    </row>
    <row r="77" spans="1:19" s="191" customFormat="1" ht="15">
      <c r="A77" s="146" t="s">
        <v>134</v>
      </c>
      <c r="B77" s="57" t="s">
        <v>135</v>
      </c>
      <c r="C77" s="189">
        <v>748</v>
      </c>
      <c r="D77" s="189">
        <v>748</v>
      </c>
      <c r="E77" s="189">
        <v>747</v>
      </c>
      <c r="F77" s="189">
        <v>747</v>
      </c>
      <c r="G77" s="189">
        <v>748</v>
      </c>
      <c r="H77" s="189">
        <v>748</v>
      </c>
      <c r="I77" s="189">
        <v>748</v>
      </c>
      <c r="J77" s="189">
        <v>748</v>
      </c>
      <c r="K77" s="189">
        <v>748</v>
      </c>
      <c r="L77" s="189">
        <v>747</v>
      </c>
      <c r="M77" s="189">
        <v>748</v>
      </c>
      <c r="N77" s="189">
        <v>747</v>
      </c>
      <c r="O77" s="189">
        <v>8972</v>
      </c>
      <c r="P77" s="190"/>
      <c r="Q77" s="116"/>
      <c r="S77" s="77"/>
    </row>
    <row r="78" spans="1:19" s="191" customFormat="1" ht="15">
      <c r="A78" s="146" t="s">
        <v>334</v>
      </c>
      <c r="B78" s="57" t="s">
        <v>137</v>
      </c>
      <c r="C78" s="189">
        <v>126</v>
      </c>
      <c r="D78" s="189">
        <v>126</v>
      </c>
      <c r="E78" s="189">
        <v>126</v>
      </c>
      <c r="F78" s="189">
        <v>126</v>
      </c>
      <c r="G78" s="189">
        <v>126</v>
      </c>
      <c r="H78" s="189">
        <v>126</v>
      </c>
      <c r="I78" s="189">
        <v>126</v>
      </c>
      <c r="J78" s="189">
        <v>126</v>
      </c>
      <c r="K78" s="189">
        <v>126</v>
      </c>
      <c r="L78" s="189">
        <v>126</v>
      </c>
      <c r="M78" s="189">
        <v>126</v>
      </c>
      <c r="N78" s="189">
        <v>126</v>
      </c>
      <c r="O78" s="189">
        <v>1512</v>
      </c>
      <c r="P78" s="190"/>
      <c r="Q78" s="116"/>
      <c r="S78" s="77"/>
    </row>
    <row r="79" spans="1:19" s="191" customFormat="1" ht="15">
      <c r="A79" s="146" t="s">
        <v>335</v>
      </c>
      <c r="B79" s="57" t="s">
        <v>139</v>
      </c>
      <c r="C79" s="189">
        <v>100</v>
      </c>
      <c r="D79" s="189">
        <v>100</v>
      </c>
      <c r="E79" s="189">
        <v>100</v>
      </c>
      <c r="F79" s="189">
        <v>100</v>
      </c>
      <c r="G79" s="189">
        <v>100</v>
      </c>
      <c r="H79" s="189">
        <v>100</v>
      </c>
      <c r="I79" s="189">
        <v>100</v>
      </c>
      <c r="J79" s="189">
        <v>100</v>
      </c>
      <c r="K79" s="189">
        <v>100</v>
      </c>
      <c r="L79" s="189">
        <v>100</v>
      </c>
      <c r="M79" s="189">
        <v>100</v>
      </c>
      <c r="N79" s="189">
        <v>100</v>
      </c>
      <c r="O79" s="189">
        <v>1200</v>
      </c>
      <c r="P79" s="190"/>
      <c r="Q79" s="116"/>
      <c r="S79" s="77"/>
    </row>
    <row r="80" spans="1:19" s="101" customFormat="1" ht="15">
      <c r="A80" s="27" t="s">
        <v>142</v>
      </c>
      <c r="B80" s="42" t="s">
        <v>143</v>
      </c>
      <c r="C80" s="10">
        <f>SUM(C77:C79)</f>
        <v>974</v>
      </c>
      <c r="D80" s="10">
        <f aca="true" t="shared" si="15" ref="D80:N80">SUM(D77:D79)</f>
        <v>974</v>
      </c>
      <c r="E80" s="10">
        <f t="shared" si="15"/>
        <v>973</v>
      </c>
      <c r="F80" s="10">
        <f t="shared" si="15"/>
        <v>973</v>
      </c>
      <c r="G80" s="10">
        <f t="shared" si="15"/>
        <v>974</v>
      </c>
      <c r="H80" s="10">
        <f t="shared" si="15"/>
        <v>974</v>
      </c>
      <c r="I80" s="10">
        <f t="shared" si="15"/>
        <v>974</v>
      </c>
      <c r="J80" s="10">
        <f t="shared" si="15"/>
        <v>974</v>
      </c>
      <c r="K80" s="10">
        <f t="shared" si="15"/>
        <v>974</v>
      </c>
      <c r="L80" s="10">
        <f t="shared" si="15"/>
        <v>973</v>
      </c>
      <c r="M80" s="10">
        <f t="shared" si="15"/>
        <v>974</v>
      </c>
      <c r="N80" s="10">
        <f t="shared" si="15"/>
        <v>973</v>
      </c>
      <c r="O80" s="10">
        <f>SUM(O77:O79)</f>
        <v>11684</v>
      </c>
      <c r="P80" s="190"/>
      <c r="Q80" s="116"/>
      <c r="S80" s="77"/>
    </row>
    <row r="81" spans="1:19" ht="15">
      <c r="A81" s="57" t="s">
        <v>336</v>
      </c>
      <c r="B81" s="146" t="s">
        <v>337</v>
      </c>
      <c r="C81" s="7">
        <v>96</v>
      </c>
      <c r="D81" s="7">
        <v>96</v>
      </c>
      <c r="E81" s="7">
        <v>96</v>
      </c>
      <c r="F81" s="7">
        <v>98</v>
      </c>
      <c r="G81" s="7">
        <v>96</v>
      </c>
      <c r="H81" s="7">
        <v>96</v>
      </c>
      <c r="I81" s="7">
        <v>96</v>
      </c>
      <c r="J81" s="7">
        <v>98</v>
      </c>
      <c r="K81" s="7">
        <v>96</v>
      </c>
      <c r="L81" s="7">
        <v>96</v>
      </c>
      <c r="M81" s="7">
        <v>96</v>
      </c>
      <c r="N81" s="7">
        <v>98</v>
      </c>
      <c r="O81" s="10">
        <v>1124</v>
      </c>
      <c r="P81" s="190"/>
      <c r="Q81" s="198"/>
      <c r="S81" s="77"/>
    </row>
    <row r="82" spans="1:19" s="101" customFormat="1" ht="15">
      <c r="A82" s="27" t="s">
        <v>338</v>
      </c>
      <c r="B82" s="42" t="s">
        <v>339</v>
      </c>
      <c r="C82" s="10">
        <f>SUM(C80:C81)</f>
        <v>1070</v>
      </c>
      <c r="D82" s="10">
        <f aca="true" t="shared" si="16" ref="D82:N82">SUM(D80:D81)</f>
        <v>1070</v>
      </c>
      <c r="E82" s="10">
        <f t="shared" si="16"/>
        <v>1069</v>
      </c>
      <c r="F82" s="10">
        <f t="shared" si="16"/>
        <v>1071</v>
      </c>
      <c r="G82" s="10">
        <f t="shared" si="16"/>
        <v>1070</v>
      </c>
      <c r="H82" s="10">
        <f t="shared" si="16"/>
        <v>1070</v>
      </c>
      <c r="I82" s="10">
        <f t="shared" si="16"/>
        <v>1070</v>
      </c>
      <c r="J82" s="10">
        <f t="shared" si="16"/>
        <v>1072</v>
      </c>
      <c r="K82" s="10">
        <f t="shared" si="16"/>
        <v>1070</v>
      </c>
      <c r="L82" s="10">
        <f t="shared" si="16"/>
        <v>1069</v>
      </c>
      <c r="M82" s="10">
        <f t="shared" si="16"/>
        <v>1070</v>
      </c>
      <c r="N82" s="10">
        <f t="shared" si="16"/>
        <v>1071</v>
      </c>
      <c r="O82" s="10">
        <f>SUM(C82:N82)</f>
        <v>12842</v>
      </c>
      <c r="P82" s="190"/>
      <c r="Q82" s="198"/>
      <c r="S82" s="77"/>
    </row>
    <row r="83" spans="1:19" s="129" customFormat="1" ht="15">
      <c r="A83" s="192" t="s">
        <v>340</v>
      </c>
      <c r="B83" s="193" t="s">
        <v>341</v>
      </c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>
        <v>2950</v>
      </c>
      <c r="O83" s="7">
        <v>2950</v>
      </c>
      <c r="P83" s="190"/>
      <c r="Q83" s="198"/>
      <c r="S83" s="77"/>
    </row>
    <row r="84" spans="1:19" s="174" customFormat="1" ht="15">
      <c r="A84" s="194" t="s">
        <v>342</v>
      </c>
      <c r="B84" s="171" t="s">
        <v>163</v>
      </c>
      <c r="C84" s="172">
        <f>SUM(C83)</f>
        <v>0</v>
      </c>
      <c r="D84" s="172">
        <f aca="true" t="shared" si="17" ref="D84:N84">SUM(D83)</f>
        <v>0</v>
      </c>
      <c r="E84" s="172">
        <f t="shared" si="17"/>
        <v>0</v>
      </c>
      <c r="F84" s="172">
        <f t="shared" si="17"/>
        <v>0</v>
      </c>
      <c r="G84" s="172">
        <f t="shared" si="17"/>
        <v>0</v>
      </c>
      <c r="H84" s="172">
        <f t="shared" si="17"/>
        <v>0</v>
      </c>
      <c r="I84" s="172">
        <f t="shared" si="17"/>
        <v>0</v>
      </c>
      <c r="J84" s="172">
        <f t="shared" si="17"/>
        <v>0</v>
      </c>
      <c r="K84" s="172">
        <f t="shared" si="17"/>
        <v>0</v>
      </c>
      <c r="L84" s="172">
        <f t="shared" si="17"/>
        <v>0</v>
      </c>
      <c r="M84" s="172">
        <f t="shared" si="17"/>
        <v>0</v>
      </c>
      <c r="N84" s="172">
        <f t="shared" si="17"/>
        <v>2950</v>
      </c>
      <c r="O84" s="10">
        <f>SUM(O83)</f>
        <v>2950</v>
      </c>
      <c r="P84" s="195"/>
      <c r="Q84" s="198"/>
      <c r="S84" s="77"/>
    </row>
    <row r="85" spans="1:19" ht="15">
      <c r="A85" s="57" t="s">
        <v>144</v>
      </c>
      <c r="B85" s="146" t="s">
        <v>145</v>
      </c>
      <c r="C85" s="7"/>
      <c r="D85" s="7"/>
      <c r="E85" s="7">
        <v>200</v>
      </c>
      <c r="F85" s="7"/>
      <c r="G85" s="7"/>
      <c r="H85" s="7"/>
      <c r="I85" s="7"/>
      <c r="J85" s="7"/>
      <c r="K85" s="7">
        <v>310</v>
      </c>
      <c r="L85" s="7"/>
      <c r="M85" s="7"/>
      <c r="N85" s="7"/>
      <c r="O85" s="10">
        <v>510</v>
      </c>
      <c r="P85" s="190"/>
      <c r="Q85" s="198"/>
      <c r="S85" s="77"/>
    </row>
    <row r="86" spans="1:19" ht="15" hidden="1">
      <c r="A86" s="57" t="s">
        <v>343</v>
      </c>
      <c r="B86" s="146" t="s">
        <v>344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0"/>
      <c r="P86" s="190"/>
      <c r="Q86" s="198"/>
      <c r="S86" s="77"/>
    </row>
    <row r="87" spans="1:19" ht="15" hidden="1">
      <c r="A87" s="57" t="s">
        <v>345</v>
      </c>
      <c r="B87" s="146" t="s">
        <v>346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0"/>
      <c r="P87" s="190"/>
      <c r="Q87" s="198"/>
      <c r="S87" s="77"/>
    </row>
    <row r="88" spans="1:19" ht="15">
      <c r="A88" s="57" t="s">
        <v>146</v>
      </c>
      <c r="B88" s="146" t="s">
        <v>147</v>
      </c>
      <c r="C88" s="7"/>
      <c r="D88" s="7"/>
      <c r="E88" s="7">
        <v>300</v>
      </c>
      <c r="F88" s="7"/>
      <c r="G88" s="7"/>
      <c r="H88" s="7"/>
      <c r="I88" s="7"/>
      <c r="J88" s="7"/>
      <c r="K88" s="7">
        <v>300</v>
      </c>
      <c r="L88" s="7"/>
      <c r="M88" s="7"/>
      <c r="N88" s="7"/>
      <c r="O88" s="10">
        <v>600</v>
      </c>
      <c r="P88" s="190"/>
      <c r="Q88" s="198"/>
      <c r="S88" s="77"/>
    </row>
    <row r="89" spans="1:19" ht="15" hidden="1">
      <c r="A89" s="57" t="s">
        <v>347</v>
      </c>
      <c r="B89" s="146" t="s">
        <v>348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0"/>
      <c r="P89" s="190"/>
      <c r="Q89" s="198"/>
      <c r="S89" s="77"/>
    </row>
    <row r="90" spans="1:19" ht="15" hidden="1">
      <c r="A90" s="57" t="s">
        <v>349</v>
      </c>
      <c r="B90" s="146" t="s">
        <v>151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0"/>
      <c r="P90" s="190"/>
      <c r="Q90" s="198"/>
      <c r="S90" s="77"/>
    </row>
    <row r="91" spans="1:19" s="101" customFormat="1" ht="15">
      <c r="A91" s="27" t="s">
        <v>152</v>
      </c>
      <c r="B91" s="42" t="s">
        <v>153</v>
      </c>
      <c r="C91" s="10">
        <f>SUM(C85:C88)</f>
        <v>0</v>
      </c>
      <c r="D91" s="10">
        <f aca="true" t="shared" si="18" ref="D91:N91">SUM(D85:D88)</f>
        <v>0</v>
      </c>
      <c r="E91" s="10">
        <f t="shared" si="18"/>
        <v>500</v>
      </c>
      <c r="F91" s="10">
        <f t="shared" si="18"/>
        <v>0</v>
      </c>
      <c r="G91" s="10">
        <f t="shared" si="18"/>
        <v>0</v>
      </c>
      <c r="H91" s="10">
        <f t="shared" si="18"/>
        <v>0</v>
      </c>
      <c r="I91" s="10">
        <f t="shared" si="18"/>
        <v>0</v>
      </c>
      <c r="J91" s="10">
        <f t="shared" si="18"/>
        <v>0</v>
      </c>
      <c r="K91" s="10">
        <f t="shared" si="18"/>
        <v>610</v>
      </c>
      <c r="L91" s="10">
        <f t="shared" si="18"/>
        <v>0</v>
      </c>
      <c r="M91" s="10">
        <f t="shared" si="18"/>
        <v>0</v>
      </c>
      <c r="N91" s="10">
        <f t="shared" si="18"/>
        <v>0</v>
      </c>
      <c r="O91" s="10">
        <f>SUM(O85:O88)</f>
        <v>1110</v>
      </c>
      <c r="P91" s="190"/>
      <c r="Q91" s="198"/>
      <c r="S91" s="77"/>
    </row>
    <row r="92" spans="1:19" ht="15" hidden="1">
      <c r="A92" s="157" t="s">
        <v>350</v>
      </c>
      <c r="B92" s="146" t="s">
        <v>351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0"/>
      <c r="P92" s="190"/>
      <c r="Q92" s="198"/>
      <c r="S92" s="77"/>
    </row>
    <row r="93" spans="1:19" ht="15">
      <c r="A93" s="157" t="s">
        <v>154</v>
      </c>
      <c r="B93" s="146" t="s">
        <v>155</v>
      </c>
      <c r="C93" s="7">
        <v>39</v>
      </c>
      <c r="D93" s="7">
        <v>39</v>
      </c>
      <c r="E93" s="7">
        <v>38</v>
      </c>
      <c r="F93" s="7">
        <v>38</v>
      </c>
      <c r="G93" s="7">
        <v>39</v>
      </c>
      <c r="H93" s="7">
        <v>39</v>
      </c>
      <c r="I93" s="7">
        <v>39</v>
      </c>
      <c r="J93" s="7">
        <v>38</v>
      </c>
      <c r="K93" s="7">
        <v>39</v>
      </c>
      <c r="L93" s="7">
        <v>39</v>
      </c>
      <c r="M93" s="7">
        <v>38</v>
      </c>
      <c r="N93" s="7">
        <v>39</v>
      </c>
      <c r="O93" s="10">
        <v>464</v>
      </c>
      <c r="P93" s="190"/>
      <c r="Q93" s="198"/>
      <c r="S93" s="77"/>
    </row>
    <row r="94" spans="1:19" ht="15">
      <c r="A94" s="157" t="s">
        <v>156</v>
      </c>
      <c r="B94" s="146" t="s">
        <v>157</v>
      </c>
      <c r="C94" s="7">
        <v>11</v>
      </c>
      <c r="D94" s="7">
        <v>11</v>
      </c>
      <c r="E94" s="7">
        <v>11</v>
      </c>
      <c r="F94" s="7">
        <v>11</v>
      </c>
      <c r="G94" s="7">
        <v>11</v>
      </c>
      <c r="H94" s="7">
        <v>11</v>
      </c>
      <c r="I94" s="7">
        <v>11</v>
      </c>
      <c r="J94" s="7">
        <v>11</v>
      </c>
      <c r="K94" s="7">
        <v>11</v>
      </c>
      <c r="L94" s="7">
        <v>11</v>
      </c>
      <c r="M94" s="7">
        <v>11</v>
      </c>
      <c r="N94" s="7">
        <v>10</v>
      </c>
      <c r="O94" s="10">
        <v>131</v>
      </c>
      <c r="P94" s="190"/>
      <c r="Q94" s="198"/>
      <c r="S94" s="77"/>
    </row>
    <row r="95" spans="1:19" ht="15">
      <c r="A95" s="157" t="s">
        <v>352</v>
      </c>
      <c r="B95" s="146" t="s">
        <v>159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>
        <v>120</v>
      </c>
      <c r="O95" s="10">
        <v>120</v>
      </c>
      <c r="P95" s="190"/>
      <c r="Q95" s="198"/>
      <c r="S95" s="77"/>
    </row>
    <row r="96" spans="1:19" s="101" customFormat="1" ht="15">
      <c r="A96" s="34" t="s">
        <v>160</v>
      </c>
      <c r="B96" s="42" t="s">
        <v>161</v>
      </c>
      <c r="C96" s="10">
        <f>SUM(C93:C95)</f>
        <v>50</v>
      </c>
      <c r="D96" s="10">
        <f aca="true" t="shared" si="19" ref="D96:N96">SUM(D93:D95)</f>
        <v>50</v>
      </c>
      <c r="E96" s="10">
        <f t="shared" si="19"/>
        <v>49</v>
      </c>
      <c r="F96" s="10">
        <f t="shared" si="19"/>
        <v>49</v>
      </c>
      <c r="G96" s="10">
        <f t="shared" si="19"/>
        <v>50</v>
      </c>
      <c r="H96" s="10">
        <f t="shared" si="19"/>
        <v>50</v>
      </c>
      <c r="I96" s="10">
        <f t="shared" si="19"/>
        <v>50</v>
      </c>
      <c r="J96" s="10">
        <f t="shared" si="19"/>
        <v>49</v>
      </c>
      <c r="K96" s="10">
        <f t="shared" si="19"/>
        <v>50</v>
      </c>
      <c r="L96" s="10">
        <f t="shared" si="19"/>
        <v>50</v>
      </c>
      <c r="M96" s="10">
        <f t="shared" si="19"/>
        <v>49</v>
      </c>
      <c r="N96" s="10">
        <f t="shared" si="19"/>
        <v>169</v>
      </c>
      <c r="O96" s="10">
        <f>SUM(O93:O95)</f>
        <v>715</v>
      </c>
      <c r="P96" s="190"/>
      <c r="Q96" s="198"/>
      <c r="S96" s="77"/>
    </row>
    <row r="97" spans="1:19" s="101" customFormat="1" ht="15">
      <c r="A97" s="34" t="s">
        <v>353</v>
      </c>
      <c r="B97" s="42" t="s">
        <v>354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>
        <v>200</v>
      </c>
      <c r="O97" s="10">
        <v>200</v>
      </c>
      <c r="P97" s="190"/>
      <c r="Q97" s="198"/>
      <c r="S97" s="77"/>
    </row>
    <row r="98" spans="1:19" s="174" customFormat="1" ht="15">
      <c r="A98" s="194" t="s">
        <v>166</v>
      </c>
      <c r="B98" s="171" t="s">
        <v>167</v>
      </c>
      <c r="C98" s="172">
        <f>SUM(C82+C84+C91+C96+C97)</f>
        <v>1120</v>
      </c>
      <c r="D98" s="172">
        <f aca="true" t="shared" si="20" ref="D98:O98">SUM(D82+D84+D91+D96+D97)</f>
        <v>1120</v>
      </c>
      <c r="E98" s="172">
        <f t="shared" si="20"/>
        <v>1618</v>
      </c>
      <c r="F98" s="172">
        <f t="shared" si="20"/>
        <v>1120</v>
      </c>
      <c r="G98" s="172">
        <f t="shared" si="20"/>
        <v>1120</v>
      </c>
      <c r="H98" s="172">
        <f t="shared" si="20"/>
        <v>1120</v>
      </c>
      <c r="I98" s="172">
        <f t="shared" si="20"/>
        <v>1120</v>
      </c>
      <c r="J98" s="172">
        <f t="shared" si="20"/>
        <v>1121</v>
      </c>
      <c r="K98" s="172">
        <f t="shared" si="20"/>
        <v>1730</v>
      </c>
      <c r="L98" s="172">
        <f t="shared" si="20"/>
        <v>1119</v>
      </c>
      <c r="M98" s="172">
        <f t="shared" si="20"/>
        <v>1119</v>
      </c>
      <c r="N98" s="172">
        <f t="shared" si="20"/>
        <v>4390</v>
      </c>
      <c r="O98" s="172">
        <f t="shared" si="20"/>
        <v>17817</v>
      </c>
      <c r="P98" s="190"/>
      <c r="Q98" s="198"/>
      <c r="S98" s="77"/>
    </row>
    <row r="99" spans="1:19" ht="15">
      <c r="A99" s="95" t="s">
        <v>355</v>
      </c>
      <c r="B99" s="95" t="s">
        <v>175</v>
      </c>
      <c r="C99" s="78"/>
      <c r="D99" s="78"/>
      <c r="E99" s="78"/>
      <c r="F99" s="78">
        <v>14854</v>
      </c>
      <c r="G99" s="78"/>
      <c r="H99" s="78"/>
      <c r="I99" s="78"/>
      <c r="J99" s="78"/>
      <c r="K99" s="78"/>
      <c r="L99" s="78"/>
      <c r="M99" s="78"/>
      <c r="N99" s="78"/>
      <c r="O99" s="10">
        <v>14854</v>
      </c>
      <c r="P99" s="190"/>
      <c r="Q99" s="198"/>
      <c r="S99" s="77"/>
    </row>
    <row r="100" spans="1:19" s="174" customFormat="1" ht="19.5" customHeight="1">
      <c r="A100" s="194" t="s">
        <v>356</v>
      </c>
      <c r="B100" s="181" t="s">
        <v>357</v>
      </c>
      <c r="C100" s="172">
        <f>SUM(C99)</f>
        <v>0</v>
      </c>
      <c r="D100" s="172">
        <f aca="true" t="shared" si="21" ref="D100:N100">SUM(D99)</f>
        <v>0</v>
      </c>
      <c r="E100" s="172">
        <f t="shared" si="21"/>
        <v>0</v>
      </c>
      <c r="F100" s="172">
        <f t="shared" si="21"/>
        <v>14854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  <c r="M100" s="172">
        <f t="shared" si="21"/>
        <v>0</v>
      </c>
      <c r="N100" s="172">
        <f t="shared" si="21"/>
        <v>0</v>
      </c>
      <c r="O100" s="10">
        <f>SUM(O99)</f>
        <v>14854</v>
      </c>
      <c r="P100" s="190"/>
      <c r="Q100" s="198"/>
      <c r="S100" s="77"/>
    </row>
    <row r="101" spans="1:19" s="174" customFormat="1" ht="21" customHeight="1">
      <c r="A101" s="184" t="s">
        <v>24</v>
      </c>
      <c r="B101" s="184"/>
      <c r="C101" s="172">
        <f>SUM(C98+C100)</f>
        <v>1120</v>
      </c>
      <c r="D101" s="172">
        <f aca="true" t="shared" si="22" ref="D101:N101">SUM(D98+D100)</f>
        <v>1120</v>
      </c>
      <c r="E101" s="172">
        <f t="shared" si="22"/>
        <v>1618</v>
      </c>
      <c r="F101" s="172">
        <f t="shared" si="22"/>
        <v>15974</v>
      </c>
      <c r="G101" s="172">
        <f t="shared" si="22"/>
        <v>1120</v>
      </c>
      <c r="H101" s="172">
        <f t="shared" si="22"/>
        <v>1120</v>
      </c>
      <c r="I101" s="172">
        <f t="shared" si="22"/>
        <v>1120</v>
      </c>
      <c r="J101" s="172">
        <f t="shared" si="22"/>
        <v>1121</v>
      </c>
      <c r="K101" s="172">
        <f t="shared" si="22"/>
        <v>1730</v>
      </c>
      <c r="L101" s="172">
        <f t="shared" si="22"/>
        <v>1119</v>
      </c>
      <c r="M101" s="172">
        <f t="shared" si="22"/>
        <v>1119</v>
      </c>
      <c r="N101" s="172">
        <f t="shared" si="22"/>
        <v>4390</v>
      </c>
      <c r="O101" s="172">
        <f>SUM(O98+O100)</f>
        <v>32671</v>
      </c>
      <c r="P101" s="190"/>
      <c r="Q101" s="198"/>
      <c r="S101" s="77"/>
    </row>
    <row r="102" spans="1:19" s="174" customFormat="1" ht="21" customHeight="1">
      <c r="A102" s="185"/>
      <c r="B102" s="185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90"/>
      <c r="Q102" s="116"/>
      <c r="S102" s="77"/>
    </row>
    <row r="103" spans="1:17" s="174" customFormat="1" ht="21" customHeight="1">
      <c r="A103" s="185"/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90"/>
      <c r="Q103" s="196"/>
    </row>
    <row r="104" spans="2:17" ht="1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97"/>
      <c r="P104" s="135"/>
      <c r="Q104" s="116"/>
    </row>
    <row r="105" spans="1:17" ht="15">
      <c r="A105" s="236">
        <v>2</v>
      </c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135"/>
      <c r="Q105" s="116"/>
    </row>
    <row r="106" spans="2:17" ht="1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97"/>
      <c r="P106" s="135"/>
      <c r="Q106" s="116"/>
    </row>
    <row r="107" spans="2:17" ht="1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97"/>
      <c r="P107" s="135"/>
      <c r="Q107" s="116"/>
    </row>
    <row r="108" spans="2:17" ht="1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97"/>
      <c r="P108" s="135"/>
      <c r="Q108" s="116"/>
    </row>
    <row r="109" spans="2:17" ht="1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97"/>
      <c r="P109" s="135"/>
      <c r="Q109" s="116"/>
    </row>
    <row r="110" spans="2:17" ht="1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97"/>
      <c r="P110" s="135"/>
      <c r="Q110" s="116"/>
    </row>
    <row r="111" spans="2:17" ht="1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97"/>
      <c r="P111" s="135"/>
      <c r="Q111" s="116"/>
    </row>
    <row r="112" spans="2:17" ht="1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97"/>
      <c r="P112" s="135"/>
      <c r="Q112" s="116"/>
    </row>
    <row r="113" spans="2:17" ht="1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97"/>
      <c r="P113" s="135"/>
      <c r="Q113" s="116"/>
    </row>
    <row r="114" spans="2:17" ht="1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97"/>
      <c r="P114" s="135"/>
      <c r="Q114" s="116"/>
    </row>
    <row r="115" spans="2:17" ht="1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97"/>
      <c r="P115" s="135"/>
      <c r="Q115" s="116"/>
    </row>
    <row r="116" spans="2:17" ht="1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97"/>
      <c r="P116" s="135"/>
      <c r="Q116" s="116"/>
    </row>
  </sheetData>
  <sheetProtection/>
  <mergeCells count="4">
    <mergeCell ref="A1:O1"/>
    <mergeCell ref="A2:O2"/>
    <mergeCell ref="A3:O3"/>
    <mergeCell ref="A105:O10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8.8515625" style="0" bestFit="1" customWidth="1"/>
    <col min="3" max="5" width="11.28125" style="0" bestFit="1" customWidth="1"/>
  </cols>
  <sheetData>
    <row r="2" spans="1:6" ht="15">
      <c r="A2" s="225" t="s">
        <v>126</v>
      </c>
      <c r="B2" s="225"/>
      <c r="C2" s="225"/>
      <c r="D2" s="225"/>
      <c r="E2" s="223"/>
      <c r="F2" s="223"/>
    </row>
    <row r="3" spans="1:6" ht="15">
      <c r="A3" s="227"/>
      <c r="B3" s="227"/>
      <c r="C3" s="227"/>
      <c r="D3" s="227"/>
      <c r="E3" s="14"/>
      <c r="F3" s="14"/>
    </row>
    <row r="4" spans="1:6" ht="15.75">
      <c r="A4" s="221" t="s">
        <v>27</v>
      </c>
      <c r="B4" s="221"/>
      <c r="C4" s="221"/>
      <c r="D4" s="221"/>
      <c r="E4" s="223"/>
      <c r="F4" s="223"/>
    </row>
    <row r="5" spans="1:6" ht="15.75">
      <c r="A5" s="228" t="s">
        <v>125</v>
      </c>
      <c r="B5" s="228"/>
      <c r="C5" s="228"/>
      <c r="D5" s="228"/>
      <c r="E5" s="226"/>
      <c r="F5" s="226"/>
    </row>
    <row r="6" spans="1:6" ht="15">
      <c r="A6" s="14"/>
      <c r="B6" s="14"/>
      <c r="C6" s="14"/>
      <c r="D6" s="14"/>
      <c r="E6" s="14"/>
      <c r="F6" s="14"/>
    </row>
    <row r="7" spans="1:6" ht="15.75">
      <c r="A7" s="15"/>
      <c r="B7" s="15"/>
      <c r="C7" s="61"/>
      <c r="D7" s="61"/>
      <c r="E7" s="14"/>
      <c r="F7" s="199" t="s">
        <v>210</v>
      </c>
    </row>
    <row r="8" spans="1:6" ht="38.25">
      <c r="A8" s="16" t="s">
        <v>28</v>
      </c>
      <c r="B8" s="17" t="s">
        <v>29</v>
      </c>
      <c r="C8" s="62" t="s">
        <v>2</v>
      </c>
      <c r="D8" s="62" t="s">
        <v>5</v>
      </c>
      <c r="E8" s="54" t="s">
        <v>30</v>
      </c>
      <c r="F8" s="54" t="s">
        <v>31</v>
      </c>
    </row>
    <row r="9" spans="1:6" ht="15">
      <c r="A9" s="18" t="s">
        <v>32</v>
      </c>
      <c r="B9" s="19" t="s">
        <v>33</v>
      </c>
      <c r="C9" s="63">
        <v>316460</v>
      </c>
      <c r="D9" s="63">
        <v>1180442</v>
      </c>
      <c r="E9" s="63">
        <v>1180442</v>
      </c>
      <c r="F9" s="6"/>
    </row>
    <row r="10" spans="1:6" ht="15">
      <c r="A10" s="20" t="s">
        <v>34</v>
      </c>
      <c r="B10" s="21" t="s">
        <v>35</v>
      </c>
      <c r="C10" s="64">
        <v>316460</v>
      </c>
      <c r="D10" s="64">
        <v>1180442</v>
      </c>
      <c r="E10" s="64">
        <v>1180442</v>
      </c>
      <c r="F10" s="9"/>
    </row>
    <row r="11" spans="1:6" ht="15">
      <c r="A11" s="22" t="s">
        <v>36</v>
      </c>
      <c r="B11" s="23" t="s">
        <v>37</v>
      </c>
      <c r="C11" s="63">
        <v>690000</v>
      </c>
      <c r="D11" s="63">
        <v>690000</v>
      </c>
      <c r="E11" s="63">
        <v>690000</v>
      </c>
      <c r="F11" s="6"/>
    </row>
    <row r="12" spans="1:6" ht="25.5">
      <c r="A12" s="22" t="s">
        <v>38</v>
      </c>
      <c r="B12" s="23" t="s">
        <v>39</v>
      </c>
      <c r="C12" s="65">
        <v>528000</v>
      </c>
      <c r="D12" s="65">
        <v>540000</v>
      </c>
      <c r="E12" s="65">
        <v>540000</v>
      </c>
      <c r="F12" s="6"/>
    </row>
    <row r="13" spans="1:6" ht="15">
      <c r="A13" s="24" t="s">
        <v>40</v>
      </c>
      <c r="B13" s="21" t="s">
        <v>41</v>
      </c>
      <c r="C13" s="64">
        <v>1218000</v>
      </c>
      <c r="D13" s="64">
        <v>1230000</v>
      </c>
      <c r="E13" s="64">
        <v>1230000</v>
      </c>
      <c r="F13" s="21"/>
    </row>
    <row r="14" spans="1:6" ht="15">
      <c r="A14" s="25" t="s">
        <v>42</v>
      </c>
      <c r="B14" s="26" t="s">
        <v>43</v>
      </c>
      <c r="C14" s="66">
        <v>1534460</v>
      </c>
      <c r="D14" s="66">
        <v>2410442</v>
      </c>
      <c r="E14" s="66">
        <v>2410442</v>
      </c>
      <c r="F14" s="55"/>
    </row>
    <row r="15" spans="1:6" ht="28.5">
      <c r="A15" s="27" t="s">
        <v>44</v>
      </c>
      <c r="B15" s="26" t="s">
        <v>45</v>
      </c>
      <c r="C15" s="66">
        <v>386665</v>
      </c>
      <c r="D15" s="66">
        <v>540220</v>
      </c>
      <c r="E15" s="66">
        <v>540220</v>
      </c>
      <c r="F15" s="28"/>
    </row>
    <row r="16" spans="1:6" ht="15">
      <c r="A16" s="22" t="s">
        <v>46</v>
      </c>
      <c r="B16" s="23" t="s">
        <v>47</v>
      </c>
      <c r="C16" s="65">
        <v>20000</v>
      </c>
      <c r="D16" s="65">
        <v>220000</v>
      </c>
      <c r="E16" s="65">
        <v>220000</v>
      </c>
      <c r="F16" s="60"/>
    </row>
    <row r="17" spans="1:6" ht="15">
      <c r="A17" s="22" t="s">
        <v>48</v>
      </c>
      <c r="B17" s="23" t="s">
        <v>49</v>
      </c>
      <c r="C17" s="63">
        <v>655680</v>
      </c>
      <c r="D17" s="63">
        <v>335680</v>
      </c>
      <c r="E17" s="63">
        <v>335680</v>
      </c>
      <c r="F17" s="6"/>
    </row>
    <row r="18" spans="1:6" ht="15">
      <c r="A18" s="24" t="s">
        <v>50</v>
      </c>
      <c r="B18" s="21" t="s">
        <v>51</v>
      </c>
      <c r="C18" s="64">
        <v>675680</v>
      </c>
      <c r="D18" s="64">
        <v>555680</v>
      </c>
      <c r="E18" s="64">
        <v>555680</v>
      </c>
      <c r="F18" s="9"/>
    </row>
    <row r="19" spans="1:6" ht="15">
      <c r="A19" s="22" t="s">
        <v>52</v>
      </c>
      <c r="B19" s="23" t="s">
        <v>53</v>
      </c>
      <c r="C19" s="63">
        <v>60000</v>
      </c>
      <c r="D19" s="63">
        <v>60000</v>
      </c>
      <c r="E19" s="63">
        <v>60000</v>
      </c>
      <c r="F19" s="6"/>
    </row>
    <row r="20" spans="1:6" ht="15">
      <c r="A20" s="22" t="s">
        <v>54</v>
      </c>
      <c r="B20" s="23" t="s">
        <v>55</v>
      </c>
      <c r="C20" s="63">
        <v>60000</v>
      </c>
      <c r="D20" s="63">
        <v>120000</v>
      </c>
      <c r="E20" s="63">
        <v>120000</v>
      </c>
      <c r="F20" s="6"/>
    </row>
    <row r="21" spans="1:6" ht="15">
      <c r="A21" s="24" t="s">
        <v>56</v>
      </c>
      <c r="B21" s="21" t="s">
        <v>57</v>
      </c>
      <c r="C21" s="64">
        <v>120000</v>
      </c>
      <c r="D21" s="64">
        <v>180000</v>
      </c>
      <c r="E21" s="64">
        <v>180000</v>
      </c>
      <c r="F21" s="9"/>
    </row>
    <row r="22" spans="1:6" ht="15">
      <c r="A22" s="22" t="s">
        <v>58</v>
      </c>
      <c r="B22" s="23" t="s">
        <v>59</v>
      </c>
      <c r="C22" s="67">
        <v>835000</v>
      </c>
      <c r="D22" s="63">
        <v>892605</v>
      </c>
      <c r="E22" s="63">
        <v>892605</v>
      </c>
      <c r="F22" s="6"/>
    </row>
    <row r="23" spans="1:6" ht="15">
      <c r="A23" s="22" t="s">
        <v>60</v>
      </c>
      <c r="B23" s="23" t="s">
        <v>61</v>
      </c>
      <c r="C23" s="63"/>
      <c r="D23" s="63">
        <v>182000</v>
      </c>
      <c r="E23" s="63">
        <v>182000</v>
      </c>
      <c r="F23" s="6"/>
    </row>
    <row r="24" spans="1:6" ht="15">
      <c r="A24" s="22" t="s">
        <v>62</v>
      </c>
      <c r="B24" s="23" t="s">
        <v>63</v>
      </c>
      <c r="C24" s="63">
        <v>670000</v>
      </c>
      <c r="D24" s="63">
        <v>970000</v>
      </c>
      <c r="E24" s="63">
        <v>970000</v>
      </c>
      <c r="F24" s="6"/>
    </row>
    <row r="25" spans="1:6" ht="15">
      <c r="A25" s="22" t="s">
        <v>64</v>
      </c>
      <c r="B25" s="23" t="s">
        <v>65</v>
      </c>
      <c r="C25" s="63">
        <v>663851</v>
      </c>
      <c r="D25" s="63">
        <v>1994051</v>
      </c>
      <c r="E25" s="63">
        <v>1994051</v>
      </c>
      <c r="F25" s="6"/>
    </row>
    <row r="26" spans="1:6" ht="15">
      <c r="A26" s="30" t="s">
        <v>66</v>
      </c>
      <c r="B26" s="31" t="s">
        <v>67</v>
      </c>
      <c r="C26" s="68">
        <v>2168851</v>
      </c>
      <c r="D26" s="68">
        <v>4038656</v>
      </c>
      <c r="E26" s="68">
        <v>4038656</v>
      </c>
      <c r="F26" s="32"/>
    </row>
    <row r="27" spans="1:6" ht="15">
      <c r="A27" s="22" t="s">
        <v>68</v>
      </c>
      <c r="B27" s="23" t="s">
        <v>69</v>
      </c>
      <c r="C27" s="63">
        <v>845997</v>
      </c>
      <c r="D27" s="63">
        <v>1245997</v>
      </c>
      <c r="E27" s="63">
        <v>1245997</v>
      </c>
      <c r="F27" s="6"/>
    </row>
    <row r="28" spans="1:6" ht="15">
      <c r="A28" s="22" t="s">
        <v>70</v>
      </c>
      <c r="B28" s="23" t="s">
        <v>71</v>
      </c>
      <c r="C28" s="63">
        <v>0</v>
      </c>
      <c r="D28" s="63">
        <v>772</v>
      </c>
      <c r="E28" s="63">
        <v>772</v>
      </c>
      <c r="F28" s="6"/>
    </row>
    <row r="29" spans="1:6" ht="15">
      <c r="A29" s="22" t="s">
        <v>72</v>
      </c>
      <c r="B29" s="23" t="s">
        <v>73</v>
      </c>
      <c r="C29" s="63">
        <v>920000</v>
      </c>
      <c r="D29" s="63">
        <v>120000</v>
      </c>
      <c r="E29" s="63">
        <v>120000</v>
      </c>
      <c r="F29" s="6"/>
    </row>
    <row r="30" spans="1:6" ht="15">
      <c r="A30" s="24" t="s">
        <v>74</v>
      </c>
      <c r="B30" s="21" t="s">
        <v>75</v>
      </c>
      <c r="C30" s="64">
        <v>1765997</v>
      </c>
      <c r="D30" s="64">
        <v>1366769</v>
      </c>
      <c r="E30" s="64">
        <v>1366769</v>
      </c>
      <c r="F30" s="9"/>
    </row>
    <row r="31" spans="1:6" ht="15">
      <c r="A31" s="27" t="s">
        <v>76</v>
      </c>
      <c r="B31" s="26" t="s">
        <v>77</v>
      </c>
      <c r="C31" s="66">
        <v>4730528</v>
      </c>
      <c r="D31" s="66">
        <v>6141105</v>
      </c>
      <c r="E31" s="66">
        <v>6141105</v>
      </c>
      <c r="F31" s="26"/>
    </row>
    <row r="32" spans="1:6" ht="15">
      <c r="A32" s="57" t="s">
        <v>78</v>
      </c>
      <c r="B32" s="58" t="s">
        <v>79</v>
      </c>
      <c r="C32" s="69">
        <v>0</v>
      </c>
      <c r="D32" s="69">
        <v>34800</v>
      </c>
      <c r="E32" s="69">
        <v>34800</v>
      </c>
      <c r="F32" s="58"/>
    </row>
    <row r="33" spans="1:8" ht="15">
      <c r="A33" s="33" t="s">
        <v>80</v>
      </c>
      <c r="B33" s="23" t="s">
        <v>81</v>
      </c>
      <c r="C33" s="63">
        <v>1511801</v>
      </c>
      <c r="D33" s="63">
        <v>1531801</v>
      </c>
      <c r="E33" s="63">
        <v>1531801</v>
      </c>
      <c r="F33" s="6"/>
      <c r="G33" s="14"/>
      <c r="H33" s="14"/>
    </row>
    <row r="34" spans="1:8" ht="15">
      <c r="A34" s="34" t="s">
        <v>82</v>
      </c>
      <c r="B34" s="26" t="s">
        <v>83</v>
      </c>
      <c r="C34" s="66">
        <v>1511801</v>
      </c>
      <c r="D34" s="66">
        <v>1566601</v>
      </c>
      <c r="E34" s="66">
        <v>1566601</v>
      </c>
      <c r="F34" s="55"/>
      <c r="G34" s="14"/>
      <c r="H34" s="14"/>
    </row>
    <row r="35" spans="1:8" ht="15">
      <c r="A35" s="33" t="s">
        <v>84</v>
      </c>
      <c r="B35" s="23" t="s">
        <v>85</v>
      </c>
      <c r="C35" s="63">
        <v>0</v>
      </c>
      <c r="D35" s="63">
        <v>96005</v>
      </c>
      <c r="E35" s="63">
        <v>96005</v>
      </c>
      <c r="F35" s="29"/>
      <c r="G35" s="14"/>
      <c r="H35" s="14" t="s">
        <v>86</v>
      </c>
    </row>
    <row r="36" spans="1:8" ht="15">
      <c r="A36" s="30" t="s">
        <v>87</v>
      </c>
      <c r="B36" s="21" t="s">
        <v>88</v>
      </c>
      <c r="C36" s="64">
        <v>0</v>
      </c>
      <c r="D36" s="64">
        <v>96005</v>
      </c>
      <c r="E36" s="64">
        <v>96005</v>
      </c>
      <c r="F36" s="35"/>
      <c r="G36" s="36"/>
      <c r="H36" s="36"/>
    </row>
    <row r="37" spans="1:8" ht="15">
      <c r="A37" s="37" t="s">
        <v>89</v>
      </c>
      <c r="B37" s="23" t="s">
        <v>90</v>
      </c>
      <c r="C37" s="63">
        <v>135905</v>
      </c>
      <c r="D37" s="63">
        <v>165905</v>
      </c>
      <c r="E37" s="63">
        <v>165905</v>
      </c>
      <c r="F37" s="6"/>
      <c r="G37" s="14"/>
      <c r="H37" s="14"/>
    </row>
    <row r="38" spans="1:8" ht="15">
      <c r="A38" s="37" t="s">
        <v>91</v>
      </c>
      <c r="B38" s="23" t="s">
        <v>92</v>
      </c>
      <c r="C38" s="63">
        <v>280000</v>
      </c>
      <c r="D38" s="63">
        <v>335000</v>
      </c>
      <c r="E38" s="63">
        <v>335000</v>
      </c>
      <c r="F38" s="6"/>
      <c r="G38" s="14"/>
      <c r="H38" s="14"/>
    </row>
    <row r="39" spans="1:8" ht="15">
      <c r="A39" s="38" t="s">
        <v>93</v>
      </c>
      <c r="B39" s="23" t="s">
        <v>94</v>
      </c>
      <c r="C39" s="63">
        <v>12622941</v>
      </c>
      <c r="D39" s="63">
        <v>12357407</v>
      </c>
      <c r="E39" s="63">
        <v>12357407</v>
      </c>
      <c r="F39" s="29"/>
      <c r="G39" s="14"/>
      <c r="H39" s="14"/>
    </row>
    <row r="40" spans="1:8" ht="15">
      <c r="A40" s="34" t="s">
        <v>95</v>
      </c>
      <c r="B40" s="26" t="s">
        <v>96</v>
      </c>
      <c r="C40" s="66">
        <v>13038846</v>
      </c>
      <c r="D40" s="66">
        <v>12954317</v>
      </c>
      <c r="E40" s="66">
        <v>12954317</v>
      </c>
      <c r="F40" s="9"/>
      <c r="G40" s="14"/>
      <c r="H40" s="14"/>
    </row>
    <row r="41" spans="1:8" ht="15.75">
      <c r="A41" s="39" t="s">
        <v>97</v>
      </c>
      <c r="B41" s="26"/>
      <c r="C41" s="66">
        <v>21202300</v>
      </c>
      <c r="D41" s="66">
        <v>23612685</v>
      </c>
      <c r="E41" s="66">
        <v>23612685</v>
      </c>
      <c r="F41" s="56"/>
      <c r="G41" s="14"/>
      <c r="H41" s="14"/>
    </row>
    <row r="42" spans="1:8" ht="15">
      <c r="A42" s="40" t="s">
        <v>98</v>
      </c>
      <c r="B42" s="23" t="s">
        <v>99</v>
      </c>
      <c r="C42" s="63">
        <v>102254</v>
      </c>
      <c r="D42" s="63">
        <v>932254</v>
      </c>
      <c r="E42" s="63">
        <v>932254</v>
      </c>
      <c r="F42" s="6"/>
      <c r="G42" s="14"/>
      <c r="H42" s="14"/>
    </row>
    <row r="43" spans="1:8" ht="15">
      <c r="A43" s="40" t="s">
        <v>100</v>
      </c>
      <c r="B43" s="23" t="s">
        <v>101</v>
      </c>
      <c r="C43" s="63">
        <v>131127</v>
      </c>
      <c r="D43" s="63">
        <v>131127</v>
      </c>
      <c r="E43" s="63">
        <v>131127</v>
      </c>
      <c r="F43" s="6"/>
      <c r="G43" s="14"/>
      <c r="H43" s="14"/>
    </row>
    <row r="44" spans="1:8" ht="15">
      <c r="A44" s="41" t="s">
        <v>102</v>
      </c>
      <c r="B44" s="23" t="s">
        <v>103</v>
      </c>
      <c r="C44" s="63">
        <v>63014</v>
      </c>
      <c r="D44" s="63">
        <v>333014</v>
      </c>
      <c r="E44" s="63">
        <v>333014</v>
      </c>
      <c r="F44" s="6"/>
      <c r="G44" s="14"/>
      <c r="H44" s="14"/>
    </row>
    <row r="45" spans="1:8" ht="15">
      <c r="A45" s="42" t="s">
        <v>104</v>
      </c>
      <c r="B45" s="26" t="s">
        <v>105</v>
      </c>
      <c r="C45" s="66">
        <v>296395</v>
      </c>
      <c r="D45" s="66">
        <v>1396395</v>
      </c>
      <c r="E45" s="66">
        <v>1396395</v>
      </c>
      <c r="F45" s="9"/>
      <c r="G45" s="14"/>
      <c r="H45" s="14"/>
    </row>
    <row r="46" spans="1:8" ht="15">
      <c r="A46" s="33" t="s">
        <v>106</v>
      </c>
      <c r="B46" s="23" t="s">
        <v>107</v>
      </c>
      <c r="C46" s="63">
        <v>4039254</v>
      </c>
      <c r="D46" s="63">
        <v>5889254</v>
      </c>
      <c r="E46" s="63">
        <v>5889254</v>
      </c>
      <c r="F46" s="6"/>
      <c r="G46" s="14"/>
      <c r="H46" s="14"/>
    </row>
    <row r="47" spans="1:8" ht="15">
      <c r="A47" s="33" t="s">
        <v>108</v>
      </c>
      <c r="B47" s="23" t="s">
        <v>109</v>
      </c>
      <c r="C47" s="63">
        <v>51127</v>
      </c>
      <c r="D47" s="63">
        <v>51127</v>
      </c>
      <c r="E47" s="63">
        <v>51127</v>
      </c>
      <c r="F47" s="6"/>
      <c r="G47" s="14"/>
      <c r="H47" s="14"/>
    </row>
    <row r="48" spans="1:8" ht="15">
      <c r="A48" s="33" t="s">
        <v>110</v>
      </c>
      <c r="B48" s="23" t="s">
        <v>111</v>
      </c>
      <c r="C48" s="63">
        <v>1104404</v>
      </c>
      <c r="D48" s="63">
        <v>1104404</v>
      </c>
      <c r="E48" s="63">
        <v>1104404</v>
      </c>
      <c r="F48" s="6"/>
      <c r="G48" s="14"/>
      <c r="H48" s="14"/>
    </row>
    <row r="49" spans="1:6" ht="15">
      <c r="A49" s="34" t="s">
        <v>112</v>
      </c>
      <c r="B49" s="26" t="s">
        <v>113</v>
      </c>
      <c r="C49" s="66">
        <v>5194785</v>
      </c>
      <c r="D49" s="66">
        <v>7044785</v>
      </c>
      <c r="E49" s="66">
        <v>7044785</v>
      </c>
      <c r="F49" s="9"/>
    </row>
    <row r="50" spans="1:6" ht="15">
      <c r="A50" s="33" t="s">
        <v>114</v>
      </c>
      <c r="B50" s="23" t="s">
        <v>115</v>
      </c>
      <c r="C50" s="63">
        <v>200000</v>
      </c>
      <c r="D50" s="63">
        <v>200000</v>
      </c>
      <c r="E50" s="63">
        <v>200000</v>
      </c>
      <c r="F50" s="6"/>
    </row>
    <row r="51" spans="1:6" ht="15">
      <c r="A51" s="34" t="s">
        <v>116</v>
      </c>
      <c r="B51" s="26" t="s">
        <v>117</v>
      </c>
      <c r="C51" s="66">
        <v>200000</v>
      </c>
      <c r="D51" s="66">
        <v>200000</v>
      </c>
      <c r="E51" s="66">
        <v>200000</v>
      </c>
      <c r="F51" s="26"/>
    </row>
    <row r="52" spans="1:6" ht="15.75">
      <c r="A52" s="39" t="s">
        <v>118</v>
      </c>
      <c r="B52" s="43"/>
      <c r="C52" s="70">
        <v>5691180</v>
      </c>
      <c r="D52" s="70">
        <v>8641180</v>
      </c>
      <c r="E52" s="70">
        <v>8641180</v>
      </c>
      <c r="F52" s="43"/>
    </row>
    <row r="53" spans="1:6" ht="15.75">
      <c r="A53" s="44" t="s">
        <v>119</v>
      </c>
      <c r="B53" s="45" t="s">
        <v>120</v>
      </c>
      <c r="C53" s="71">
        <v>26893480</v>
      </c>
      <c r="D53" s="71">
        <v>32253865</v>
      </c>
      <c r="E53" s="71">
        <v>32253865</v>
      </c>
      <c r="F53" s="45"/>
    </row>
    <row r="54" spans="1:6" ht="15">
      <c r="A54" s="46" t="s">
        <v>121</v>
      </c>
      <c r="B54" s="47" t="s">
        <v>122</v>
      </c>
      <c r="C54" s="72">
        <v>417352</v>
      </c>
      <c r="D54" s="72">
        <v>417352</v>
      </c>
      <c r="E54" s="72">
        <v>417352</v>
      </c>
      <c r="F54" s="48"/>
    </row>
    <row r="55" spans="1:6" ht="15.75">
      <c r="A55" s="49" t="s">
        <v>123</v>
      </c>
      <c r="B55" s="50" t="s">
        <v>124</v>
      </c>
      <c r="C55" s="73">
        <v>417352</v>
      </c>
      <c r="D55" s="73">
        <v>417352</v>
      </c>
      <c r="E55" s="73">
        <v>417352</v>
      </c>
      <c r="F55" s="51"/>
    </row>
    <row r="56" spans="1:6" ht="15.75">
      <c r="A56" s="52" t="s">
        <v>16</v>
      </c>
      <c r="B56" s="53"/>
      <c r="C56" s="74">
        <v>27310832</v>
      </c>
      <c r="D56" s="74">
        <v>32671217</v>
      </c>
      <c r="E56" s="74">
        <v>32671217</v>
      </c>
      <c r="F56" s="59"/>
    </row>
  </sheetData>
  <sheetProtection/>
  <mergeCells count="4">
    <mergeCell ref="A3:D3"/>
    <mergeCell ref="A4:F4"/>
    <mergeCell ref="A5:F5"/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42.421875" style="0" bestFit="1" customWidth="1"/>
    <col min="3" max="3" width="12.140625" style="0" customWidth="1"/>
    <col min="4" max="4" width="11.8515625" style="80" hidden="1" customWidth="1"/>
    <col min="5" max="5" width="0" style="0" hidden="1" customWidth="1"/>
    <col min="6" max="6" width="12.7109375" style="0" hidden="1" customWidth="1"/>
    <col min="7" max="7" width="14.57421875" style="76" customWidth="1"/>
    <col min="8" max="8" width="11.7109375" style="0" customWidth="1"/>
  </cols>
  <sheetData>
    <row r="1" spans="1:15" ht="15">
      <c r="A1" s="75"/>
      <c r="B1" s="75"/>
      <c r="C1" s="75"/>
      <c r="E1" s="75"/>
      <c r="F1" s="75"/>
      <c r="H1" s="75"/>
      <c r="I1" s="75"/>
      <c r="J1" s="75"/>
      <c r="K1" s="75"/>
      <c r="L1" s="75"/>
      <c r="M1" s="75"/>
      <c r="N1" s="75"/>
      <c r="O1" s="75"/>
    </row>
    <row r="2" spans="1:15" ht="15">
      <c r="A2" s="225" t="s">
        <v>424</v>
      </c>
      <c r="B2" s="225"/>
      <c r="C2" s="225"/>
      <c r="D2" s="225"/>
      <c r="E2" s="225"/>
      <c r="F2" s="223"/>
      <c r="G2" s="223"/>
      <c r="H2" s="226"/>
      <c r="I2" s="226"/>
      <c r="J2" s="76"/>
      <c r="K2" s="75"/>
      <c r="L2" s="75"/>
      <c r="M2" s="75"/>
      <c r="N2" s="75"/>
      <c r="O2" s="75"/>
    </row>
    <row r="3" spans="1:15" ht="15.75">
      <c r="A3" s="221" t="s">
        <v>127</v>
      </c>
      <c r="B3" s="221"/>
      <c r="C3" s="222"/>
      <c r="D3" s="222"/>
      <c r="E3" s="222"/>
      <c r="F3" s="226"/>
      <c r="G3" s="226"/>
      <c r="H3" s="226"/>
      <c r="I3" s="226"/>
      <c r="J3" s="76"/>
      <c r="K3" s="75"/>
      <c r="L3" s="75"/>
      <c r="M3" s="75"/>
      <c r="N3" s="75"/>
      <c r="O3" s="75"/>
    </row>
    <row r="4" spans="1:15" ht="15.75">
      <c r="A4" s="221" t="s">
        <v>128</v>
      </c>
      <c r="B4" s="221"/>
      <c r="C4" s="222"/>
      <c r="D4" s="222"/>
      <c r="E4" s="222"/>
      <c r="F4" s="223"/>
      <c r="G4" s="223"/>
      <c r="H4" s="226"/>
      <c r="I4" s="226"/>
      <c r="J4" s="76"/>
      <c r="K4" s="75"/>
      <c r="L4" s="75"/>
      <c r="M4" s="75"/>
      <c r="N4" s="75"/>
      <c r="O4" s="75"/>
    </row>
    <row r="5" spans="1:15" ht="15.75">
      <c r="A5" s="87"/>
      <c r="B5" s="87"/>
      <c r="C5" s="103"/>
      <c r="D5" s="103"/>
      <c r="E5" s="89"/>
      <c r="F5" s="76"/>
      <c r="H5" s="76"/>
      <c r="I5" s="76"/>
      <c r="J5" s="76"/>
      <c r="K5" s="75"/>
      <c r="L5" s="75"/>
      <c r="M5" s="75"/>
      <c r="N5" s="75"/>
      <c r="O5" s="75"/>
    </row>
    <row r="6" spans="1:15" ht="15.75">
      <c r="A6" s="87"/>
      <c r="B6" s="87"/>
      <c r="C6" s="103"/>
      <c r="D6" s="103"/>
      <c r="E6" s="89"/>
      <c r="F6" s="76"/>
      <c r="H6" s="76"/>
      <c r="I6" s="199" t="s">
        <v>210</v>
      </c>
      <c r="J6" s="76"/>
      <c r="K6" s="75"/>
      <c r="L6" s="75"/>
      <c r="M6" s="75"/>
      <c r="N6" s="75"/>
      <c r="O6" s="75"/>
    </row>
    <row r="7" spans="1:15" ht="51.75">
      <c r="A7" s="90" t="s">
        <v>28</v>
      </c>
      <c r="B7" s="91" t="s">
        <v>129</v>
      </c>
      <c r="C7" s="104" t="s">
        <v>130</v>
      </c>
      <c r="D7" s="210" t="s">
        <v>3</v>
      </c>
      <c r="E7" s="92" t="s">
        <v>131</v>
      </c>
      <c r="F7" s="105" t="s">
        <v>4</v>
      </c>
      <c r="G7" s="105" t="s">
        <v>5</v>
      </c>
      <c r="H7" s="54" t="s">
        <v>132</v>
      </c>
      <c r="I7" s="54" t="s">
        <v>133</v>
      </c>
      <c r="J7" s="93"/>
      <c r="K7" s="75"/>
      <c r="L7" s="75"/>
      <c r="M7" s="75"/>
      <c r="N7" s="75"/>
      <c r="O7" s="75"/>
    </row>
    <row r="8" spans="1:15" ht="25.5">
      <c r="A8" s="94" t="s">
        <v>134</v>
      </c>
      <c r="B8" s="41" t="s">
        <v>135</v>
      </c>
      <c r="C8" s="7">
        <v>7722000</v>
      </c>
      <c r="D8" s="78">
        <v>7722000</v>
      </c>
      <c r="E8" s="6"/>
      <c r="F8" s="7">
        <v>8972553</v>
      </c>
      <c r="G8" s="7">
        <v>8972553</v>
      </c>
      <c r="H8" s="7">
        <v>8972553</v>
      </c>
      <c r="I8" s="6"/>
      <c r="J8" s="96"/>
      <c r="K8" s="75"/>
      <c r="L8" s="75"/>
      <c r="M8" s="75"/>
      <c r="N8" s="75"/>
      <c r="O8" s="75"/>
    </row>
    <row r="9" spans="1:15" ht="25.5">
      <c r="A9" s="22" t="s">
        <v>136</v>
      </c>
      <c r="B9" s="41" t="s">
        <v>137</v>
      </c>
      <c r="C9" s="7">
        <v>1511801</v>
      </c>
      <c r="D9" s="78">
        <v>1511801</v>
      </c>
      <c r="E9" s="6"/>
      <c r="F9" s="7">
        <v>1511801</v>
      </c>
      <c r="G9" s="7">
        <v>1511801</v>
      </c>
      <c r="H9" s="7">
        <v>1511801</v>
      </c>
      <c r="I9" s="6"/>
      <c r="J9" s="96"/>
      <c r="K9" s="75"/>
      <c r="L9" s="75"/>
      <c r="M9" s="75"/>
      <c r="N9" s="75"/>
      <c r="O9" s="75"/>
    </row>
    <row r="10" spans="1:15" ht="25.5">
      <c r="A10" s="22" t="s">
        <v>138</v>
      </c>
      <c r="B10" s="41" t="s">
        <v>139</v>
      </c>
      <c r="C10" s="7">
        <v>1200000</v>
      </c>
      <c r="D10" s="78">
        <v>1200000</v>
      </c>
      <c r="E10" s="6"/>
      <c r="F10" s="7">
        <v>1200000</v>
      </c>
      <c r="G10" s="7">
        <v>1200000</v>
      </c>
      <c r="H10" s="7">
        <v>1200000</v>
      </c>
      <c r="I10" s="6"/>
      <c r="J10" s="96"/>
      <c r="K10" s="75"/>
      <c r="L10" s="75"/>
      <c r="M10" s="75"/>
      <c r="N10" s="75"/>
      <c r="O10" s="75"/>
    </row>
    <row r="11" spans="1:15" ht="15">
      <c r="A11" s="22" t="s">
        <v>140</v>
      </c>
      <c r="B11" s="41" t="s">
        <v>141</v>
      </c>
      <c r="C11" s="7">
        <v>359181</v>
      </c>
      <c r="D11" s="78">
        <v>730000</v>
      </c>
      <c r="E11" s="6"/>
      <c r="F11" s="7">
        <v>1157812</v>
      </c>
      <c r="G11" s="7">
        <v>1157812</v>
      </c>
      <c r="H11" s="7">
        <v>1157812</v>
      </c>
      <c r="I11" s="6"/>
      <c r="J11" s="96"/>
      <c r="K11" s="75"/>
      <c r="L11" s="75"/>
      <c r="M11" s="75"/>
      <c r="N11" s="75"/>
      <c r="O11" s="75"/>
    </row>
    <row r="12" spans="1:15" ht="15">
      <c r="A12" s="24" t="s">
        <v>142</v>
      </c>
      <c r="B12" s="97" t="s">
        <v>143</v>
      </c>
      <c r="C12" s="10">
        <v>10792982</v>
      </c>
      <c r="D12" s="79">
        <f>SUM(D8:D11)</f>
        <v>11163801</v>
      </c>
      <c r="E12" s="98">
        <v>0</v>
      </c>
      <c r="F12" s="79">
        <v>12842166</v>
      </c>
      <c r="G12" s="79">
        <f>SUM(G8:G11)</f>
        <v>12842166</v>
      </c>
      <c r="H12" s="79">
        <v>12842166</v>
      </c>
      <c r="I12" s="98"/>
      <c r="J12" s="99"/>
      <c r="K12" s="75"/>
      <c r="L12" s="75"/>
      <c r="M12" s="75"/>
      <c r="N12" s="75"/>
      <c r="O12" s="75"/>
    </row>
    <row r="13" spans="1:15" ht="15">
      <c r="A13" s="24" t="s">
        <v>144</v>
      </c>
      <c r="B13" s="97" t="s">
        <v>145</v>
      </c>
      <c r="C13" s="10">
        <v>400000</v>
      </c>
      <c r="D13" s="79">
        <v>400000</v>
      </c>
      <c r="E13" s="9"/>
      <c r="F13" s="10">
        <v>510000</v>
      </c>
      <c r="G13" s="10">
        <v>510000</v>
      </c>
      <c r="H13" s="10">
        <v>510000</v>
      </c>
      <c r="I13" s="9"/>
      <c r="J13" s="100"/>
      <c r="K13" s="75"/>
      <c r="L13" s="75"/>
      <c r="M13" s="75"/>
      <c r="N13" s="75"/>
      <c r="O13" s="75"/>
    </row>
    <row r="14" spans="1:15" ht="15">
      <c r="A14" s="22" t="s">
        <v>146</v>
      </c>
      <c r="B14" s="41" t="s">
        <v>147</v>
      </c>
      <c r="C14" s="7">
        <v>600000</v>
      </c>
      <c r="D14" s="78">
        <v>600000</v>
      </c>
      <c r="E14" s="6"/>
      <c r="F14" s="7">
        <v>600000</v>
      </c>
      <c r="G14" s="7">
        <v>600000</v>
      </c>
      <c r="H14" s="7">
        <v>600000</v>
      </c>
      <c r="I14" s="6"/>
      <c r="J14" s="96"/>
      <c r="K14" s="75"/>
      <c r="L14" s="75"/>
      <c r="M14" s="75"/>
      <c r="N14" s="75"/>
      <c r="O14" s="75"/>
    </row>
    <row r="15" spans="1:15" ht="15">
      <c r="A15" s="24" t="s">
        <v>148</v>
      </c>
      <c r="B15" s="97" t="s">
        <v>149</v>
      </c>
      <c r="C15" s="10">
        <v>600000</v>
      </c>
      <c r="D15" s="10">
        <v>600000</v>
      </c>
      <c r="E15" s="9">
        <v>0</v>
      </c>
      <c r="F15" s="10">
        <v>600000</v>
      </c>
      <c r="G15" s="10">
        <f>SUM(G14)</f>
        <v>600000</v>
      </c>
      <c r="H15" s="10">
        <v>600000</v>
      </c>
      <c r="I15" s="9"/>
      <c r="J15" s="100"/>
      <c r="K15" s="75"/>
      <c r="L15" s="75"/>
      <c r="M15" s="75"/>
      <c r="N15" s="75"/>
      <c r="O15" s="75"/>
    </row>
    <row r="16" spans="1:15" ht="15">
      <c r="A16" s="24" t="s">
        <v>150</v>
      </c>
      <c r="B16" s="97" t="s">
        <v>151</v>
      </c>
      <c r="C16" s="10"/>
      <c r="D16" s="10"/>
      <c r="E16" s="9"/>
      <c r="F16" s="10"/>
      <c r="G16" s="10"/>
      <c r="H16" s="10"/>
      <c r="I16" s="9"/>
      <c r="J16" s="100"/>
      <c r="K16" s="75"/>
      <c r="L16" s="75"/>
      <c r="M16" s="75"/>
      <c r="N16" s="75"/>
      <c r="O16" s="75"/>
    </row>
    <row r="17" spans="1:15" ht="15">
      <c r="A17" s="27" t="s">
        <v>152</v>
      </c>
      <c r="B17" s="42" t="s">
        <v>153</v>
      </c>
      <c r="C17" s="10">
        <v>1000000</v>
      </c>
      <c r="D17" s="10">
        <v>1000000</v>
      </c>
      <c r="E17" s="9">
        <v>0</v>
      </c>
      <c r="F17" s="10">
        <v>1110000</v>
      </c>
      <c r="G17" s="10">
        <f>SUM(G13+G15)</f>
        <v>1110000</v>
      </c>
      <c r="H17" s="10">
        <v>1110000</v>
      </c>
      <c r="I17" s="9"/>
      <c r="J17" s="100"/>
      <c r="K17" s="76"/>
      <c r="L17" s="76"/>
      <c r="M17" s="76"/>
      <c r="N17" s="76"/>
      <c r="O17" s="76"/>
    </row>
    <row r="18" spans="1:15" ht="15">
      <c r="A18" s="33" t="s">
        <v>154</v>
      </c>
      <c r="B18" s="41" t="s">
        <v>155</v>
      </c>
      <c r="C18" s="7">
        <v>463589</v>
      </c>
      <c r="D18" s="78">
        <v>463589</v>
      </c>
      <c r="E18" s="6"/>
      <c r="F18" s="7">
        <v>463589</v>
      </c>
      <c r="G18" s="7">
        <v>463589</v>
      </c>
      <c r="H18" s="7">
        <v>463589</v>
      </c>
      <c r="I18" s="6"/>
      <c r="J18" s="96"/>
      <c r="K18" s="76"/>
      <c r="L18" s="76"/>
      <c r="M18" s="76"/>
      <c r="N18" s="76"/>
      <c r="O18" s="76"/>
    </row>
    <row r="19" spans="1:15" ht="15">
      <c r="A19" s="33" t="s">
        <v>156</v>
      </c>
      <c r="B19" s="41" t="s">
        <v>157</v>
      </c>
      <c r="C19" s="7">
        <v>200000</v>
      </c>
      <c r="D19" s="78">
        <v>200000</v>
      </c>
      <c r="E19" s="6"/>
      <c r="F19" s="7">
        <v>131357</v>
      </c>
      <c r="G19" s="7">
        <v>131357</v>
      </c>
      <c r="H19" s="7">
        <v>131357</v>
      </c>
      <c r="I19" s="6"/>
      <c r="J19" s="96"/>
      <c r="K19" s="76"/>
      <c r="L19" s="76"/>
      <c r="M19" s="76"/>
      <c r="N19" s="76"/>
      <c r="O19" s="76"/>
    </row>
    <row r="20" spans="1:15" ht="15">
      <c r="A20" s="33" t="s">
        <v>158</v>
      </c>
      <c r="B20" s="41" t="s">
        <v>159</v>
      </c>
      <c r="C20" s="7"/>
      <c r="D20" s="78"/>
      <c r="E20" s="6"/>
      <c r="F20" s="7">
        <v>119844</v>
      </c>
      <c r="G20" s="7">
        <v>119844</v>
      </c>
      <c r="H20" s="7">
        <v>119844</v>
      </c>
      <c r="I20" s="6"/>
      <c r="J20" s="96"/>
      <c r="K20" s="76"/>
      <c r="L20" s="76"/>
      <c r="M20" s="76"/>
      <c r="N20" s="76"/>
      <c r="O20" s="76"/>
    </row>
    <row r="21" spans="1:15" ht="15">
      <c r="A21" s="34" t="s">
        <v>160</v>
      </c>
      <c r="B21" s="42" t="s">
        <v>161</v>
      </c>
      <c r="C21" s="10">
        <v>663589</v>
      </c>
      <c r="D21" s="10">
        <v>663589</v>
      </c>
      <c r="E21" s="9">
        <v>0</v>
      </c>
      <c r="F21" s="10">
        <v>714790</v>
      </c>
      <c r="G21" s="10">
        <f>SUM(G18:G20)</f>
        <v>714790</v>
      </c>
      <c r="H21" s="10">
        <v>714790</v>
      </c>
      <c r="I21" s="9"/>
      <c r="J21" s="100"/>
      <c r="K21" s="76"/>
      <c r="L21" s="76"/>
      <c r="M21" s="76"/>
      <c r="N21" s="76"/>
      <c r="O21" s="76"/>
    </row>
    <row r="22" spans="1:15" ht="15.75">
      <c r="A22" s="102" t="s">
        <v>162</v>
      </c>
      <c r="B22" s="82" t="s">
        <v>163</v>
      </c>
      <c r="C22" s="10"/>
      <c r="D22" s="79"/>
      <c r="E22" s="98"/>
      <c r="F22" s="79">
        <v>2950000</v>
      </c>
      <c r="G22" s="79">
        <v>2950000</v>
      </c>
      <c r="H22" s="79">
        <v>2950000</v>
      </c>
      <c r="I22" s="98"/>
      <c r="J22" s="99"/>
      <c r="K22" s="76"/>
      <c r="L22" s="76"/>
      <c r="M22" s="76"/>
      <c r="N22" s="76"/>
      <c r="O22" s="76"/>
    </row>
    <row r="23" spans="1:15" ht="15.75">
      <c r="A23" s="102" t="s">
        <v>164</v>
      </c>
      <c r="B23" s="82" t="s">
        <v>165</v>
      </c>
      <c r="C23" s="10"/>
      <c r="D23" s="79"/>
      <c r="E23" s="98"/>
      <c r="F23" s="79">
        <v>200000</v>
      </c>
      <c r="G23" s="79">
        <v>200000</v>
      </c>
      <c r="H23" s="79">
        <v>200000</v>
      </c>
      <c r="I23" s="98"/>
      <c r="J23" s="99"/>
      <c r="K23" s="76"/>
      <c r="L23" s="76"/>
      <c r="M23" s="76"/>
      <c r="N23" s="76"/>
      <c r="O23" s="76"/>
    </row>
    <row r="24" spans="1:15" ht="15.75">
      <c r="A24" s="102" t="s">
        <v>166</v>
      </c>
      <c r="B24" s="82" t="s">
        <v>167</v>
      </c>
      <c r="C24" s="10">
        <v>12456571</v>
      </c>
      <c r="D24" s="10">
        <v>12456571</v>
      </c>
      <c r="E24" s="10">
        <v>12456571</v>
      </c>
      <c r="F24" s="10">
        <v>12456571</v>
      </c>
      <c r="G24" s="10">
        <f>SUM(G12+G17+G21+G22+G23)</f>
        <v>17816956</v>
      </c>
      <c r="H24" s="79">
        <v>17816956</v>
      </c>
      <c r="I24" s="98"/>
      <c r="J24" s="99"/>
      <c r="K24" s="77"/>
      <c r="L24" s="76"/>
      <c r="M24" s="77"/>
      <c r="N24" s="76"/>
      <c r="O24" s="77"/>
    </row>
    <row r="25" spans="1:15" ht="15.75">
      <c r="A25" s="85" t="s">
        <v>168</v>
      </c>
      <c r="B25" s="82"/>
      <c r="C25" s="10"/>
      <c r="D25" s="79"/>
      <c r="E25" s="9"/>
      <c r="F25" s="10"/>
      <c r="G25" s="10"/>
      <c r="H25" s="10"/>
      <c r="I25" s="9"/>
      <c r="J25" s="100"/>
      <c r="K25" s="77"/>
      <c r="L25" s="76"/>
      <c r="M25" s="77"/>
      <c r="N25" s="76"/>
      <c r="O25" s="77"/>
    </row>
    <row r="26" spans="1:15" ht="15.75">
      <c r="A26" s="85" t="s">
        <v>169</v>
      </c>
      <c r="B26" s="82"/>
      <c r="C26" s="10"/>
      <c r="D26" s="79"/>
      <c r="E26" s="9"/>
      <c r="F26" s="10"/>
      <c r="G26" s="10"/>
      <c r="H26" s="10"/>
      <c r="I26" s="9"/>
      <c r="J26" s="100"/>
      <c r="K26" s="77"/>
      <c r="L26" s="76"/>
      <c r="M26" s="77"/>
      <c r="N26" s="76"/>
      <c r="O26" s="77"/>
    </row>
    <row r="27" spans="1:15" ht="25.5">
      <c r="A27" s="22" t="s">
        <v>170</v>
      </c>
      <c r="B27" s="22" t="s">
        <v>171</v>
      </c>
      <c r="C27" s="7">
        <v>14854261</v>
      </c>
      <c r="D27" s="78">
        <v>14854261</v>
      </c>
      <c r="E27" s="6"/>
      <c r="F27" s="7">
        <v>14854261</v>
      </c>
      <c r="G27" s="7">
        <v>14854261</v>
      </c>
      <c r="H27" s="7">
        <v>14854261</v>
      </c>
      <c r="I27" s="6"/>
      <c r="J27" s="96"/>
      <c r="K27" s="77"/>
      <c r="L27" s="76"/>
      <c r="M27" s="77"/>
      <c r="N27" s="76"/>
      <c r="O27" s="77"/>
    </row>
    <row r="28" spans="1:15" ht="15">
      <c r="A28" s="22" t="s">
        <v>172</v>
      </c>
      <c r="B28" s="22" t="s">
        <v>173</v>
      </c>
      <c r="C28" s="7"/>
      <c r="D28" s="78"/>
      <c r="E28" s="6"/>
      <c r="F28" s="7"/>
      <c r="G28" s="7"/>
      <c r="H28" s="7"/>
      <c r="I28" s="6"/>
      <c r="J28" s="96"/>
      <c r="K28" s="76"/>
      <c r="L28" s="76"/>
      <c r="M28" s="77"/>
      <c r="N28" s="76"/>
      <c r="O28" s="77"/>
    </row>
    <row r="29" spans="1:15" ht="15">
      <c r="A29" s="24" t="s">
        <v>174</v>
      </c>
      <c r="B29" s="24" t="s">
        <v>175</v>
      </c>
      <c r="C29" s="10">
        <v>14854261</v>
      </c>
      <c r="D29" s="79">
        <f>SUM(D27)</f>
        <v>14854261</v>
      </c>
      <c r="E29" s="9"/>
      <c r="F29" s="10">
        <v>14854261</v>
      </c>
      <c r="G29" s="10">
        <f>SUM(G27)</f>
        <v>14854261</v>
      </c>
      <c r="H29" s="10">
        <v>14854261</v>
      </c>
      <c r="I29" s="9"/>
      <c r="J29" s="100"/>
      <c r="K29" s="77"/>
      <c r="L29" s="76"/>
      <c r="M29" s="77"/>
      <c r="N29" s="76"/>
      <c r="O29" s="77"/>
    </row>
    <row r="30" spans="1:15" ht="15.75">
      <c r="A30" s="83" t="s">
        <v>176</v>
      </c>
      <c r="B30" s="84" t="s">
        <v>177</v>
      </c>
      <c r="C30" s="10">
        <v>14854261</v>
      </c>
      <c r="D30" s="79">
        <f>SUM(D29)</f>
        <v>14854261</v>
      </c>
      <c r="E30" s="9"/>
      <c r="F30" s="10">
        <v>14854261</v>
      </c>
      <c r="G30" s="10">
        <f>SUM(G29)</f>
        <v>14854261</v>
      </c>
      <c r="H30" s="10">
        <v>14854261</v>
      </c>
      <c r="I30" s="9"/>
      <c r="J30" s="100"/>
      <c r="K30" s="76"/>
      <c r="L30" s="76"/>
      <c r="M30" s="76"/>
      <c r="N30" s="76"/>
      <c r="O30" s="76"/>
    </row>
    <row r="31" spans="1:15" ht="15.75">
      <c r="A31" s="85" t="s">
        <v>24</v>
      </c>
      <c r="B31" s="86"/>
      <c r="C31" s="10">
        <v>27310832</v>
      </c>
      <c r="D31" s="79">
        <f>SUM(D24+D30)</f>
        <v>27310832</v>
      </c>
      <c r="E31" s="9"/>
      <c r="F31" s="10">
        <v>32671217</v>
      </c>
      <c r="G31" s="10">
        <f>SUM(G24+G30)</f>
        <v>32671217</v>
      </c>
      <c r="H31" s="10">
        <v>32671217</v>
      </c>
      <c r="I31" s="9"/>
      <c r="J31" s="100"/>
      <c r="K31" s="76"/>
      <c r="L31" s="76"/>
      <c r="M31" s="76"/>
      <c r="N31" s="76"/>
      <c r="O31" s="76"/>
    </row>
  </sheetData>
  <sheetProtection/>
  <mergeCells count="3">
    <mergeCell ref="A2:I2"/>
    <mergeCell ref="A3:I3"/>
    <mergeCell ref="A4:I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0.421875" style="76" customWidth="1"/>
    <col min="2" max="2" width="23.57421875" style="76" customWidth="1"/>
    <col min="3" max="3" width="18.28125" style="76" hidden="1" customWidth="1"/>
    <col min="4" max="5" width="0" style="76" hidden="1" customWidth="1"/>
    <col min="6" max="6" width="21.140625" style="76" customWidth="1"/>
    <col min="7" max="7" width="12.7109375" style="76" customWidth="1"/>
    <col min="8" max="16384" width="9.140625" style="76" customWidth="1"/>
  </cols>
  <sheetData>
    <row r="1" spans="1:2" ht="15">
      <c r="A1" s="225"/>
      <c r="B1" s="225"/>
    </row>
    <row r="2" spans="1:5" ht="15">
      <c r="A2" s="225" t="s">
        <v>420</v>
      </c>
      <c r="B2" s="225"/>
      <c r="C2" s="1"/>
      <c r="D2" s="1"/>
      <c r="E2" s="1"/>
    </row>
    <row r="3" spans="1:5" ht="15.75">
      <c r="A3" s="229" t="s">
        <v>358</v>
      </c>
      <c r="B3" s="230"/>
      <c r="C3" s="89"/>
      <c r="D3" s="89"/>
      <c r="E3" s="89"/>
    </row>
    <row r="4" spans="1:5" ht="16.5">
      <c r="A4" s="231" t="s">
        <v>359</v>
      </c>
      <c r="B4" s="232"/>
      <c r="C4" s="232"/>
      <c r="D4" s="232"/>
      <c r="E4" s="232"/>
    </row>
    <row r="5" ht="15">
      <c r="A5" s="201"/>
    </row>
    <row r="6" spans="1:7" ht="15">
      <c r="A6" s="201"/>
      <c r="G6" s="76" t="s">
        <v>391</v>
      </c>
    </row>
    <row r="7" spans="1:6" ht="54" customHeight="1">
      <c r="A7" s="202" t="s">
        <v>360</v>
      </c>
      <c r="B7" s="203" t="s">
        <v>390</v>
      </c>
      <c r="C7" s="204" t="s">
        <v>361</v>
      </c>
      <c r="D7" s="204" t="s">
        <v>361</v>
      </c>
      <c r="E7" s="205" t="s">
        <v>362</v>
      </c>
      <c r="F7" s="203" t="s">
        <v>390</v>
      </c>
    </row>
    <row r="8" spans="1:6" ht="15">
      <c r="A8" s="204" t="s">
        <v>363</v>
      </c>
      <c r="B8" s="206"/>
      <c r="C8" s="206"/>
      <c r="D8" s="206"/>
      <c r="E8" s="6"/>
      <c r="F8" s="206"/>
    </row>
    <row r="9" spans="1:6" ht="15">
      <c r="A9" s="204" t="s">
        <v>364</v>
      </c>
      <c r="B9" s="206"/>
      <c r="C9" s="206"/>
      <c r="D9" s="206"/>
      <c r="E9" s="6"/>
      <c r="F9" s="206"/>
    </row>
    <row r="10" spans="1:6" ht="15">
      <c r="A10" s="204" t="s">
        <v>365</v>
      </c>
      <c r="B10" s="206"/>
      <c r="C10" s="206"/>
      <c r="D10" s="206"/>
      <c r="E10" s="6"/>
      <c r="F10" s="206"/>
    </row>
    <row r="11" spans="1:6" ht="15">
      <c r="A11" s="204" t="s">
        <v>366</v>
      </c>
      <c r="B11" s="206"/>
      <c r="C11" s="206"/>
      <c r="D11" s="206"/>
      <c r="E11" s="6"/>
      <c r="F11" s="206"/>
    </row>
    <row r="12" spans="1:6" ht="15">
      <c r="A12" s="207" t="s">
        <v>367</v>
      </c>
      <c r="B12" s="206"/>
      <c r="C12" s="206"/>
      <c r="D12" s="206"/>
      <c r="E12" s="6"/>
      <c r="F12" s="206"/>
    </row>
    <row r="13" spans="1:6" ht="15">
      <c r="A13" s="204" t="s">
        <v>368</v>
      </c>
      <c r="B13" s="206"/>
      <c r="C13" s="206"/>
      <c r="D13" s="206"/>
      <c r="E13" s="6"/>
      <c r="F13" s="206"/>
    </row>
    <row r="14" spans="1:6" ht="25.5">
      <c r="A14" s="204" t="s">
        <v>369</v>
      </c>
      <c r="B14" s="206"/>
      <c r="C14" s="206"/>
      <c r="D14" s="206"/>
      <c r="E14" s="6"/>
      <c r="F14" s="206"/>
    </row>
    <row r="15" spans="1:6" ht="15">
      <c r="A15" s="204" t="s">
        <v>370</v>
      </c>
      <c r="B15" s="206"/>
      <c r="C15" s="206"/>
      <c r="D15" s="206"/>
      <c r="E15" s="6"/>
      <c r="F15" s="206"/>
    </row>
    <row r="16" spans="1:6" ht="15">
      <c r="A16" s="204" t="s">
        <v>371</v>
      </c>
      <c r="B16" s="206"/>
      <c r="C16" s="206"/>
      <c r="D16" s="206"/>
      <c r="E16" s="6"/>
      <c r="F16" s="206"/>
    </row>
    <row r="17" spans="1:6" ht="15">
      <c r="A17" s="204" t="s">
        <v>372</v>
      </c>
      <c r="B17" s="206"/>
      <c r="C17" s="206"/>
      <c r="D17" s="206"/>
      <c r="E17" s="6"/>
      <c r="F17" s="206"/>
    </row>
    <row r="18" spans="1:6" ht="15">
      <c r="A18" s="204" t="s">
        <v>373</v>
      </c>
      <c r="B18" s="206"/>
      <c r="C18" s="206"/>
      <c r="D18" s="206"/>
      <c r="E18" s="6"/>
      <c r="F18" s="206"/>
    </row>
    <row r="19" spans="1:6" ht="15">
      <c r="A19" s="204" t="s">
        <v>374</v>
      </c>
      <c r="B19" s="206"/>
      <c r="C19" s="206"/>
      <c r="D19" s="206"/>
      <c r="E19" s="6"/>
      <c r="F19" s="206"/>
    </row>
    <row r="20" spans="1:6" ht="15">
      <c r="A20" s="207" t="s">
        <v>375</v>
      </c>
      <c r="B20" s="206"/>
      <c r="C20" s="206"/>
      <c r="D20" s="206"/>
      <c r="E20" s="6"/>
      <c r="F20" s="206"/>
    </row>
    <row r="21" spans="1:6" ht="38.25">
      <c r="A21" s="204" t="s">
        <v>376</v>
      </c>
      <c r="B21" s="206"/>
      <c r="C21" s="206"/>
      <c r="D21" s="206"/>
      <c r="E21" s="6"/>
      <c r="F21" s="206"/>
    </row>
    <row r="22" spans="1:6" ht="15">
      <c r="A22" s="204" t="s">
        <v>377</v>
      </c>
      <c r="B22" s="206"/>
      <c r="C22" s="206"/>
      <c r="D22" s="206"/>
      <c r="E22" s="6"/>
      <c r="F22" s="206"/>
    </row>
    <row r="23" spans="1:6" ht="15">
      <c r="A23" s="204" t="s">
        <v>378</v>
      </c>
      <c r="B23" s="206">
        <v>2</v>
      </c>
      <c r="C23" s="206"/>
      <c r="D23" s="206"/>
      <c r="E23" s="6"/>
      <c r="F23" s="206">
        <v>1</v>
      </c>
    </row>
    <row r="24" spans="1:6" ht="15">
      <c r="A24" s="207" t="s">
        <v>379</v>
      </c>
      <c r="B24" s="206">
        <f>SUM(B23)</f>
        <v>2</v>
      </c>
      <c r="C24" s="206"/>
      <c r="D24" s="206"/>
      <c r="E24" s="6"/>
      <c r="F24" s="206">
        <f>SUM(F23)</f>
        <v>1</v>
      </c>
    </row>
    <row r="25" spans="1:6" ht="15">
      <c r="A25" s="204" t="s">
        <v>380</v>
      </c>
      <c r="B25" s="206">
        <v>1</v>
      </c>
      <c r="C25" s="206"/>
      <c r="D25" s="206"/>
      <c r="E25" s="6"/>
      <c r="F25" s="206">
        <v>1</v>
      </c>
    </row>
    <row r="26" spans="1:6" ht="15">
      <c r="A26" s="204" t="s">
        <v>381</v>
      </c>
      <c r="B26" s="206">
        <v>4</v>
      </c>
      <c r="C26" s="206"/>
      <c r="D26" s="206"/>
      <c r="E26" s="6"/>
      <c r="F26" s="206">
        <v>4</v>
      </c>
    </row>
    <row r="27" spans="1:6" ht="25.5">
      <c r="A27" s="204" t="s">
        <v>382</v>
      </c>
      <c r="B27" s="206"/>
      <c r="C27" s="206"/>
      <c r="D27" s="206"/>
      <c r="E27" s="6"/>
      <c r="F27" s="206"/>
    </row>
    <row r="28" spans="1:6" ht="15">
      <c r="A28" s="207" t="s">
        <v>383</v>
      </c>
      <c r="B28" s="206">
        <f>SUM(B25:B27)</f>
        <v>5</v>
      </c>
      <c r="C28" s="206"/>
      <c r="D28" s="206"/>
      <c r="E28" s="6"/>
      <c r="F28" s="206">
        <f>SUM(F25:F27)</f>
        <v>5</v>
      </c>
    </row>
    <row r="29" spans="1:6" ht="25.5">
      <c r="A29" s="207" t="s">
        <v>384</v>
      </c>
      <c r="B29" s="208"/>
      <c r="C29" s="209"/>
      <c r="D29" s="209"/>
      <c r="E29" s="6"/>
      <c r="F29" s="208"/>
    </row>
    <row r="30" spans="1:6" ht="25.5">
      <c r="A30" s="204" t="s">
        <v>385</v>
      </c>
      <c r="B30" s="206"/>
      <c r="C30" s="206"/>
      <c r="D30" s="206"/>
      <c r="E30" s="6"/>
      <c r="F30" s="206"/>
    </row>
    <row r="31" spans="1:6" ht="38.25">
      <c r="A31" s="204" t="s">
        <v>386</v>
      </c>
      <c r="B31" s="206"/>
      <c r="C31" s="206"/>
      <c r="D31" s="206"/>
      <c r="E31" s="6"/>
      <c r="F31" s="206"/>
    </row>
    <row r="32" spans="1:6" ht="25.5">
      <c r="A32" s="204" t="s">
        <v>387</v>
      </c>
      <c r="B32" s="206"/>
      <c r="C32" s="206"/>
      <c r="D32" s="206"/>
      <c r="E32" s="6"/>
      <c r="F32" s="206"/>
    </row>
    <row r="33" spans="1:6" ht="15">
      <c r="A33" s="204" t="s">
        <v>388</v>
      </c>
      <c r="B33" s="206"/>
      <c r="C33" s="206"/>
      <c r="D33" s="206"/>
      <c r="E33" s="6"/>
      <c r="F33" s="206"/>
    </row>
    <row r="34" spans="1:6" ht="38.25">
      <c r="A34" s="207" t="s">
        <v>389</v>
      </c>
      <c r="B34" s="206">
        <v>6</v>
      </c>
      <c r="C34" s="206"/>
      <c r="D34" s="206"/>
      <c r="E34" s="6"/>
      <c r="F34" s="206">
        <v>6</v>
      </c>
    </row>
  </sheetData>
  <sheetProtection/>
  <mergeCells count="4">
    <mergeCell ref="A1:B1"/>
    <mergeCell ref="A2:B2"/>
    <mergeCell ref="A3:B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4"/>
  <sheetViews>
    <sheetView zoomScalePageLayoutView="0" workbookViewId="0" topLeftCell="A1">
      <selection activeCell="C66" sqref="C66"/>
    </sheetView>
  </sheetViews>
  <sheetFormatPr defaultColWidth="43.7109375" defaultRowHeight="15"/>
  <cols>
    <col min="1" max="1" width="43.7109375" style="76" customWidth="1"/>
    <col min="2" max="2" width="9.8515625" style="76" bestFit="1" customWidth="1"/>
    <col min="3" max="3" width="12.7109375" style="80" customWidth="1"/>
    <col min="4" max="4" width="13.8515625" style="80" customWidth="1"/>
    <col min="5" max="5" width="14.57421875" style="80" customWidth="1"/>
    <col min="6" max="255" width="9.140625" style="76" customWidth="1"/>
    <col min="256" max="16384" width="43.7109375" style="76" customWidth="1"/>
  </cols>
  <sheetData>
    <row r="2" spans="1:5" ht="15">
      <c r="A2" s="225" t="s">
        <v>178</v>
      </c>
      <c r="B2" s="225"/>
      <c r="C2" s="225"/>
      <c r="D2" s="223"/>
      <c r="E2" s="223"/>
    </row>
    <row r="3" spans="1:5" ht="15.75">
      <c r="A3" s="221" t="s">
        <v>179</v>
      </c>
      <c r="B3" s="222"/>
      <c r="C3" s="222"/>
      <c r="D3" s="223"/>
      <c r="E3" s="223"/>
    </row>
    <row r="4" spans="1:5" ht="19.5">
      <c r="A4" s="233" t="s">
        <v>180</v>
      </c>
      <c r="B4" s="225"/>
      <c r="C4" s="225"/>
      <c r="D4" s="223"/>
      <c r="E4" s="223"/>
    </row>
    <row r="5" spans="1:3" ht="19.5">
      <c r="A5" s="106"/>
      <c r="B5" s="13"/>
      <c r="C5" s="112"/>
    </row>
    <row r="6" spans="1:3" ht="19.5">
      <c r="A6" s="106"/>
      <c r="B6" s="13"/>
      <c r="C6" s="112"/>
    </row>
    <row r="7" spans="1:3" ht="19.5">
      <c r="A7" s="106"/>
      <c r="B7" s="13"/>
      <c r="C7" s="112"/>
    </row>
    <row r="8" ht="15">
      <c r="E8" s="199" t="s">
        <v>210</v>
      </c>
    </row>
    <row r="9" spans="1:5" ht="25.5">
      <c r="A9" s="90" t="s">
        <v>28</v>
      </c>
      <c r="B9" s="91" t="s">
        <v>29</v>
      </c>
      <c r="C9" s="105" t="s">
        <v>130</v>
      </c>
      <c r="D9" s="105" t="s">
        <v>3</v>
      </c>
      <c r="E9" s="105" t="s">
        <v>5</v>
      </c>
    </row>
    <row r="10" spans="1:5" ht="15" hidden="1">
      <c r="A10" s="6"/>
      <c r="B10" s="6"/>
      <c r="C10" s="7"/>
      <c r="D10" s="7"/>
      <c r="E10" s="7"/>
    </row>
    <row r="11" spans="1:5" ht="15" hidden="1">
      <c r="A11" s="6"/>
      <c r="B11" s="6"/>
      <c r="C11" s="7"/>
      <c r="D11" s="7"/>
      <c r="E11" s="7"/>
    </row>
    <row r="12" spans="1:5" ht="15" hidden="1">
      <c r="A12" s="6"/>
      <c r="B12" s="6"/>
      <c r="C12" s="7"/>
      <c r="D12" s="7"/>
      <c r="E12" s="7"/>
    </row>
    <row r="13" spans="1:5" ht="15" hidden="1">
      <c r="A13" s="6"/>
      <c r="B13" s="6"/>
      <c r="C13" s="7"/>
      <c r="D13" s="7"/>
      <c r="E13" s="7"/>
    </row>
    <row r="14" spans="1:5" ht="15" hidden="1">
      <c r="A14" s="33" t="s">
        <v>181</v>
      </c>
      <c r="B14" s="41" t="s">
        <v>182</v>
      </c>
      <c r="C14" s="7"/>
      <c r="D14" s="7"/>
      <c r="E14" s="7"/>
    </row>
    <row r="15" spans="1:5" ht="15" hidden="1">
      <c r="A15" s="33"/>
      <c r="B15" s="41"/>
      <c r="C15" s="7"/>
      <c r="D15" s="7"/>
      <c r="E15" s="7"/>
    </row>
    <row r="16" spans="1:5" ht="15" hidden="1">
      <c r="A16" s="33"/>
      <c r="B16" s="41"/>
      <c r="C16" s="7"/>
      <c r="D16" s="7"/>
      <c r="E16" s="7"/>
    </row>
    <row r="17" spans="1:5" ht="15" hidden="1">
      <c r="A17" s="33"/>
      <c r="B17" s="41"/>
      <c r="C17" s="7"/>
      <c r="D17" s="7"/>
      <c r="E17" s="7"/>
    </row>
    <row r="18" spans="1:5" ht="15" hidden="1">
      <c r="A18" s="33"/>
      <c r="B18" s="41"/>
      <c r="C18" s="7"/>
      <c r="D18" s="7"/>
      <c r="E18" s="7"/>
    </row>
    <row r="19" spans="1:5" ht="15" hidden="1">
      <c r="A19" s="30" t="s">
        <v>183</v>
      </c>
      <c r="B19" s="97" t="s">
        <v>99</v>
      </c>
      <c r="C19" s="10"/>
      <c r="D19" s="10"/>
      <c r="E19" s="10"/>
    </row>
    <row r="20" spans="1:5" ht="15" hidden="1">
      <c r="A20" s="33"/>
      <c r="B20" s="41"/>
      <c r="C20" s="7"/>
      <c r="D20" s="7"/>
      <c r="E20" s="7"/>
    </row>
    <row r="21" spans="1:5" ht="15" hidden="1">
      <c r="A21" s="33"/>
      <c r="B21" s="41"/>
      <c r="C21" s="7"/>
      <c r="D21" s="7"/>
      <c r="E21" s="7"/>
    </row>
    <row r="22" spans="1:5" ht="15" hidden="1">
      <c r="A22" s="33"/>
      <c r="B22" s="41"/>
      <c r="C22" s="7"/>
      <c r="D22" s="7"/>
      <c r="E22" s="7"/>
    </row>
    <row r="23" spans="1:5" ht="15" hidden="1">
      <c r="A23" s="33"/>
      <c r="B23" s="41"/>
      <c r="C23" s="7"/>
      <c r="D23" s="7"/>
      <c r="E23" s="7"/>
    </row>
    <row r="24" spans="1:5" ht="15" hidden="1">
      <c r="A24" s="22" t="s">
        <v>184</v>
      </c>
      <c r="B24" s="41" t="s">
        <v>185</v>
      </c>
      <c r="C24" s="7"/>
      <c r="D24" s="7"/>
      <c r="E24" s="7"/>
    </row>
    <row r="25" spans="1:5" ht="15" hidden="1">
      <c r="A25" s="22"/>
      <c r="B25" s="41"/>
      <c r="C25" s="7"/>
      <c r="D25" s="7"/>
      <c r="E25" s="7"/>
    </row>
    <row r="26" spans="1:5" ht="15">
      <c r="A26" s="33" t="s">
        <v>186</v>
      </c>
      <c r="B26" s="41" t="s">
        <v>99</v>
      </c>
      <c r="C26" s="7">
        <v>102254</v>
      </c>
      <c r="D26" s="7">
        <v>122000</v>
      </c>
      <c r="E26" s="7">
        <v>932254</v>
      </c>
    </row>
    <row r="27" spans="1:5" ht="15" hidden="1">
      <c r="A27" s="33"/>
      <c r="B27" s="41"/>
      <c r="C27" s="7"/>
      <c r="D27" s="7"/>
      <c r="E27" s="7"/>
    </row>
    <row r="28" spans="1:5" ht="15" hidden="1">
      <c r="A28" s="33"/>
      <c r="B28" s="41"/>
      <c r="C28" s="7"/>
      <c r="D28" s="7"/>
      <c r="E28" s="7"/>
    </row>
    <row r="29" spans="1:5" ht="15" hidden="1">
      <c r="A29" s="33" t="s">
        <v>187</v>
      </c>
      <c r="B29" s="41" t="s">
        <v>188</v>
      </c>
      <c r="C29" s="7"/>
      <c r="D29" s="7"/>
      <c r="E29" s="7"/>
    </row>
    <row r="30" spans="1:5" ht="15" hidden="1">
      <c r="A30" s="33"/>
      <c r="B30" s="41"/>
      <c r="C30" s="7"/>
      <c r="D30" s="7"/>
      <c r="E30" s="7"/>
    </row>
    <row r="31" spans="1:5" ht="15" hidden="1">
      <c r="A31" s="33"/>
      <c r="B31" s="41"/>
      <c r="C31" s="7"/>
      <c r="D31" s="7"/>
      <c r="E31" s="7"/>
    </row>
    <row r="32" spans="1:5" ht="25.5" hidden="1">
      <c r="A32" s="22" t="s">
        <v>189</v>
      </c>
      <c r="B32" s="41" t="s">
        <v>190</v>
      </c>
      <c r="C32" s="7"/>
      <c r="D32" s="7"/>
      <c r="E32" s="7"/>
    </row>
    <row r="33" spans="1:5" ht="15" hidden="1">
      <c r="A33" s="22"/>
      <c r="B33" s="41"/>
      <c r="C33" s="7"/>
      <c r="D33" s="7"/>
      <c r="E33" s="7"/>
    </row>
    <row r="34" spans="1:5" ht="15">
      <c r="A34" s="22" t="s">
        <v>191</v>
      </c>
      <c r="B34" s="41" t="s">
        <v>99</v>
      </c>
      <c r="C34" s="7">
        <v>80000</v>
      </c>
      <c r="D34" s="7">
        <v>60000</v>
      </c>
      <c r="E34" s="7">
        <v>60000</v>
      </c>
    </row>
    <row r="35" spans="1:5" ht="15">
      <c r="A35" s="22" t="s">
        <v>192</v>
      </c>
      <c r="B35" s="41" t="s">
        <v>99</v>
      </c>
      <c r="C35" s="7">
        <v>51127</v>
      </c>
      <c r="D35" s="7">
        <v>51127</v>
      </c>
      <c r="E35" s="7">
        <v>71127</v>
      </c>
    </row>
    <row r="36" spans="1:5" ht="15">
      <c r="A36" s="22" t="s">
        <v>193</v>
      </c>
      <c r="B36" s="41" t="s">
        <v>99</v>
      </c>
      <c r="C36" s="7"/>
      <c r="D36" s="7"/>
      <c r="E36" s="7"/>
    </row>
    <row r="37" spans="1:5" ht="25.5">
      <c r="A37" s="22" t="s">
        <v>102</v>
      </c>
      <c r="B37" s="41" t="s">
        <v>103</v>
      </c>
      <c r="C37" s="7">
        <v>63014</v>
      </c>
      <c r="D37" s="7">
        <v>63014</v>
      </c>
      <c r="E37" s="7">
        <v>333014</v>
      </c>
    </row>
    <row r="38" spans="1:5" ht="15.75">
      <c r="A38" s="107" t="s">
        <v>104</v>
      </c>
      <c r="B38" s="108" t="s">
        <v>105</v>
      </c>
      <c r="C38" s="10">
        <f>SUM(C26:C37)</f>
        <v>296395</v>
      </c>
      <c r="D38" s="10">
        <f>SUM(D26:D37)</f>
        <v>296141</v>
      </c>
      <c r="E38" s="10">
        <f>SUM(E26:E37)</f>
        <v>1396395</v>
      </c>
    </row>
    <row r="39" spans="1:5" ht="15.75" hidden="1">
      <c r="A39" s="109"/>
      <c r="B39" s="97"/>
      <c r="C39" s="7"/>
      <c r="D39" s="7"/>
      <c r="E39" s="7"/>
    </row>
    <row r="40" spans="1:5" ht="15.75" hidden="1">
      <c r="A40" s="109"/>
      <c r="B40" s="97"/>
      <c r="C40" s="7"/>
      <c r="D40" s="7"/>
      <c r="E40" s="7"/>
    </row>
    <row r="41" spans="1:5" s="110" customFormat="1" ht="15">
      <c r="A41" s="33" t="s">
        <v>194</v>
      </c>
      <c r="B41" s="41" t="s">
        <v>195</v>
      </c>
      <c r="C41" s="7">
        <v>3936000</v>
      </c>
      <c r="D41" s="7">
        <v>3936000</v>
      </c>
      <c r="E41" s="7">
        <v>5786000</v>
      </c>
    </row>
    <row r="42" spans="1:5" s="110" customFormat="1" ht="15.75" hidden="1">
      <c r="A42" s="111" t="s">
        <v>196</v>
      </c>
      <c r="B42" s="41" t="s">
        <v>195</v>
      </c>
      <c r="C42" s="7"/>
      <c r="D42" s="7"/>
      <c r="E42" s="7"/>
    </row>
    <row r="43" spans="1:5" ht="15">
      <c r="A43" s="33" t="s">
        <v>197</v>
      </c>
      <c r="B43" s="41" t="s">
        <v>195</v>
      </c>
      <c r="C43" s="7">
        <v>103254</v>
      </c>
      <c r="D43" s="7">
        <v>103254</v>
      </c>
      <c r="E43" s="7">
        <v>103254</v>
      </c>
    </row>
    <row r="44" spans="1:5" ht="15" hidden="1">
      <c r="A44" s="33"/>
      <c r="B44" s="41"/>
      <c r="C44" s="7"/>
      <c r="D44" s="7"/>
      <c r="E44" s="7"/>
    </row>
    <row r="45" spans="1:5" ht="15" hidden="1">
      <c r="A45" s="33"/>
      <c r="B45" s="41"/>
      <c r="C45" s="7"/>
      <c r="D45" s="7"/>
      <c r="E45" s="7"/>
    </row>
    <row r="46" spans="1:5" ht="15" hidden="1">
      <c r="A46" s="33"/>
      <c r="B46" s="41"/>
      <c r="C46" s="7"/>
      <c r="D46" s="7"/>
      <c r="E46" s="7"/>
    </row>
    <row r="47" spans="1:5" ht="15" hidden="1">
      <c r="A47" s="33"/>
      <c r="B47" s="41"/>
      <c r="C47" s="7"/>
      <c r="D47" s="7"/>
      <c r="E47" s="7"/>
    </row>
    <row r="48" spans="1:5" ht="15" hidden="1">
      <c r="A48" s="33" t="s">
        <v>198</v>
      </c>
      <c r="B48" s="41" t="s">
        <v>199</v>
      </c>
      <c r="C48" s="7"/>
      <c r="D48" s="7"/>
      <c r="E48" s="7"/>
    </row>
    <row r="49" spans="1:5" ht="15" hidden="1">
      <c r="A49" s="33"/>
      <c r="B49" s="41"/>
      <c r="C49" s="7"/>
      <c r="D49" s="7"/>
      <c r="E49" s="7"/>
    </row>
    <row r="50" spans="1:5" ht="15" hidden="1">
      <c r="A50" s="33"/>
      <c r="B50" s="41"/>
      <c r="C50" s="7"/>
      <c r="D50" s="7"/>
      <c r="E50" s="7"/>
    </row>
    <row r="51" spans="1:5" ht="15" hidden="1">
      <c r="A51" s="33"/>
      <c r="B51" s="41"/>
      <c r="C51" s="7"/>
      <c r="D51" s="7"/>
      <c r="E51" s="7"/>
    </row>
    <row r="52" spans="1:5" ht="15">
      <c r="A52" s="33" t="s">
        <v>200</v>
      </c>
      <c r="B52" s="41" t="s">
        <v>201</v>
      </c>
      <c r="C52" s="7">
        <v>51127</v>
      </c>
      <c r="D52" s="7">
        <v>51127</v>
      </c>
      <c r="E52" s="7">
        <v>51127</v>
      </c>
    </row>
    <row r="53" spans="1:5" ht="25.5">
      <c r="A53" s="33" t="s">
        <v>110</v>
      </c>
      <c r="B53" s="41" t="s">
        <v>111</v>
      </c>
      <c r="C53" s="7">
        <v>1104404</v>
      </c>
      <c r="D53" s="7">
        <v>1104404</v>
      </c>
      <c r="E53" s="7">
        <v>1104404</v>
      </c>
    </row>
    <row r="54" spans="1:5" ht="15.75">
      <c r="A54" s="107" t="s">
        <v>112</v>
      </c>
      <c r="B54" s="108" t="s">
        <v>113</v>
      </c>
      <c r="C54" s="10">
        <f>SUM(C41:C53)</f>
        <v>5194785</v>
      </c>
      <c r="D54" s="10">
        <f>SUM(D41:D53)</f>
        <v>5194785</v>
      </c>
      <c r="E54" s="10">
        <f>SUM(E41:E53)</f>
        <v>7044785</v>
      </c>
    </row>
  </sheetData>
  <sheetProtection/>
  <mergeCells count="3"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35.140625" style="76" customWidth="1"/>
    <col min="2" max="2" width="18.57421875" style="76" customWidth="1"/>
    <col min="3" max="3" width="23.8515625" style="76" customWidth="1"/>
    <col min="4" max="4" width="12.140625" style="76" hidden="1" customWidth="1"/>
    <col min="5" max="5" width="14.57421875" style="76" hidden="1" customWidth="1"/>
    <col min="6" max="6" width="17.57421875" style="76" customWidth="1"/>
    <col min="7" max="16384" width="9.140625" style="76" customWidth="1"/>
  </cols>
  <sheetData>
    <row r="1" spans="1:3" ht="15">
      <c r="A1" s="225"/>
      <c r="B1" s="225"/>
      <c r="C1" s="225"/>
    </row>
    <row r="2" spans="1:6" ht="15">
      <c r="A2" s="225" t="s">
        <v>208</v>
      </c>
      <c r="B2" s="225"/>
      <c r="C2" s="225"/>
      <c r="D2" s="226"/>
      <c r="E2" s="226"/>
      <c r="F2" s="226"/>
    </row>
    <row r="3" spans="1:6" ht="15.75">
      <c r="A3" s="221" t="s">
        <v>179</v>
      </c>
      <c r="B3" s="222"/>
      <c r="C3" s="222"/>
      <c r="D3" s="226"/>
      <c r="E3" s="226"/>
      <c r="F3" s="226"/>
    </row>
    <row r="4" spans="1:6" ht="19.5">
      <c r="A4" s="233" t="s">
        <v>209</v>
      </c>
      <c r="B4" s="225"/>
      <c r="C4" s="225"/>
      <c r="D4" s="226"/>
      <c r="E4" s="226"/>
      <c r="F4" s="226"/>
    </row>
    <row r="5" ht="19.5">
      <c r="A5" s="113"/>
    </row>
    <row r="6" ht="19.5">
      <c r="A6" s="113"/>
    </row>
    <row r="7" ht="19.5">
      <c r="A7" s="113"/>
    </row>
    <row r="8" ht="19.5">
      <c r="A8" s="113"/>
    </row>
    <row r="9" ht="15">
      <c r="F9" s="199" t="s">
        <v>210</v>
      </c>
    </row>
    <row r="10" spans="1:6" ht="26.25">
      <c r="A10" s="90" t="s">
        <v>28</v>
      </c>
      <c r="B10" s="91" t="s">
        <v>29</v>
      </c>
      <c r="C10" s="54" t="s">
        <v>202</v>
      </c>
      <c r="D10" s="92" t="s">
        <v>203</v>
      </c>
      <c r="E10" s="92" t="s">
        <v>204</v>
      </c>
      <c r="F10" s="92" t="s">
        <v>205</v>
      </c>
    </row>
    <row r="11" spans="1:6" ht="15">
      <c r="A11" s="30" t="s">
        <v>206</v>
      </c>
      <c r="B11" s="97" t="s">
        <v>92</v>
      </c>
      <c r="C11" s="10">
        <v>12622941</v>
      </c>
      <c r="D11" s="10">
        <v>15132</v>
      </c>
      <c r="E11" s="10">
        <v>17732</v>
      </c>
      <c r="F11" s="10">
        <v>12357407</v>
      </c>
    </row>
    <row r="12" spans="1:6" ht="15">
      <c r="A12" s="30" t="s">
        <v>207</v>
      </c>
      <c r="B12" s="97" t="s">
        <v>92</v>
      </c>
      <c r="C12" s="10">
        <v>0</v>
      </c>
      <c r="D12" s="10">
        <v>0</v>
      </c>
      <c r="E12" s="10">
        <v>0</v>
      </c>
      <c r="F12" s="10">
        <v>0</v>
      </c>
    </row>
    <row r="13" spans="1:6" ht="15">
      <c r="A13" s="6"/>
      <c r="B13" s="6"/>
      <c r="C13" s="6"/>
      <c r="D13" s="6"/>
      <c r="E13" s="6"/>
      <c r="F13" s="6"/>
    </row>
  </sheetData>
  <sheetProtection/>
  <mergeCells count="4">
    <mergeCell ref="A1:C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G30" sqref="G30"/>
    </sheetView>
  </sheetViews>
  <sheetFormatPr defaultColWidth="55.28125" defaultRowHeight="15"/>
  <cols>
    <col min="1" max="1" width="55.28125" style="76" customWidth="1"/>
    <col min="2" max="2" width="10.8515625" style="76" customWidth="1"/>
    <col min="3" max="3" width="17.140625" style="80" customWidth="1"/>
    <col min="4" max="4" width="20.8515625" style="80" customWidth="1"/>
    <col min="5" max="255" width="9.140625" style="76" customWidth="1"/>
    <col min="256" max="16384" width="55.28125" style="76" customWidth="1"/>
  </cols>
  <sheetData>
    <row r="1" spans="1:4" ht="15">
      <c r="A1" s="225" t="s">
        <v>251</v>
      </c>
      <c r="B1" s="225"/>
      <c r="C1" s="225"/>
      <c r="D1" s="225"/>
    </row>
    <row r="2" spans="1:4" ht="18.75">
      <c r="A2" s="234" t="s">
        <v>211</v>
      </c>
      <c r="B2" s="234"/>
      <c r="C2" s="234"/>
      <c r="D2" s="234"/>
    </row>
    <row r="3" spans="1:4" ht="15.75">
      <c r="A3" s="224" t="s">
        <v>252</v>
      </c>
      <c r="B3" s="224"/>
      <c r="C3" s="224"/>
      <c r="D3" s="223"/>
    </row>
    <row r="4" spans="1:3" ht="19.5">
      <c r="A4" s="114"/>
      <c r="B4" s="115"/>
      <c r="C4" s="122"/>
    </row>
    <row r="5" spans="1:3" ht="19.5">
      <c r="A5" s="114"/>
      <c r="B5" s="115"/>
      <c r="C5" s="122"/>
    </row>
    <row r="6" ht="15">
      <c r="A6" s="116"/>
    </row>
    <row r="7" spans="1:4" ht="33" customHeight="1">
      <c r="A7" s="9" t="s">
        <v>212</v>
      </c>
      <c r="B7" s="91" t="s">
        <v>29</v>
      </c>
      <c r="C7" s="123" t="s">
        <v>213</v>
      </c>
      <c r="D7" s="124" t="s">
        <v>214</v>
      </c>
    </row>
    <row r="8" spans="1:4" s="127" customFormat="1" ht="12.75">
      <c r="A8" s="35" t="s">
        <v>78</v>
      </c>
      <c r="B8" s="24" t="s">
        <v>79</v>
      </c>
      <c r="C8" s="126"/>
      <c r="D8" s="128">
        <v>34800</v>
      </c>
    </row>
    <row r="9" spans="1:4" ht="15">
      <c r="A9" s="37" t="s">
        <v>215</v>
      </c>
      <c r="B9" s="41" t="s">
        <v>216</v>
      </c>
      <c r="C9" s="7"/>
      <c r="D9" s="7"/>
    </row>
    <row r="10" spans="1:4" ht="15">
      <c r="A10" s="37" t="s">
        <v>217</v>
      </c>
      <c r="B10" s="41" t="s">
        <v>216</v>
      </c>
      <c r="C10" s="7"/>
      <c r="D10" s="7"/>
    </row>
    <row r="11" spans="1:4" ht="25.5">
      <c r="A11" s="37" t="s">
        <v>218</v>
      </c>
      <c r="B11" s="41" t="s">
        <v>216</v>
      </c>
      <c r="C11" s="7"/>
      <c r="D11" s="7"/>
    </row>
    <row r="12" spans="1:4" ht="15">
      <c r="A12" s="37" t="s">
        <v>219</v>
      </c>
      <c r="B12" s="41" t="s">
        <v>216</v>
      </c>
      <c r="C12" s="7"/>
      <c r="D12" s="7"/>
    </row>
    <row r="13" spans="1:4" ht="15">
      <c r="A13" s="33" t="s">
        <v>220</v>
      </c>
      <c r="B13" s="41" t="s">
        <v>216</v>
      </c>
      <c r="C13" s="7"/>
      <c r="D13" s="7"/>
    </row>
    <row r="14" spans="1:4" ht="15">
      <c r="A14" s="33" t="s">
        <v>221</v>
      </c>
      <c r="B14" s="41" t="s">
        <v>216</v>
      </c>
      <c r="C14" s="7"/>
      <c r="D14" s="7"/>
    </row>
    <row r="15" spans="1:4" ht="15">
      <c r="A15" s="30" t="s">
        <v>222</v>
      </c>
      <c r="B15" s="117" t="s">
        <v>216</v>
      </c>
      <c r="C15" s="125"/>
      <c r="D15" s="125"/>
    </row>
    <row r="16" spans="1:4" ht="15">
      <c r="A16" s="37" t="s">
        <v>223</v>
      </c>
      <c r="B16" s="41" t="s">
        <v>224</v>
      </c>
      <c r="C16" s="7"/>
      <c r="D16" s="7"/>
    </row>
    <row r="17" spans="1:4" ht="15">
      <c r="A17" s="118" t="s">
        <v>225</v>
      </c>
      <c r="B17" s="117" t="s">
        <v>224</v>
      </c>
      <c r="C17" s="7"/>
      <c r="D17" s="7"/>
    </row>
    <row r="18" spans="1:4" ht="15">
      <c r="A18" s="37" t="s">
        <v>226</v>
      </c>
      <c r="B18" s="41" t="s">
        <v>227</v>
      </c>
      <c r="C18" s="7"/>
      <c r="D18" s="7"/>
    </row>
    <row r="19" spans="1:4" ht="15">
      <c r="A19" s="37" t="s">
        <v>228</v>
      </c>
      <c r="B19" s="41" t="s">
        <v>227</v>
      </c>
      <c r="C19" s="7"/>
      <c r="D19" s="7"/>
    </row>
    <row r="20" spans="1:4" ht="15">
      <c r="A20" s="33" t="s">
        <v>229</v>
      </c>
      <c r="B20" s="41" t="s">
        <v>227</v>
      </c>
      <c r="C20" s="7"/>
      <c r="D20" s="7"/>
    </row>
    <row r="21" spans="1:4" ht="15">
      <c r="A21" s="33" t="s">
        <v>230</v>
      </c>
      <c r="B21" s="41" t="s">
        <v>227</v>
      </c>
      <c r="C21" s="7"/>
      <c r="D21" s="7"/>
    </row>
    <row r="22" spans="1:4" ht="25.5">
      <c r="A22" s="33" t="s">
        <v>231</v>
      </c>
      <c r="B22" s="41" t="s">
        <v>227</v>
      </c>
      <c r="C22" s="7"/>
      <c r="D22" s="7"/>
    </row>
    <row r="23" spans="1:4" ht="25.5">
      <c r="A23" s="119" t="s">
        <v>232</v>
      </c>
      <c r="B23" s="41" t="s">
        <v>227</v>
      </c>
      <c r="C23" s="7"/>
      <c r="D23" s="7"/>
    </row>
    <row r="24" spans="1:4" ht="15">
      <c r="A24" s="120" t="s">
        <v>233</v>
      </c>
      <c r="B24" s="117" t="s">
        <v>227</v>
      </c>
      <c r="C24" s="7"/>
      <c r="D24" s="7"/>
    </row>
    <row r="25" spans="1:4" ht="15">
      <c r="A25" s="37" t="s">
        <v>234</v>
      </c>
      <c r="B25" s="41" t="s">
        <v>235</v>
      </c>
      <c r="C25" s="7"/>
      <c r="D25" s="7"/>
    </row>
    <row r="26" spans="1:4" ht="15">
      <c r="A26" s="37" t="s">
        <v>236</v>
      </c>
      <c r="B26" s="41" t="s">
        <v>235</v>
      </c>
      <c r="C26" s="7"/>
      <c r="D26" s="7"/>
    </row>
    <row r="27" spans="1:4" ht="15">
      <c r="A27" s="120" t="s">
        <v>237</v>
      </c>
      <c r="B27" s="97" t="s">
        <v>235</v>
      </c>
      <c r="C27" s="7"/>
      <c r="D27" s="7"/>
    </row>
    <row r="28" spans="1:4" ht="15">
      <c r="A28" s="37" t="s">
        <v>238</v>
      </c>
      <c r="B28" s="41" t="s">
        <v>81</v>
      </c>
      <c r="C28" s="7"/>
      <c r="D28" s="7"/>
    </row>
    <row r="29" spans="1:4" ht="15">
      <c r="A29" s="37" t="s">
        <v>239</v>
      </c>
      <c r="B29" s="41" t="s">
        <v>81</v>
      </c>
      <c r="C29" s="7"/>
      <c r="D29" s="7"/>
    </row>
    <row r="30" spans="1:4" ht="15">
      <c r="A30" s="33" t="s">
        <v>240</v>
      </c>
      <c r="B30" s="41" t="s">
        <v>81</v>
      </c>
      <c r="C30" s="7"/>
      <c r="D30" s="7"/>
    </row>
    <row r="31" spans="1:4" ht="15">
      <c r="A31" s="33" t="s">
        <v>241</v>
      </c>
      <c r="B31" s="41" t="s">
        <v>81</v>
      </c>
      <c r="C31" s="7">
        <v>120000</v>
      </c>
      <c r="D31" s="7">
        <v>72000</v>
      </c>
    </row>
    <row r="32" spans="1:4" ht="15">
      <c r="A32" s="33" t="s">
        <v>242</v>
      </c>
      <c r="B32" s="41" t="s">
        <v>81</v>
      </c>
      <c r="C32" s="7"/>
      <c r="D32" s="7"/>
    </row>
    <row r="33" spans="1:4" ht="25.5">
      <c r="A33" s="33" t="s">
        <v>243</v>
      </c>
      <c r="B33" s="41" t="s">
        <v>81</v>
      </c>
      <c r="C33" s="7"/>
      <c r="D33" s="7"/>
    </row>
    <row r="34" spans="1:4" ht="15">
      <c r="A34" s="33" t="s">
        <v>244</v>
      </c>
      <c r="B34" s="41" t="s">
        <v>81</v>
      </c>
      <c r="C34" s="7"/>
      <c r="D34" s="7"/>
    </row>
    <row r="35" spans="1:4" ht="15">
      <c r="A35" s="33" t="s">
        <v>245</v>
      </c>
      <c r="B35" s="41" t="s">
        <v>81</v>
      </c>
      <c r="C35" s="7"/>
      <c r="D35" s="7"/>
    </row>
    <row r="36" spans="1:4" ht="15">
      <c r="A36" s="33" t="s">
        <v>246</v>
      </c>
      <c r="B36" s="41" t="s">
        <v>81</v>
      </c>
      <c r="C36" s="7"/>
      <c r="D36" s="7"/>
    </row>
    <row r="37" spans="1:4" ht="15">
      <c r="A37" s="33" t="s">
        <v>247</v>
      </c>
      <c r="B37" s="41" t="s">
        <v>81</v>
      </c>
      <c r="C37" s="7"/>
      <c r="D37" s="7">
        <v>48000</v>
      </c>
    </row>
    <row r="38" spans="1:4" ht="25.5">
      <c r="A38" s="33" t="s">
        <v>248</v>
      </c>
      <c r="B38" s="41" t="s">
        <v>81</v>
      </c>
      <c r="C38" s="7">
        <v>1391801</v>
      </c>
      <c r="D38" s="7">
        <v>1411801</v>
      </c>
    </row>
    <row r="39" spans="1:4" ht="25.5">
      <c r="A39" s="33" t="s">
        <v>249</v>
      </c>
      <c r="B39" s="41" t="s">
        <v>81</v>
      </c>
      <c r="C39" s="7"/>
      <c r="D39" s="7"/>
    </row>
    <row r="40" spans="1:4" ht="15">
      <c r="A40" s="120" t="s">
        <v>250</v>
      </c>
      <c r="B40" s="117" t="s">
        <v>81</v>
      </c>
      <c r="C40" s="10">
        <v>1511801</v>
      </c>
      <c r="D40" s="10">
        <f>SUM(D31:D39)</f>
        <v>1531801</v>
      </c>
    </row>
    <row r="41" spans="1:4" ht="15.75">
      <c r="A41" s="121" t="s">
        <v>82</v>
      </c>
      <c r="B41" s="108" t="s">
        <v>83</v>
      </c>
      <c r="C41" s="10">
        <f>SUM(C15+C40)</f>
        <v>1511801</v>
      </c>
      <c r="D41" s="10">
        <f>SUM(D40+D8)</f>
        <v>1566601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G7" sqref="G7"/>
    </sheetView>
  </sheetViews>
  <sheetFormatPr defaultColWidth="45.421875" defaultRowHeight="15"/>
  <cols>
    <col min="1" max="1" width="45.421875" style="76" customWidth="1"/>
    <col min="2" max="2" width="12.57421875" style="76" customWidth="1"/>
    <col min="3" max="3" width="20.421875" style="80" customWidth="1"/>
    <col min="4" max="4" width="17.00390625" style="80" customWidth="1"/>
    <col min="5" max="255" width="9.140625" style="76" customWidth="1"/>
    <col min="256" max="16384" width="45.421875" style="76" customWidth="1"/>
  </cols>
  <sheetData>
    <row r="1" spans="1:3" ht="15">
      <c r="A1" s="225" t="s">
        <v>423</v>
      </c>
      <c r="B1" s="225"/>
      <c r="C1" s="225"/>
    </row>
    <row r="2" spans="1:4" ht="18.75">
      <c r="A2" s="234" t="s">
        <v>211</v>
      </c>
      <c r="B2" s="234"/>
      <c r="C2" s="234"/>
      <c r="D2" s="223"/>
    </row>
    <row r="3" spans="1:4" ht="19.5">
      <c r="A3" s="233" t="s">
        <v>275</v>
      </c>
      <c r="B3" s="225"/>
      <c r="C3" s="225"/>
      <c r="D3" s="226"/>
    </row>
    <row r="4" spans="1:3" ht="19.5">
      <c r="A4" s="106"/>
      <c r="B4" s="13"/>
      <c r="C4" s="112"/>
    </row>
    <row r="5" spans="1:3" ht="19.5">
      <c r="A5" s="106"/>
      <c r="B5" s="13"/>
      <c r="C5" s="112"/>
    </row>
    <row r="6" spans="1:3" ht="19.5">
      <c r="A6" s="106"/>
      <c r="B6" s="13"/>
      <c r="C6" s="112"/>
    </row>
    <row r="7" spans="1:3" ht="19.5">
      <c r="A7" s="106"/>
      <c r="B7" s="13"/>
      <c r="C7" s="112"/>
    </row>
    <row r="8" spans="1:4" ht="15">
      <c r="A8" s="116"/>
      <c r="D8" s="200" t="s">
        <v>210</v>
      </c>
    </row>
    <row r="9" spans="1:4" ht="29.25">
      <c r="A9" s="9" t="s">
        <v>212</v>
      </c>
      <c r="B9" s="91" t="s">
        <v>29</v>
      </c>
      <c r="C9" s="123" t="s">
        <v>213</v>
      </c>
      <c r="D9" s="124" t="s">
        <v>214</v>
      </c>
    </row>
    <row r="10" spans="1:4" ht="15">
      <c r="A10" s="33" t="s">
        <v>253</v>
      </c>
      <c r="B10" s="41" t="s">
        <v>90</v>
      </c>
      <c r="C10" s="7"/>
      <c r="D10" s="7"/>
    </row>
    <row r="11" spans="1:4" ht="15">
      <c r="A11" s="33" t="s">
        <v>254</v>
      </c>
      <c r="B11" s="41" t="s">
        <v>90</v>
      </c>
      <c r="C11" s="7"/>
      <c r="D11" s="7"/>
    </row>
    <row r="12" spans="1:4" ht="25.5">
      <c r="A12" s="33" t="s">
        <v>255</v>
      </c>
      <c r="B12" s="41" t="s">
        <v>90</v>
      </c>
      <c r="C12" s="7"/>
      <c r="D12" s="7"/>
    </row>
    <row r="13" spans="1:4" ht="15">
      <c r="A13" s="33" t="s">
        <v>256</v>
      </c>
      <c r="B13" s="41" t="s">
        <v>90</v>
      </c>
      <c r="C13" s="7"/>
      <c r="D13" s="7"/>
    </row>
    <row r="14" spans="1:4" ht="15">
      <c r="A14" s="33" t="s">
        <v>257</v>
      </c>
      <c r="B14" s="41" t="s">
        <v>90</v>
      </c>
      <c r="C14" s="7"/>
      <c r="D14" s="7"/>
    </row>
    <row r="15" spans="1:4" ht="15">
      <c r="A15" s="33" t="s">
        <v>258</v>
      </c>
      <c r="B15" s="41" t="s">
        <v>90</v>
      </c>
      <c r="C15" s="7"/>
      <c r="D15" s="7"/>
    </row>
    <row r="16" spans="1:4" ht="15">
      <c r="A16" s="33" t="s">
        <v>259</v>
      </c>
      <c r="B16" s="41" t="s">
        <v>90</v>
      </c>
      <c r="C16" s="7">
        <v>78000</v>
      </c>
      <c r="D16" s="7">
        <v>41501</v>
      </c>
    </row>
    <row r="17" spans="1:4" ht="15">
      <c r="A17" s="33" t="s">
        <v>260</v>
      </c>
      <c r="B17" s="41" t="s">
        <v>90</v>
      </c>
      <c r="C17" s="7">
        <v>57905</v>
      </c>
      <c r="D17" s="7">
        <v>124404</v>
      </c>
    </row>
    <row r="18" spans="1:4" ht="25.5">
      <c r="A18" s="33" t="s">
        <v>261</v>
      </c>
      <c r="B18" s="41" t="s">
        <v>90</v>
      </c>
      <c r="C18" s="7"/>
      <c r="D18" s="7"/>
    </row>
    <row r="19" spans="1:4" ht="25.5">
      <c r="A19" s="33" t="s">
        <v>262</v>
      </c>
      <c r="B19" s="41" t="s">
        <v>90</v>
      </c>
      <c r="C19" s="7"/>
      <c r="D19" s="7"/>
    </row>
    <row r="20" spans="1:4" ht="25.5">
      <c r="A20" s="120" t="s">
        <v>89</v>
      </c>
      <c r="B20" s="97" t="s">
        <v>90</v>
      </c>
      <c r="C20" s="10">
        <v>135905</v>
      </c>
      <c r="D20" s="10">
        <v>165905</v>
      </c>
    </row>
    <row r="21" spans="1:4" s="110" customFormat="1" ht="15">
      <c r="A21" s="37" t="s">
        <v>263</v>
      </c>
      <c r="B21" s="41" t="s">
        <v>92</v>
      </c>
      <c r="C21" s="7"/>
      <c r="D21" s="7"/>
    </row>
    <row r="22" spans="1:4" ht="15">
      <c r="A22" s="33" t="s">
        <v>264</v>
      </c>
      <c r="B22" s="22" t="s">
        <v>92</v>
      </c>
      <c r="C22" s="7"/>
      <c r="D22" s="7"/>
    </row>
    <row r="23" spans="1:4" ht="15">
      <c r="A23" s="33" t="s">
        <v>265</v>
      </c>
      <c r="B23" s="22" t="s">
        <v>92</v>
      </c>
      <c r="C23" s="7">
        <v>280000</v>
      </c>
      <c r="D23" s="7"/>
    </row>
    <row r="24" spans="1:4" ht="15">
      <c r="A24" s="33" t="s">
        <v>266</v>
      </c>
      <c r="B24" s="22" t="s">
        <v>92</v>
      </c>
      <c r="C24" s="7"/>
      <c r="D24" s="7"/>
    </row>
    <row r="25" spans="1:4" ht="15">
      <c r="A25" s="22" t="s">
        <v>267</v>
      </c>
      <c r="B25" s="22" t="s">
        <v>92</v>
      </c>
      <c r="C25" s="7"/>
      <c r="D25" s="7"/>
    </row>
    <row r="26" spans="1:4" ht="25.5">
      <c r="A26" s="22" t="s">
        <v>268</v>
      </c>
      <c r="B26" s="22" t="s">
        <v>92</v>
      </c>
      <c r="C26" s="7"/>
      <c r="D26" s="7"/>
    </row>
    <row r="27" spans="1:4" ht="25.5">
      <c r="A27" s="22" t="s">
        <v>269</v>
      </c>
      <c r="B27" s="22" t="s">
        <v>92</v>
      </c>
      <c r="C27" s="7"/>
      <c r="D27" s="7"/>
    </row>
    <row r="28" spans="1:4" ht="15">
      <c r="A28" s="33" t="s">
        <v>270</v>
      </c>
      <c r="B28" s="22" t="s">
        <v>92</v>
      </c>
      <c r="C28" s="7"/>
      <c r="D28" s="7"/>
    </row>
    <row r="29" spans="1:4" ht="15">
      <c r="A29" s="33" t="s">
        <v>271</v>
      </c>
      <c r="B29" s="22" t="s">
        <v>92</v>
      </c>
      <c r="C29" s="7"/>
      <c r="D29" s="7"/>
    </row>
    <row r="30" spans="1:4" ht="15">
      <c r="A30" s="33" t="s">
        <v>272</v>
      </c>
      <c r="B30" s="22" t="s">
        <v>92</v>
      </c>
      <c r="C30" s="7"/>
      <c r="D30" s="7"/>
    </row>
    <row r="31" spans="1:4" ht="15">
      <c r="A31" s="33" t="s">
        <v>273</v>
      </c>
      <c r="B31" s="22" t="s">
        <v>92</v>
      </c>
      <c r="C31" s="7"/>
      <c r="D31" s="7"/>
    </row>
    <row r="32" spans="1:4" ht="25.5">
      <c r="A32" s="30" t="s">
        <v>274</v>
      </c>
      <c r="B32" s="97" t="s">
        <v>92</v>
      </c>
      <c r="C32" s="10">
        <f>SUM(C22:C31)</f>
        <v>280000</v>
      </c>
      <c r="D32" s="10">
        <v>335000</v>
      </c>
    </row>
  </sheetData>
  <sheetProtection/>
  <mergeCells count="3">
    <mergeCell ref="A1:C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50" sqref="D50"/>
    </sheetView>
  </sheetViews>
  <sheetFormatPr defaultColWidth="9.140625" defaultRowHeight="15"/>
  <cols>
    <col min="1" max="1" width="54.140625" style="76" customWidth="1"/>
    <col min="2" max="2" width="14.00390625" style="76" customWidth="1"/>
    <col min="3" max="3" width="13.7109375" style="76" customWidth="1"/>
    <col min="4" max="4" width="14.140625" style="76" customWidth="1"/>
    <col min="5" max="16384" width="9.140625" style="76" customWidth="1"/>
  </cols>
  <sheetData>
    <row r="1" spans="1:3" ht="15">
      <c r="A1" s="225"/>
      <c r="B1" s="225"/>
      <c r="C1" s="225"/>
    </row>
    <row r="2" spans="1:3" ht="15">
      <c r="A2" s="225" t="s">
        <v>422</v>
      </c>
      <c r="B2" s="225"/>
      <c r="C2" s="225"/>
    </row>
    <row r="3" spans="1:3" ht="18.75">
      <c r="A3" s="234" t="s">
        <v>211</v>
      </c>
      <c r="B3" s="234"/>
      <c r="C3" s="234"/>
    </row>
    <row r="4" spans="1:3" ht="15" hidden="1">
      <c r="A4" s="225"/>
      <c r="B4" s="225"/>
      <c r="C4" s="225"/>
    </row>
    <row r="5" spans="1:3" ht="15.75" hidden="1">
      <c r="A5" s="235" t="s">
        <v>392</v>
      </c>
      <c r="B5" s="227"/>
      <c r="C5" s="227"/>
    </row>
    <row r="6" spans="1:3" ht="16.5">
      <c r="A6" s="231" t="s">
        <v>393</v>
      </c>
      <c r="B6" s="227"/>
      <c r="C6" s="227"/>
    </row>
    <row r="10" spans="1:4" ht="32.25" customHeight="1">
      <c r="A10" s="9" t="s">
        <v>212</v>
      </c>
      <c r="B10" s="91" t="s">
        <v>29</v>
      </c>
      <c r="C10" s="216" t="s">
        <v>213</v>
      </c>
      <c r="D10" s="215" t="s">
        <v>419</v>
      </c>
    </row>
    <row r="11" spans="1:4" ht="15" hidden="1">
      <c r="A11" s="22" t="s">
        <v>394</v>
      </c>
      <c r="B11" s="22" t="s">
        <v>145</v>
      </c>
      <c r="C11" s="212"/>
      <c r="D11" s="95"/>
    </row>
    <row r="12" spans="1:4" ht="15" hidden="1">
      <c r="A12" s="22" t="s">
        <v>395</v>
      </c>
      <c r="B12" s="22" t="s">
        <v>145</v>
      </c>
      <c r="C12" s="212"/>
      <c r="D12" s="95"/>
    </row>
    <row r="13" spans="1:4" ht="21.75" customHeight="1">
      <c r="A13" s="22" t="s">
        <v>396</v>
      </c>
      <c r="B13" s="22" t="s">
        <v>145</v>
      </c>
      <c r="C13" s="213">
        <v>400000</v>
      </c>
      <c r="D13" s="78">
        <v>510000</v>
      </c>
    </row>
    <row r="14" spans="1:4" ht="15" hidden="1">
      <c r="A14" s="22" t="s">
        <v>397</v>
      </c>
      <c r="B14" s="22" t="s">
        <v>145</v>
      </c>
      <c r="C14" s="80"/>
      <c r="D14" s="78"/>
    </row>
    <row r="15" spans="1:4" ht="21.75" customHeight="1">
      <c r="A15" s="24" t="s">
        <v>144</v>
      </c>
      <c r="B15" s="97" t="s">
        <v>145</v>
      </c>
      <c r="C15" s="214">
        <f>SUM(C13)</f>
        <v>400000</v>
      </c>
      <c r="D15" s="79">
        <f>SUM(D13:D14)</f>
        <v>510000</v>
      </c>
    </row>
    <row r="16" spans="1:4" ht="15" hidden="1">
      <c r="A16" s="22" t="s">
        <v>398</v>
      </c>
      <c r="B16" s="41" t="s">
        <v>399</v>
      </c>
      <c r="C16" s="213"/>
      <c r="D16" s="78"/>
    </row>
    <row r="17" spans="1:4" ht="25.5" hidden="1">
      <c r="A17" s="211" t="s">
        <v>400</v>
      </c>
      <c r="B17" s="211" t="s">
        <v>399</v>
      </c>
      <c r="C17" s="213"/>
      <c r="D17" s="78"/>
    </row>
    <row r="18" spans="1:4" ht="25.5" hidden="1">
      <c r="A18" s="211" t="s">
        <v>401</v>
      </c>
      <c r="B18" s="211" t="s">
        <v>399</v>
      </c>
      <c r="C18" s="213"/>
      <c r="D18" s="78"/>
    </row>
    <row r="19" spans="1:4" ht="21" customHeight="1">
      <c r="A19" s="22" t="s">
        <v>146</v>
      </c>
      <c r="B19" s="41" t="s">
        <v>147</v>
      </c>
      <c r="C19" s="213">
        <v>600000</v>
      </c>
      <c r="D19" s="78">
        <v>600000</v>
      </c>
    </row>
    <row r="20" spans="1:4" s="220" customFormat="1" ht="30.75" customHeight="1">
      <c r="A20" s="217" t="s">
        <v>402</v>
      </c>
      <c r="B20" s="217" t="s">
        <v>147</v>
      </c>
      <c r="C20" s="218">
        <v>600000</v>
      </c>
      <c r="D20" s="219">
        <v>600000</v>
      </c>
    </row>
    <row r="21" spans="1:4" ht="25.5" hidden="1">
      <c r="A21" s="211" t="s">
        <v>403</v>
      </c>
      <c r="B21" s="211" t="s">
        <v>147</v>
      </c>
      <c r="C21" s="213"/>
      <c r="D21" s="78"/>
    </row>
    <row r="22" spans="1:4" ht="15" hidden="1">
      <c r="A22" s="211" t="s">
        <v>404</v>
      </c>
      <c r="B22" s="211" t="s">
        <v>147</v>
      </c>
      <c r="C22" s="213"/>
      <c r="D22" s="78"/>
    </row>
    <row r="23" spans="1:4" ht="15" hidden="1">
      <c r="A23" s="211" t="s">
        <v>405</v>
      </c>
      <c r="B23" s="211" t="s">
        <v>147</v>
      </c>
      <c r="C23" s="213"/>
      <c r="D23" s="78"/>
    </row>
    <row r="24" spans="1:4" ht="15" hidden="1">
      <c r="A24" s="22" t="s">
        <v>406</v>
      </c>
      <c r="B24" s="41" t="s">
        <v>348</v>
      </c>
      <c r="C24" s="213"/>
      <c r="D24" s="78"/>
    </row>
    <row r="25" spans="1:4" ht="15" hidden="1">
      <c r="A25" s="211" t="s">
        <v>407</v>
      </c>
      <c r="B25" s="211" t="s">
        <v>348</v>
      </c>
      <c r="C25" s="213"/>
      <c r="D25" s="78"/>
    </row>
    <row r="26" spans="1:4" ht="15" hidden="1">
      <c r="A26" s="211" t="s">
        <v>408</v>
      </c>
      <c r="B26" s="211" t="s">
        <v>348</v>
      </c>
      <c r="C26" s="213"/>
      <c r="D26" s="78"/>
    </row>
    <row r="27" spans="1:4" ht="23.25" customHeight="1">
      <c r="A27" s="24" t="s">
        <v>148</v>
      </c>
      <c r="B27" s="97" t="s">
        <v>149</v>
      </c>
      <c r="C27" s="214">
        <f>SUM(C20:C26)</f>
        <v>600000</v>
      </c>
      <c r="D27" s="78">
        <v>600000</v>
      </c>
    </row>
    <row r="28" spans="1:3" ht="15" hidden="1">
      <c r="A28" s="22" t="s">
        <v>409</v>
      </c>
      <c r="B28" s="22" t="s">
        <v>151</v>
      </c>
      <c r="C28" s="6"/>
    </row>
    <row r="29" spans="1:3" ht="15" hidden="1">
      <c r="A29" s="22" t="s">
        <v>410</v>
      </c>
      <c r="B29" s="22" t="s">
        <v>151</v>
      </c>
      <c r="C29" s="6"/>
    </row>
    <row r="30" spans="1:3" ht="15" hidden="1">
      <c r="A30" s="22" t="s">
        <v>411</v>
      </c>
      <c r="B30" s="22" t="s">
        <v>151</v>
      </c>
      <c r="C30" s="6"/>
    </row>
    <row r="31" spans="1:3" ht="15" hidden="1">
      <c r="A31" s="22" t="s">
        <v>412</v>
      </c>
      <c r="B31" s="22" t="s">
        <v>151</v>
      </c>
      <c r="C31" s="6"/>
    </row>
    <row r="32" spans="1:3" ht="15" hidden="1">
      <c r="A32" s="22" t="s">
        <v>413</v>
      </c>
      <c r="B32" s="22" t="s">
        <v>151</v>
      </c>
      <c r="C32" s="6"/>
    </row>
    <row r="33" spans="1:3" ht="15" hidden="1">
      <c r="A33" s="22" t="s">
        <v>414</v>
      </c>
      <c r="B33" s="22" t="s">
        <v>151</v>
      </c>
      <c r="C33" s="6"/>
    </row>
    <row r="34" spans="1:3" ht="15" hidden="1">
      <c r="A34" s="22" t="s">
        <v>415</v>
      </c>
      <c r="B34" s="22" t="s">
        <v>151</v>
      </c>
      <c r="C34" s="6"/>
    </row>
    <row r="35" spans="1:3" ht="15" hidden="1">
      <c r="A35" s="22" t="s">
        <v>416</v>
      </c>
      <c r="B35" s="22" t="s">
        <v>151</v>
      </c>
      <c r="C35" s="6"/>
    </row>
    <row r="36" spans="1:3" ht="38.25" hidden="1">
      <c r="A36" s="22" t="s">
        <v>417</v>
      </c>
      <c r="B36" s="22" t="s">
        <v>151</v>
      </c>
      <c r="C36" s="6"/>
    </row>
    <row r="37" spans="1:3" ht="15" hidden="1">
      <c r="A37" s="22" t="s">
        <v>418</v>
      </c>
      <c r="B37" s="22" t="s">
        <v>151</v>
      </c>
      <c r="C37" s="6"/>
    </row>
    <row r="38" spans="1:3" ht="15" hidden="1">
      <c r="A38" s="24" t="s">
        <v>349</v>
      </c>
      <c r="B38" s="97" t="s">
        <v>151</v>
      </c>
      <c r="C38" s="6"/>
    </row>
  </sheetData>
  <sheetProtection/>
  <mergeCells count="6"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2017-05-30T08:22:22Z</cp:lastPrinted>
  <dcterms:created xsi:type="dcterms:W3CDTF">2017-05-29T11:12:05Z</dcterms:created>
  <dcterms:modified xsi:type="dcterms:W3CDTF">2017-05-31T11:25:25Z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