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7"/>
  </bookViews>
  <sheets>
    <sheet name="Kiemelt kiadások és bevétlek" sheetId="1" r:id="rId1"/>
    <sheet name="Kiadás műk.,felhalm.,finansz." sheetId="2" r:id="rId2"/>
    <sheet name="Bevétel műk.,felhlm.,finansz." sheetId="3" r:id="rId3"/>
    <sheet name="Beruházás, felújítás" sheetId="4" r:id="rId4"/>
    <sheet name="Tartalék" sheetId="5" r:id="rId5"/>
    <sheet name="Szociális" sheetId="6" r:id="rId6"/>
    <sheet name="Átadott" sheetId="7" r:id="rId7"/>
    <sheet name="Ei.felhasználási üt." sheetId="8" r:id="rId8"/>
  </sheets>
  <definedNames/>
  <calcPr fullCalcOnLoad="1"/>
</workbook>
</file>

<file path=xl/sharedStrings.xml><?xml version="1.0" encoding="utf-8"?>
<sst xmlns="http://schemas.openxmlformats.org/spreadsheetml/2006/main" count="505" uniqueCount="269">
  <si>
    <t>Nemeskér  Község Önkormányzatának  2015. évi költségvetése</t>
  </si>
  <si>
    <t xml:space="preserve">Megnevezés </t>
  </si>
  <si>
    <t>Eredeti előirányzat</t>
  </si>
  <si>
    <t>Módosított ei. 2015.06.30.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</si>
  <si>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</si>
  <si>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</si>
  <si>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</si>
  <si>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</si>
  <si>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</si>
  <si>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</si>
  <si>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</si>
  <si>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</si>
  <si>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</si>
  <si>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</si>
  <si>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</si>
  <si>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</si>
  <si>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</si>
  <si>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</si>
  <si>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</si>
  <si>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</si>
  <si>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</si>
  <si>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</si>
  <si>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</si>
  <si>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</si>
  <si>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</si>
  <si>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Módosított ei. 2015.09.30.</t>
  </si>
  <si>
    <t>Módosított ei. 2015.12.31.</t>
  </si>
  <si>
    <t>Nemeskér Község Önkormányzat  2015. évi költségvetésének mérlege</t>
  </si>
  <si>
    <t>Kiadások (E Ft)</t>
  </si>
  <si>
    <t>Rovat megnevezése</t>
  </si>
  <si>
    <t>Rovat-szám</t>
  </si>
  <si>
    <t>Kötelező feladatok</t>
  </si>
  <si>
    <t>Önként vállalt feladatok</t>
  </si>
  <si>
    <t>Törvény szerinti illetmények, munkabérek</t>
  </si>
  <si>
    <t>K1101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</si>
  <si>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</si>
  <si>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</si>
  <si>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</si>
  <si>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</si>
  <si>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</si>
  <si>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</si>
  <si>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</si>
  <si>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</si>
  <si>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</si>
  <si>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</si>
  <si>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</si>
  <si>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</si>
  <si>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</si>
  <si>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</si>
  <si>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</si>
  <si>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</si>
  <si>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 xml:space="preserve">Készletbeszerzés </t>
  </si>
  <si>
    <t>K31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</si>
  <si>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</si>
  <si>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</si>
  <si>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</si>
  <si>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</si>
  <si>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</si>
  <si>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</si>
  <si>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Karbantartási, kisjavítási szolgáltatások</t>
  </si>
  <si>
    <t>K334</t>
  </si>
  <si>
    <t>Egyéb szolgáltatások</t>
  </si>
  <si>
    <t>K337</t>
  </si>
  <si>
    <t xml:space="preserve">Szolgáltatási kiadások </t>
  </si>
  <si>
    <t>K33</t>
  </si>
  <si>
    <t>Működési célú előzetesen felszámított általános forgalmi adó</t>
  </si>
  <si>
    <t>K351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</si>
  <si>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</si>
  <si>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</si>
  <si>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</si>
  <si>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</si>
  <si>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</si>
  <si>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</si>
  <si>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K42</t>
  </si>
  <si>
    <t>Betegséggel kapcsolatos (nem társadalombiztosítási) ellátások</t>
  </si>
  <si>
    <t>K44</t>
  </si>
  <si>
    <t>Lakhatással kapcsolatos ellátások</t>
  </si>
  <si>
    <t>K46</t>
  </si>
  <si>
    <t>Egyéb nem intézményi ellátások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</si>
  <si>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</si>
  <si>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</si>
  <si>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</si>
  <si>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</si>
  <si>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</si>
  <si>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</si>
  <si>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</si>
  <si>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</si>
  <si>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</si>
  <si>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</si>
  <si>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</si>
  <si>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</si>
  <si>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</si>
  <si>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</si>
  <si>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</si>
  <si>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</si>
  <si>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</si>
  <si>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</si>
  <si>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</si>
  <si>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</si>
  <si>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</si>
  <si>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</si>
  <si>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</si>
  <si>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</si>
  <si>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</si>
  <si>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</si>
  <si>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</si>
  <si>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</si>
  <si>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</si>
  <si>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</si>
  <si>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</si>
  <si>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</si>
  <si>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</si>
  <si>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Forgatási célú belföldi értékpapírok vásárlása</t>
  </si>
  <si>
    <t>K9121</t>
  </si>
  <si>
    <t xml:space="preserve">Belföldi értékpapírok kiadásai </t>
  </si>
  <si>
    <t>K912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</si>
  <si>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</si>
  <si>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</si>
  <si>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</si>
  <si>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</si>
  <si>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</si>
  <si>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</si>
  <si>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>Családi támogatások</t>
  </si>
  <si>
    <t>Intézményi ellátottak pénzbeli juttatásai</t>
  </si>
  <si>
    <t>K47</t>
  </si>
  <si>
    <t>Informatikai eszközök beszerzése, létesítése</t>
  </si>
  <si>
    <t>K63</t>
  </si>
  <si>
    <t>kötelező feladatok</t>
  </si>
  <si>
    <t>Bevételek (E Ft)</t>
  </si>
  <si>
    <t>Rovat-
szám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</si>
  <si>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</si>
  <si>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</si>
  <si>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</si>
  <si>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</si>
  <si>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</si>
  <si>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</si>
  <si>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 xml:space="preserve">Önkormányzatok működési támogatásai </t>
  </si>
  <si>
    <t>B11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</si>
  <si>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</si>
  <si>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</si>
  <si>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</si>
  <si>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</si>
  <si>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</si>
  <si>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</si>
  <si>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</si>
  <si>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</si>
  <si>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Vagyoni tipusú adók </t>
  </si>
  <si>
    <t>B34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</si>
  <si>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</si>
  <si>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</si>
  <si>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</si>
  <si>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</si>
  <si>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</si>
  <si>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</si>
  <si>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</si>
  <si>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</si>
  <si>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</si>
  <si>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</si>
  <si>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Szolgáltatások ellenértéke</t>
  </si>
  <si>
    <t>B402</t>
  </si>
  <si>
    <t>Tulajdonosi bevételek</t>
  </si>
  <si>
    <t>B404</t>
  </si>
  <si>
    <t>Kamatbevételek</t>
  </si>
  <si>
    <t>B408</t>
  </si>
  <si>
    <t>Egyéb működési bevételek</t>
  </si>
  <si>
    <t>B410</t>
  </si>
  <si>
    <t xml:space="preserve">Működési bevételek </t>
  </si>
  <si>
    <t>B4</t>
  </si>
  <si>
    <t>Egyéb működési célú átvett pénzeszközök</t>
  </si>
  <si>
    <t xml:space="preserve">Működési célú átvett pénzeszközök </t>
  </si>
  <si>
    <t>B6</t>
  </si>
  <si>
    <t>Felhalmozási célú visszatérítendő támogatások, kölcsönök visszatérülése államháztartáson kívülről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</si>
  <si>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</si>
  <si>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</si>
  <si>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</si>
  <si>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</si>
  <si>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</si>
  <si>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</si>
  <si>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</si>
  <si>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</si>
  <si>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>B8131</t>
  </si>
  <si>
    <t>Előző év költségvetési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</si>
  <si>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</si>
  <si>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</si>
  <si>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</si>
  <si>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</si>
  <si>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 xml:space="preserve">Belföldi finanszírozás bevételei </t>
  </si>
  <si>
    <t>B81</t>
  </si>
  <si>
    <t xml:space="preserve">Finanszírozási bevételek </t>
  </si>
  <si>
    <t>B8</t>
  </si>
  <si>
    <t>Nemeskér  Község Önkormányzat  2015. évi költségvetésének mérlege</t>
  </si>
  <si>
    <t>önként vállalt feladatok</t>
  </si>
  <si>
    <t>B65</t>
  </si>
  <si>
    <t>B74</t>
  </si>
  <si>
    <t>Nemeskér Község Önkormányzat  2015. évi költségvetése</t>
  </si>
  <si>
    <t>Beruházások és felújítások (E Ft)</t>
  </si>
  <si>
    <t>ravatalozó + temetői parkoló</t>
  </si>
  <si>
    <t>K711</t>
  </si>
  <si>
    <t>Vízközmű egyéb gép felújítás</t>
  </si>
  <si>
    <t>K731</t>
  </si>
  <si>
    <t>Vízközmű ingatlanvásárlás, létesítés</t>
  </si>
  <si>
    <t>Vízközmű egyéb tárgyi eszköz beszerzés</t>
  </si>
  <si>
    <t>Vízközmű egyéb építmény felújítás</t>
  </si>
  <si>
    <t>Művelődési ház kerítés</t>
  </si>
  <si>
    <t>Informatikai eszköz beszerzés vízközmű</t>
  </si>
  <si>
    <t>Általános- és céltartalékok (E Ft)</t>
  </si>
  <si>
    <t>Általános tartalékok</t>
  </si>
  <si>
    <t>Céltartalékok-</t>
  </si>
  <si>
    <t>Módosított ei.                 2015.12.31.</t>
  </si>
  <si>
    <t>Módosított ei. 2015. 09.30.</t>
  </si>
  <si>
    <t>Nemeskér Község Önkormányzat 2015. évi költségvetése</t>
  </si>
  <si>
    <t>Lakosságnak juttatott támogatások, szociális, rászorultsági jellegű ellátások (E Ft)</t>
  </si>
  <si>
    <t>Megnevezés</t>
  </si>
  <si>
    <t>eredeti ei.</t>
  </si>
  <si>
    <t xml:space="preserve">helyi megállapítású közgyógyellátás [Szoctv.50.§ (3) bek.] </t>
  </si>
  <si>
    <t xml:space="preserve">Betegséggel kapcsolatos (nem társadalombiztosítási) ellátások </t>
  </si>
  <si>
    <t>hozzájárulás a lakossági energiaköltségekhez</t>
  </si>
  <si>
    <t xml:space="preserve">Lakhatással kapcsolatos ellátások </t>
  </si>
  <si>
    <t>oktatásban résztvevők pénzbeli juttatásai</t>
  </si>
  <si>
    <t xml:space="preserve">Intézményi ellátottak pénzbeli juttatásai </t>
  </si>
  <si>
    <t>átmeneti segély [Szoctv. 45.§]</t>
  </si>
  <si>
    <t>temetési segély [Szoctv. 46.§]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</si>
  <si>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</si>
  <si>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</si>
  <si>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</si>
  <si>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Módosított ei. 2015. 09. 30.</t>
  </si>
  <si>
    <t xml:space="preserve">Módosított ei. 2015. 06. 30 </t>
  </si>
  <si>
    <t>Támogatások, kölcsönök nyújtása és törlesztése (E Ft)</t>
  </si>
  <si>
    <t>helyi önkormányzatok és költségvetési szerveik részére</t>
  </si>
  <si>
    <t>társulások és költségvetési szerveik részére</t>
  </si>
  <si>
    <t>egyéb civil szervezetek részére</t>
  </si>
  <si>
    <t>háztartások részére</t>
  </si>
  <si>
    <t xml:space="preserve">Egyéb működési célú támogatások államháztartáson kívülre </t>
  </si>
  <si>
    <t>Eredeti ei.</t>
  </si>
  <si>
    <t>Előirányzat felhasználási terv (E Ft)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</si>
  <si>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</si>
  <si>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</si>
  <si>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</si>
  <si>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</si>
  <si>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</si>
  <si>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</si>
  <si>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</si>
  <si>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</si>
  <si>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</si>
  <si>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</si>
  <si>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</si>
  <si>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</si>
  <si>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</si>
  <si>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Egyéb külső személyi juttatások</t>
  </si>
  <si>
    <t>K123</t>
  </si>
  <si>
    <t>Egyéb tárgyi eszköz beszerzés</t>
  </si>
  <si>
    <t>Előző év költségvetési maradványának igénybevétele MŰKÖDÉSRE</t>
  </si>
  <si>
    <t>Egyéb működési tám. Áh.kívülre</t>
  </si>
  <si>
    <t>Egyéb működési bevételeki</t>
  </si>
  <si>
    <t>B411</t>
  </si>
  <si>
    <t>Felhalmozási c. visszatérítendő támogatások áh.kívülről</t>
  </si>
  <si>
    <t xml:space="preserve">K11 </t>
  </si>
  <si>
    <t>Egyéb működési c. átvett pénzeszközök</t>
  </si>
  <si>
    <t>Egyéb működési támogatás bevételek áh.belülről</t>
  </si>
  <si>
    <t>Működési c. támogatások áh.belülről</t>
  </si>
  <si>
    <t>Az egységes rovatrend szerint a kiemelt kiadási és bevételi jogcímek (eft-ban)</t>
  </si>
  <si>
    <t xml:space="preserve">1. sz. melléklet az   2/2016.(V. 27 .)sz. önkormányzati rendelethez </t>
  </si>
  <si>
    <t xml:space="preserve">2.1. sz.melléklet a 2/2016(V.27.)  sz. önkormányzati rendelethez </t>
  </si>
  <si>
    <t xml:space="preserve">2.2. sz.melléklet a 2/2016.(V.27.)    sz. önkormányzati rendelethez </t>
  </si>
  <si>
    <t xml:space="preserve">4.sz.melléklet a 2/2016.(V.27.)  sz. önkormányzati rendelethez </t>
  </si>
  <si>
    <t xml:space="preserve">5.sz.melléklet a 2/2016.(V.27.)  sz. önkormányzati rendelethez </t>
  </si>
  <si>
    <t>6.sz.melléklet a 2/2017(V.27.)  önkormányzati rendelethez</t>
  </si>
  <si>
    <t>7.sz.melléklet a 2/2016.(V.27.)   önkormányzati rendelethez</t>
  </si>
  <si>
    <t>10. sz.  melléklet a 2/2016.(V.27.)      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</si>
</sst>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6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vertical="center"/>
    </xf>
    <xf numFmtId="164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64" fontId="13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65" fontId="1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164" fontId="4" fillId="36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0" fontId="55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37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1" fillId="37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164" fontId="23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3" fontId="23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164" fontId="23" fillId="34" borderId="10" xfId="0" applyNumberFormat="1" applyFont="1" applyFill="1" applyBorder="1" applyAlignment="1">
      <alignment vertical="center"/>
    </xf>
    <xf numFmtId="3" fontId="23" fillId="34" borderId="10" xfId="0" applyNumberFormat="1" applyFont="1" applyFill="1" applyBorder="1" applyAlignment="1">
      <alignment/>
    </xf>
    <xf numFmtId="0" fontId="25" fillId="34" borderId="10" xfId="0" applyFont="1" applyFill="1" applyBorder="1" applyAlignment="1">
      <alignment/>
    </xf>
    <xf numFmtId="164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Border="1" applyAlignment="1">
      <alignment/>
    </xf>
    <xf numFmtId="165" fontId="24" fillId="0" borderId="10" xfId="0" applyNumberFormat="1" applyFont="1" applyFill="1" applyBorder="1" applyAlignment="1">
      <alignment horizontal="left" vertical="center"/>
    </xf>
    <xf numFmtId="165" fontId="24" fillId="0" borderId="12" xfId="0" applyNumberFormat="1" applyFont="1" applyFill="1" applyBorder="1" applyAlignment="1">
      <alignment horizontal="left" vertical="center"/>
    </xf>
    <xf numFmtId="164" fontId="24" fillId="0" borderId="12" xfId="0" applyNumberFormat="1" applyFont="1" applyFill="1" applyBorder="1" applyAlignment="1">
      <alignment vertical="center"/>
    </xf>
    <xf numFmtId="3" fontId="24" fillId="0" borderId="12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3" fillId="0" borderId="10" xfId="0" applyFont="1" applyFill="1" applyBorder="1" applyAlignment="1">
      <alignment horizontal="left" vertical="center"/>
    </xf>
    <xf numFmtId="164" fontId="25" fillId="34" borderId="10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23" fillId="34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0" fontId="23" fillId="34" borderId="12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3" fontId="23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56.7109375" style="0" bestFit="1" customWidth="1"/>
    <col min="2" max="3" width="12.140625" style="0" customWidth="1"/>
    <col min="4" max="4" width="11.57421875" style="0" customWidth="1"/>
    <col min="5" max="5" width="11.7109375" style="0" customWidth="1"/>
  </cols>
  <sheetData>
    <row r="3" spans="1:5" ht="15">
      <c r="A3" s="144" t="s">
        <v>261</v>
      </c>
      <c r="B3" s="144"/>
      <c r="C3" s="145"/>
      <c r="D3" s="145"/>
      <c r="E3" s="145"/>
    </row>
    <row r="4" spans="1:5" ht="15.75">
      <c r="A4" s="146" t="s">
        <v>0</v>
      </c>
      <c r="B4" s="147"/>
      <c r="C4" s="148"/>
      <c r="D4" s="145"/>
      <c r="E4" s="145"/>
    </row>
    <row r="5" spans="1:5" ht="15.75">
      <c r="A5" s="149" t="s">
        <v>260</v>
      </c>
      <c r="B5" s="147"/>
      <c r="C5" s="148"/>
      <c r="D5" s="145"/>
      <c r="E5" s="145"/>
    </row>
    <row r="8" spans="3:5" ht="15">
      <c r="C8" s="1"/>
      <c r="E8" s="67"/>
    </row>
    <row r="9" spans="1:5" ht="57">
      <c r="A9" s="2" t="s">
        <v>1</v>
      </c>
      <c r="B9" s="89" t="s">
        <v>2</v>
      </c>
      <c r="C9" s="4" t="s">
        <v>3</v>
      </c>
      <c r="D9" s="4" t="s">
        <v>25</v>
      </c>
      <c r="E9" s="4" t="s">
        <v>26</v>
      </c>
    </row>
    <row r="10" spans="1:5" ht="15">
      <c r="A10" s="5" t="s">
        <v>4</v>
      </c>
      <c r="B10" s="5">
        <v>1304</v>
      </c>
      <c r="C10" s="6">
        <v>2131</v>
      </c>
      <c r="D10" s="6">
        <v>2606</v>
      </c>
      <c r="E10" s="6">
        <v>3015</v>
      </c>
    </row>
    <row r="11" spans="1:5" ht="15">
      <c r="A11" s="7" t="s">
        <v>5</v>
      </c>
      <c r="B11" s="7">
        <v>357</v>
      </c>
      <c r="C11" s="6">
        <v>447</v>
      </c>
      <c r="D11" s="6">
        <v>511</v>
      </c>
      <c r="E11" s="6">
        <v>643</v>
      </c>
    </row>
    <row r="12" spans="1:5" ht="15">
      <c r="A12" s="7" t="s">
        <v>6</v>
      </c>
      <c r="B12" s="7">
        <v>4909</v>
      </c>
      <c r="C12" s="6">
        <v>5251</v>
      </c>
      <c r="D12" s="6">
        <v>5254</v>
      </c>
      <c r="E12" s="6">
        <v>5189</v>
      </c>
    </row>
    <row r="13" spans="1:5" ht="15">
      <c r="A13" s="7" t="s">
        <v>7</v>
      </c>
      <c r="B13" s="7">
        <v>315</v>
      </c>
      <c r="C13" s="6">
        <v>431</v>
      </c>
      <c r="D13" s="6">
        <v>463</v>
      </c>
      <c r="E13" s="6">
        <v>571</v>
      </c>
    </row>
    <row r="14" spans="1:5" ht="15">
      <c r="A14" s="7" t="s">
        <v>8</v>
      </c>
      <c r="B14" s="7">
        <v>36520</v>
      </c>
      <c r="C14" s="6">
        <v>15490</v>
      </c>
      <c r="D14" s="6">
        <v>17732</v>
      </c>
      <c r="E14" s="6">
        <v>13502</v>
      </c>
    </row>
    <row r="15" spans="1:5" ht="15">
      <c r="A15" s="7" t="s">
        <v>9</v>
      </c>
      <c r="B15" s="7">
        <v>700</v>
      </c>
      <c r="C15" s="6">
        <v>793</v>
      </c>
      <c r="D15" s="6">
        <v>756</v>
      </c>
      <c r="E15" s="6">
        <v>776</v>
      </c>
    </row>
    <row r="16" spans="1:5" ht="15">
      <c r="A16" s="7" t="s">
        <v>10</v>
      </c>
      <c r="B16" s="7">
        <v>10390</v>
      </c>
      <c r="C16" s="6">
        <v>12694</v>
      </c>
      <c r="D16" s="6">
        <v>12731</v>
      </c>
      <c r="E16" s="6">
        <v>12240</v>
      </c>
    </row>
    <row r="17" spans="1:5" ht="15">
      <c r="A17" s="7" t="s">
        <v>11</v>
      </c>
      <c r="B17" s="7">
        <v>200</v>
      </c>
      <c r="C17" s="6">
        <v>200</v>
      </c>
      <c r="D17" s="6">
        <v>200</v>
      </c>
      <c r="E17" s="6">
        <v>200</v>
      </c>
    </row>
    <row r="18" spans="1:5" ht="15">
      <c r="A18" s="8" t="s">
        <v>12</v>
      </c>
      <c r="B18" s="8">
        <v>54695</v>
      </c>
      <c r="C18" s="9">
        <v>37437</v>
      </c>
      <c r="D18" s="9">
        <v>40253</v>
      </c>
      <c r="E18" s="9">
        <f>SUM(E10:E17)</f>
        <v>36136</v>
      </c>
    </row>
    <row r="19" spans="1:5" ht="15">
      <c r="A19" s="8" t="s">
        <v>13</v>
      </c>
      <c r="B19" s="8">
        <v>344</v>
      </c>
      <c r="C19" s="9">
        <v>18349</v>
      </c>
      <c r="D19" s="9">
        <v>18349</v>
      </c>
      <c r="E19" s="9">
        <v>18766</v>
      </c>
    </row>
    <row r="20" spans="1:5" ht="15">
      <c r="A20" s="10" t="s">
        <v>14</v>
      </c>
      <c r="B20" s="8">
        <v>55039</v>
      </c>
      <c r="C20" s="9">
        <v>55786</v>
      </c>
      <c r="D20" s="9">
        <v>58602</v>
      </c>
      <c r="E20" s="9">
        <f>SUM(E18:E19)</f>
        <v>54902</v>
      </c>
    </row>
    <row r="21" spans="1:5" ht="15">
      <c r="A21" s="7" t="s">
        <v>15</v>
      </c>
      <c r="B21" s="7">
        <v>8594</v>
      </c>
      <c r="C21" s="6">
        <v>9341</v>
      </c>
      <c r="D21" s="6">
        <v>9834</v>
      </c>
      <c r="E21" s="6">
        <v>10693</v>
      </c>
    </row>
    <row r="22" spans="1:5" ht="15">
      <c r="A22" s="7" t="s">
        <v>16</v>
      </c>
      <c r="B22" s="7">
        <v>1589</v>
      </c>
      <c r="C22" s="6">
        <v>1589</v>
      </c>
      <c r="D22" s="6">
        <v>1589</v>
      </c>
      <c r="E22" s="6">
        <v>1589</v>
      </c>
    </row>
    <row r="23" spans="1:5" ht="15">
      <c r="A23" s="7" t="s">
        <v>17</v>
      </c>
      <c r="B23" s="7">
        <v>1030</v>
      </c>
      <c r="C23" s="6">
        <v>1030</v>
      </c>
      <c r="D23" s="6">
        <v>1030</v>
      </c>
      <c r="E23" s="6">
        <v>1171</v>
      </c>
    </row>
    <row r="24" spans="1:5" ht="15">
      <c r="A24" s="7" t="s">
        <v>18</v>
      </c>
      <c r="B24" s="7">
        <v>1254</v>
      </c>
      <c r="C24" s="6">
        <v>1254</v>
      </c>
      <c r="D24" s="6">
        <v>1254</v>
      </c>
      <c r="E24" s="6">
        <v>1104</v>
      </c>
    </row>
    <row r="25" spans="1:5" ht="15">
      <c r="A25" s="7" t="s">
        <v>19</v>
      </c>
      <c r="B25" s="7">
        <v>0</v>
      </c>
      <c r="C25" s="6">
        <v>0</v>
      </c>
      <c r="D25" s="6">
        <v>0</v>
      </c>
      <c r="E25" s="6">
        <v>0</v>
      </c>
    </row>
    <row r="26" spans="1:5" ht="15">
      <c r="A26" s="7" t="s">
        <v>20</v>
      </c>
      <c r="B26" s="7">
        <v>0</v>
      </c>
      <c r="C26" s="6">
        <v>0</v>
      </c>
      <c r="D26" s="6">
        <v>0</v>
      </c>
      <c r="E26" s="6">
        <v>150</v>
      </c>
    </row>
    <row r="27" spans="1:5" ht="15">
      <c r="A27" s="7" t="s">
        <v>21</v>
      </c>
      <c r="B27" s="7">
        <v>8572</v>
      </c>
      <c r="C27" s="6">
        <v>8572</v>
      </c>
      <c r="D27" s="6">
        <v>8572</v>
      </c>
      <c r="E27" s="6">
        <v>8431</v>
      </c>
    </row>
    <row r="28" spans="1:5" ht="15">
      <c r="A28" s="8" t="s">
        <v>22</v>
      </c>
      <c r="B28" s="8">
        <v>21039</v>
      </c>
      <c r="C28" s="9">
        <v>21786</v>
      </c>
      <c r="D28" s="9">
        <v>22279</v>
      </c>
      <c r="E28" s="9">
        <f>SUM(E21:E27)</f>
        <v>23138</v>
      </c>
    </row>
    <row r="29" spans="1:5" ht="15">
      <c r="A29" s="8" t="s">
        <v>23</v>
      </c>
      <c r="B29" s="8">
        <v>34000</v>
      </c>
      <c r="C29" s="9">
        <v>34000</v>
      </c>
      <c r="D29" s="9">
        <v>36323</v>
      </c>
      <c r="E29" s="9">
        <v>31764</v>
      </c>
    </row>
    <row r="30" spans="1:5" ht="15">
      <c r="A30" s="10" t="s">
        <v>24</v>
      </c>
      <c r="B30" s="8">
        <v>55039</v>
      </c>
      <c r="C30" s="9">
        <v>55786</v>
      </c>
      <c r="D30" s="9">
        <v>58602</v>
      </c>
      <c r="E30" s="9">
        <f>SUM(E28:E29)</f>
        <v>54902</v>
      </c>
    </row>
  </sheetData>
  <sheetProtection/>
  <mergeCells count="3">
    <mergeCell ref="A3:E3"/>
    <mergeCell ref="A4:E4"/>
    <mergeCell ref="A5:E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P5" sqref="P5"/>
    </sheetView>
  </sheetViews>
  <sheetFormatPr defaultColWidth="9.140625" defaultRowHeight="15"/>
  <cols>
    <col min="1" max="1" width="50.8515625" style="0" customWidth="1"/>
    <col min="3" max="3" width="9.8515625" style="0" customWidth="1"/>
    <col min="4" max="4" width="11.28125" style="0" customWidth="1"/>
    <col min="5" max="5" width="10.7109375" style="0" customWidth="1"/>
    <col min="6" max="6" width="13.140625" style="0" customWidth="1"/>
    <col min="7" max="7" width="10.421875" style="0" customWidth="1"/>
    <col min="8" max="8" width="10.140625" style="0" customWidth="1"/>
  </cols>
  <sheetData>
    <row r="1" spans="1:8" ht="15">
      <c r="A1" s="144" t="s">
        <v>262</v>
      </c>
      <c r="B1" s="144"/>
      <c r="C1" s="144"/>
      <c r="D1" s="144"/>
      <c r="E1" s="144"/>
      <c r="F1" s="144"/>
      <c r="G1" s="144"/>
      <c r="H1" s="144"/>
    </row>
    <row r="2" spans="1:8" ht="15.75">
      <c r="A2" s="150" t="s">
        <v>27</v>
      </c>
      <c r="B2" s="151"/>
      <c r="C2" s="151"/>
      <c r="D2" s="151"/>
      <c r="E2" s="151"/>
      <c r="F2" s="151"/>
      <c r="G2" s="151"/>
      <c r="H2" s="152"/>
    </row>
    <row r="3" spans="1:8" ht="15.75">
      <c r="A3" s="150" t="s">
        <v>28</v>
      </c>
      <c r="B3" s="151"/>
      <c r="C3" s="151"/>
      <c r="D3" s="151"/>
      <c r="E3" s="151"/>
      <c r="F3" s="151"/>
      <c r="G3" s="151"/>
      <c r="H3" s="152"/>
    </row>
    <row r="4" spans="1:7" ht="19.5">
      <c r="A4" s="11"/>
      <c r="G4" s="67"/>
    </row>
    <row r="5" spans="1:8" ht="38.25">
      <c r="A5" s="12" t="s">
        <v>29</v>
      </c>
      <c r="B5" s="13" t="s">
        <v>30</v>
      </c>
      <c r="C5" s="14" t="s">
        <v>2</v>
      </c>
      <c r="D5" s="14" t="s">
        <v>3</v>
      </c>
      <c r="E5" s="14" t="s">
        <v>25</v>
      </c>
      <c r="F5" s="14" t="s">
        <v>26</v>
      </c>
      <c r="G5" s="14" t="s">
        <v>31</v>
      </c>
      <c r="H5" s="15" t="s">
        <v>32</v>
      </c>
    </row>
    <row r="6" spans="1:8" ht="15">
      <c r="A6" s="16" t="s">
        <v>33</v>
      </c>
      <c r="B6" s="17" t="s">
        <v>34</v>
      </c>
      <c r="C6" s="7">
        <v>47</v>
      </c>
      <c r="D6" s="7">
        <v>874</v>
      </c>
      <c r="E6" s="7">
        <v>1349</v>
      </c>
      <c r="F6" s="7">
        <v>1758</v>
      </c>
      <c r="G6" s="7">
        <v>1758</v>
      </c>
      <c r="H6" s="7">
        <v>0</v>
      </c>
    </row>
    <row r="7" spans="1:8" ht="15">
      <c r="A7" s="21" t="s">
        <v>35</v>
      </c>
      <c r="B7" s="22" t="s">
        <v>36</v>
      </c>
      <c r="C7" s="8">
        <v>47</v>
      </c>
      <c r="D7" s="8">
        <v>874</v>
      </c>
      <c r="E7" s="8">
        <v>1349</v>
      </c>
      <c r="F7" s="8">
        <f>SUM(F6)</f>
        <v>1758</v>
      </c>
      <c r="G7" s="8">
        <f>SUM(G6)</f>
        <v>1758</v>
      </c>
      <c r="H7" s="8">
        <v>0</v>
      </c>
    </row>
    <row r="8" spans="1:8" ht="15">
      <c r="A8" s="20" t="s">
        <v>37</v>
      </c>
      <c r="B8" s="18" t="s">
        <v>38</v>
      </c>
      <c r="C8" s="7">
        <v>729</v>
      </c>
      <c r="D8" s="7">
        <v>729</v>
      </c>
      <c r="E8" s="7">
        <v>729</v>
      </c>
      <c r="F8" s="7">
        <v>719</v>
      </c>
      <c r="G8" s="7">
        <v>719</v>
      </c>
      <c r="H8" s="7">
        <v>0</v>
      </c>
    </row>
    <row r="9" spans="1:8" ht="25.5">
      <c r="A9" s="20" t="s">
        <v>39</v>
      </c>
      <c r="B9" s="18" t="s">
        <v>40</v>
      </c>
      <c r="C9" s="7">
        <v>528</v>
      </c>
      <c r="D9" s="7">
        <v>528</v>
      </c>
      <c r="E9" s="7">
        <v>528</v>
      </c>
      <c r="F9" s="7">
        <v>538</v>
      </c>
      <c r="G9" s="7">
        <v>538</v>
      </c>
      <c r="H9" s="7">
        <v>0</v>
      </c>
    </row>
    <row r="10" spans="1:8" ht="15">
      <c r="A10" s="24" t="s">
        <v>41</v>
      </c>
      <c r="B10" s="22" t="s">
        <v>42</v>
      </c>
      <c r="C10" s="8">
        <v>1257</v>
      </c>
      <c r="D10" s="8">
        <v>1257</v>
      </c>
      <c r="E10" s="8">
        <v>1257</v>
      </c>
      <c r="F10" s="8">
        <f>SUM(F8:F9)</f>
        <v>1257</v>
      </c>
      <c r="G10" s="8">
        <f>SUM(G8:G9)</f>
        <v>1257</v>
      </c>
      <c r="H10" s="8">
        <v>0</v>
      </c>
    </row>
    <row r="11" spans="1:8" ht="15">
      <c r="A11" s="25" t="s">
        <v>43</v>
      </c>
      <c r="B11" s="26" t="s">
        <v>44</v>
      </c>
      <c r="C11" s="8">
        <v>1304</v>
      </c>
      <c r="D11" s="8">
        <v>2131</v>
      </c>
      <c r="E11" s="8">
        <v>2606</v>
      </c>
      <c r="F11" s="8">
        <f>SUM(F7+F10)</f>
        <v>3015</v>
      </c>
      <c r="G11" s="8">
        <f>SUM(G7+G10)</f>
        <v>3015</v>
      </c>
      <c r="H11" s="8">
        <v>0</v>
      </c>
    </row>
    <row r="12" spans="1:8" ht="28.5">
      <c r="A12" s="27" t="s">
        <v>45</v>
      </c>
      <c r="B12" s="26" t="s">
        <v>46</v>
      </c>
      <c r="C12" s="8">
        <v>357</v>
      </c>
      <c r="D12" s="8">
        <v>447</v>
      </c>
      <c r="E12" s="8">
        <v>511</v>
      </c>
      <c r="F12" s="8">
        <v>643</v>
      </c>
      <c r="G12" s="8">
        <v>643</v>
      </c>
      <c r="H12" s="8">
        <v>0</v>
      </c>
    </row>
    <row r="13" spans="1:8" ht="15">
      <c r="A13" s="20" t="s">
        <v>47</v>
      </c>
      <c r="B13" s="18" t="s">
        <v>48</v>
      </c>
      <c r="C13" s="7"/>
      <c r="D13" s="7">
        <v>200</v>
      </c>
      <c r="E13" s="7">
        <v>200</v>
      </c>
      <c r="F13" s="7">
        <v>207</v>
      </c>
      <c r="G13" s="7">
        <v>207</v>
      </c>
      <c r="H13" s="7">
        <v>0</v>
      </c>
    </row>
    <row r="14" spans="1:8" ht="15">
      <c r="A14" s="20" t="s">
        <v>49</v>
      </c>
      <c r="B14" s="18" t="s">
        <v>50</v>
      </c>
      <c r="C14" s="7">
        <v>730</v>
      </c>
      <c r="D14" s="7">
        <v>730</v>
      </c>
      <c r="E14" s="7">
        <v>730</v>
      </c>
      <c r="F14" s="7">
        <v>382</v>
      </c>
      <c r="G14" s="7">
        <v>382</v>
      </c>
      <c r="H14" s="7">
        <v>0</v>
      </c>
    </row>
    <row r="15" spans="1:8" ht="15">
      <c r="A15" s="24" t="s">
        <v>51</v>
      </c>
      <c r="B15" s="22" t="s">
        <v>52</v>
      </c>
      <c r="C15" s="8">
        <v>730</v>
      </c>
      <c r="D15" s="8">
        <v>930</v>
      </c>
      <c r="E15" s="8">
        <v>930</v>
      </c>
      <c r="F15" s="8">
        <f>SUM(F13:F14)</f>
        <v>589</v>
      </c>
      <c r="G15" s="8">
        <f>SUM(G13:G14)</f>
        <v>589</v>
      </c>
      <c r="H15" s="8">
        <v>0</v>
      </c>
    </row>
    <row r="16" spans="1:8" ht="15">
      <c r="A16" s="20" t="s">
        <v>53</v>
      </c>
      <c r="B16" s="18" t="s">
        <v>54</v>
      </c>
      <c r="C16" s="7">
        <v>150</v>
      </c>
      <c r="D16" s="7">
        <v>150</v>
      </c>
      <c r="E16" s="7">
        <v>150</v>
      </c>
      <c r="F16" s="7">
        <v>194</v>
      </c>
      <c r="G16" s="7">
        <v>194</v>
      </c>
      <c r="H16" s="7">
        <v>0</v>
      </c>
    </row>
    <row r="17" spans="1:8" ht="15">
      <c r="A17" s="24" t="s">
        <v>55</v>
      </c>
      <c r="B17" s="22" t="s">
        <v>56</v>
      </c>
      <c r="C17" s="8">
        <v>150</v>
      </c>
      <c r="D17" s="8">
        <v>150</v>
      </c>
      <c r="E17" s="8">
        <v>150</v>
      </c>
      <c r="F17" s="8">
        <f>SUM(F16)</f>
        <v>194</v>
      </c>
      <c r="G17" s="8">
        <f>SUM(G16)</f>
        <v>194</v>
      </c>
      <c r="H17" s="8">
        <v>0</v>
      </c>
    </row>
    <row r="18" spans="1:8" ht="15">
      <c r="A18" s="20" t="s">
        <v>57</v>
      </c>
      <c r="B18" s="18" t="s">
        <v>58</v>
      </c>
      <c r="C18" s="7">
        <v>1360</v>
      </c>
      <c r="D18" s="7">
        <v>1360</v>
      </c>
      <c r="E18" s="7">
        <v>1360</v>
      </c>
      <c r="F18" s="7">
        <v>1267</v>
      </c>
      <c r="G18" s="7">
        <v>1267</v>
      </c>
      <c r="H18" s="7">
        <v>0</v>
      </c>
    </row>
    <row r="19" spans="1:8" ht="15">
      <c r="A19" s="20" t="s">
        <v>59</v>
      </c>
      <c r="B19" s="18" t="s">
        <v>60</v>
      </c>
      <c r="C19" s="7">
        <v>630</v>
      </c>
      <c r="D19" s="7">
        <v>743</v>
      </c>
      <c r="E19" s="7">
        <v>728</v>
      </c>
      <c r="F19" s="7">
        <v>543</v>
      </c>
      <c r="G19" s="7">
        <v>543</v>
      </c>
      <c r="H19" s="7">
        <v>0</v>
      </c>
    </row>
    <row r="20" spans="1:8" ht="15">
      <c r="A20" s="20" t="s">
        <v>61</v>
      </c>
      <c r="B20" s="18" t="s">
        <v>62</v>
      </c>
      <c r="C20" s="7">
        <v>300</v>
      </c>
      <c r="D20" s="7">
        <v>381</v>
      </c>
      <c r="E20" s="7">
        <v>396</v>
      </c>
      <c r="F20" s="7">
        <v>859</v>
      </c>
      <c r="G20" s="7">
        <v>859</v>
      </c>
      <c r="H20" s="7">
        <v>0</v>
      </c>
    </row>
    <row r="21" spans="1:8" ht="15">
      <c r="A21" s="24" t="s">
        <v>63</v>
      </c>
      <c r="B21" s="22" t="s">
        <v>64</v>
      </c>
      <c r="C21" s="8">
        <v>2290</v>
      </c>
      <c r="D21" s="8">
        <v>2484</v>
      </c>
      <c r="E21" s="8">
        <v>2484</v>
      </c>
      <c r="F21" s="8">
        <f>SUM(F18:F20)</f>
        <v>2669</v>
      </c>
      <c r="G21" s="8">
        <f>SUM(G18:G20)</f>
        <v>2669</v>
      </c>
      <c r="H21" s="8">
        <v>0</v>
      </c>
    </row>
    <row r="22" spans="1:8" ht="15">
      <c r="A22" s="20" t="s">
        <v>65</v>
      </c>
      <c r="B22" s="18" t="s">
        <v>66</v>
      </c>
      <c r="C22" s="7">
        <v>1139</v>
      </c>
      <c r="D22" s="7">
        <v>1087</v>
      </c>
      <c r="E22" s="7">
        <v>1090</v>
      </c>
      <c r="F22" s="7">
        <v>787</v>
      </c>
      <c r="G22" s="7">
        <v>787</v>
      </c>
      <c r="H22" s="7">
        <v>0</v>
      </c>
    </row>
    <row r="23" spans="1:8" ht="15">
      <c r="A23" s="20" t="s">
        <v>67</v>
      </c>
      <c r="B23" s="18" t="s">
        <v>68</v>
      </c>
      <c r="C23" s="7">
        <v>600</v>
      </c>
      <c r="D23" s="7">
        <v>600</v>
      </c>
      <c r="E23" s="7">
        <v>600</v>
      </c>
      <c r="F23" s="7">
        <v>950</v>
      </c>
      <c r="G23" s="7">
        <v>950</v>
      </c>
      <c r="H23" s="7">
        <v>0</v>
      </c>
    </row>
    <row r="24" spans="1:8" ht="15">
      <c r="A24" s="24" t="s">
        <v>69</v>
      </c>
      <c r="B24" s="22" t="s">
        <v>70</v>
      </c>
      <c r="C24" s="8">
        <v>1739</v>
      </c>
      <c r="D24" s="8">
        <v>1687</v>
      </c>
      <c r="E24" s="8">
        <v>1690</v>
      </c>
      <c r="F24" s="8">
        <f>SUM(F22:F23)</f>
        <v>1737</v>
      </c>
      <c r="G24" s="8">
        <f>SUM(G22:G23)</f>
        <v>1737</v>
      </c>
      <c r="H24" s="8">
        <v>0</v>
      </c>
    </row>
    <row r="25" spans="1:8" ht="15">
      <c r="A25" s="27" t="s">
        <v>71</v>
      </c>
      <c r="B25" s="26" t="s">
        <v>72</v>
      </c>
      <c r="C25" s="8">
        <v>4909</v>
      </c>
      <c r="D25" s="8">
        <v>5251</v>
      </c>
      <c r="E25" s="8">
        <v>5254</v>
      </c>
      <c r="F25" s="8">
        <f>SUM(F15+F17+F21+F24)</f>
        <v>5189</v>
      </c>
      <c r="G25" s="8">
        <f>SUM(G15+G17+G21+G24)</f>
        <v>5189</v>
      </c>
      <c r="H25" s="8">
        <v>0</v>
      </c>
    </row>
    <row r="26" spans="1:8" ht="15">
      <c r="A26" s="28" t="s">
        <v>122</v>
      </c>
      <c r="B26" s="18" t="s">
        <v>73</v>
      </c>
      <c r="C26" s="7"/>
      <c r="D26" s="7"/>
      <c r="E26" s="7">
        <v>17</v>
      </c>
      <c r="F26" s="7">
        <v>35</v>
      </c>
      <c r="G26" s="7">
        <v>35</v>
      </c>
      <c r="H26" s="7"/>
    </row>
    <row r="27" spans="1:8" ht="15">
      <c r="A27" s="29" t="s">
        <v>74</v>
      </c>
      <c r="B27" s="18" t="s">
        <v>75</v>
      </c>
      <c r="C27" s="7">
        <v>5</v>
      </c>
      <c r="D27" s="7">
        <v>6</v>
      </c>
      <c r="E27" s="7">
        <v>6</v>
      </c>
      <c r="F27" s="7">
        <v>15</v>
      </c>
      <c r="G27" s="7">
        <v>15</v>
      </c>
      <c r="H27" s="7">
        <v>0</v>
      </c>
    </row>
    <row r="28" spans="1:8" ht="15">
      <c r="A28" s="28" t="s">
        <v>76</v>
      </c>
      <c r="B28" s="18" t="s">
        <v>77</v>
      </c>
      <c r="C28" s="7"/>
      <c r="D28" s="7">
        <v>115</v>
      </c>
      <c r="E28" s="7"/>
      <c r="F28" s="7"/>
      <c r="G28" s="7">
        <v>0</v>
      </c>
      <c r="H28" s="7">
        <v>0</v>
      </c>
    </row>
    <row r="29" spans="1:8" ht="15">
      <c r="A29" s="28" t="s">
        <v>123</v>
      </c>
      <c r="B29" s="18" t="s">
        <v>124</v>
      </c>
      <c r="C29" s="7"/>
      <c r="D29" s="7"/>
      <c r="E29" s="7"/>
      <c r="F29" s="7">
        <v>30</v>
      </c>
      <c r="G29" s="7">
        <v>30</v>
      </c>
      <c r="H29" s="7"/>
    </row>
    <row r="30" spans="1:8" ht="15">
      <c r="A30" s="28" t="s">
        <v>78</v>
      </c>
      <c r="B30" s="18" t="s">
        <v>79</v>
      </c>
      <c r="C30" s="7">
        <v>310</v>
      </c>
      <c r="D30" s="7">
        <v>310</v>
      </c>
      <c r="E30" s="7">
        <v>440</v>
      </c>
      <c r="F30" s="7">
        <v>491</v>
      </c>
      <c r="G30" s="7">
        <v>491</v>
      </c>
      <c r="H30" s="7">
        <v>0</v>
      </c>
    </row>
    <row r="31" spans="1:8" ht="15">
      <c r="A31" s="30" t="s">
        <v>80</v>
      </c>
      <c r="B31" s="26" t="s">
        <v>81</v>
      </c>
      <c r="C31" s="8">
        <v>315</v>
      </c>
      <c r="D31" s="8">
        <v>431</v>
      </c>
      <c r="E31" s="8">
        <v>463</v>
      </c>
      <c r="F31" s="8">
        <f>SUM(F26:F30)</f>
        <v>571</v>
      </c>
      <c r="G31" s="8">
        <f>SUM(G26:G30)</f>
        <v>571</v>
      </c>
      <c r="H31" s="8">
        <v>0</v>
      </c>
    </row>
    <row r="32" spans="1:8" ht="15">
      <c r="A32" s="31" t="s">
        <v>82</v>
      </c>
      <c r="B32" s="18" t="s">
        <v>83</v>
      </c>
      <c r="C32" s="7">
        <v>248</v>
      </c>
      <c r="D32" s="7">
        <v>248</v>
      </c>
      <c r="E32" s="7">
        <v>248</v>
      </c>
      <c r="F32" s="7">
        <v>228</v>
      </c>
      <c r="G32" s="7">
        <v>0</v>
      </c>
      <c r="H32" s="7">
        <v>228</v>
      </c>
    </row>
    <row r="33" spans="1:8" ht="15">
      <c r="A33" s="31" t="s">
        <v>84</v>
      </c>
      <c r="B33" s="18" t="s">
        <v>85</v>
      </c>
      <c r="C33" s="7">
        <v>110</v>
      </c>
      <c r="D33" s="7">
        <v>110</v>
      </c>
      <c r="E33" s="7">
        <v>0</v>
      </c>
      <c r="F33" s="7">
        <v>65</v>
      </c>
      <c r="G33" s="7">
        <v>0</v>
      </c>
      <c r="H33" s="7">
        <v>65</v>
      </c>
    </row>
    <row r="34" spans="1:8" ht="15">
      <c r="A34" s="32" t="s">
        <v>86</v>
      </c>
      <c r="B34" s="18" t="s">
        <v>87</v>
      </c>
      <c r="C34" s="7">
        <v>36162</v>
      </c>
      <c r="D34" s="7">
        <v>15132</v>
      </c>
      <c r="E34" s="7">
        <v>17484</v>
      </c>
      <c r="F34" s="7">
        <v>13209</v>
      </c>
      <c r="G34" s="7">
        <v>13209</v>
      </c>
      <c r="H34" s="7">
        <v>0</v>
      </c>
    </row>
    <row r="35" spans="1:8" ht="15">
      <c r="A35" s="30" t="s">
        <v>88</v>
      </c>
      <c r="B35" s="26" t="s">
        <v>89</v>
      </c>
      <c r="C35" s="8">
        <v>36520</v>
      </c>
      <c r="D35" s="8">
        <v>15490</v>
      </c>
      <c r="E35" s="8">
        <v>17732</v>
      </c>
      <c r="F35" s="8">
        <f>SUM(F32:F34)</f>
        <v>13502</v>
      </c>
      <c r="G35" s="8">
        <f>SUM(G32:G34)</f>
        <v>13209</v>
      </c>
      <c r="H35" s="8">
        <f>SUM(H32:H34)</f>
        <v>293</v>
      </c>
    </row>
    <row r="36" spans="1:8" ht="15.75">
      <c r="A36" s="33" t="s">
        <v>90</v>
      </c>
      <c r="B36" s="26"/>
      <c r="C36" s="34">
        <v>43405</v>
      </c>
      <c r="D36" s="34">
        <v>23750</v>
      </c>
      <c r="E36" s="34">
        <v>26566</v>
      </c>
      <c r="F36" s="34">
        <f>SUM(F11+F12+F25+F31+F35)</f>
        <v>22920</v>
      </c>
      <c r="G36" s="34">
        <f>SUM(G11+G12+G25+G31+G35)</f>
        <v>22627</v>
      </c>
      <c r="H36" s="34">
        <f>SUM(H11+H12+H25+H31+H35)</f>
        <v>293</v>
      </c>
    </row>
    <row r="37" spans="1:8" ht="15">
      <c r="A37" s="35" t="s">
        <v>91</v>
      </c>
      <c r="B37" s="18" t="s">
        <v>92</v>
      </c>
      <c r="C37" s="7">
        <v>551</v>
      </c>
      <c r="D37" s="7">
        <v>601</v>
      </c>
      <c r="E37" s="7">
        <v>582</v>
      </c>
      <c r="F37" s="7">
        <v>584</v>
      </c>
      <c r="G37" s="7">
        <v>584</v>
      </c>
      <c r="H37" s="7">
        <v>0</v>
      </c>
    </row>
    <row r="38" spans="1:8" ht="15">
      <c r="A38" s="35" t="s">
        <v>125</v>
      </c>
      <c r="B38" s="18" t="s">
        <v>126</v>
      </c>
      <c r="C38" s="7"/>
      <c r="D38" s="7"/>
      <c r="E38" s="7"/>
      <c r="F38" s="7">
        <v>12</v>
      </c>
      <c r="G38" s="7">
        <v>12</v>
      </c>
      <c r="H38" s="7"/>
    </row>
    <row r="39" spans="1:8" ht="15">
      <c r="A39" s="35" t="s">
        <v>93</v>
      </c>
      <c r="B39" s="18" t="s">
        <v>94</v>
      </c>
      <c r="C39" s="7"/>
      <c r="D39" s="7">
        <v>13</v>
      </c>
      <c r="E39" s="7">
        <v>13</v>
      </c>
      <c r="F39" s="7">
        <v>14</v>
      </c>
      <c r="G39" s="7">
        <v>14</v>
      </c>
      <c r="H39" s="7">
        <v>0</v>
      </c>
    </row>
    <row r="40" spans="1:8" ht="15">
      <c r="A40" s="23" t="s">
        <v>95</v>
      </c>
      <c r="B40" s="18" t="s">
        <v>96</v>
      </c>
      <c r="C40" s="7">
        <v>149</v>
      </c>
      <c r="D40" s="7">
        <v>179</v>
      </c>
      <c r="E40" s="7">
        <v>161</v>
      </c>
      <c r="F40" s="7">
        <v>166</v>
      </c>
      <c r="G40" s="7">
        <v>166</v>
      </c>
      <c r="H40" s="7">
        <v>0</v>
      </c>
    </row>
    <row r="41" spans="1:8" ht="15">
      <c r="A41" s="36" t="s">
        <v>97</v>
      </c>
      <c r="B41" s="26" t="s">
        <v>98</v>
      </c>
      <c r="C41" s="8">
        <v>700</v>
      </c>
      <c r="D41" s="8">
        <v>793</v>
      </c>
      <c r="E41" s="8">
        <v>756</v>
      </c>
      <c r="F41" s="8">
        <f>SUM(F37:F40)</f>
        <v>776</v>
      </c>
      <c r="G41" s="8">
        <f>SUM(G37:G40)</f>
        <v>776</v>
      </c>
      <c r="H41" s="8">
        <v>0</v>
      </c>
    </row>
    <row r="42" spans="1:8" ht="15">
      <c r="A42" s="28" t="s">
        <v>99</v>
      </c>
      <c r="B42" s="18" t="s">
        <v>100</v>
      </c>
      <c r="C42" s="7">
        <v>8181</v>
      </c>
      <c r="D42" s="7">
        <v>10485</v>
      </c>
      <c r="E42" s="7">
        <v>10522</v>
      </c>
      <c r="F42" s="7">
        <v>10031</v>
      </c>
      <c r="G42" s="7">
        <v>10031</v>
      </c>
      <c r="H42" s="7">
        <v>0</v>
      </c>
    </row>
    <row r="43" spans="1:8" ht="15">
      <c r="A43" s="28" t="s">
        <v>101</v>
      </c>
      <c r="B43" s="18" t="s">
        <v>102</v>
      </c>
      <c r="C43" s="7">
        <v>2209</v>
      </c>
      <c r="D43" s="7">
        <v>2209</v>
      </c>
      <c r="E43" s="7">
        <v>2209</v>
      </c>
      <c r="F43" s="7">
        <v>2209</v>
      </c>
      <c r="G43" s="7">
        <v>2209</v>
      </c>
      <c r="H43" s="7">
        <v>0</v>
      </c>
    </row>
    <row r="44" spans="1:8" ht="15">
      <c r="A44" s="30" t="s">
        <v>103</v>
      </c>
      <c r="B44" s="26" t="s">
        <v>104</v>
      </c>
      <c r="C44" s="8">
        <v>10390</v>
      </c>
      <c r="D44" s="8">
        <v>12694</v>
      </c>
      <c r="E44" s="8">
        <v>12731</v>
      </c>
      <c r="F44" s="8">
        <f>SUM(F42:F43)</f>
        <v>12240</v>
      </c>
      <c r="G44" s="8">
        <f>SUM(G42:G43)</f>
        <v>12240</v>
      </c>
      <c r="H44" s="8">
        <v>0</v>
      </c>
    </row>
    <row r="45" spans="1:8" ht="15">
      <c r="A45" s="28" t="s">
        <v>105</v>
      </c>
      <c r="B45" s="18" t="s">
        <v>106</v>
      </c>
      <c r="C45" s="7">
        <v>200</v>
      </c>
      <c r="D45" s="7">
        <v>200</v>
      </c>
      <c r="E45" s="7">
        <v>200</v>
      </c>
      <c r="F45" s="7">
        <v>200</v>
      </c>
      <c r="G45" s="7"/>
      <c r="H45" s="7">
        <v>200</v>
      </c>
    </row>
    <row r="46" spans="1:8" ht="15">
      <c r="A46" s="30" t="s">
        <v>107</v>
      </c>
      <c r="B46" s="26" t="s">
        <v>108</v>
      </c>
      <c r="C46" s="8">
        <v>200</v>
      </c>
      <c r="D46" s="8">
        <v>200</v>
      </c>
      <c r="E46" s="8">
        <v>200</v>
      </c>
      <c r="F46" s="8">
        <f>SUM(F45)</f>
        <v>200</v>
      </c>
      <c r="G46" s="8">
        <v>0</v>
      </c>
      <c r="H46" s="8">
        <v>200</v>
      </c>
    </row>
    <row r="47" spans="1:8" ht="15.75">
      <c r="A47" s="33" t="s">
        <v>109</v>
      </c>
      <c r="B47" s="26"/>
      <c r="C47" s="34">
        <v>11290</v>
      </c>
      <c r="D47" s="34">
        <v>13687</v>
      </c>
      <c r="E47" s="34">
        <v>13687</v>
      </c>
      <c r="F47" s="34">
        <f>SUM(F41+F44+F46)</f>
        <v>13216</v>
      </c>
      <c r="G47" s="34">
        <f>SUM(G41+G44+G46)</f>
        <v>13016</v>
      </c>
      <c r="H47" s="34">
        <f>SUM(H41+H44+H46)</f>
        <v>200</v>
      </c>
    </row>
    <row r="48" spans="1:9" ht="15.75">
      <c r="A48" s="37" t="s">
        <v>110</v>
      </c>
      <c r="B48" s="38" t="s">
        <v>111</v>
      </c>
      <c r="C48" s="8">
        <v>54695</v>
      </c>
      <c r="D48" s="8">
        <v>37437</v>
      </c>
      <c r="E48" s="8">
        <v>40253</v>
      </c>
      <c r="F48" s="8">
        <f>SUM(F36+F47)</f>
        <v>36136</v>
      </c>
      <c r="G48" s="8">
        <f>SUM(G36+G47)</f>
        <v>35643</v>
      </c>
      <c r="H48" s="8">
        <f>SUM(H36+H47)</f>
        <v>493</v>
      </c>
      <c r="I48" s="39"/>
    </row>
    <row r="49" spans="1:8" ht="15">
      <c r="A49" s="41" t="s">
        <v>112</v>
      </c>
      <c r="B49" s="20" t="s">
        <v>113</v>
      </c>
      <c r="C49" s="42"/>
      <c r="D49" s="32">
        <v>18005</v>
      </c>
      <c r="E49" s="32">
        <v>18005</v>
      </c>
      <c r="F49" s="32">
        <v>18005</v>
      </c>
      <c r="G49" s="41"/>
      <c r="H49" s="42">
        <v>18005</v>
      </c>
    </row>
    <row r="50" spans="1:8" ht="15">
      <c r="A50" s="43" t="s">
        <v>114</v>
      </c>
      <c r="B50" s="24" t="s">
        <v>115</v>
      </c>
      <c r="C50" s="44"/>
      <c r="D50" s="45">
        <v>18005</v>
      </c>
      <c r="E50" s="45">
        <v>18005</v>
      </c>
      <c r="F50" s="45">
        <f>SUM(F49)</f>
        <v>18005</v>
      </c>
      <c r="G50" s="45">
        <v>0</v>
      </c>
      <c r="H50" s="45">
        <v>18005</v>
      </c>
    </row>
    <row r="51" spans="1:8" ht="15">
      <c r="A51" s="41" t="s">
        <v>116</v>
      </c>
      <c r="B51" s="20" t="s">
        <v>117</v>
      </c>
      <c r="C51" s="42">
        <v>344</v>
      </c>
      <c r="D51" s="32">
        <v>344</v>
      </c>
      <c r="E51" s="32">
        <v>344</v>
      </c>
      <c r="F51" s="32">
        <v>761</v>
      </c>
      <c r="G51" s="41">
        <v>761</v>
      </c>
      <c r="H51" s="42">
        <v>0</v>
      </c>
    </row>
    <row r="52" spans="1:8" ht="15">
      <c r="A52" s="46" t="s">
        <v>118</v>
      </c>
      <c r="B52" s="27" t="s">
        <v>119</v>
      </c>
      <c r="C52" s="44">
        <v>344</v>
      </c>
      <c r="D52" s="44">
        <v>18349</v>
      </c>
      <c r="E52" s="44">
        <v>18349</v>
      </c>
      <c r="F52" s="44">
        <f>SUM(F50:F51)</f>
        <v>18766</v>
      </c>
      <c r="G52" s="44">
        <v>761</v>
      </c>
      <c r="H52" s="44">
        <v>18005</v>
      </c>
    </row>
    <row r="53" spans="1:8" ht="15.75">
      <c r="A53" s="47" t="s">
        <v>120</v>
      </c>
      <c r="B53" s="48" t="s">
        <v>121</v>
      </c>
      <c r="C53" s="44">
        <v>344</v>
      </c>
      <c r="D53" s="44">
        <v>18349</v>
      </c>
      <c r="E53" s="44">
        <v>18349</v>
      </c>
      <c r="F53" s="44">
        <f>SUM(F52)</f>
        <v>18766</v>
      </c>
      <c r="G53" s="44">
        <v>761</v>
      </c>
      <c r="H53" s="44">
        <v>18005</v>
      </c>
    </row>
    <row r="54" spans="1:8" ht="15.75">
      <c r="A54" s="49" t="s">
        <v>14</v>
      </c>
      <c r="B54" s="50"/>
      <c r="C54" s="8">
        <v>55039</v>
      </c>
      <c r="D54" s="8">
        <v>55786</v>
      </c>
      <c r="E54" s="8">
        <v>58602</v>
      </c>
      <c r="F54" s="8">
        <f>SUM(F48+F53)</f>
        <v>54902</v>
      </c>
      <c r="G54" s="8">
        <f>SUM(G48+G53)</f>
        <v>36404</v>
      </c>
      <c r="H54" s="8">
        <f>SUM(H48+H53)</f>
        <v>18498</v>
      </c>
    </row>
  </sheetData>
  <sheetProtection/>
  <mergeCells count="3">
    <mergeCell ref="A1:H1"/>
    <mergeCell ref="A2:H2"/>
    <mergeCell ref="A3:H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0.7109375" style="0" customWidth="1"/>
    <col min="2" max="2" width="10.421875" style="0" customWidth="1"/>
    <col min="3" max="3" width="11.00390625" style="0" customWidth="1"/>
    <col min="4" max="4" width="11.140625" style="0" customWidth="1"/>
    <col min="5" max="6" width="11.28125" style="0" customWidth="1"/>
    <col min="8" max="8" width="11.57421875" style="0" bestFit="1" customWidth="1"/>
  </cols>
  <sheetData>
    <row r="2" spans="1:8" ht="15">
      <c r="A2" s="153" t="s">
        <v>263</v>
      </c>
      <c r="B2" s="153"/>
      <c r="C2" s="153"/>
      <c r="D2" s="153"/>
      <c r="E2" s="153"/>
      <c r="F2" s="153"/>
      <c r="G2" s="153"/>
      <c r="H2" s="153"/>
    </row>
    <row r="3" spans="1:8" ht="15.75">
      <c r="A3" s="150" t="s">
        <v>190</v>
      </c>
      <c r="B3" s="151"/>
      <c r="C3" s="151"/>
      <c r="D3" s="151"/>
      <c r="E3" s="151"/>
      <c r="F3" s="151"/>
      <c r="G3" s="151"/>
      <c r="H3" s="152"/>
    </row>
    <row r="4" spans="1:8" ht="15.75">
      <c r="A4" s="154" t="s">
        <v>128</v>
      </c>
      <c r="B4" s="155"/>
      <c r="C4" s="155"/>
      <c r="D4" s="155"/>
      <c r="E4" s="155"/>
      <c r="F4" s="155"/>
      <c r="G4" s="155"/>
      <c r="H4" s="156"/>
    </row>
    <row r="5" spans="1:8" ht="15.75">
      <c r="A5" s="51"/>
      <c r="B5" s="52"/>
      <c r="C5" s="52"/>
      <c r="D5" s="52"/>
      <c r="E5" s="52"/>
      <c r="F5" s="52"/>
      <c r="G5" s="52"/>
      <c r="H5" s="53"/>
    </row>
    <row r="6" spans="1:8" ht="15.75">
      <c r="A6" s="51"/>
      <c r="B6" s="52"/>
      <c r="C6" s="52"/>
      <c r="D6" s="52"/>
      <c r="E6" s="52"/>
      <c r="F6" s="52"/>
      <c r="G6" s="52"/>
      <c r="H6" s="53"/>
    </row>
    <row r="7" spans="1:8" ht="15.75">
      <c r="A7" s="51"/>
      <c r="B7" s="52"/>
      <c r="C7" s="52"/>
      <c r="D7" s="52"/>
      <c r="E7" s="52"/>
      <c r="F7" s="52"/>
      <c r="G7" s="52"/>
      <c r="H7" s="53"/>
    </row>
    <row r="8" spans="1:8" ht="15.75">
      <c r="A8" s="51"/>
      <c r="B8" s="52"/>
      <c r="C8" s="52"/>
      <c r="D8" s="52"/>
      <c r="E8" s="52"/>
      <c r="F8" s="52"/>
      <c r="G8" s="91"/>
      <c r="H8" s="53"/>
    </row>
    <row r="9" spans="1:16" ht="38.25">
      <c r="A9" s="12" t="s">
        <v>29</v>
      </c>
      <c r="B9" s="13" t="s">
        <v>129</v>
      </c>
      <c r="C9" s="54" t="s">
        <v>2</v>
      </c>
      <c r="D9" s="54" t="s">
        <v>3</v>
      </c>
      <c r="E9" s="54" t="s">
        <v>25</v>
      </c>
      <c r="F9" s="54" t="s">
        <v>26</v>
      </c>
      <c r="G9" s="54" t="s">
        <v>127</v>
      </c>
      <c r="H9" s="13" t="s">
        <v>191</v>
      </c>
      <c r="I9" s="55"/>
      <c r="J9" s="55"/>
      <c r="K9" s="55"/>
      <c r="L9" s="55"/>
      <c r="M9" s="55"/>
      <c r="N9" s="55"/>
      <c r="O9" s="55"/>
      <c r="P9" s="55"/>
    </row>
    <row r="10" spans="1:8" ht="15">
      <c r="A10" s="19" t="s">
        <v>130</v>
      </c>
      <c r="B10" s="23" t="s">
        <v>131</v>
      </c>
      <c r="C10" s="7">
        <v>6831</v>
      </c>
      <c r="D10" s="7">
        <v>6831</v>
      </c>
      <c r="E10" s="7">
        <v>6831</v>
      </c>
      <c r="F10" s="7">
        <v>6831</v>
      </c>
      <c r="G10" s="7">
        <v>6831</v>
      </c>
      <c r="H10" s="7">
        <v>0</v>
      </c>
    </row>
    <row r="11" spans="1:8" ht="25.5">
      <c r="A11" s="20" t="s">
        <v>132</v>
      </c>
      <c r="B11" s="23" t="s">
        <v>133</v>
      </c>
      <c r="C11" s="7">
        <v>563</v>
      </c>
      <c r="D11" s="7">
        <v>616</v>
      </c>
      <c r="E11" s="7">
        <v>634</v>
      </c>
      <c r="F11" s="7">
        <v>652</v>
      </c>
      <c r="G11" s="7">
        <v>652</v>
      </c>
      <c r="H11" s="7">
        <v>0</v>
      </c>
    </row>
    <row r="12" spans="1:8" ht="15">
      <c r="A12" s="20" t="s">
        <v>134</v>
      </c>
      <c r="B12" s="23" t="s">
        <v>135</v>
      </c>
      <c r="C12" s="7">
        <v>1200</v>
      </c>
      <c r="D12" s="7">
        <v>1200</v>
      </c>
      <c r="E12" s="7">
        <v>1200</v>
      </c>
      <c r="F12" s="7">
        <v>1200</v>
      </c>
      <c r="G12" s="7">
        <v>1200</v>
      </c>
      <c r="H12" s="7">
        <v>0</v>
      </c>
    </row>
    <row r="13" spans="1:8" ht="15">
      <c r="A13" s="24" t="s">
        <v>136</v>
      </c>
      <c r="B13" s="56" t="s">
        <v>137</v>
      </c>
      <c r="C13" s="8">
        <v>8594</v>
      </c>
      <c r="D13" s="8">
        <v>8647</v>
      </c>
      <c r="E13" s="8">
        <v>8665</v>
      </c>
      <c r="F13" s="8">
        <f>SUM(F10:F12)</f>
        <v>8683</v>
      </c>
      <c r="G13" s="8">
        <f>SUM(G10:G12)</f>
        <v>8683</v>
      </c>
      <c r="H13" s="8">
        <v>0</v>
      </c>
    </row>
    <row r="14" spans="1:8" ht="25.5">
      <c r="A14" s="20" t="s">
        <v>138</v>
      </c>
      <c r="B14" s="23" t="s">
        <v>139</v>
      </c>
      <c r="C14" s="7"/>
      <c r="D14" s="7">
        <v>694</v>
      </c>
      <c r="E14" s="7">
        <v>1169</v>
      </c>
      <c r="F14" s="7">
        <v>2010</v>
      </c>
      <c r="G14" s="7">
        <v>2010</v>
      </c>
      <c r="H14" s="7">
        <v>0</v>
      </c>
    </row>
    <row r="15" spans="1:9" ht="28.5">
      <c r="A15" s="27" t="s">
        <v>140</v>
      </c>
      <c r="B15" s="36" t="s">
        <v>141</v>
      </c>
      <c r="C15" s="8">
        <v>8594</v>
      </c>
      <c r="D15" s="8">
        <v>9341</v>
      </c>
      <c r="E15" s="8">
        <v>9834</v>
      </c>
      <c r="F15" s="8">
        <f>SUM(F13:F14)</f>
        <v>10693</v>
      </c>
      <c r="G15" s="8">
        <f>SUM(G13:G14)</f>
        <v>10693</v>
      </c>
      <c r="H15" s="8">
        <v>0</v>
      </c>
      <c r="I15" s="39"/>
    </row>
    <row r="16" spans="1:8" ht="25.5">
      <c r="A16" s="20" t="s">
        <v>142</v>
      </c>
      <c r="B16" s="23" t="s">
        <v>143</v>
      </c>
      <c r="C16" s="7">
        <v>1589</v>
      </c>
      <c r="D16" s="7">
        <v>1589</v>
      </c>
      <c r="E16" s="7">
        <v>1589</v>
      </c>
      <c r="F16" s="7">
        <v>1589</v>
      </c>
      <c r="G16" s="7">
        <v>1534</v>
      </c>
      <c r="H16" s="7">
        <v>0</v>
      </c>
    </row>
    <row r="17" spans="1:8" ht="28.5">
      <c r="A17" s="27" t="s">
        <v>144</v>
      </c>
      <c r="B17" s="36" t="s">
        <v>145</v>
      </c>
      <c r="C17" s="8">
        <v>1589</v>
      </c>
      <c r="D17" s="8">
        <v>1589</v>
      </c>
      <c r="E17" s="8">
        <v>1589</v>
      </c>
      <c r="F17" s="8">
        <f>SUM(F16:F16)</f>
        <v>1589</v>
      </c>
      <c r="G17" s="8">
        <f>SUM(G16:G16)</f>
        <v>1534</v>
      </c>
      <c r="H17" s="8">
        <v>0</v>
      </c>
    </row>
    <row r="18" spans="1:8" s="64" customFormat="1" ht="15">
      <c r="A18" s="24" t="s">
        <v>146</v>
      </c>
      <c r="B18" s="56" t="s">
        <v>147</v>
      </c>
      <c r="C18" s="8">
        <v>430</v>
      </c>
      <c r="D18" s="8">
        <v>430</v>
      </c>
      <c r="E18" s="8">
        <v>430</v>
      </c>
      <c r="F18" s="8">
        <v>430</v>
      </c>
      <c r="G18" s="8">
        <v>397</v>
      </c>
      <c r="H18" s="8">
        <v>0</v>
      </c>
    </row>
    <row r="19" spans="1:8" ht="15">
      <c r="A19" s="20" t="s">
        <v>148</v>
      </c>
      <c r="B19" s="23" t="s">
        <v>149</v>
      </c>
      <c r="C19" s="7">
        <v>600</v>
      </c>
      <c r="D19" s="7">
        <v>600</v>
      </c>
      <c r="E19" s="7">
        <v>600</v>
      </c>
      <c r="F19" s="7">
        <v>715</v>
      </c>
      <c r="G19" s="7">
        <v>626</v>
      </c>
      <c r="H19" s="7">
        <v>0</v>
      </c>
    </row>
    <row r="20" spans="1:8" ht="15">
      <c r="A20" s="20" t="s">
        <v>150</v>
      </c>
      <c r="B20" s="23" t="s">
        <v>151</v>
      </c>
      <c r="C20" s="7"/>
      <c r="D20" s="7"/>
      <c r="E20" s="7"/>
      <c r="F20" s="7"/>
      <c r="G20" s="7"/>
      <c r="H20" s="7"/>
    </row>
    <row r="21" spans="1:8" ht="15">
      <c r="A21" s="24" t="s">
        <v>152</v>
      </c>
      <c r="B21" s="56" t="s">
        <v>153</v>
      </c>
      <c r="C21" s="8">
        <v>600</v>
      </c>
      <c r="D21" s="8">
        <v>600</v>
      </c>
      <c r="E21" s="8">
        <v>600</v>
      </c>
      <c r="F21" s="8">
        <f>SUM(F19:F19)</f>
        <v>715</v>
      </c>
      <c r="G21" s="8">
        <f>SUM(G19:G19)</f>
        <v>626</v>
      </c>
      <c r="H21" s="8">
        <v>0</v>
      </c>
    </row>
    <row r="22" spans="1:8" ht="15">
      <c r="A22" s="20" t="s">
        <v>154</v>
      </c>
      <c r="B22" s="23" t="s">
        <v>155</v>
      </c>
      <c r="C22" s="7"/>
      <c r="D22" s="7"/>
      <c r="E22" s="7"/>
      <c r="F22" s="7">
        <v>26</v>
      </c>
      <c r="G22" s="7">
        <v>3</v>
      </c>
      <c r="H22" s="7">
        <v>0</v>
      </c>
    </row>
    <row r="23" spans="1:8" ht="15">
      <c r="A23" s="27" t="s">
        <v>156</v>
      </c>
      <c r="B23" s="36" t="s">
        <v>157</v>
      </c>
      <c r="C23" s="8">
        <v>1030</v>
      </c>
      <c r="D23" s="8">
        <v>1030</v>
      </c>
      <c r="E23" s="8">
        <v>1030</v>
      </c>
      <c r="F23" s="8">
        <f>SUM(F18+F21+F22)</f>
        <v>1171</v>
      </c>
      <c r="G23" s="8">
        <f>SUM(G18+G21+G22)</f>
        <v>1026</v>
      </c>
      <c r="H23" s="8">
        <v>0</v>
      </c>
    </row>
    <row r="24" spans="1:8" ht="15">
      <c r="A24" s="28" t="s">
        <v>158</v>
      </c>
      <c r="B24" s="23" t="s">
        <v>159</v>
      </c>
      <c r="C24" s="7">
        <v>454</v>
      </c>
      <c r="D24" s="7">
        <v>454</v>
      </c>
      <c r="E24" s="7">
        <v>454</v>
      </c>
      <c r="F24" s="7">
        <v>292</v>
      </c>
      <c r="G24" s="7">
        <v>297</v>
      </c>
      <c r="H24" s="7">
        <v>0</v>
      </c>
    </row>
    <row r="25" spans="1:8" ht="15">
      <c r="A25" s="28" t="s">
        <v>160</v>
      </c>
      <c r="B25" s="23" t="s">
        <v>161</v>
      </c>
      <c r="C25" s="7"/>
      <c r="D25" s="7"/>
      <c r="E25" s="7"/>
      <c r="F25" s="7">
        <v>162</v>
      </c>
      <c r="G25" s="7">
        <v>162</v>
      </c>
      <c r="H25" s="7"/>
    </row>
    <row r="26" spans="1:8" ht="15">
      <c r="A26" s="28" t="s">
        <v>162</v>
      </c>
      <c r="B26" s="23" t="s">
        <v>163</v>
      </c>
      <c r="C26" s="7">
        <v>800</v>
      </c>
      <c r="D26" s="7">
        <v>800</v>
      </c>
      <c r="E26" s="7">
        <v>800</v>
      </c>
      <c r="F26" s="7">
        <v>420</v>
      </c>
      <c r="G26" s="7">
        <v>234</v>
      </c>
      <c r="H26" s="7">
        <v>0</v>
      </c>
    </row>
    <row r="27" spans="1:8" ht="15">
      <c r="A27" s="28" t="s">
        <v>164</v>
      </c>
      <c r="B27" s="23" t="s">
        <v>165</v>
      </c>
      <c r="C27" s="7"/>
      <c r="D27" s="7"/>
      <c r="E27" s="7"/>
      <c r="F27" s="7">
        <v>230</v>
      </c>
      <c r="G27" s="7">
        <v>230</v>
      </c>
      <c r="H27" s="7">
        <v>0</v>
      </c>
    </row>
    <row r="28" spans="1:8" ht="15">
      <c r="A28" s="30" t="s">
        <v>166</v>
      </c>
      <c r="B28" s="36" t="s">
        <v>167</v>
      </c>
      <c r="C28" s="8">
        <v>1254</v>
      </c>
      <c r="D28" s="8">
        <v>1254</v>
      </c>
      <c r="E28" s="8">
        <v>1254</v>
      </c>
      <c r="F28" s="8">
        <f>SUM(F24:F27)</f>
        <v>1104</v>
      </c>
      <c r="G28" s="8">
        <f>SUM(G24:G27)</f>
        <v>923</v>
      </c>
      <c r="H28" s="8">
        <v>0</v>
      </c>
    </row>
    <row r="29" spans="1:8" ht="15">
      <c r="A29" s="28" t="s">
        <v>168</v>
      </c>
      <c r="B29" s="23" t="s">
        <v>192</v>
      </c>
      <c r="C29" s="7"/>
      <c r="D29" s="7"/>
      <c r="E29" s="7"/>
      <c r="F29" s="7">
        <v>150</v>
      </c>
      <c r="G29" s="7">
        <v>150</v>
      </c>
      <c r="H29" s="7"/>
    </row>
    <row r="30" spans="1:8" s="64" customFormat="1" ht="15">
      <c r="A30" s="27" t="s">
        <v>169</v>
      </c>
      <c r="B30" s="36" t="s">
        <v>170</v>
      </c>
      <c r="C30" s="8"/>
      <c r="D30" s="8"/>
      <c r="E30" s="8"/>
      <c r="F30" s="8">
        <f>SUM(F29:F29)</f>
        <v>150</v>
      </c>
      <c r="G30" s="8">
        <f>SUM(G29:G29)</f>
        <v>150</v>
      </c>
      <c r="H30" s="8"/>
    </row>
    <row r="31" spans="1:8" ht="25.5">
      <c r="A31" s="20" t="s">
        <v>171</v>
      </c>
      <c r="B31" s="23" t="s">
        <v>193</v>
      </c>
      <c r="C31" s="7">
        <v>8572</v>
      </c>
      <c r="D31" s="7">
        <v>8572</v>
      </c>
      <c r="E31" s="7">
        <v>8572</v>
      </c>
      <c r="F31" s="7">
        <v>8431</v>
      </c>
      <c r="G31" s="7">
        <v>2000</v>
      </c>
      <c r="H31" s="7">
        <v>0</v>
      </c>
    </row>
    <row r="32" spans="1:8" ht="15">
      <c r="A32" s="28" t="s">
        <v>172</v>
      </c>
      <c r="B32" s="23" t="s">
        <v>173</v>
      </c>
      <c r="C32" s="7"/>
      <c r="D32" s="7"/>
      <c r="E32" s="7"/>
      <c r="F32" s="7"/>
      <c r="G32" s="7"/>
      <c r="H32" s="7"/>
    </row>
    <row r="33" spans="1:8" ht="15">
      <c r="A33" s="27" t="s">
        <v>174</v>
      </c>
      <c r="B33" s="36" t="s">
        <v>175</v>
      </c>
      <c r="C33" s="8">
        <v>8572</v>
      </c>
      <c r="D33" s="8">
        <v>8572</v>
      </c>
      <c r="E33" s="8">
        <v>8572</v>
      </c>
      <c r="F33" s="8">
        <f>SUM(F31:F32)</f>
        <v>8431</v>
      </c>
      <c r="G33" s="8">
        <v>2000</v>
      </c>
      <c r="H33" s="8">
        <v>0</v>
      </c>
    </row>
    <row r="34" spans="1:9" ht="15.75">
      <c r="A34" s="58" t="s">
        <v>176</v>
      </c>
      <c r="B34" s="59" t="s">
        <v>177</v>
      </c>
      <c r="C34" s="8">
        <v>21039</v>
      </c>
      <c r="D34" s="8">
        <v>21786</v>
      </c>
      <c r="E34" s="8">
        <v>22279</v>
      </c>
      <c r="F34" s="8">
        <f>SUM(F15+F17+F23+F28+F30+F33)</f>
        <v>23138</v>
      </c>
      <c r="G34" s="8">
        <f>SUM(G15+G17+G23+G28+G30+G33)</f>
        <v>16326</v>
      </c>
      <c r="H34" s="8">
        <v>0</v>
      </c>
      <c r="I34" s="39"/>
    </row>
    <row r="35" spans="1:8" ht="15.75">
      <c r="A35" s="60" t="s">
        <v>178</v>
      </c>
      <c r="B35" s="59"/>
      <c r="C35" s="8">
        <v>-22366</v>
      </c>
      <c r="D35" s="8">
        <v>-1964</v>
      </c>
      <c r="E35" s="8">
        <v>-14448</v>
      </c>
      <c r="F35" s="8">
        <v>-9802</v>
      </c>
      <c r="G35" s="8"/>
      <c r="H35" s="8"/>
    </row>
    <row r="36" spans="1:8" ht="15.75">
      <c r="A36" s="60" t="s">
        <v>179</v>
      </c>
      <c r="B36" s="59"/>
      <c r="C36" s="8">
        <v>-1129</v>
      </c>
      <c r="D36" s="8">
        <v>-3526</v>
      </c>
      <c r="E36" s="8">
        <v>-3526</v>
      </c>
      <c r="F36" s="8">
        <v>-3196</v>
      </c>
      <c r="G36" s="8"/>
      <c r="H36" s="8"/>
    </row>
    <row r="37" spans="1:8" ht="25.5">
      <c r="A37" s="20" t="s">
        <v>181</v>
      </c>
      <c r="B37" s="20" t="s">
        <v>180</v>
      </c>
      <c r="C37" s="7">
        <v>34000</v>
      </c>
      <c r="D37" s="7">
        <v>34000</v>
      </c>
      <c r="E37" s="7">
        <v>36323</v>
      </c>
      <c r="F37" s="7">
        <v>31347</v>
      </c>
      <c r="G37" s="7">
        <v>31347</v>
      </c>
      <c r="H37" s="7">
        <v>0</v>
      </c>
    </row>
    <row r="38" spans="1:8" ht="15">
      <c r="A38" s="24" t="s">
        <v>182</v>
      </c>
      <c r="B38" s="24" t="s">
        <v>183</v>
      </c>
      <c r="C38" s="8">
        <v>34000</v>
      </c>
      <c r="D38" s="8">
        <v>34000</v>
      </c>
      <c r="E38" s="8">
        <v>36323</v>
      </c>
      <c r="F38" s="8">
        <f>SUM(F37:F37)</f>
        <v>31347</v>
      </c>
      <c r="G38" s="8">
        <v>31347</v>
      </c>
      <c r="H38" s="8">
        <v>0</v>
      </c>
    </row>
    <row r="39" spans="1:8" ht="15">
      <c r="A39" s="41" t="s">
        <v>184</v>
      </c>
      <c r="B39" s="20" t="s">
        <v>185</v>
      </c>
      <c r="C39" s="7"/>
      <c r="D39" s="7"/>
      <c r="E39" s="7"/>
      <c r="F39" s="7">
        <v>417</v>
      </c>
      <c r="G39" s="7">
        <v>417</v>
      </c>
      <c r="H39" s="7"/>
    </row>
    <row r="40" spans="1:8" ht="15">
      <c r="A40" s="40" t="s">
        <v>186</v>
      </c>
      <c r="B40" s="24" t="s">
        <v>187</v>
      </c>
      <c r="C40" s="8">
        <v>34000</v>
      </c>
      <c r="D40" s="8">
        <v>34000</v>
      </c>
      <c r="E40" s="8">
        <v>36323</v>
      </c>
      <c r="F40" s="8">
        <f>SUM(F37+F39)</f>
        <v>31764</v>
      </c>
      <c r="G40" s="8">
        <f>SUM(G37+G39)</f>
        <v>31764</v>
      </c>
      <c r="H40" s="8">
        <v>0</v>
      </c>
    </row>
    <row r="41" spans="1:8" ht="15.75">
      <c r="A41" s="61" t="s">
        <v>188</v>
      </c>
      <c r="B41" s="62" t="s">
        <v>189</v>
      </c>
      <c r="C41" s="8">
        <v>34000</v>
      </c>
      <c r="D41" s="8">
        <v>34000</v>
      </c>
      <c r="E41" s="8">
        <v>36323</v>
      </c>
      <c r="F41" s="8">
        <f>SUM(F40)</f>
        <v>31764</v>
      </c>
      <c r="G41" s="8">
        <f>SUM(G40)</f>
        <v>31764</v>
      </c>
      <c r="H41" s="8">
        <v>0</v>
      </c>
    </row>
    <row r="42" spans="1:8" ht="15.75">
      <c r="A42" s="60" t="s">
        <v>24</v>
      </c>
      <c r="B42" s="63"/>
      <c r="C42" s="8">
        <v>55039</v>
      </c>
      <c r="D42" s="8">
        <v>55786</v>
      </c>
      <c r="E42" s="8">
        <v>58602</v>
      </c>
      <c r="F42" s="8">
        <f>SUM(F34+F41)</f>
        <v>54902</v>
      </c>
      <c r="G42" s="8">
        <f>SUM(G34+G41)</f>
        <v>48090</v>
      </c>
      <c r="H42" s="8">
        <f>SUM(H34+H41)</f>
        <v>0</v>
      </c>
    </row>
  </sheetData>
  <sheetProtection/>
  <mergeCells count="3">
    <mergeCell ref="A2:H2"/>
    <mergeCell ref="A3:H3"/>
    <mergeCell ref="A4:H4"/>
  </mergeCells>
  <printOptions horizontalCentered="1"/>
  <pageMargins left="0.11811023622047245" right="0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1.7109375" style="0" customWidth="1"/>
    <col min="2" max="2" width="18.28125" style="0" customWidth="1"/>
    <col min="3" max="3" width="15.7109375" style="0" customWidth="1"/>
    <col min="4" max="4" width="15.28125" style="0" customWidth="1"/>
    <col min="5" max="6" width="15.140625" style="67" customWidth="1"/>
    <col min="7" max="7" width="13.421875" style="0" customWidth="1"/>
  </cols>
  <sheetData>
    <row r="1" spans="1:4" ht="15">
      <c r="A1" s="67"/>
      <c r="B1" s="67"/>
      <c r="C1" s="67"/>
      <c r="D1" s="67"/>
    </row>
    <row r="2" spans="1:6" ht="15">
      <c r="A2" s="144" t="s">
        <v>264</v>
      </c>
      <c r="B2" s="144"/>
      <c r="C2" s="144"/>
      <c r="D2" s="148"/>
      <c r="E2" s="145"/>
      <c r="F2" s="145"/>
    </row>
    <row r="3" spans="1:6" ht="15.75" customHeight="1">
      <c r="A3" s="146" t="s">
        <v>194</v>
      </c>
      <c r="B3" s="147"/>
      <c r="C3" s="147"/>
      <c r="D3" s="148"/>
      <c r="E3" s="145"/>
      <c r="F3" s="145"/>
    </row>
    <row r="4" spans="1:6" ht="19.5" customHeight="1">
      <c r="A4" s="157" t="s">
        <v>195</v>
      </c>
      <c r="B4" s="144"/>
      <c r="C4" s="144"/>
      <c r="D4" s="148"/>
      <c r="E4" s="145"/>
      <c r="F4" s="145"/>
    </row>
    <row r="5" spans="1:4" ht="19.5">
      <c r="A5" s="69"/>
      <c r="B5" s="70"/>
      <c r="C5" s="70"/>
      <c r="D5" s="67"/>
    </row>
    <row r="6" spans="1:4" ht="19.5">
      <c r="A6" s="69"/>
      <c r="B6" s="70"/>
      <c r="C6" s="70"/>
      <c r="D6" s="67"/>
    </row>
    <row r="7" spans="1:4" ht="19.5">
      <c r="A7" s="69"/>
      <c r="B7" s="70"/>
      <c r="C7" s="70"/>
      <c r="D7" s="67"/>
    </row>
    <row r="8" spans="1:4" ht="15">
      <c r="A8" s="67"/>
      <c r="B8" s="67"/>
      <c r="C8" s="67"/>
      <c r="D8" s="67"/>
    </row>
    <row r="9" spans="1:6" ht="25.5">
      <c r="A9" s="12" t="s">
        <v>29</v>
      </c>
      <c r="B9" s="13" t="s">
        <v>30</v>
      </c>
      <c r="C9" s="14" t="s">
        <v>2</v>
      </c>
      <c r="D9" s="15" t="s">
        <v>3</v>
      </c>
      <c r="E9" s="15" t="s">
        <v>25</v>
      </c>
      <c r="F9" s="15" t="s">
        <v>26</v>
      </c>
    </row>
    <row r="10" spans="1:6" ht="15">
      <c r="A10" s="66" t="s">
        <v>200</v>
      </c>
      <c r="B10" s="78" t="s">
        <v>92</v>
      </c>
      <c r="C10" s="7">
        <v>551</v>
      </c>
      <c r="D10" s="80">
        <v>601</v>
      </c>
      <c r="E10" s="80">
        <v>582</v>
      </c>
      <c r="F10" s="80">
        <v>32</v>
      </c>
    </row>
    <row r="11" spans="1:6" ht="15">
      <c r="A11" s="66" t="s">
        <v>203</v>
      </c>
      <c r="B11" s="78" t="s">
        <v>92</v>
      </c>
      <c r="C11" s="7"/>
      <c r="D11" s="80"/>
      <c r="E11" s="80"/>
      <c r="F11" s="80">
        <v>550</v>
      </c>
    </row>
    <row r="12" spans="1:6" ht="15">
      <c r="A12" s="20" t="s">
        <v>204</v>
      </c>
      <c r="B12" s="23" t="s">
        <v>126</v>
      </c>
      <c r="C12" s="7"/>
      <c r="D12" s="65"/>
      <c r="E12" s="65"/>
      <c r="F12" s="65">
        <v>11</v>
      </c>
    </row>
    <row r="13" spans="1:6" ht="15">
      <c r="A13" s="77" t="s">
        <v>201</v>
      </c>
      <c r="B13" s="78" t="s">
        <v>94</v>
      </c>
      <c r="C13" s="7"/>
      <c r="D13" s="6">
        <v>13</v>
      </c>
      <c r="E13" s="6">
        <v>13</v>
      </c>
      <c r="F13" s="6">
        <v>13</v>
      </c>
    </row>
    <row r="14" spans="1:6" ht="30">
      <c r="A14" s="77" t="s">
        <v>95</v>
      </c>
      <c r="B14" s="23" t="s">
        <v>96</v>
      </c>
      <c r="C14" s="7">
        <v>149</v>
      </c>
      <c r="D14" s="65">
        <v>179</v>
      </c>
      <c r="E14" s="65">
        <v>161</v>
      </c>
      <c r="F14" s="65">
        <v>164</v>
      </c>
    </row>
    <row r="15" spans="1:6" ht="15.75">
      <c r="A15" s="71" t="s">
        <v>97</v>
      </c>
      <c r="B15" s="72" t="s">
        <v>98</v>
      </c>
      <c r="C15" s="8">
        <v>700</v>
      </c>
      <c r="D15" s="81">
        <v>793</v>
      </c>
      <c r="E15" s="81">
        <v>756</v>
      </c>
      <c r="F15" s="81">
        <f>SUM(F10:F14)</f>
        <v>770</v>
      </c>
    </row>
    <row r="16" spans="1:6" ht="15">
      <c r="A16" s="66" t="s">
        <v>196</v>
      </c>
      <c r="B16" s="78" t="s">
        <v>197</v>
      </c>
      <c r="C16" s="7">
        <v>7874</v>
      </c>
      <c r="D16" s="80">
        <v>7874</v>
      </c>
      <c r="E16" s="80">
        <v>7874</v>
      </c>
      <c r="F16" s="80">
        <v>7874</v>
      </c>
    </row>
    <row r="17" spans="1:6" ht="15">
      <c r="A17" s="28" t="s">
        <v>202</v>
      </c>
      <c r="B17" s="23" t="s">
        <v>197</v>
      </c>
      <c r="C17" s="7"/>
      <c r="D17" s="65">
        <v>2304</v>
      </c>
      <c r="E17" s="65">
        <v>2341</v>
      </c>
      <c r="F17" s="65">
        <v>2157</v>
      </c>
    </row>
    <row r="18" spans="1:6" ht="15">
      <c r="A18" s="28" t="s">
        <v>198</v>
      </c>
      <c r="B18" s="23" t="s">
        <v>199</v>
      </c>
      <c r="C18" s="7">
        <v>307</v>
      </c>
      <c r="D18" s="65">
        <v>307</v>
      </c>
      <c r="E18" s="65">
        <v>307</v>
      </c>
      <c r="F18" s="65">
        <v>0</v>
      </c>
    </row>
    <row r="19" spans="1:6" ht="31.5" customHeight="1">
      <c r="A19" s="66" t="s">
        <v>101</v>
      </c>
      <c r="B19" s="78" t="s">
        <v>102</v>
      </c>
      <c r="C19" s="7">
        <v>2209</v>
      </c>
      <c r="D19" s="80">
        <v>2209</v>
      </c>
      <c r="E19" s="80">
        <v>2209</v>
      </c>
      <c r="F19" s="80">
        <v>2209</v>
      </c>
    </row>
    <row r="20" spans="1:6" ht="15.75">
      <c r="A20" s="71" t="s">
        <v>103</v>
      </c>
      <c r="B20" s="72" t="s">
        <v>104</v>
      </c>
      <c r="C20" s="8">
        <v>10390</v>
      </c>
      <c r="D20" s="81">
        <v>12694</v>
      </c>
      <c r="E20" s="81">
        <v>12731</v>
      </c>
      <c r="F20" s="81">
        <f>SUM(F16:F19)</f>
        <v>12240</v>
      </c>
    </row>
  </sheetData>
  <sheetProtection/>
  <mergeCells count="3">
    <mergeCell ref="A2:F2"/>
    <mergeCell ref="A3:F3"/>
    <mergeCell ref="A4:F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S17" sqref="S17"/>
    </sheetView>
  </sheetViews>
  <sheetFormatPr defaultColWidth="9.140625" defaultRowHeight="15"/>
  <cols>
    <col min="1" max="1" width="24.8515625" style="0" customWidth="1"/>
    <col min="2" max="2" width="11.00390625" style="0" customWidth="1"/>
    <col min="3" max="3" width="11.7109375" style="0" customWidth="1"/>
    <col min="4" max="4" width="12.140625" style="0" customWidth="1"/>
    <col min="5" max="5" width="14.57421875" style="67" customWidth="1"/>
    <col min="6" max="6" width="11.8515625" style="0" customWidth="1"/>
  </cols>
  <sheetData>
    <row r="1" spans="1:6" ht="15">
      <c r="A1" s="144"/>
      <c r="B1" s="144"/>
      <c r="C1" s="144"/>
      <c r="D1" s="67"/>
      <c r="F1" s="67"/>
    </row>
    <row r="2" spans="1:6" ht="15">
      <c r="A2" s="144" t="s">
        <v>265</v>
      </c>
      <c r="B2" s="144"/>
      <c r="C2" s="144"/>
      <c r="D2" s="145"/>
      <c r="E2" s="145"/>
      <c r="F2" s="145"/>
    </row>
    <row r="3" spans="1:6" ht="15.75">
      <c r="A3" s="146" t="s">
        <v>194</v>
      </c>
      <c r="B3" s="147"/>
      <c r="C3" s="147"/>
      <c r="D3" s="145"/>
      <c r="E3" s="145"/>
      <c r="F3" s="145"/>
    </row>
    <row r="4" spans="1:6" ht="19.5">
      <c r="A4" s="157" t="s">
        <v>205</v>
      </c>
      <c r="B4" s="144"/>
      <c r="C4" s="144"/>
      <c r="D4" s="145"/>
      <c r="E4" s="145"/>
      <c r="F4" s="145"/>
    </row>
    <row r="5" spans="1:6" ht="19.5">
      <c r="A5" s="11"/>
      <c r="B5" s="67"/>
      <c r="C5" s="67"/>
      <c r="D5" s="67"/>
      <c r="F5" s="67"/>
    </row>
    <row r="6" spans="1:6" ht="19.5">
      <c r="A6" s="11"/>
      <c r="B6" s="67"/>
      <c r="C6" s="67"/>
      <c r="D6" s="67"/>
      <c r="F6" s="67"/>
    </row>
    <row r="7" spans="1:6" ht="19.5">
      <c r="A7" s="11"/>
      <c r="B7" s="67"/>
      <c r="C7" s="67"/>
      <c r="D7" s="67"/>
      <c r="F7" s="67"/>
    </row>
    <row r="8" spans="1:6" ht="19.5">
      <c r="A8" s="11"/>
      <c r="B8" s="67"/>
      <c r="C8" s="67"/>
      <c r="D8" s="67"/>
      <c r="F8" s="67"/>
    </row>
    <row r="9" spans="1:6" ht="15">
      <c r="A9" s="67"/>
      <c r="B9" s="67"/>
      <c r="C9" s="67"/>
      <c r="D9" s="67"/>
      <c r="F9" s="67"/>
    </row>
    <row r="10" spans="1:6" ht="26.25">
      <c r="A10" s="12" t="s">
        <v>29</v>
      </c>
      <c r="B10" s="13" t="s">
        <v>30</v>
      </c>
      <c r="C10" s="54" t="s">
        <v>2</v>
      </c>
      <c r="D10" s="82" t="s">
        <v>3</v>
      </c>
      <c r="E10" s="82" t="s">
        <v>209</v>
      </c>
      <c r="F10" s="82" t="s">
        <v>208</v>
      </c>
    </row>
    <row r="11" spans="1:6" ht="15">
      <c r="A11" s="40" t="s">
        <v>206</v>
      </c>
      <c r="B11" s="56" t="s">
        <v>87</v>
      </c>
      <c r="C11" s="83">
        <v>36162</v>
      </c>
      <c r="D11" s="83">
        <v>15132</v>
      </c>
      <c r="E11" s="83">
        <v>17732</v>
      </c>
      <c r="F11" s="83">
        <v>13209</v>
      </c>
    </row>
    <row r="12" spans="1:6" ht="15">
      <c r="A12" s="40" t="s">
        <v>207</v>
      </c>
      <c r="B12" s="56" t="s">
        <v>87</v>
      </c>
      <c r="C12" s="83">
        <v>0</v>
      </c>
      <c r="D12" s="83">
        <v>0</v>
      </c>
      <c r="E12" s="83">
        <v>0</v>
      </c>
      <c r="F12" s="83">
        <v>0</v>
      </c>
    </row>
    <row r="13" spans="1:6" ht="15">
      <c r="A13" s="7"/>
      <c r="B13" s="7"/>
      <c r="C13" s="7"/>
      <c r="D13" s="7"/>
      <c r="E13" s="7"/>
      <c r="F13" s="7"/>
    </row>
  </sheetData>
  <sheetProtection/>
  <mergeCells count="4">
    <mergeCell ref="A1:C1"/>
    <mergeCell ref="A2:F2"/>
    <mergeCell ref="A3:F3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40.00390625" style="0" bestFit="1" customWidth="1"/>
    <col min="3" max="3" width="10.57421875" style="0" bestFit="1" customWidth="1"/>
    <col min="4" max="4" width="14.8515625" style="0" customWidth="1"/>
    <col min="5" max="6" width="14.8515625" style="67" customWidth="1"/>
  </cols>
  <sheetData>
    <row r="1" spans="1:6" ht="15">
      <c r="A1" s="159" t="s">
        <v>266</v>
      </c>
      <c r="B1" s="159"/>
      <c r="C1" s="159"/>
      <c r="D1" s="159"/>
      <c r="E1" s="160"/>
      <c r="F1" s="160"/>
    </row>
    <row r="2" spans="1:6" ht="18.75">
      <c r="A2" s="158" t="s">
        <v>210</v>
      </c>
      <c r="B2" s="158"/>
      <c r="C2" s="158"/>
      <c r="D2" s="158"/>
      <c r="E2" s="145"/>
      <c r="F2" s="145"/>
    </row>
    <row r="3" spans="1:6" ht="15.75">
      <c r="A3" s="149" t="s">
        <v>211</v>
      </c>
      <c r="B3" s="149"/>
      <c r="C3" s="149"/>
      <c r="D3" s="145"/>
      <c r="E3" s="145"/>
      <c r="F3" s="145"/>
    </row>
    <row r="4" spans="1:6" s="67" customFormat="1" ht="15.75">
      <c r="A4" s="92"/>
      <c r="B4" s="92"/>
      <c r="C4" s="92"/>
      <c r="D4" s="90"/>
      <c r="E4" s="90"/>
      <c r="F4" s="90"/>
    </row>
    <row r="5" spans="1:6" s="67" customFormat="1" ht="15.75">
      <c r="A5" s="92"/>
      <c r="B5" s="92"/>
      <c r="C5" s="92"/>
      <c r="D5" s="90"/>
      <c r="E5" s="90"/>
      <c r="F5" s="90"/>
    </row>
    <row r="6" spans="1:4" ht="19.5">
      <c r="A6" s="74"/>
      <c r="B6" s="75"/>
      <c r="C6" s="75"/>
      <c r="D6" s="67"/>
    </row>
    <row r="7" spans="1:6" ht="28.5">
      <c r="A7" s="8" t="s">
        <v>212</v>
      </c>
      <c r="B7" s="13" t="s">
        <v>30</v>
      </c>
      <c r="C7" s="88" t="s">
        <v>213</v>
      </c>
      <c r="D7" s="89" t="s">
        <v>226</v>
      </c>
      <c r="E7" s="89" t="s">
        <v>225</v>
      </c>
      <c r="F7" s="89" t="s">
        <v>26</v>
      </c>
    </row>
    <row r="8" spans="1:6" ht="15">
      <c r="A8" s="85" t="s">
        <v>122</v>
      </c>
      <c r="B8" s="20" t="s">
        <v>73</v>
      </c>
      <c r="C8" s="86"/>
      <c r="D8" s="57"/>
      <c r="E8" s="87">
        <v>17</v>
      </c>
      <c r="F8" s="87">
        <v>35</v>
      </c>
    </row>
    <row r="9" spans="1:6" ht="25.5">
      <c r="A9" s="28" t="s">
        <v>214</v>
      </c>
      <c r="B9" s="23" t="s">
        <v>75</v>
      </c>
      <c r="C9" s="7">
        <v>5</v>
      </c>
      <c r="D9" s="7">
        <v>6</v>
      </c>
      <c r="E9" s="7">
        <v>6</v>
      </c>
      <c r="F9" s="7">
        <v>15</v>
      </c>
    </row>
    <row r="10" spans="1:6" ht="25.5">
      <c r="A10" s="40" t="s">
        <v>215</v>
      </c>
      <c r="B10" s="43" t="s">
        <v>75</v>
      </c>
      <c r="C10" s="79">
        <v>5</v>
      </c>
      <c r="D10" s="79">
        <v>6</v>
      </c>
      <c r="E10" s="79">
        <v>6</v>
      </c>
      <c r="F10" s="79">
        <f>SUM(F9:F9)</f>
        <v>15</v>
      </c>
    </row>
    <row r="11" spans="1:6" ht="15">
      <c r="A11" s="31" t="s">
        <v>216</v>
      </c>
      <c r="B11" s="23" t="s">
        <v>77</v>
      </c>
      <c r="C11" s="7"/>
      <c r="D11" s="7">
        <v>115</v>
      </c>
      <c r="E11" s="7">
        <v>0</v>
      </c>
      <c r="F11" s="7">
        <v>0</v>
      </c>
    </row>
    <row r="12" spans="1:6" ht="15">
      <c r="A12" s="73" t="s">
        <v>217</v>
      </c>
      <c r="B12" s="43" t="s">
        <v>77</v>
      </c>
      <c r="C12" s="7"/>
      <c r="D12" s="8">
        <v>115</v>
      </c>
      <c r="E12" s="8">
        <v>0</v>
      </c>
      <c r="F12" s="8">
        <v>0</v>
      </c>
    </row>
    <row r="13" spans="1:6" ht="15">
      <c r="A13" s="31" t="s">
        <v>218</v>
      </c>
      <c r="B13" s="23" t="s">
        <v>124</v>
      </c>
      <c r="C13" s="7"/>
      <c r="D13" s="7"/>
      <c r="E13" s="7"/>
      <c r="F13" s="7">
        <v>30</v>
      </c>
    </row>
    <row r="14" spans="1:6" s="64" customFormat="1" ht="15">
      <c r="A14" s="73" t="s">
        <v>219</v>
      </c>
      <c r="B14" s="56" t="s">
        <v>124</v>
      </c>
      <c r="C14" s="8"/>
      <c r="D14" s="8"/>
      <c r="E14" s="8"/>
      <c r="F14" s="8">
        <f>SUM(F13)</f>
        <v>30</v>
      </c>
    </row>
    <row r="15" spans="1:6" ht="15">
      <c r="A15" s="28" t="s">
        <v>220</v>
      </c>
      <c r="B15" s="23" t="s">
        <v>79</v>
      </c>
      <c r="C15" s="7"/>
      <c r="D15" s="7"/>
      <c r="E15" s="7"/>
      <c r="F15" s="7">
        <v>257</v>
      </c>
    </row>
    <row r="16" spans="1:6" ht="15">
      <c r="A16" s="28" t="s">
        <v>221</v>
      </c>
      <c r="B16" s="23" t="s">
        <v>79</v>
      </c>
      <c r="C16" s="7">
        <v>60</v>
      </c>
      <c r="D16" s="7">
        <v>60</v>
      </c>
      <c r="E16" s="7">
        <v>60</v>
      </c>
      <c r="F16" s="7">
        <v>58</v>
      </c>
    </row>
    <row r="17" spans="1:6" ht="38.25">
      <c r="A17" s="28" t="s">
        <v>222</v>
      </c>
      <c r="B17" s="23" t="s">
        <v>79</v>
      </c>
      <c r="C17" s="7">
        <v>250</v>
      </c>
      <c r="D17" s="7">
        <v>250</v>
      </c>
      <c r="E17" s="7">
        <v>380</v>
      </c>
      <c r="F17" s="7">
        <v>156</v>
      </c>
    </row>
    <row r="18" spans="1:6" ht="38.25">
      <c r="A18" s="28" t="s">
        <v>223</v>
      </c>
      <c r="B18" s="23" t="s">
        <v>79</v>
      </c>
      <c r="C18" s="7"/>
      <c r="D18" s="7"/>
      <c r="E18" s="7"/>
      <c r="F18" s="7">
        <v>20</v>
      </c>
    </row>
    <row r="19" spans="1:6" ht="15">
      <c r="A19" s="73" t="s">
        <v>224</v>
      </c>
      <c r="B19" s="43" t="s">
        <v>79</v>
      </c>
      <c r="C19" s="8">
        <v>310</v>
      </c>
      <c r="D19" s="8">
        <v>310</v>
      </c>
      <c r="E19" s="8">
        <v>440</v>
      </c>
      <c r="F19" s="8">
        <f>SUM(F15:F18)</f>
        <v>491</v>
      </c>
    </row>
    <row r="20" spans="1:6" ht="15.75">
      <c r="A20" s="76" t="s">
        <v>80</v>
      </c>
      <c r="B20" s="72" t="s">
        <v>81</v>
      </c>
      <c r="C20" s="8">
        <v>315</v>
      </c>
      <c r="D20" s="8">
        <v>431</v>
      </c>
      <c r="E20" s="8">
        <v>463</v>
      </c>
      <c r="F20" s="8">
        <f>SUM(F8+F10+F14+F19)</f>
        <v>571</v>
      </c>
    </row>
  </sheetData>
  <sheetProtection/>
  <mergeCells count="3">
    <mergeCell ref="A2:F2"/>
    <mergeCell ref="A3:F3"/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0.00390625" style="0" bestFit="1" customWidth="1"/>
    <col min="2" max="2" width="5.8515625" style="0" bestFit="1" customWidth="1"/>
    <col min="3" max="3" width="13.140625" style="0" customWidth="1"/>
    <col min="4" max="4" width="15.421875" style="0" customWidth="1"/>
  </cols>
  <sheetData>
    <row r="1" s="67" customFormat="1" ht="15"/>
    <row r="2" s="67" customFormat="1" ht="15"/>
    <row r="3" spans="1:4" ht="15">
      <c r="A3" s="144" t="s">
        <v>267</v>
      </c>
      <c r="B3" s="144"/>
      <c r="C3" s="144"/>
      <c r="D3" s="145"/>
    </row>
    <row r="4" spans="1:4" ht="18.75">
      <c r="A4" s="158" t="s">
        <v>210</v>
      </c>
      <c r="B4" s="158"/>
      <c r="C4" s="158"/>
      <c r="D4" s="145"/>
    </row>
    <row r="5" spans="1:4" ht="19.5">
      <c r="A5" s="157" t="s">
        <v>227</v>
      </c>
      <c r="B5" s="144"/>
      <c r="C5" s="144"/>
      <c r="D5" s="145"/>
    </row>
    <row r="6" spans="1:3" ht="19.5">
      <c r="A6" s="69"/>
      <c r="B6" s="70"/>
      <c r="C6" s="70"/>
    </row>
    <row r="7" spans="1:3" ht="19.5">
      <c r="A7" s="69"/>
      <c r="B7" s="70"/>
      <c r="C7" s="70"/>
    </row>
    <row r="8" spans="1:3" ht="19.5">
      <c r="A8" s="69"/>
      <c r="B8" s="70"/>
      <c r="C8" s="70"/>
    </row>
    <row r="9" spans="1:3" ht="15">
      <c r="A9" s="68"/>
      <c r="B9" s="67"/>
      <c r="C9" s="67"/>
    </row>
    <row r="10" spans="1:4" ht="29.25">
      <c r="A10" s="8" t="s">
        <v>212</v>
      </c>
      <c r="B10" s="13" t="s">
        <v>30</v>
      </c>
      <c r="C10" s="3" t="s">
        <v>233</v>
      </c>
      <c r="D10" s="84" t="s">
        <v>26</v>
      </c>
    </row>
    <row r="11" spans="1:4" ht="25.5">
      <c r="A11" s="28" t="s">
        <v>228</v>
      </c>
      <c r="B11" s="23" t="s">
        <v>83</v>
      </c>
      <c r="C11" s="7">
        <v>123</v>
      </c>
      <c r="D11" s="7">
        <v>148</v>
      </c>
    </row>
    <row r="12" spans="1:4" ht="15">
      <c r="A12" s="28" t="s">
        <v>229</v>
      </c>
      <c r="B12" s="23" t="s">
        <v>83</v>
      </c>
      <c r="C12" s="7">
        <v>125</v>
      </c>
      <c r="D12" s="7">
        <v>80</v>
      </c>
    </row>
    <row r="13" spans="1:4" ht="25.5">
      <c r="A13" s="73" t="s">
        <v>82</v>
      </c>
      <c r="B13" s="56" t="s">
        <v>83</v>
      </c>
      <c r="C13" s="8">
        <v>248</v>
      </c>
      <c r="D13" s="8">
        <f>SUM(D11:D12)</f>
        <v>228</v>
      </c>
    </row>
    <row r="14" spans="1:4" ht="15">
      <c r="A14" s="28" t="s">
        <v>230</v>
      </c>
      <c r="B14" s="20" t="s">
        <v>85</v>
      </c>
      <c r="C14" s="7">
        <v>80</v>
      </c>
      <c r="D14" s="7">
        <v>65</v>
      </c>
    </row>
    <row r="15" spans="1:4" ht="15">
      <c r="A15" s="28" t="s">
        <v>231</v>
      </c>
      <c r="B15" s="20" t="s">
        <v>85</v>
      </c>
      <c r="C15" s="7">
        <v>30</v>
      </c>
      <c r="D15" s="7">
        <v>0</v>
      </c>
    </row>
    <row r="16" spans="1:4" ht="25.5">
      <c r="A16" s="40" t="s">
        <v>232</v>
      </c>
      <c r="B16" s="56" t="s">
        <v>85</v>
      </c>
      <c r="C16" s="8">
        <v>110</v>
      </c>
      <c r="D16" s="8">
        <f>SUM(D14:D15)</f>
        <v>65</v>
      </c>
    </row>
  </sheetData>
  <sheetProtection/>
  <mergeCells count="3">
    <mergeCell ref="A3:D3"/>
    <mergeCell ref="A4:D4"/>
    <mergeCell ref="A5:D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PageLayoutView="0" workbookViewId="0" topLeftCell="A1">
      <selection activeCell="U19" sqref="U19"/>
    </sheetView>
  </sheetViews>
  <sheetFormatPr defaultColWidth="9.140625" defaultRowHeight="15"/>
  <cols>
    <col min="1" max="1" width="40.7109375" style="67" customWidth="1"/>
    <col min="2" max="2" width="9.140625" style="67" customWidth="1"/>
    <col min="3" max="3" width="7.140625" style="67" customWidth="1"/>
    <col min="4" max="4" width="9.00390625" style="67" customWidth="1"/>
    <col min="5" max="5" width="8.8515625" style="67" customWidth="1"/>
    <col min="6" max="6" width="8.140625" style="67" customWidth="1"/>
    <col min="7" max="7" width="9.7109375" style="67" customWidth="1"/>
    <col min="8" max="8" width="8.28125" style="67" customWidth="1"/>
    <col min="9" max="9" width="7.57421875" style="67" customWidth="1"/>
    <col min="10" max="10" width="8.421875" style="67" customWidth="1"/>
    <col min="11" max="14" width="9.140625" style="67" customWidth="1"/>
    <col min="15" max="15" width="11.421875" style="67" customWidth="1"/>
    <col min="16" max="16384" width="9.140625" style="67" customWidth="1"/>
  </cols>
  <sheetData>
    <row r="1" spans="1:15" ht="15">
      <c r="A1" s="144" t="s">
        <v>268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8.75">
      <c r="A2" s="158" t="s">
        <v>210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9.5">
      <c r="A3" s="157" t="s">
        <v>234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24">
      <c r="A4" s="93" t="s">
        <v>29</v>
      </c>
      <c r="B4" s="94" t="s">
        <v>30</v>
      </c>
      <c r="C4" s="95" t="s">
        <v>235</v>
      </c>
      <c r="D4" s="95" t="s">
        <v>236</v>
      </c>
      <c r="E4" s="95" t="s">
        <v>237</v>
      </c>
      <c r="F4" s="95" t="s">
        <v>238</v>
      </c>
      <c r="G4" s="95" t="s">
        <v>239</v>
      </c>
      <c r="H4" s="95" t="s">
        <v>240</v>
      </c>
      <c r="I4" s="95" t="s">
        <v>241</v>
      </c>
      <c r="J4" s="95" t="s">
        <v>242</v>
      </c>
      <c r="K4" s="95" t="s">
        <v>243</v>
      </c>
      <c r="L4" s="95" t="s">
        <v>244</v>
      </c>
      <c r="M4" s="95" t="s">
        <v>245</v>
      </c>
      <c r="N4" s="95" t="s">
        <v>246</v>
      </c>
      <c r="O4" s="96" t="s">
        <v>247</v>
      </c>
    </row>
    <row r="5" spans="1:15" ht="15">
      <c r="A5" s="97" t="s">
        <v>33</v>
      </c>
      <c r="B5" s="98" t="s">
        <v>34</v>
      </c>
      <c r="C5" s="95">
        <v>146</v>
      </c>
      <c r="D5" s="95">
        <v>146</v>
      </c>
      <c r="E5" s="95">
        <v>147</v>
      </c>
      <c r="F5" s="95">
        <v>146</v>
      </c>
      <c r="G5" s="95">
        <v>147</v>
      </c>
      <c r="H5" s="95">
        <v>146</v>
      </c>
      <c r="I5" s="95">
        <v>147</v>
      </c>
      <c r="J5" s="95">
        <v>146</v>
      </c>
      <c r="K5" s="95">
        <v>148</v>
      </c>
      <c r="L5" s="95">
        <v>146</v>
      </c>
      <c r="M5" s="95">
        <v>147</v>
      </c>
      <c r="N5" s="95">
        <v>146</v>
      </c>
      <c r="O5" s="95">
        <v>1758</v>
      </c>
    </row>
    <row r="6" spans="1:16" s="64" customFormat="1" ht="15">
      <c r="A6" s="141" t="s">
        <v>35</v>
      </c>
      <c r="B6" s="142" t="s">
        <v>256</v>
      </c>
      <c r="C6" s="96">
        <f>SUM(C5)</f>
        <v>146</v>
      </c>
      <c r="D6" s="96">
        <f aca="true" t="shared" si="0" ref="D6:N6">SUM(D5)</f>
        <v>146</v>
      </c>
      <c r="E6" s="96">
        <f t="shared" si="0"/>
        <v>147</v>
      </c>
      <c r="F6" s="96">
        <f t="shared" si="0"/>
        <v>146</v>
      </c>
      <c r="G6" s="96">
        <f t="shared" si="0"/>
        <v>147</v>
      </c>
      <c r="H6" s="96">
        <f t="shared" si="0"/>
        <v>146</v>
      </c>
      <c r="I6" s="96">
        <f t="shared" si="0"/>
        <v>147</v>
      </c>
      <c r="J6" s="96">
        <f t="shared" si="0"/>
        <v>146</v>
      </c>
      <c r="K6" s="96">
        <f t="shared" si="0"/>
        <v>148</v>
      </c>
      <c r="L6" s="96">
        <f t="shared" si="0"/>
        <v>146</v>
      </c>
      <c r="M6" s="96">
        <f t="shared" si="0"/>
        <v>147</v>
      </c>
      <c r="N6" s="96">
        <f t="shared" si="0"/>
        <v>146</v>
      </c>
      <c r="O6" s="96">
        <f>SUM(O5)</f>
        <v>1758</v>
      </c>
      <c r="P6" s="67"/>
    </row>
    <row r="7" spans="1:15" ht="15">
      <c r="A7" s="101" t="s">
        <v>37</v>
      </c>
      <c r="B7" s="99" t="s">
        <v>38</v>
      </c>
      <c r="C7" s="95">
        <v>57</v>
      </c>
      <c r="D7" s="95">
        <v>58</v>
      </c>
      <c r="E7" s="95">
        <v>58</v>
      </c>
      <c r="F7" s="95">
        <v>58</v>
      </c>
      <c r="G7" s="95">
        <v>58</v>
      </c>
      <c r="H7" s="95">
        <v>58</v>
      </c>
      <c r="I7" s="95">
        <v>57</v>
      </c>
      <c r="J7" s="95">
        <v>58</v>
      </c>
      <c r="K7" s="95">
        <v>57</v>
      </c>
      <c r="L7" s="95">
        <v>57</v>
      </c>
      <c r="M7" s="95">
        <v>57</v>
      </c>
      <c r="N7" s="95">
        <v>57</v>
      </c>
      <c r="O7" s="95">
        <v>690</v>
      </c>
    </row>
    <row r="8" spans="1:15" ht="30" customHeight="1">
      <c r="A8" s="101" t="s">
        <v>39</v>
      </c>
      <c r="B8" s="99" t="s">
        <v>40</v>
      </c>
      <c r="C8" s="95">
        <v>45</v>
      </c>
      <c r="D8" s="95">
        <v>45</v>
      </c>
      <c r="E8" s="95">
        <v>45</v>
      </c>
      <c r="F8" s="95">
        <v>45</v>
      </c>
      <c r="G8" s="95">
        <v>45</v>
      </c>
      <c r="H8" s="95">
        <v>45</v>
      </c>
      <c r="I8" s="95">
        <v>45</v>
      </c>
      <c r="J8" s="95">
        <v>45</v>
      </c>
      <c r="K8" s="95">
        <v>44</v>
      </c>
      <c r="L8" s="95">
        <v>44</v>
      </c>
      <c r="M8" s="95">
        <v>45</v>
      </c>
      <c r="N8" s="95">
        <v>45</v>
      </c>
      <c r="O8" s="95">
        <v>538</v>
      </c>
    </row>
    <row r="9" spans="1:15" ht="15" hidden="1">
      <c r="A9" s="104" t="s">
        <v>248</v>
      </c>
      <c r="B9" s="99" t="s">
        <v>249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ht="21" customHeight="1">
      <c r="A10" s="105" t="s">
        <v>41</v>
      </c>
      <c r="B10" s="103" t="s">
        <v>42</v>
      </c>
      <c r="C10" s="96">
        <f>SUM(C7:C9)</f>
        <v>102</v>
      </c>
      <c r="D10" s="96">
        <f aca="true" t="shared" si="1" ref="D10:N10">SUM(D7:D9)</f>
        <v>103</v>
      </c>
      <c r="E10" s="96">
        <f t="shared" si="1"/>
        <v>103</v>
      </c>
      <c r="F10" s="96">
        <f t="shared" si="1"/>
        <v>103</v>
      </c>
      <c r="G10" s="96">
        <f t="shared" si="1"/>
        <v>103</v>
      </c>
      <c r="H10" s="96">
        <f t="shared" si="1"/>
        <v>103</v>
      </c>
      <c r="I10" s="96">
        <f t="shared" si="1"/>
        <v>102</v>
      </c>
      <c r="J10" s="96">
        <f t="shared" si="1"/>
        <v>103</v>
      </c>
      <c r="K10" s="96">
        <f t="shared" si="1"/>
        <v>101</v>
      </c>
      <c r="L10" s="96">
        <f t="shared" si="1"/>
        <v>101</v>
      </c>
      <c r="M10" s="96">
        <f t="shared" si="1"/>
        <v>102</v>
      </c>
      <c r="N10" s="96">
        <f t="shared" si="1"/>
        <v>102</v>
      </c>
      <c r="O10" s="96">
        <f>SUM(O7:O8)</f>
        <v>1228</v>
      </c>
    </row>
    <row r="11" spans="1:15" ht="15">
      <c r="A11" s="102" t="s">
        <v>43</v>
      </c>
      <c r="B11" s="103" t="s">
        <v>44</v>
      </c>
      <c r="C11" s="96">
        <f>SUM(C10,C6)</f>
        <v>248</v>
      </c>
      <c r="D11" s="96">
        <f aca="true" t="shared" si="2" ref="D11:N11">SUM(D10,D6)</f>
        <v>249</v>
      </c>
      <c r="E11" s="96">
        <f t="shared" si="2"/>
        <v>250</v>
      </c>
      <c r="F11" s="96">
        <f t="shared" si="2"/>
        <v>249</v>
      </c>
      <c r="G11" s="96">
        <f t="shared" si="2"/>
        <v>250</v>
      </c>
      <c r="H11" s="96">
        <f t="shared" si="2"/>
        <v>249</v>
      </c>
      <c r="I11" s="96">
        <f t="shared" si="2"/>
        <v>249</v>
      </c>
      <c r="J11" s="96">
        <f t="shared" si="2"/>
        <v>249</v>
      </c>
      <c r="K11" s="96">
        <f t="shared" si="2"/>
        <v>249</v>
      </c>
      <c r="L11" s="96">
        <f t="shared" si="2"/>
        <v>247</v>
      </c>
      <c r="M11" s="96">
        <f t="shared" si="2"/>
        <v>249</v>
      </c>
      <c r="N11" s="96">
        <f t="shared" si="2"/>
        <v>248</v>
      </c>
      <c r="O11" s="96">
        <f>SUM(O10,O6)</f>
        <v>2986</v>
      </c>
    </row>
    <row r="12" spans="1:15" ht="24">
      <c r="A12" s="105" t="s">
        <v>45</v>
      </c>
      <c r="B12" s="103" t="s">
        <v>46</v>
      </c>
      <c r="C12" s="96">
        <v>47</v>
      </c>
      <c r="D12" s="96">
        <v>47</v>
      </c>
      <c r="E12" s="96">
        <v>47</v>
      </c>
      <c r="F12" s="96">
        <v>49</v>
      </c>
      <c r="G12" s="96">
        <v>47</v>
      </c>
      <c r="H12" s="96">
        <v>47</v>
      </c>
      <c r="I12" s="96">
        <v>47</v>
      </c>
      <c r="J12" s="96">
        <v>47</v>
      </c>
      <c r="K12" s="96">
        <v>47</v>
      </c>
      <c r="L12" s="96">
        <v>47</v>
      </c>
      <c r="M12" s="96">
        <v>47</v>
      </c>
      <c r="N12" s="96">
        <v>47</v>
      </c>
      <c r="O12" s="96">
        <v>566</v>
      </c>
    </row>
    <row r="13" spans="1:15" ht="15">
      <c r="A13" s="101" t="s">
        <v>47</v>
      </c>
      <c r="B13" s="99" t="s">
        <v>48</v>
      </c>
      <c r="C13" s="95"/>
      <c r="D13" s="95"/>
      <c r="E13" s="95"/>
      <c r="F13" s="95">
        <v>120</v>
      </c>
      <c r="G13" s="95"/>
      <c r="H13" s="95"/>
      <c r="I13" s="95"/>
      <c r="J13" s="95"/>
      <c r="K13" s="95"/>
      <c r="L13" s="95"/>
      <c r="M13" s="95"/>
      <c r="N13" s="95">
        <v>87</v>
      </c>
      <c r="O13" s="95">
        <v>207</v>
      </c>
    </row>
    <row r="14" spans="1:15" ht="13.5" customHeight="1">
      <c r="A14" s="101" t="s">
        <v>49</v>
      </c>
      <c r="B14" s="99" t="s">
        <v>50</v>
      </c>
      <c r="C14" s="95"/>
      <c r="D14" s="95"/>
      <c r="E14" s="95">
        <v>30</v>
      </c>
      <c r="F14" s="95">
        <v>30</v>
      </c>
      <c r="G14" s="95">
        <v>30</v>
      </c>
      <c r="H14" s="95">
        <v>30</v>
      </c>
      <c r="I14" s="95">
        <v>30</v>
      </c>
      <c r="J14" s="95">
        <v>19</v>
      </c>
      <c r="K14" s="95"/>
      <c r="L14" s="95"/>
      <c r="M14" s="95"/>
      <c r="N14" s="95"/>
      <c r="O14" s="95">
        <v>169</v>
      </c>
    </row>
    <row r="15" spans="1:15" ht="21.75" customHeight="1">
      <c r="A15" s="105" t="s">
        <v>51</v>
      </c>
      <c r="B15" s="103" t="s">
        <v>52</v>
      </c>
      <c r="C15" s="96">
        <f>SUM(C13:C14)</f>
        <v>0</v>
      </c>
      <c r="D15" s="96">
        <f aca="true" t="shared" si="3" ref="D15:N15">SUM(D13:D14)</f>
        <v>0</v>
      </c>
      <c r="E15" s="96">
        <f t="shared" si="3"/>
        <v>30</v>
      </c>
      <c r="F15" s="96">
        <f t="shared" si="3"/>
        <v>150</v>
      </c>
      <c r="G15" s="96">
        <f t="shared" si="3"/>
        <v>30</v>
      </c>
      <c r="H15" s="96">
        <f t="shared" si="3"/>
        <v>30</v>
      </c>
      <c r="I15" s="96">
        <f t="shared" si="3"/>
        <v>30</v>
      </c>
      <c r="J15" s="96">
        <f t="shared" si="3"/>
        <v>19</v>
      </c>
      <c r="K15" s="96">
        <f t="shared" si="3"/>
        <v>0</v>
      </c>
      <c r="L15" s="96">
        <f t="shared" si="3"/>
        <v>0</v>
      </c>
      <c r="M15" s="96">
        <f t="shared" si="3"/>
        <v>0</v>
      </c>
      <c r="N15" s="96">
        <f t="shared" si="3"/>
        <v>87</v>
      </c>
      <c r="O15" s="96">
        <f>SUM(O13:O14)</f>
        <v>376</v>
      </c>
    </row>
    <row r="16" spans="1:15" ht="15">
      <c r="A16" s="101" t="s">
        <v>53</v>
      </c>
      <c r="B16" s="99" t="s">
        <v>54</v>
      </c>
      <c r="C16" s="95">
        <v>15</v>
      </c>
      <c r="D16" s="95">
        <v>15</v>
      </c>
      <c r="E16" s="95">
        <v>15</v>
      </c>
      <c r="F16" s="95">
        <v>15</v>
      </c>
      <c r="G16" s="95">
        <v>15</v>
      </c>
      <c r="H16" s="95">
        <v>15</v>
      </c>
      <c r="I16" s="95">
        <v>15</v>
      </c>
      <c r="J16" s="95">
        <v>14</v>
      </c>
      <c r="K16" s="95">
        <v>15</v>
      </c>
      <c r="L16" s="95">
        <v>13</v>
      </c>
      <c r="M16" s="95">
        <v>15</v>
      </c>
      <c r="N16" s="95">
        <v>14</v>
      </c>
      <c r="O16" s="95">
        <v>176</v>
      </c>
    </row>
    <row r="17" spans="1:15" ht="20.25" customHeight="1">
      <c r="A17" s="105" t="s">
        <v>55</v>
      </c>
      <c r="B17" s="103" t="s">
        <v>56</v>
      </c>
      <c r="C17" s="96">
        <f>SUM(C16)</f>
        <v>15</v>
      </c>
      <c r="D17" s="96">
        <f aca="true" t="shared" si="4" ref="D17:N17">SUM(D16)</f>
        <v>15</v>
      </c>
      <c r="E17" s="96">
        <f t="shared" si="4"/>
        <v>15</v>
      </c>
      <c r="F17" s="96">
        <f t="shared" si="4"/>
        <v>15</v>
      </c>
      <c r="G17" s="96">
        <f t="shared" si="4"/>
        <v>15</v>
      </c>
      <c r="H17" s="96">
        <f t="shared" si="4"/>
        <v>15</v>
      </c>
      <c r="I17" s="96">
        <f t="shared" si="4"/>
        <v>15</v>
      </c>
      <c r="J17" s="96">
        <f t="shared" si="4"/>
        <v>14</v>
      </c>
      <c r="K17" s="96">
        <f t="shared" si="4"/>
        <v>15</v>
      </c>
      <c r="L17" s="96">
        <f t="shared" si="4"/>
        <v>13</v>
      </c>
      <c r="M17" s="96">
        <f t="shared" si="4"/>
        <v>15</v>
      </c>
      <c r="N17" s="96">
        <f t="shared" si="4"/>
        <v>14</v>
      </c>
      <c r="O17" s="96">
        <f>SUM(O16)</f>
        <v>176</v>
      </c>
    </row>
    <row r="18" spans="1:15" ht="15">
      <c r="A18" s="101" t="s">
        <v>57</v>
      </c>
      <c r="B18" s="99" t="s">
        <v>58</v>
      </c>
      <c r="C18" s="95">
        <v>67</v>
      </c>
      <c r="D18" s="95">
        <v>67</v>
      </c>
      <c r="E18" s="95">
        <v>67</v>
      </c>
      <c r="F18" s="95">
        <v>67</v>
      </c>
      <c r="G18" s="95">
        <v>67</v>
      </c>
      <c r="H18" s="95">
        <v>67</v>
      </c>
      <c r="I18" s="95">
        <v>67</v>
      </c>
      <c r="J18" s="95">
        <v>67</v>
      </c>
      <c r="K18" s="95">
        <v>67</v>
      </c>
      <c r="L18" s="95">
        <v>67</v>
      </c>
      <c r="M18" s="95">
        <v>66</v>
      </c>
      <c r="N18" s="95">
        <v>66</v>
      </c>
      <c r="O18" s="95">
        <v>802</v>
      </c>
    </row>
    <row r="19" spans="1:15" ht="15">
      <c r="A19" s="101" t="s">
        <v>59</v>
      </c>
      <c r="B19" s="99" t="s">
        <v>60</v>
      </c>
      <c r="C19" s="95"/>
      <c r="D19" s="95"/>
      <c r="E19" s="95"/>
      <c r="F19" s="95">
        <v>138</v>
      </c>
      <c r="G19" s="95"/>
      <c r="H19" s="95"/>
      <c r="I19" s="95"/>
      <c r="J19" s="95">
        <v>139</v>
      </c>
      <c r="K19" s="95"/>
      <c r="L19" s="95"/>
      <c r="M19" s="95"/>
      <c r="N19" s="95"/>
      <c r="O19" s="95">
        <v>277</v>
      </c>
    </row>
    <row r="20" spans="1:15" ht="15">
      <c r="A20" s="101" t="s">
        <v>61</v>
      </c>
      <c r="B20" s="99" t="s">
        <v>62</v>
      </c>
      <c r="C20" s="95"/>
      <c r="D20" s="95"/>
      <c r="E20" s="95"/>
      <c r="F20" s="95"/>
      <c r="G20" s="95">
        <v>300</v>
      </c>
      <c r="H20" s="95"/>
      <c r="I20" s="95"/>
      <c r="J20" s="95"/>
      <c r="K20" s="95"/>
      <c r="L20" s="95"/>
      <c r="M20" s="95"/>
      <c r="N20" s="95">
        <v>240</v>
      </c>
      <c r="O20" s="95">
        <v>540</v>
      </c>
    </row>
    <row r="21" spans="1:15" ht="15">
      <c r="A21" s="105" t="s">
        <v>63</v>
      </c>
      <c r="B21" s="103" t="s">
        <v>64</v>
      </c>
      <c r="C21" s="96">
        <f>SUM(C18:C20)</f>
        <v>67</v>
      </c>
      <c r="D21" s="96">
        <f aca="true" t="shared" si="5" ref="D21:N21">SUM(D18:D20)</f>
        <v>67</v>
      </c>
      <c r="E21" s="96">
        <f t="shared" si="5"/>
        <v>67</v>
      </c>
      <c r="F21" s="96">
        <f t="shared" si="5"/>
        <v>205</v>
      </c>
      <c r="G21" s="96">
        <f t="shared" si="5"/>
        <v>367</v>
      </c>
      <c r="H21" s="96">
        <f t="shared" si="5"/>
        <v>67</v>
      </c>
      <c r="I21" s="96">
        <f t="shared" si="5"/>
        <v>67</v>
      </c>
      <c r="J21" s="96">
        <f t="shared" si="5"/>
        <v>206</v>
      </c>
      <c r="K21" s="96">
        <f t="shared" si="5"/>
        <v>67</v>
      </c>
      <c r="L21" s="96">
        <f t="shared" si="5"/>
        <v>67</v>
      </c>
      <c r="M21" s="96">
        <f t="shared" si="5"/>
        <v>66</v>
      </c>
      <c r="N21" s="96">
        <f t="shared" si="5"/>
        <v>306</v>
      </c>
      <c r="O21" s="96">
        <f>SUM(O18:O20)</f>
        <v>1619</v>
      </c>
    </row>
    <row r="22" spans="1:15" ht="24">
      <c r="A22" s="101" t="s">
        <v>65</v>
      </c>
      <c r="B22" s="99" t="s">
        <v>66</v>
      </c>
      <c r="C22" s="95">
        <v>59</v>
      </c>
      <c r="D22" s="95">
        <v>59</v>
      </c>
      <c r="E22" s="95">
        <v>59</v>
      </c>
      <c r="F22" s="95">
        <v>59</v>
      </c>
      <c r="G22" s="95">
        <v>59</v>
      </c>
      <c r="H22" s="95">
        <v>59</v>
      </c>
      <c r="I22" s="95">
        <v>59</v>
      </c>
      <c r="J22" s="95">
        <v>59</v>
      </c>
      <c r="K22" s="95">
        <v>59</v>
      </c>
      <c r="L22" s="95">
        <v>59</v>
      </c>
      <c r="M22" s="95">
        <v>59</v>
      </c>
      <c r="N22" s="95">
        <v>59</v>
      </c>
      <c r="O22" s="95">
        <v>708</v>
      </c>
    </row>
    <row r="23" spans="1:15" ht="15">
      <c r="A23" s="101" t="s">
        <v>67</v>
      </c>
      <c r="B23" s="99" t="s">
        <v>68</v>
      </c>
      <c r="C23" s="95"/>
      <c r="D23" s="95"/>
      <c r="E23" s="95">
        <v>316</v>
      </c>
      <c r="F23" s="95"/>
      <c r="G23" s="95"/>
      <c r="H23" s="95"/>
      <c r="I23" s="95"/>
      <c r="J23" s="95"/>
      <c r="K23" s="95">
        <v>316</v>
      </c>
      <c r="L23" s="95"/>
      <c r="M23" s="95"/>
      <c r="N23" s="95">
        <v>315</v>
      </c>
      <c r="O23" s="95">
        <v>947</v>
      </c>
    </row>
    <row r="24" spans="1:15" ht="15">
      <c r="A24" s="105" t="s">
        <v>69</v>
      </c>
      <c r="B24" s="103" t="s">
        <v>70</v>
      </c>
      <c r="C24" s="96">
        <f>SUM(C22:C23)</f>
        <v>59</v>
      </c>
      <c r="D24" s="96">
        <f aca="true" t="shared" si="6" ref="D24:N24">SUM(D22:D23)</f>
        <v>59</v>
      </c>
      <c r="E24" s="96">
        <f t="shared" si="6"/>
        <v>375</v>
      </c>
      <c r="F24" s="96">
        <f t="shared" si="6"/>
        <v>59</v>
      </c>
      <c r="G24" s="96">
        <f t="shared" si="6"/>
        <v>59</v>
      </c>
      <c r="H24" s="96">
        <f t="shared" si="6"/>
        <v>59</v>
      </c>
      <c r="I24" s="96">
        <f t="shared" si="6"/>
        <v>59</v>
      </c>
      <c r="J24" s="96">
        <f t="shared" si="6"/>
        <v>59</v>
      </c>
      <c r="K24" s="96">
        <f t="shared" si="6"/>
        <v>375</v>
      </c>
      <c r="L24" s="96">
        <f t="shared" si="6"/>
        <v>59</v>
      </c>
      <c r="M24" s="96">
        <f t="shared" si="6"/>
        <v>59</v>
      </c>
      <c r="N24" s="96">
        <f t="shared" si="6"/>
        <v>374</v>
      </c>
      <c r="O24" s="96">
        <f>SUM(O22:O23)</f>
        <v>1655</v>
      </c>
    </row>
    <row r="25" spans="1:15" ht="13.5" customHeight="1">
      <c r="A25" s="105" t="s">
        <v>71</v>
      </c>
      <c r="B25" s="103" t="s">
        <v>72</v>
      </c>
      <c r="C25" s="96">
        <f>SUM(C15+C17+C21+C24)</f>
        <v>141</v>
      </c>
      <c r="D25" s="96">
        <f aca="true" t="shared" si="7" ref="D25:N25">SUM(D15+D17+D21+D24)</f>
        <v>141</v>
      </c>
      <c r="E25" s="96">
        <f t="shared" si="7"/>
        <v>487</v>
      </c>
      <c r="F25" s="96">
        <f t="shared" si="7"/>
        <v>429</v>
      </c>
      <c r="G25" s="96">
        <f t="shared" si="7"/>
        <v>471</v>
      </c>
      <c r="H25" s="96">
        <f t="shared" si="7"/>
        <v>171</v>
      </c>
      <c r="I25" s="96">
        <f t="shared" si="7"/>
        <v>171</v>
      </c>
      <c r="J25" s="96">
        <f t="shared" si="7"/>
        <v>298</v>
      </c>
      <c r="K25" s="96">
        <f t="shared" si="7"/>
        <v>457</v>
      </c>
      <c r="L25" s="96">
        <f t="shared" si="7"/>
        <v>139</v>
      </c>
      <c r="M25" s="96">
        <f t="shared" si="7"/>
        <v>140</v>
      </c>
      <c r="N25" s="96">
        <f t="shared" si="7"/>
        <v>781</v>
      </c>
      <c r="O25" s="96">
        <f>SUM(O15+O17+O21+O24)</f>
        <v>3826</v>
      </c>
    </row>
    <row r="26" spans="1:15" ht="15">
      <c r="A26" s="107" t="s">
        <v>122</v>
      </c>
      <c r="B26" s="99" t="s">
        <v>73</v>
      </c>
      <c r="C26" s="95"/>
      <c r="D26" s="95"/>
      <c r="E26" s="95"/>
      <c r="F26" s="95"/>
      <c r="G26" s="95"/>
      <c r="H26" s="95">
        <v>17</v>
      </c>
      <c r="I26" s="95"/>
      <c r="J26" s="95"/>
      <c r="K26" s="95"/>
      <c r="L26" s="95">
        <v>18</v>
      </c>
      <c r="M26" s="95"/>
      <c r="N26" s="95"/>
      <c r="O26" s="95">
        <v>35</v>
      </c>
    </row>
    <row r="27" spans="1:15" ht="24">
      <c r="A27" s="108" t="s">
        <v>74</v>
      </c>
      <c r="B27" s="99" t="s">
        <v>75</v>
      </c>
      <c r="C27" s="95"/>
      <c r="D27" s="95"/>
      <c r="E27" s="95"/>
      <c r="F27" s="95"/>
      <c r="G27" s="95">
        <v>14</v>
      </c>
      <c r="H27" s="95"/>
      <c r="I27" s="95"/>
      <c r="J27" s="95"/>
      <c r="K27" s="95"/>
      <c r="L27" s="95"/>
      <c r="M27" s="95"/>
      <c r="N27" s="95"/>
      <c r="O27" s="95">
        <v>14</v>
      </c>
    </row>
    <row r="28" spans="1:15" ht="15">
      <c r="A28" s="107" t="s">
        <v>123</v>
      </c>
      <c r="B28" s="99" t="s">
        <v>124</v>
      </c>
      <c r="C28" s="95">
        <v>30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>
        <v>30</v>
      </c>
    </row>
    <row r="29" spans="1:15" ht="15">
      <c r="A29" s="107" t="s">
        <v>78</v>
      </c>
      <c r="B29" s="99" t="s">
        <v>79</v>
      </c>
      <c r="C29" s="95"/>
      <c r="D29" s="95"/>
      <c r="E29" s="95"/>
      <c r="F29" s="95"/>
      <c r="G29" s="95"/>
      <c r="H29" s="95"/>
      <c r="I29" s="95"/>
      <c r="J29" s="95"/>
      <c r="K29" s="95">
        <v>453</v>
      </c>
      <c r="L29" s="95"/>
      <c r="M29" s="95"/>
      <c r="N29" s="95"/>
      <c r="O29" s="95">
        <v>453</v>
      </c>
    </row>
    <row r="30" spans="1:15" ht="15">
      <c r="A30" s="109" t="s">
        <v>80</v>
      </c>
      <c r="B30" s="103" t="s">
        <v>81</v>
      </c>
      <c r="C30" s="96">
        <f>SUM(C26:C29)</f>
        <v>30</v>
      </c>
      <c r="D30" s="96">
        <f aca="true" t="shared" si="8" ref="D30:N30">SUM(D26:D29)</f>
        <v>0</v>
      </c>
      <c r="E30" s="96">
        <f t="shared" si="8"/>
        <v>0</v>
      </c>
      <c r="F30" s="96">
        <f t="shared" si="8"/>
        <v>0</v>
      </c>
      <c r="G30" s="96">
        <f t="shared" si="8"/>
        <v>14</v>
      </c>
      <c r="H30" s="96">
        <f t="shared" si="8"/>
        <v>17</v>
      </c>
      <c r="I30" s="96">
        <f t="shared" si="8"/>
        <v>0</v>
      </c>
      <c r="J30" s="96">
        <f t="shared" si="8"/>
        <v>0</v>
      </c>
      <c r="K30" s="96">
        <f t="shared" si="8"/>
        <v>453</v>
      </c>
      <c r="L30" s="96">
        <f t="shared" si="8"/>
        <v>18</v>
      </c>
      <c r="M30" s="96">
        <f t="shared" si="8"/>
        <v>0</v>
      </c>
      <c r="N30" s="96">
        <f t="shared" si="8"/>
        <v>0</v>
      </c>
      <c r="O30" s="96">
        <f>SUM(O26:O29)</f>
        <v>532</v>
      </c>
    </row>
    <row r="31" spans="1:15" ht="24">
      <c r="A31" s="110" t="s">
        <v>82</v>
      </c>
      <c r="B31" s="99" t="s">
        <v>83</v>
      </c>
      <c r="C31" s="95"/>
      <c r="D31" s="95"/>
      <c r="E31" s="95">
        <v>41</v>
      </c>
      <c r="F31" s="95"/>
      <c r="G31" s="95"/>
      <c r="H31" s="95">
        <v>41</v>
      </c>
      <c r="I31" s="95"/>
      <c r="J31" s="95"/>
      <c r="K31" s="95">
        <v>41</v>
      </c>
      <c r="L31" s="95"/>
      <c r="M31" s="95"/>
      <c r="N31" s="95">
        <v>41</v>
      </c>
      <c r="O31" s="95">
        <v>164</v>
      </c>
    </row>
    <row r="32" spans="1:15" ht="12.75" customHeight="1">
      <c r="A32" s="111" t="s">
        <v>252</v>
      </c>
      <c r="B32" s="99" t="s">
        <v>87</v>
      </c>
      <c r="C32" s="95"/>
      <c r="D32" s="95"/>
      <c r="E32" s="95"/>
      <c r="F32" s="95"/>
      <c r="G32" s="95"/>
      <c r="H32" s="95">
        <v>65</v>
      </c>
      <c r="I32" s="95"/>
      <c r="J32" s="95"/>
      <c r="K32" s="95"/>
      <c r="L32" s="95"/>
      <c r="M32" s="95"/>
      <c r="N32" s="95"/>
      <c r="O32" s="95">
        <v>65</v>
      </c>
    </row>
    <row r="33" spans="1:15" ht="15">
      <c r="A33" s="109" t="s">
        <v>88</v>
      </c>
      <c r="B33" s="112" t="s">
        <v>89</v>
      </c>
      <c r="C33" s="113">
        <f>SUM(C31:C32)</f>
        <v>0</v>
      </c>
      <c r="D33" s="113">
        <f aca="true" t="shared" si="9" ref="D33:N33">SUM(D31:D32)</f>
        <v>0</v>
      </c>
      <c r="E33" s="113">
        <f t="shared" si="9"/>
        <v>41</v>
      </c>
      <c r="F33" s="113">
        <f t="shared" si="9"/>
        <v>0</v>
      </c>
      <c r="G33" s="113">
        <f t="shared" si="9"/>
        <v>0</v>
      </c>
      <c r="H33" s="113">
        <f t="shared" si="9"/>
        <v>106</v>
      </c>
      <c r="I33" s="113">
        <f t="shared" si="9"/>
        <v>0</v>
      </c>
      <c r="J33" s="113">
        <f t="shared" si="9"/>
        <v>0</v>
      </c>
      <c r="K33" s="113">
        <f t="shared" si="9"/>
        <v>41</v>
      </c>
      <c r="L33" s="113">
        <f t="shared" si="9"/>
        <v>0</v>
      </c>
      <c r="M33" s="113">
        <f t="shared" si="9"/>
        <v>0</v>
      </c>
      <c r="N33" s="113">
        <f t="shared" si="9"/>
        <v>41</v>
      </c>
      <c r="O33" s="113">
        <f>SUM(O31:O32)</f>
        <v>229</v>
      </c>
    </row>
    <row r="34" spans="1:15" ht="15">
      <c r="A34" s="114" t="s">
        <v>90</v>
      </c>
      <c r="B34" s="115"/>
      <c r="C34" s="116">
        <f>SUM(C11+C12+C25+C30+C33)</f>
        <v>466</v>
      </c>
      <c r="D34" s="116">
        <f aca="true" t="shared" si="10" ref="D34:N34">SUM(D11+D12+D25+D30+D33)</f>
        <v>437</v>
      </c>
      <c r="E34" s="116">
        <f t="shared" si="10"/>
        <v>825</v>
      </c>
      <c r="F34" s="116">
        <f t="shared" si="10"/>
        <v>727</v>
      </c>
      <c r="G34" s="116">
        <f t="shared" si="10"/>
        <v>782</v>
      </c>
      <c r="H34" s="116">
        <f t="shared" si="10"/>
        <v>590</v>
      </c>
      <c r="I34" s="116">
        <f t="shared" si="10"/>
        <v>467</v>
      </c>
      <c r="J34" s="116">
        <f t="shared" si="10"/>
        <v>594</v>
      </c>
      <c r="K34" s="116">
        <f t="shared" si="10"/>
        <v>1247</v>
      </c>
      <c r="L34" s="116">
        <f t="shared" si="10"/>
        <v>451</v>
      </c>
      <c r="M34" s="116">
        <f t="shared" si="10"/>
        <v>436</v>
      </c>
      <c r="N34" s="116">
        <f t="shared" si="10"/>
        <v>1117</v>
      </c>
      <c r="O34" s="116">
        <f>SUM(O11+O12+O25+O30+O33)</f>
        <v>8139</v>
      </c>
    </row>
    <row r="35" spans="1:15" ht="24">
      <c r="A35" s="93" t="s">
        <v>29</v>
      </c>
      <c r="B35" s="94" t="s">
        <v>30</v>
      </c>
      <c r="C35" s="95" t="s">
        <v>235</v>
      </c>
      <c r="D35" s="95" t="s">
        <v>236</v>
      </c>
      <c r="E35" s="95" t="s">
        <v>237</v>
      </c>
      <c r="F35" s="95" t="s">
        <v>238</v>
      </c>
      <c r="G35" s="95" t="s">
        <v>239</v>
      </c>
      <c r="H35" s="95" t="s">
        <v>240</v>
      </c>
      <c r="I35" s="95" t="s">
        <v>241</v>
      </c>
      <c r="J35" s="95" t="s">
        <v>242</v>
      </c>
      <c r="K35" s="95" t="s">
        <v>243</v>
      </c>
      <c r="L35" s="95" t="s">
        <v>244</v>
      </c>
      <c r="M35" s="95" t="s">
        <v>245</v>
      </c>
      <c r="N35" s="95" t="s">
        <v>246</v>
      </c>
      <c r="O35" s="96" t="s">
        <v>247</v>
      </c>
    </row>
    <row r="36" spans="1:15" ht="15">
      <c r="A36" s="117" t="s">
        <v>91</v>
      </c>
      <c r="B36" s="99" t="s">
        <v>92</v>
      </c>
      <c r="C36" s="95"/>
      <c r="D36" s="95"/>
      <c r="E36" s="95"/>
      <c r="F36" s="95"/>
      <c r="G36" s="95"/>
      <c r="H36" s="95">
        <v>550</v>
      </c>
      <c r="I36" s="95"/>
      <c r="J36" s="95">
        <v>32</v>
      </c>
      <c r="K36" s="95"/>
      <c r="L36" s="95"/>
      <c r="M36" s="95"/>
      <c r="N36" s="95"/>
      <c r="O36" s="95">
        <v>582</v>
      </c>
    </row>
    <row r="37" spans="1:15" ht="15">
      <c r="A37" s="118" t="s">
        <v>125</v>
      </c>
      <c r="B37" s="119" t="s">
        <v>126</v>
      </c>
      <c r="C37" s="120"/>
      <c r="D37" s="120"/>
      <c r="E37" s="120">
        <v>11</v>
      </c>
      <c r="F37" s="120"/>
      <c r="G37" s="120"/>
      <c r="H37" s="120"/>
      <c r="I37" s="120"/>
      <c r="J37" s="120"/>
      <c r="K37" s="120"/>
      <c r="L37" s="120"/>
      <c r="M37" s="120"/>
      <c r="N37" s="120"/>
      <c r="O37" s="120">
        <v>11</v>
      </c>
    </row>
    <row r="38" spans="1:15" ht="15">
      <c r="A38" s="104" t="s">
        <v>250</v>
      </c>
      <c r="B38" s="99" t="s">
        <v>94</v>
      </c>
      <c r="C38" s="95"/>
      <c r="D38" s="95"/>
      <c r="E38" s="95"/>
      <c r="F38" s="95"/>
      <c r="G38" s="95"/>
      <c r="H38" s="95"/>
      <c r="I38" s="95"/>
      <c r="J38" s="95"/>
      <c r="K38" s="95"/>
      <c r="L38" s="95">
        <v>13</v>
      </c>
      <c r="M38" s="95"/>
      <c r="N38" s="95"/>
      <c r="O38" s="95">
        <v>13</v>
      </c>
    </row>
    <row r="39" spans="1:15" ht="15">
      <c r="A39" s="104" t="s">
        <v>95</v>
      </c>
      <c r="B39" s="99" t="s">
        <v>96</v>
      </c>
      <c r="C39" s="95"/>
      <c r="D39" s="95"/>
      <c r="E39" s="95">
        <v>3</v>
      </c>
      <c r="F39" s="95"/>
      <c r="G39" s="95"/>
      <c r="H39" s="95">
        <v>148</v>
      </c>
      <c r="I39" s="95"/>
      <c r="J39" s="95">
        <v>9</v>
      </c>
      <c r="K39" s="95"/>
      <c r="L39" s="95">
        <v>4</v>
      </c>
      <c r="M39" s="95"/>
      <c r="N39" s="95"/>
      <c r="O39" s="95">
        <v>164</v>
      </c>
    </row>
    <row r="40" spans="1:15" ht="15">
      <c r="A40" s="122" t="s">
        <v>97</v>
      </c>
      <c r="B40" s="103" t="s">
        <v>98</v>
      </c>
      <c r="C40" s="96">
        <f>SUM(C36:C39)</f>
        <v>0</v>
      </c>
      <c r="D40" s="96">
        <f aca="true" t="shared" si="11" ref="D40:N40">SUM(D36:D39)</f>
        <v>0</v>
      </c>
      <c r="E40" s="96">
        <f t="shared" si="11"/>
        <v>14</v>
      </c>
      <c r="F40" s="96">
        <f t="shared" si="11"/>
        <v>0</v>
      </c>
      <c r="G40" s="96">
        <f t="shared" si="11"/>
        <v>0</v>
      </c>
      <c r="H40" s="96">
        <f t="shared" si="11"/>
        <v>698</v>
      </c>
      <c r="I40" s="96">
        <f t="shared" si="11"/>
        <v>0</v>
      </c>
      <c r="J40" s="96">
        <f t="shared" si="11"/>
        <v>41</v>
      </c>
      <c r="K40" s="96">
        <f t="shared" si="11"/>
        <v>0</v>
      </c>
      <c r="L40" s="96">
        <f t="shared" si="11"/>
        <v>17</v>
      </c>
      <c r="M40" s="96">
        <f t="shared" si="11"/>
        <v>0</v>
      </c>
      <c r="N40" s="96">
        <f t="shared" si="11"/>
        <v>0</v>
      </c>
      <c r="O40" s="96">
        <f>SUM(O36+O37+O38+O39)</f>
        <v>770</v>
      </c>
    </row>
    <row r="41" spans="1:15" ht="15">
      <c r="A41" s="107" t="s">
        <v>99</v>
      </c>
      <c r="B41" s="99" t="s">
        <v>100</v>
      </c>
      <c r="C41" s="95"/>
      <c r="D41" s="95"/>
      <c r="E41" s="95"/>
      <c r="F41" s="95"/>
      <c r="G41" s="95"/>
      <c r="H41" s="95">
        <v>4400</v>
      </c>
      <c r="I41" s="95"/>
      <c r="J41" s="95"/>
      <c r="K41" s="95"/>
      <c r="L41" s="95"/>
      <c r="M41" s="95">
        <v>307</v>
      </c>
      <c r="N41" s="95"/>
      <c r="O41" s="95">
        <v>4707</v>
      </c>
    </row>
    <row r="42" spans="1:15" ht="24">
      <c r="A42" s="107" t="s">
        <v>101</v>
      </c>
      <c r="B42" s="99" t="s">
        <v>102</v>
      </c>
      <c r="C42" s="95"/>
      <c r="D42" s="95"/>
      <c r="E42" s="95"/>
      <c r="F42" s="95"/>
      <c r="G42" s="95"/>
      <c r="H42" s="95">
        <v>1188</v>
      </c>
      <c r="I42" s="95"/>
      <c r="J42" s="95"/>
      <c r="K42" s="95"/>
      <c r="L42" s="95"/>
      <c r="M42" s="95">
        <v>83</v>
      </c>
      <c r="N42" s="95"/>
      <c r="O42" s="95">
        <v>1271</v>
      </c>
    </row>
    <row r="43" spans="1:15" ht="15">
      <c r="A43" s="109" t="s">
        <v>103</v>
      </c>
      <c r="B43" s="103" t="s">
        <v>104</v>
      </c>
      <c r="C43" s="96">
        <f>SUM(C41:C42)</f>
        <v>0</v>
      </c>
      <c r="D43" s="96">
        <f aca="true" t="shared" si="12" ref="D43:N43">SUM(D41:D42)</f>
        <v>0</v>
      </c>
      <c r="E43" s="96">
        <f t="shared" si="12"/>
        <v>0</v>
      </c>
      <c r="F43" s="96">
        <f t="shared" si="12"/>
        <v>0</v>
      </c>
      <c r="G43" s="96">
        <f t="shared" si="12"/>
        <v>0</v>
      </c>
      <c r="H43" s="96">
        <f t="shared" si="12"/>
        <v>5588</v>
      </c>
      <c r="I43" s="96">
        <f t="shared" si="12"/>
        <v>0</v>
      </c>
      <c r="J43" s="96">
        <f t="shared" si="12"/>
        <v>0</v>
      </c>
      <c r="K43" s="96">
        <f t="shared" si="12"/>
        <v>0</v>
      </c>
      <c r="L43" s="96">
        <f t="shared" si="12"/>
        <v>0</v>
      </c>
      <c r="M43" s="96">
        <f t="shared" si="12"/>
        <v>390</v>
      </c>
      <c r="N43" s="96">
        <f t="shared" si="12"/>
        <v>0</v>
      </c>
      <c r="O43" s="96">
        <f>SUM(O41:O42)</f>
        <v>5978</v>
      </c>
    </row>
    <row r="44" spans="1:16" s="125" customFormat="1" ht="15">
      <c r="A44" s="114" t="s">
        <v>109</v>
      </c>
      <c r="B44" s="123"/>
      <c r="C44" s="124">
        <f>SUM(C40+C43)</f>
        <v>0</v>
      </c>
      <c r="D44" s="124">
        <f aca="true" t="shared" si="13" ref="D44:N44">SUM(D40+D43)</f>
        <v>0</v>
      </c>
      <c r="E44" s="124">
        <f t="shared" si="13"/>
        <v>14</v>
      </c>
      <c r="F44" s="124">
        <f t="shared" si="13"/>
        <v>0</v>
      </c>
      <c r="G44" s="124">
        <f t="shared" si="13"/>
        <v>0</v>
      </c>
      <c r="H44" s="124">
        <f t="shared" si="13"/>
        <v>6286</v>
      </c>
      <c r="I44" s="124">
        <f t="shared" si="13"/>
        <v>0</v>
      </c>
      <c r="J44" s="124">
        <f t="shared" si="13"/>
        <v>41</v>
      </c>
      <c r="K44" s="124">
        <f t="shared" si="13"/>
        <v>0</v>
      </c>
      <c r="L44" s="124">
        <f t="shared" si="13"/>
        <v>17</v>
      </c>
      <c r="M44" s="124">
        <f t="shared" si="13"/>
        <v>390</v>
      </c>
      <c r="N44" s="124">
        <f t="shared" si="13"/>
        <v>0</v>
      </c>
      <c r="O44" s="96">
        <f>SUM(O43,O40)</f>
        <v>6748</v>
      </c>
      <c r="P44" s="67"/>
    </row>
    <row r="45" spans="1:15" ht="17.25" customHeight="1">
      <c r="A45" s="126" t="s">
        <v>110</v>
      </c>
      <c r="B45" s="112" t="s">
        <v>111</v>
      </c>
      <c r="C45" s="96">
        <f>SUM(C34+C44)</f>
        <v>466</v>
      </c>
      <c r="D45" s="96">
        <f aca="true" t="shared" si="14" ref="D45:N45">SUM(D34+D44)</f>
        <v>437</v>
      </c>
      <c r="E45" s="96">
        <f t="shared" si="14"/>
        <v>839</v>
      </c>
      <c r="F45" s="96">
        <f t="shared" si="14"/>
        <v>727</v>
      </c>
      <c r="G45" s="96">
        <f t="shared" si="14"/>
        <v>782</v>
      </c>
      <c r="H45" s="96">
        <f t="shared" si="14"/>
        <v>6876</v>
      </c>
      <c r="I45" s="96">
        <f t="shared" si="14"/>
        <v>467</v>
      </c>
      <c r="J45" s="96">
        <f t="shared" si="14"/>
        <v>635</v>
      </c>
      <c r="K45" s="96">
        <f t="shared" si="14"/>
        <v>1247</v>
      </c>
      <c r="L45" s="96">
        <f t="shared" si="14"/>
        <v>468</v>
      </c>
      <c r="M45" s="96">
        <f t="shared" si="14"/>
        <v>826</v>
      </c>
      <c r="N45" s="96">
        <f t="shared" si="14"/>
        <v>1117</v>
      </c>
      <c r="O45" s="96">
        <f>SUM(O34+O44)</f>
        <v>14887</v>
      </c>
    </row>
    <row r="46" spans="1:15" ht="15">
      <c r="A46" s="127" t="s">
        <v>112</v>
      </c>
      <c r="B46" s="101" t="s">
        <v>113</v>
      </c>
      <c r="C46" s="95">
        <v>18005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>
        <v>18005</v>
      </c>
    </row>
    <row r="47" spans="1:15" ht="15">
      <c r="A47" s="128" t="s">
        <v>114</v>
      </c>
      <c r="B47" s="105" t="s">
        <v>115</v>
      </c>
      <c r="C47" s="96">
        <f>SUM(C46)</f>
        <v>18005</v>
      </c>
      <c r="D47" s="96">
        <f aca="true" t="shared" si="15" ref="D47:N47">SUM(D46)</f>
        <v>0</v>
      </c>
      <c r="E47" s="96">
        <f t="shared" si="15"/>
        <v>0</v>
      </c>
      <c r="F47" s="96">
        <f t="shared" si="15"/>
        <v>0</v>
      </c>
      <c r="G47" s="96">
        <f t="shared" si="15"/>
        <v>0</v>
      </c>
      <c r="H47" s="96">
        <f t="shared" si="15"/>
        <v>0</v>
      </c>
      <c r="I47" s="96">
        <f t="shared" si="15"/>
        <v>0</v>
      </c>
      <c r="J47" s="96">
        <f t="shared" si="15"/>
        <v>0</v>
      </c>
      <c r="K47" s="96">
        <f t="shared" si="15"/>
        <v>0</v>
      </c>
      <c r="L47" s="96">
        <f t="shared" si="15"/>
        <v>0</v>
      </c>
      <c r="M47" s="96">
        <f t="shared" si="15"/>
        <v>0</v>
      </c>
      <c r="N47" s="96">
        <f t="shared" si="15"/>
        <v>0</v>
      </c>
      <c r="O47" s="96">
        <f>SUM(O46)</f>
        <v>18005</v>
      </c>
    </row>
    <row r="48" spans="1:15" ht="15">
      <c r="A48" s="127" t="s">
        <v>116</v>
      </c>
      <c r="B48" s="101" t="s">
        <v>117</v>
      </c>
      <c r="C48" s="95">
        <v>344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>
        <v>344</v>
      </c>
    </row>
    <row r="49" spans="1:15" ht="15">
      <c r="A49" s="128" t="s">
        <v>118</v>
      </c>
      <c r="B49" s="105" t="s">
        <v>119</v>
      </c>
      <c r="C49" s="96">
        <f>SUM(C47+C48)</f>
        <v>18349</v>
      </c>
      <c r="D49" s="96">
        <f aca="true" t="shared" si="16" ref="D49:N49">SUM(D47+D48)</f>
        <v>0</v>
      </c>
      <c r="E49" s="96">
        <f t="shared" si="16"/>
        <v>0</v>
      </c>
      <c r="F49" s="96">
        <f t="shared" si="16"/>
        <v>0</v>
      </c>
      <c r="G49" s="96">
        <f t="shared" si="16"/>
        <v>0</v>
      </c>
      <c r="H49" s="96">
        <f t="shared" si="16"/>
        <v>0</v>
      </c>
      <c r="I49" s="96">
        <f t="shared" si="16"/>
        <v>0</v>
      </c>
      <c r="J49" s="96">
        <f t="shared" si="16"/>
        <v>0</v>
      </c>
      <c r="K49" s="96">
        <f t="shared" si="16"/>
        <v>0</v>
      </c>
      <c r="L49" s="96">
        <f t="shared" si="16"/>
        <v>0</v>
      </c>
      <c r="M49" s="96">
        <f t="shared" si="16"/>
        <v>0</v>
      </c>
      <c r="N49" s="96">
        <f t="shared" si="16"/>
        <v>0</v>
      </c>
      <c r="O49" s="96">
        <f>SUM(O47:O48)</f>
        <v>18349</v>
      </c>
    </row>
    <row r="50" spans="1:15" ht="15">
      <c r="A50" s="129" t="s">
        <v>120</v>
      </c>
      <c r="B50" s="130" t="s">
        <v>121</v>
      </c>
      <c r="C50" s="113">
        <f>SUM(C49)</f>
        <v>18349</v>
      </c>
      <c r="D50" s="113">
        <f aca="true" t="shared" si="17" ref="D50:N50">SUM(D49)</f>
        <v>0</v>
      </c>
      <c r="E50" s="113">
        <f t="shared" si="17"/>
        <v>0</v>
      </c>
      <c r="F50" s="113">
        <f t="shared" si="17"/>
        <v>0</v>
      </c>
      <c r="G50" s="113">
        <f t="shared" si="17"/>
        <v>0</v>
      </c>
      <c r="H50" s="113">
        <f t="shared" si="17"/>
        <v>0</v>
      </c>
      <c r="I50" s="113">
        <f t="shared" si="17"/>
        <v>0</v>
      </c>
      <c r="J50" s="113">
        <f t="shared" si="17"/>
        <v>0</v>
      </c>
      <c r="K50" s="113">
        <f t="shared" si="17"/>
        <v>0</v>
      </c>
      <c r="L50" s="113">
        <f t="shared" si="17"/>
        <v>0</v>
      </c>
      <c r="M50" s="113">
        <f t="shared" si="17"/>
        <v>0</v>
      </c>
      <c r="N50" s="113">
        <f t="shared" si="17"/>
        <v>0</v>
      </c>
      <c r="O50" s="96">
        <f>SUM(O49)</f>
        <v>18349</v>
      </c>
    </row>
    <row r="51" spans="1:15" ht="15">
      <c r="A51" s="131" t="s">
        <v>14</v>
      </c>
      <c r="B51" s="131"/>
      <c r="C51" s="96">
        <f>SUM(C45+C50)</f>
        <v>18815</v>
      </c>
      <c r="D51" s="96">
        <f aca="true" t="shared" si="18" ref="D51:N51">SUM(D45+D50)</f>
        <v>437</v>
      </c>
      <c r="E51" s="96">
        <f t="shared" si="18"/>
        <v>839</v>
      </c>
      <c r="F51" s="96">
        <f t="shared" si="18"/>
        <v>727</v>
      </c>
      <c r="G51" s="96">
        <f t="shared" si="18"/>
        <v>782</v>
      </c>
      <c r="H51" s="96">
        <f t="shared" si="18"/>
        <v>6876</v>
      </c>
      <c r="I51" s="96">
        <f t="shared" si="18"/>
        <v>467</v>
      </c>
      <c r="J51" s="96">
        <f t="shared" si="18"/>
        <v>635</v>
      </c>
      <c r="K51" s="96">
        <f t="shared" si="18"/>
        <v>1247</v>
      </c>
      <c r="L51" s="96">
        <f t="shared" si="18"/>
        <v>468</v>
      </c>
      <c r="M51" s="96">
        <f t="shared" si="18"/>
        <v>826</v>
      </c>
      <c r="N51" s="96">
        <f t="shared" si="18"/>
        <v>1117</v>
      </c>
      <c r="O51" s="96">
        <f>SUM(O45+O50)</f>
        <v>33236</v>
      </c>
    </row>
    <row r="52" spans="1:15" ht="15">
      <c r="A52" s="132"/>
      <c r="B52" s="132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1:15" ht="15">
      <c r="A53" s="132"/>
      <c r="B53" s="133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</row>
    <row r="54" spans="1:15" ht="15">
      <c r="A54" s="132"/>
      <c r="B54" s="133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</row>
    <row r="55" spans="1:15" ht="15">
      <c r="A55" s="132"/>
      <c r="B55" s="133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</row>
    <row r="56" spans="1:15" ht="15">
      <c r="A56" s="132"/>
      <c r="B56" s="133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</row>
    <row r="57" spans="1:15" ht="15">
      <c r="A57" s="132"/>
      <c r="B57" s="133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</row>
    <row r="58" spans="1:15" ht="15">
      <c r="A58" s="132"/>
      <c r="B58" s="133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</row>
    <row r="59" spans="1:15" ht="15">
      <c r="A59" s="132"/>
      <c r="B59" s="133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</row>
    <row r="60" spans="1:15" ht="15">
      <c r="A60" s="132"/>
      <c r="B60" s="133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</row>
    <row r="61" spans="1:15" ht="15">
      <c r="A61" s="132"/>
      <c r="B61" s="133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</row>
    <row r="62" spans="1:15" ht="15">
      <c r="A62" s="132"/>
      <c r="B62" s="133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</row>
    <row r="63" spans="1:15" ht="15">
      <c r="A63" s="132"/>
      <c r="B63" s="133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</row>
    <row r="64" spans="1:15" ht="15">
      <c r="A64" s="132"/>
      <c r="B64" s="133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</row>
    <row r="65" spans="1:15" ht="15">
      <c r="A65" s="132"/>
      <c r="B65" s="133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</row>
    <row r="66" spans="1:15" ht="15">
      <c r="A66" s="132"/>
      <c r="B66" s="133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</row>
    <row r="67" spans="1:15" ht="15">
      <c r="A67" s="132"/>
      <c r="B67" s="133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</row>
    <row r="68" spans="1:15" ht="15">
      <c r="A68" s="132"/>
      <c r="B68" s="133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</row>
    <row r="69" spans="1:15" ht="15">
      <c r="A69" s="132"/>
      <c r="B69" s="133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</row>
    <row r="70" spans="1:15" ht="15">
      <c r="A70" s="132"/>
      <c r="B70" s="133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1:15" ht="15">
      <c r="A71" s="132"/>
      <c r="B71" s="133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</row>
    <row r="72" spans="1:15" ht="15">
      <c r="A72" s="132"/>
      <c r="B72" s="133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</row>
    <row r="73" spans="1:15" ht="24">
      <c r="A73" s="93" t="s">
        <v>29</v>
      </c>
      <c r="B73" s="94" t="s">
        <v>30</v>
      </c>
      <c r="C73" s="95" t="s">
        <v>235</v>
      </c>
      <c r="D73" s="95" t="s">
        <v>236</v>
      </c>
      <c r="E73" s="95" t="s">
        <v>237</v>
      </c>
      <c r="F73" s="95" t="s">
        <v>238</v>
      </c>
      <c r="G73" s="95" t="s">
        <v>239</v>
      </c>
      <c r="H73" s="95" t="s">
        <v>240</v>
      </c>
      <c r="I73" s="95" t="s">
        <v>241</v>
      </c>
      <c r="J73" s="95" t="s">
        <v>242</v>
      </c>
      <c r="K73" s="95" t="s">
        <v>243</v>
      </c>
      <c r="L73" s="95" t="s">
        <v>244</v>
      </c>
      <c r="M73" s="95" t="s">
        <v>245</v>
      </c>
      <c r="N73" s="95" t="s">
        <v>246</v>
      </c>
      <c r="O73" s="96" t="s">
        <v>247</v>
      </c>
    </row>
    <row r="74" spans="1:15" ht="24">
      <c r="A74" s="100" t="s">
        <v>130</v>
      </c>
      <c r="B74" s="104" t="s">
        <v>131</v>
      </c>
      <c r="C74" s="95">
        <v>569</v>
      </c>
      <c r="D74" s="95">
        <v>569</v>
      </c>
      <c r="E74" s="95">
        <v>569</v>
      </c>
      <c r="F74" s="95">
        <v>569</v>
      </c>
      <c r="G74" s="95">
        <v>569</v>
      </c>
      <c r="H74" s="95">
        <v>569</v>
      </c>
      <c r="I74" s="95">
        <v>570</v>
      </c>
      <c r="J74" s="95">
        <v>570</v>
      </c>
      <c r="K74" s="95">
        <v>569</v>
      </c>
      <c r="L74" s="95">
        <v>569</v>
      </c>
      <c r="M74" s="95">
        <v>570</v>
      </c>
      <c r="N74" s="95">
        <v>569</v>
      </c>
      <c r="O74" s="95">
        <v>6831</v>
      </c>
    </row>
    <row r="75" spans="1:15" ht="24">
      <c r="A75" s="101" t="s">
        <v>132</v>
      </c>
      <c r="B75" s="104" t="s">
        <v>133</v>
      </c>
      <c r="C75" s="95">
        <v>55</v>
      </c>
      <c r="D75" s="95">
        <v>55</v>
      </c>
      <c r="E75" s="95">
        <v>54</v>
      </c>
      <c r="F75" s="95">
        <v>54</v>
      </c>
      <c r="G75" s="95">
        <v>54</v>
      </c>
      <c r="H75" s="95">
        <v>54</v>
      </c>
      <c r="I75" s="95">
        <v>54</v>
      </c>
      <c r="J75" s="95">
        <v>55</v>
      </c>
      <c r="K75" s="95">
        <v>54</v>
      </c>
      <c r="L75" s="95">
        <v>54</v>
      </c>
      <c r="M75" s="95">
        <v>55</v>
      </c>
      <c r="N75" s="95">
        <v>54</v>
      </c>
      <c r="O75" s="95">
        <v>652</v>
      </c>
    </row>
    <row r="76" spans="1:15" ht="24">
      <c r="A76" s="101" t="s">
        <v>134</v>
      </c>
      <c r="B76" s="104" t="s">
        <v>135</v>
      </c>
      <c r="C76" s="95">
        <v>100</v>
      </c>
      <c r="D76" s="95">
        <v>100</v>
      </c>
      <c r="E76" s="95">
        <v>100</v>
      </c>
      <c r="F76" s="95">
        <v>100</v>
      </c>
      <c r="G76" s="95">
        <v>100</v>
      </c>
      <c r="H76" s="95">
        <v>100</v>
      </c>
      <c r="I76" s="95">
        <v>100</v>
      </c>
      <c r="J76" s="95">
        <v>100</v>
      </c>
      <c r="K76" s="95">
        <v>100</v>
      </c>
      <c r="L76" s="95">
        <v>100</v>
      </c>
      <c r="M76" s="95">
        <v>100</v>
      </c>
      <c r="N76" s="95">
        <v>100</v>
      </c>
      <c r="O76" s="95">
        <v>1200</v>
      </c>
    </row>
    <row r="77" spans="1:15" ht="15">
      <c r="A77" s="105" t="s">
        <v>136</v>
      </c>
      <c r="B77" s="122" t="s">
        <v>137</v>
      </c>
      <c r="C77" s="96">
        <f>SUM(C74:C76)</f>
        <v>724</v>
      </c>
      <c r="D77" s="96">
        <f aca="true" t="shared" si="19" ref="D77:N77">SUM(D74:D76)</f>
        <v>724</v>
      </c>
      <c r="E77" s="96">
        <f t="shared" si="19"/>
        <v>723</v>
      </c>
      <c r="F77" s="96">
        <f t="shared" si="19"/>
        <v>723</v>
      </c>
      <c r="G77" s="96">
        <f t="shared" si="19"/>
        <v>723</v>
      </c>
      <c r="H77" s="96">
        <f t="shared" si="19"/>
        <v>723</v>
      </c>
      <c r="I77" s="96">
        <f t="shared" si="19"/>
        <v>724</v>
      </c>
      <c r="J77" s="96">
        <f t="shared" si="19"/>
        <v>725</v>
      </c>
      <c r="K77" s="96">
        <f t="shared" si="19"/>
        <v>723</v>
      </c>
      <c r="L77" s="96">
        <f t="shared" si="19"/>
        <v>723</v>
      </c>
      <c r="M77" s="96">
        <f t="shared" si="19"/>
        <v>725</v>
      </c>
      <c r="N77" s="96">
        <f t="shared" si="19"/>
        <v>723</v>
      </c>
      <c r="O77" s="96">
        <f>SUM(O74:O76)</f>
        <v>8683</v>
      </c>
    </row>
    <row r="78" spans="1:15" ht="15">
      <c r="A78" s="105" t="s">
        <v>258</v>
      </c>
      <c r="B78" s="122" t="s">
        <v>139</v>
      </c>
      <c r="C78" s="96">
        <v>168</v>
      </c>
      <c r="D78" s="96">
        <v>168</v>
      </c>
      <c r="E78" s="96">
        <v>168</v>
      </c>
      <c r="F78" s="96">
        <v>167</v>
      </c>
      <c r="G78" s="96">
        <v>167</v>
      </c>
      <c r="H78" s="96">
        <v>167</v>
      </c>
      <c r="I78" s="96">
        <v>167</v>
      </c>
      <c r="J78" s="96">
        <v>167</v>
      </c>
      <c r="K78" s="96">
        <v>167</v>
      </c>
      <c r="L78" s="96">
        <v>168</v>
      </c>
      <c r="M78" s="96">
        <v>168</v>
      </c>
      <c r="N78" s="96">
        <v>168</v>
      </c>
      <c r="O78" s="96">
        <v>2010</v>
      </c>
    </row>
    <row r="79" spans="1:15" ht="15">
      <c r="A79" s="105" t="s">
        <v>259</v>
      </c>
      <c r="B79" s="122" t="s">
        <v>141</v>
      </c>
      <c r="C79" s="96">
        <f>SUM(C77:C78)</f>
        <v>892</v>
      </c>
      <c r="D79" s="96">
        <f aca="true" t="shared" si="20" ref="D79:N79">SUM(D77:D78)</f>
        <v>892</v>
      </c>
      <c r="E79" s="96">
        <f t="shared" si="20"/>
        <v>891</v>
      </c>
      <c r="F79" s="96">
        <f t="shared" si="20"/>
        <v>890</v>
      </c>
      <c r="G79" s="96">
        <f t="shared" si="20"/>
        <v>890</v>
      </c>
      <c r="H79" s="96">
        <f t="shared" si="20"/>
        <v>890</v>
      </c>
      <c r="I79" s="96">
        <f t="shared" si="20"/>
        <v>891</v>
      </c>
      <c r="J79" s="96">
        <f t="shared" si="20"/>
        <v>892</v>
      </c>
      <c r="K79" s="96">
        <f t="shared" si="20"/>
        <v>890</v>
      </c>
      <c r="L79" s="96">
        <f t="shared" si="20"/>
        <v>891</v>
      </c>
      <c r="M79" s="96">
        <f t="shared" si="20"/>
        <v>893</v>
      </c>
      <c r="N79" s="96">
        <f t="shared" si="20"/>
        <v>891</v>
      </c>
      <c r="O79" s="96">
        <f>SUM(O77:O78)</f>
        <v>10693</v>
      </c>
    </row>
    <row r="80" spans="1:15" s="64" customFormat="1" ht="15">
      <c r="A80" s="105" t="s">
        <v>146</v>
      </c>
      <c r="B80" s="122" t="s">
        <v>147</v>
      </c>
      <c r="C80" s="96">
        <v>33</v>
      </c>
      <c r="D80" s="96">
        <v>33</v>
      </c>
      <c r="E80" s="96">
        <v>33</v>
      </c>
      <c r="F80" s="96">
        <v>33</v>
      </c>
      <c r="G80" s="96">
        <v>33</v>
      </c>
      <c r="H80" s="96">
        <v>33</v>
      </c>
      <c r="I80" s="96">
        <v>33</v>
      </c>
      <c r="J80" s="96">
        <v>34</v>
      </c>
      <c r="K80" s="96">
        <v>33</v>
      </c>
      <c r="L80" s="96">
        <v>33</v>
      </c>
      <c r="M80" s="96">
        <v>33</v>
      </c>
      <c r="N80" s="96">
        <v>33</v>
      </c>
      <c r="O80" s="96">
        <v>397</v>
      </c>
    </row>
    <row r="81" spans="1:15" ht="15">
      <c r="A81" s="101" t="s">
        <v>148</v>
      </c>
      <c r="B81" s="104" t="s">
        <v>149</v>
      </c>
      <c r="C81" s="95">
        <v>52</v>
      </c>
      <c r="D81" s="95">
        <v>52</v>
      </c>
      <c r="E81" s="95">
        <v>52</v>
      </c>
      <c r="F81" s="95">
        <v>52</v>
      </c>
      <c r="G81" s="95">
        <v>52</v>
      </c>
      <c r="H81" s="95">
        <v>52</v>
      </c>
      <c r="I81" s="95">
        <v>52</v>
      </c>
      <c r="J81" s="95">
        <v>53</v>
      </c>
      <c r="K81" s="95">
        <v>52</v>
      </c>
      <c r="L81" s="95">
        <v>52</v>
      </c>
      <c r="M81" s="95">
        <v>52</v>
      </c>
      <c r="N81" s="95">
        <v>53</v>
      </c>
      <c r="O81" s="95">
        <v>626</v>
      </c>
    </row>
    <row r="82" spans="1:15" ht="15">
      <c r="A82" s="105" t="s">
        <v>152</v>
      </c>
      <c r="B82" s="122" t="s">
        <v>153</v>
      </c>
      <c r="C82" s="96">
        <f>SUM(C81)</f>
        <v>52</v>
      </c>
      <c r="D82" s="96">
        <f aca="true" t="shared" si="21" ref="D82:N82">SUM(D81)</f>
        <v>52</v>
      </c>
      <c r="E82" s="96">
        <f t="shared" si="21"/>
        <v>52</v>
      </c>
      <c r="F82" s="96">
        <f t="shared" si="21"/>
        <v>52</v>
      </c>
      <c r="G82" s="96">
        <f t="shared" si="21"/>
        <v>52</v>
      </c>
      <c r="H82" s="96">
        <f t="shared" si="21"/>
        <v>52</v>
      </c>
      <c r="I82" s="96">
        <f t="shared" si="21"/>
        <v>52</v>
      </c>
      <c r="J82" s="96">
        <f t="shared" si="21"/>
        <v>53</v>
      </c>
      <c r="K82" s="96">
        <f t="shared" si="21"/>
        <v>52</v>
      </c>
      <c r="L82" s="96">
        <f t="shared" si="21"/>
        <v>52</v>
      </c>
      <c r="M82" s="96">
        <f t="shared" si="21"/>
        <v>52</v>
      </c>
      <c r="N82" s="96">
        <f t="shared" si="21"/>
        <v>53</v>
      </c>
      <c r="O82" s="96">
        <f>SUM(O81)</f>
        <v>626</v>
      </c>
    </row>
    <row r="83" spans="1:15" ht="15" hidden="1">
      <c r="A83" s="101" t="s">
        <v>154</v>
      </c>
      <c r="B83" s="104" t="s">
        <v>155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</row>
    <row r="84" spans="1:15" ht="15">
      <c r="A84" s="101" t="s">
        <v>154</v>
      </c>
      <c r="B84" s="104" t="s">
        <v>155</v>
      </c>
      <c r="C84" s="95"/>
      <c r="D84" s="95"/>
      <c r="E84" s="95"/>
      <c r="F84" s="95"/>
      <c r="G84" s="95"/>
      <c r="H84" s="95"/>
      <c r="I84" s="95"/>
      <c r="J84" s="95"/>
      <c r="K84" s="95">
        <v>3</v>
      </c>
      <c r="L84" s="95"/>
      <c r="M84" s="95"/>
      <c r="N84" s="95"/>
      <c r="O84" s="95">
        <v>3</v>
      </c>
    </row>
    <row r="85" spans="1:15" ht="15">
      <c r="A85" s="105" t="s">
        <v>156</v>
      </c>
      <c r="B85" s="122" t="s">
        <v>157</v>
      </c>
      <c r="C85" s="96">
        <f>SUM(C80+C82+C84)</f>
        <v>85</v>
      </c>
      <c r="D85" s="96">
        <f aca="true" t="shared" si="22" ref="D85:N85">SUM(D80+D82+D84)</f>
        <v>85</v>
      </c>
      <c r="E85" s="96">
        <f t="shared" si="22"/>
        <v>85</v>
      </c>
      <c r="F85" s="96">
        <f t="shared" si="22"/>
        <v>85</v>
      </c>
      <c r="G85" s="96">
        <f t="shared" si="22"/>
        <v>85</v>
      </c>
      <c r="H85" s="96">
        <f t="shared" si="22"/>
        <v>85</v>
      </c>
      <c r="I85" s="96">
        <f t="shared" si="22"/>
        <v>85</v>
      </c>
      <c r="J85" s="96">
        <f t="shared" si="22"/>
        <v>87</v>
      </c>
      <c r="K85" s="96">
        <f t="shared" si="22"/>
        <v>88</v>
      </c>
      <c r="L85" s="96">
        <f t="shared" si="22"/>
        <v>85</v>
      </c>
      <c r="M85" s="96">
        <f t="shared" si="22"/>
        <v>85</v>
      </c>
      <c r="N85" s="96">
        <f t="shared" si="22"/>
        <v>86</v>
      </c>
      <c r="O85" s="96">
        <f>SUM(O80+O82+O84)</f>
        <v>1026</v>
      </c>
    </row>
    <row r="86" spans="1:15" ht="15">
      <c r="A86" s="107" t="s">
        <v>158</v>
      </c>
      <c r="B86" s="104" t="s">
        <v>159</v>
      </c>
      <c r="C86" s="95"/>
      <c r="D86" s="95"/>
      <c r="E86" s="95">
        <v>74</v>
      </c>
      <c r="F86" s="95"/>
      <c r="G86" s="95"/>
      <c r="H86" s="95">
        <v>74</v>
      </c>
      <c r="I86" s="95"/>
      <c r="J86" s="95"/>
      <c r="K86" s="95">
        <v>75</v>
      </c>
      <c r="L86" s="95"/>
      <c r="M86" s="95"/>
      <c r="N86" s="95">
        <v>74</v>
      </c>
      <c r="O86" s="95">
        <v>297</v>
      </c>
    </row>
    <row r="87" spans="1:15" ht="15">
      <c r="A87" s="107" t="s">
        <v>160</v>
      </c>
      <c r="B87" s="104" t="s">
        <v>161</v>
      </c>
      <c r="C87" s="95">
        <v>13</v>
      </c>
      <c r="D87" s="95">
        <v>13</v>
      </c>
      <c r="E87" s="95">
        <v>13</v>
      </c>
      <c r="F87" s="95">
        <v>13</v>
      </c>
      <c r="G87" s="95">
        <v>14</v>
      </c>
      <c r="H87" s="95">
        <v>14</v>
      </c>
      <c r="I87" s="95">
        <v>13</v>
      </c>
      <c r="J87" s="95">
        <v>13</v>
      </c>
      <c r="K87" s="95">
        <v>14</v>
      </c>
      <c r="L87" s="95">
        <v>14</v>
      </c>
      <c r="M87" s="95">
        <v>14</v>
      </c>
      <c r="N87" s="95">
        <v>14</v>
      </c>
      <c r="O87" s="95">
        <v>162</v>
      </c>
    </row>
    <row r="88" spans="1:15" ht="15">
      <c r="A88" s="107" t="s">
        <v>162</v>
      </c>
      <c r="B88" s="104" t="s">
        <v>163</v>
      </c>
      <c r="C88" s="95">
        <v>20</v>
      </c>
      <c r="D88" s="95">
        <v>20</v>
      </c>
      <c r="E88" s="95">
        <v>20</v>
      </c>
      <c r="F88" s="95">
        <v>19</v>
      </c>
      <c r="G88" s="95">
        <v>19</v>
      </c>
      <c r="H88" s="95">
        <v>19</v>
      </c>
      <c r="I88" s="95">
        <v>19</v>
      </c>
      <c r="J88" s="95">
        <v>20</v>
      </c>
      <c r="K88" s="95">
        <v>19</v>
      </c>
      <c r="L88" s="95">
        <v>19</v>
      </c>
      <c r="M88" s="95">
        <v>20</v>
      </c>
      <c r="N88" s="95">
        <v>20</v>
      </c>
      <c r="O88" s="95">
        <v>234</v>
      </c>
    </row>
    <row r="89" spans="1:15" ht="15">
      <c r="A89" s="107" t="s">
        <v>253</v>
      </c>
      <c r="B89" s="104" t="s">
        <v>254</v>
      </c>
      <c r="C89" s="95"/>
      <c r="D89" s="95">
        <v>46</v>
      </c>
      <c r="E89" s="95"/>
      <c r="F89" s="95">
        <v>46</v>
      </c>
      <c r="G89" s="95"/>
      <c r="H89" s="95">
        <v>46</v>
      </c>
      <c r="I89" s="95"/>
      <c r="J89" s="95">
        <v>46</v>
      </c>
      <c r="K89" s="95"/>
      <c r="L89" s="95">
        <v>46</v>
      </c>
      <c r="M89" s="95"/>
      <c r="N89" s="95"/>
      <c r="O89" s="95">
        <v>230</v>
      </c>
    </row>
    <row r="90" spans="1:15" ht="15">
      <c r="A90" s="109" t="s">
        <v>166</v>
      </c>
      <c r="B90" s="122" t="s">
        <v>167</v>
      </c>
      <c r="C90" s="96">
        <f>SUM(C86:C89)</f>
        <v>33</v>
      </c>
      <c r="D90" s="96">
        <f aca="true" t="shared" si="23" ref="D90:N90">SUM(D86:D89)</f>
        <v>79</v>
      </c>
      <c r="E90" s="96">
        <f t="shared" si="23"/>
        <v>107</v>
      </c>
      <c r="F90" s="96">
        <f t="shared" si="23"/>
        <v>78</v>
      </c>
      <c r="G90" s="96">
        <f t="shared" si="23"/>
        <v>33</v>
      </c>
      <c r="H90" s="96">
        <f t="shared" si="23"/>
        <v>153</v>
      </c>
      <c r="I90" s="96">
        <f t="shared" si="23"/>
        <v>32</v>
      </c>
      <c r="J90" s="96">
        <f t="shared" si="23"/>
        <v>79</v>
      </c>
      <c r="K90" s="96">
        <f t="shared" si="23"/>
        <v>108</v>
      </c>
      <c r="L90" s="96">
        <f t="shared" si="23"/>
        <v>79</v>
      </c>
      <c r="M90" s="96">
        <f t="shared" si="23"/>
        <v>34</v>
      </c>
      <c r="N90" s="96">
        <f t="shared" si="23"/>
        <v>108</v>
      </c>
      <c r="O90" s="96">
        <f>SUM(O86:O89)</f>
        <v>923</v>
      </c>
    </row>
    <row r="91" spans="1:15" ht="15">
      <c r="A91" s="139" t="s">
        <v>257</v>
      </c>
      <c r="B91" s="140" t="s">
        <v>192</v>
      </c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>
        <v>150</v>
      </c>
      <c r="O91" s="120">
        <v>150</v>
      </c>
    </row>
    <row r="92" spans="1:15" s="64" customFormat="1" ht="15">
      <c r="A92" s="134" t="s">
        <v>169</v>
      </c>
      <c r="B92" s="135" t="s">
        <v>170</v>
      </c>
      <c r="C92" s="143">
        <f>SUM(C91)</f>
        <v>0</v>
      </c>
      <c r="D92" s="143">
        <f aca="true" t="shared" si="24" ref="D92:N92">SUM(D91)</f>
        <v>0</v>
      </c>
      <c r="E92" s="143">
        <f t="shared" si="24"/>
        <v>0</v>
      </c>
      <c r="F92" s="143">
        <f t="shared" si="24"/>
        <v>0</v>
      </c>
      <c r="G92" s="143">
        <f t="shared" si="24"/>
        <v>0</v>
      </c>
      <c r="H92" s="143">
        <f t="shared" si="24"/>
        <v>0</v>
      </c>
      <c r="I92" s="143">
        <f t="shared" si="24"/>
        <v>0</v>
      </c>
      <c r="J92" s="143">
        <f t="shared" si="24"/>
        <v>0</v>
      </c>
      <c r="K92" s="143">
        <f t="shared" si="24"/>
        <v>0</v>
      </c>
      <c r="L92" s="143">
        <f t="shared" si="24"/>
        <v>0</v>
      </c>
      <c r="M92" s="143">
        <f t="shared" si="24"/>
        <v>0</v>
      </c>
      <c r="N92" s="143">
        <f t="shared" si="24"/>
        <v>150</v>
      </c>
      <c r="O92" s="143">
        <f>SUM(O91)</f>
        <v>150</v>
      </c>
    </row>
    <row r="93" spans="1:15" ht="15">
      <c r="A93" s="114" t="s">
        <v>90</v>
      </c>
      <c r="B93" s="136"/>
      <c r="C93" s="116">
        <f>SUM(C79+C85+C90+C92)</f>
        <v>1010</v>
      </c>
      <c r="D93" s="116">
        <f aca="true" t="shared" si="25" ref="D93:N93">SUM(D79+D85+D90+D92)</f>
        <v>1056</v>
      </c>
      <c r="E93" s="116">
        <f t="shared" si="25"/>
        <v>1083</v>
      </c>
      <c r="F93" s="116">
        <f t="shared" si="25"/>
        <v>1053</v>
      </c>
      <c r="G93" s="116">
        <f t="shared" si="25"/>
        <v>1008</v>
      </c>
      <c r="H93" s="116">
        <f t="shared" si="25"/>
        <v>1128</v>
      </c>
      <c r="I93" s="116">
        <f t="shared" si="25"/>
        <v>1008</v>
      </c>
      <c r="J93" s="116">
        <f t="shared" si="25"/>
        <v>1058</v>
      </c>
      <c r="K93" s="116">
        <f t="shared" si="25"/>
        <v>1086</v>
      </c>
      <c r="L93" s="116">
        <f t="shared" si="25"/>
        <v>1055</v>
      </c>
      <c r="M93" s="116">
        <f t="shared" si="25"/>
        <v>1012</v>
      </c>
      <c r="N93" s="116">
        <f t="shared" si="25"/>
        <v>1235</v>
      </c>
      <c r="O93" s="116">
        <f>SUM(O79+O85+O90+O92)</f>
        <v>12792</v>
      </c>
    </row>
    <row r="94" spans="1:15" ht="24">
      <c r="A94" s="101" t="s">
        <v>142</v>
      </c>
      <c r="B94" s="104" t="s">
        <v>143</v>
      </c>
      <c r="C94" s="95"/>
      <c r="D94" s="95"/>
      <c r="E94" s="95">
        <v>1534</v>
      </c>
      <c r="F94" s="95"/>
      <c r="G94" s="95"/>
      <c r="H94" s="95"/>
      <c r="I94" s="95"/>
      <c r="J94" s="95"/>
      <c r="K94" s="95"/>
      <c r="L94" s="95"/>
      <c r="M94" s="95"/>
      <c r="N94" s="95"/>
      <c r="O94" s="95">
        <v>1534</v>
      </c>
    </row>
    <row r="95" spans="1:15" ht="24">
      <c r="A95" s="105" t="s">
        <v>144</v>
      </c>
      <c r="B95" s="122" t="s">
        <v>145</v>
      </c>
      <c r="C95" s="96">
        <f>SUM(C94)</f>
        <v>0</v>
      </c>
      <c r="D95" s="96">
        <f aca="true" t="shared" si="26" ref="D95:N95">SUM(D94)</f>
        <v>0</v>
      </c>
      <c r="E95" s="96">
        <f t="shared" si="26"/>
        <v>1534</v>
      </c>
      <c r="F95" s="96">
        <f t="shared" si="26"/>
        <v>0</v>
      </c>
      <c r="G95" s="96">
        <f t="shared" si="26"/>
        <v>0</v>
      </c>
      <c r="H95" s="96">
        <f t="shared" si="26"/>
        <v>0</v>
      </c>
      <c r="I95" s="96">
        <f t="shared" si="26"/>
        <v>0</v>
      </c>
      <c r="J95" s="96">
        <f t="shared" si="26"/>
        <v>0</v>
      </c>
      <c r="K95" s="96">
        <f t="shared" si="26"/>
        <v>0</v>
      </c>
      <c r="L95" s="96">
        <f t="shared" si="26"/>
        <v>0</v>
      </c>
      <c r="M95" s="96">
        <f t="shared" si="26"/>
        <v>0</v>
      </c>
      <c r="N95" s="96">
        <f t="shared" si="26"/>
        <v>0</v>
      </c>
      <c r="O95" s="96">
        <f>SUM(O94)</f>
        <v>1534</v>
      </c>
    </row>
    <row r="96" spans="1:15" ht="15">
      <c r="A96" s="107" t="s">
        <v>255</v>
      </c>
      <c r="B96" s="104" t="s">
        <v>193</v>
      </c>
      <c r="C96" s="95"/>
      <c r="D96" s="95"/>
      <c r="E96" s="95"/>
      <c r="F96" s="95"/>
      <c r="G96" s="95"/>
      <c r="H96" s="95"/>
      <c r="I96" s="95">
        <v>2000</v>
      </c>
      <c r="J96" s="95"/>
      <c r="K96" s="95"/>
      <c r="L96" s="95"/>
      <c r="M96" s="95"/>
      <c r="N96" s="95"/>
      <c r="O96" s="95">
        <v>2000</v>
      </c>
    </row>
    <row r="97" spans="1:15" s="64" customFormat="1" ht="15">
      <c r="A97" s="105" t="s">
        <v>174</v>
      </c>
      <c r="B97" s="126" t="s">
        <v>175</v>
      </c>
      <c r="C97" s="96">
        <f>SUM(C96)</f>
        <v>0</v>
      </c>
      <c r="D97" s="96">
        <f aca="true" t="shared" si="27" ref="D97:N97">SUM(D96)</f>
        <v>0</v>
      </c>
      <c r="E97" s="96">
        <f t="shared" si="27"/>
        <v>0</v>
      </c>
      <c r="F97" s="96">
        <f t="shared" si="27"/>
        <v>0</v>
      </c>
      <c r="G97" s="96">
        <f t="shared" si="27"/>
        <v>0</v>
      </c>
      <c r="H97" s="96">
        <f t="shared" si="27"/>
        <v>0</v>
      </c>
      <c r="I97" s="96">
        <f t="shared" si="27"/>
        <v>2000</v>
      </c>
      <c r="J97" s="96">
        <f t="shared" si="27"/>
        <v>0</v>
      </c>
      <c r="K97" s="96">
        <f t="shared" si="27"/>
        <v>0</v>
      </c>
      <c r="L97" s="96">
        <f t="shared" si="27"/>
        <v>0</v>
      </c>
      <c r="M97" s="96">
        <f t="shared" si="27"/>
        <v>0</v>
      </c>
      <c r="N97" s="96">
        <f t="shared" si="27"/>
        <v>0</v>
      </c>
      <c r="O97" s="96">
        <f>SUM(O96)</f>
        <v>2000</v>
      </c>
    </row>
    <row r="98" spans="1:15" ht="15">
      <c r="A98" s="114" t="s">
        <v>109</v>
      </c>
      <c r="B98" s="136"/>
      <c r="C98" s="116">
        <f>SUM(C97,C95)</f>
        <v>0</v>
      </c>
      <c r="D98" s="116">
        <f aca="true" t="shared" si="28" ref="D98:N98">SUM(D97,D95)</f>
        <v>0</v>
      </c>
      <c r="E98" s="116">
        <f t="shared" si="28"/>
        <v>1534</v>
      </c>
      <c r="F98" s="116">
        <f t="shared" si="28"/>
        <v>0</v>
      </c>
      <c r="G98" s="116">
        <f t="shared" si="28"/>
        <v>0</v>
      </c>
      <c r="H98" s="116">
        <f t="shared" si="28"/>
        <v>0</v>
      </c>
      <c r="I98" s="116">
        <f t="shared" si="28"/>
        <v>2000</v>
      </c>
      <c r="J98" s="116">
        <f t="shared" si="28"/>
        <v>0</v>
      </c>
      <c r="K98" s="116">
        <f t="shared" si="28"/>
        <v>0</v>
      </c>
      <c r="L98" s="116">
        <f t="shared" si="28"/>
        <v>0</v>
      </c>
      <c r="M98" s="116">
        <f t="shared" si="28"/>
        <v>0</v>
      </c>
      <c r="N98" s="116">
        <f t="shared" si="28"/>
        <v>0</v>
      </c>
      <c r="O98" s="116">
        <f>SUM(O97,O95)</f>
        <v>3534</v>
      </c>
    </row>
    <row r="99" spans="1:15" ht="15">
      <c r="A99" s="137" t="s">
        <v>176</v>
      </c>
      <c r="B99" s="126" t="s">
        <v>177</v>
      </c>
      <c r="C99" s="96">
        <f>SUM(C93+C98)</f>
        <v>1010</v>
      </c>
      <c r="D99" s="96">
        <f aca="true" t="shared" si="29" ref="D99:N99">SUM(D93+D98)</f>
        <v>1056</v>
      </c>
      <c r="E99" s="96">
        <f t="shared" si="29"/>
        <v>2617</v>
      </c>
      <c r="F99" s="96">
        <f t="shared" si="29"/>
        <v>1053</v>
      </c>
      <c r="G99" s="96">
        <f t="shared" si="29"/>
        <v>1008</v>
      </c>
      <c r="H99" s="96">
        <f t="shared" si="29"/>
        <v>1128</v>
      </c>
      <c r="I99" s="96">
        <f t="shared" si="29"/>
        <v>3008</v>
      </c>
      <c r="J99" s="96">
        <f t="shared" si="29"/>
        <v>1058</v>
      </c>
      <c r="K99" s="96">
        <f t="shared" si="29"/>
        <v>1086</v>
      </c>
      <c r="L99" s="96">
        <f t="shared" si="29"/>
        <v>1055</v>
      </c>
      <c r="M99" s="96">
        <f t="shared" si="29"/>
        <v>1012</v>
      </c>
      <c r="N99" s="96">
        <f t="shared" si="29"/>
        <v>1235</v>
      </c>
      <c r="O99" s="96">
        <f>SUM(O98,O93)</f>
        <v>16326</v>
      </c>
    </row>
    <row r="100" spans="1:15" ht="15">
      <c r="A100" s="131" t="s">
        <v>178</v>
      </c>
      <c r="B100" s="126"/>
      <c r="C100" s="95">
        <f>SUM(C93-C34)</f>
        <v>544</v>
      </c>
      <c r="D100" s="95">
        <f aca="true" t="shared" si="30" ref="D100:N100">SUM(D93-D34)</f>
        <v>619</v>
      </c>
      <c r="E100" s="95">
        <f t="shared" si="30"/>
        <v>258</v>
      </c>
      <c r="F100" s="95">
        <f t="shared" si="30"/>
        <v>326</v>
      </c>
      <c r="G100" s="95">
        <f t="shared" si="30"/>
        <v>226</v>
      </c>
      <c r="H100" s="95">
        <f t="shared" si="30"/>
        <v>538</v>
      </c>
      <c r="I100" s="95">
        <f t="shared" si="30"/>
        <v>541</v>
      </c>
      <c r="J100" s="95">
        <f t="shared" si="30"/>
        <v>464</v>
      </c>
      <c r="K100" s="95">
        <f t="shared" si="30"/>
        <v>-161</v>
      </c>
      <c r="L100" s="95">
        <f t="shared" si="30"/>
        <v>604</v>
      </c>
      <c r="M100" s="95">
        <f t="shared" si="30"/>
        <v>576</v>
      </c>
      <c r="N100" s="95">
        <f t="shared" si="30"/>
        <v>118</v>
      </c>
      <c r="O100" s="95">
        <f>SUM(O93-O34)</f>
        <v>4653</v>
      </c>
    </row>
    <row r="101" spans="1:15" ht="15">
      <c r="A101" s="131" t="s">
        <v>179</v>
      </c>
      <c r="B101" s="126"/>
      <c r="C101" s="95">
        <f>SUM(C98-C44)</f>
        <v>0</v>
      </c>
      <c r="D101" s="95">
        <f aca="true" t="shared" si="31" ref="D101:N101">SUM(D98-D44)</f>
        <v>0</v>
      </c>
      <c r="E101" s="95">
        <f t="shared" si="31"/>
        <v>1520</v>
      </c>
      <c r="F101" s="95">
        <f t="shared" si="31"/>
        <v>0</v>
      </c>
      <c r="G101" s="95">
        <f t="shared" si="31"/>
        <v>0</v>
      </c>
      <c r="H101" s="95">
        <f t="shared" si="31"/>
        <v>-6286</v>
      </c>
      <c r="I101" s="95">
        <f t="shared" si="31"/>
        <v>2000</v>
      </c>
      <c r="J101" s="95">
        <f t="shared" si="31"/>
        <v>-41</v>
      </c>
      <c r="K101" s="95">
        <f t="shared" si="31"/>
        <v>0</v>
      </c>
      <c r="L101" s="95">
        <f t="shared" si="31"/>
        <v>-17</v>
      </c>
      <c r="M101" s="95">
        <f t="shared" si="31"/>
        <v>-390</v>
      </c>
      <c r="N101" s="95">
        <f t="shared" si="31"/>
        <v>0</v>
      </c>
      <c r="O101" s="95">
        <f>SUM(O98-O44)</f>
        <v>-3214</v>
      </c>
    </row>
    <row r="102" spans="1:15" ht="24">
      <c r="A102" s="101" t="s">
        <v>251</v>
      </c>
      <c r="B102" s="101" t="s">
        <v>180</v>
      </c>
      <c r="C102" s="95">
        <v>31347</v>
      </c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>
        <v>31347</v>
      </c>
    </row>
    <row r="103" spans="1:15" ht="15">
      <c r="A103" s="105" t="s">
        <v>182</v>
      </c>
      <c r="B103" s="105" t="s">
        <v>183</v>
      </c>
      <c r="C103" s="96">
        <f>SUM(C102)</f>
        <v>31347</v>
      </c>
      <c r="D103" s="96">
        <f aca="true" t="shared" si="32" ref="D103:N103">SUM(D102)</f>
        <v>0</v>
      </c>
      <c r="E103" s="96">
        <f t="shared" si="32"/>
        <v>0</v>
      </c>
      <c r="F103" s="96">
        <f t="shared" si="32"/>
        <v>0</v>
      </c>
      <c r="G103" s="96">
        <f t="shared" si="32"/>
        <v>0</v>
      </c>
      <c r="H103" s="96">
        <f t="shared" si="32"/>
        <v>0</v>
      </c>
      <c r="I103" s="96">
        <f t="shared" si="32"/>
        <v>0</v>
      </c>
      <c r="J103" s="96">
        <f t="shared" si="32"/>
        <v>0</v>
      </c>
      <c r="K103" s="96">
        <f t="shared" si="32"/>
        <v>0</v>
      </c>
      <c r="L103" s="96">
        <f t="shared" si="32"/>
        <v>0</v>
      </c>
      <c r="M103" s="96">
        <f t="shared" si="32"/>
        <v>0</v>
      </c>
      <c r="N103" s="96">
        <f t="shared" si="32"/>
        <v>0</v>
      </c>
      <c r="O103" s="96">
        <f>SUM(O102)</f>
        <v>31347</v>
      </c>
    </row>
    <row r="104" spans="1:15" ht="15">
      <c r="A104" s="127" t="s">
        <v>184</v>
      </c>
      <c r="B104" s="101" t="s">
        <v>185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>
        <v>417</v>
      </c>
      <c r="O104" s="95">
        <v>417</v>
      </c>
    </row>
    <row r="105" spans="1:15" ht="15">
      <c r="A105" s="109" t="s">
        <v>186</v>
      </c>
      <c r="B105" s="105" t="s">
        <v>187</v>
      </c>
      <c r="C105" s="96">
        <f>SUM(C103+C104)</f>
        <v>31347</v>
      </c>
      <c r="D105" s="96">
        <f aca="true" t="shared" si="33" ref="D105:N105">SUM(D103+D104)</f>
        <v>0</v>
      </c>
      <c r="E105" s="96">
        <f t="shared" si="33"/>
        <v>0</v>
      </c>
      <c r="F105" s="96">
        <f t="shared" si="33"/>
        <v>0</v>
      </c>
      <c r="G105" s="96">
        <f t="shared" si="33"/>
        <v>0</v>
      </c>
      <c r="H105" s="96">
        <f t="shared" si="33"/>
        <v>0</v>
      </c>
      <c r="I105" s="96">
        <f t="shared" si="33"/>
        <v>0</v>
      </c>
      <c r="J105" s="96">
        <f t="shared" si="33"/>
        <v>0</v>
      </c>
      <c r="K105" s="96">
        <f t="shared" si="33"/>
        <v>0</v>
      </c>
      <c r="L105" s="96">
        <f t="shared" si="33"/>
        <v>0</v>
      </c>
      <c r="M105" s="96">
        <f t="shared" si="33"/>
        <v>0</v>
      </c>
      <c r="N105" s="96">
        <f t="shared" si="33"/>
        <v>417</v>
      </c>
      <c r="O105" s="96">
        <f>SUM(O103:O104)</f>
        <v>31764</v>
      </c>
    </row>
    <row r="106" spans="1:15" ht="15">
      <c r="A106" s="138" t="s">
        <v>24</v>
      </c>
      <c r="B106" s="131"/>
      <c r="C106" s="96">
        <f>SUM(C99+C105)</f>
        <v>32357</v>
      </c>
      <c r="D106" s="96">
        <f aca="true" t="shared" si="34" ref="D106:N106">SUM(D99+D105)</f>
        <v>1056</v>
      </c>
      <c r="E106" s="96">
        <f t="shared" si="34"/>
        <v>2617</v>
      </c>
      <c r="F106" s="96">
        <f t="shared" si="34"/>
        <v>1053</v>
      </c>
      <c r="G106" s="96">
        <f t="shared" si="34"/>
        <v>1008</v>
      </c>
      <c r="H106" s="96">
        <f t="shared" si="34"/>
        <v>1128</v>
      </c>
      <c r="I106" s="96">
        <f t="shared" si="34"/>
        <v>3008</v>
      </c>
      <c r="J106" s="96">
        <f t="shared" si="34"/>
        <v>1058</v>
      </c>
      <c r="K106" s="96">
        <f t="shared" si="34"/>
        <v>1086</v>
      </c>
      <c r="L106" s="96">
        <f t="shared" si="34"/>
        <v>1055</v>
      </c>
      <c r="M106" s="96">
        <f t="shared" si="34"/>
        <v>1012</v>
      </c>
      <c r="N106" s="96">
        <f t="shared" si="34"/>
        <v>1652</v>
      </c>
      <c r="O106" s="96">
        <f>SUM(O99+O105)</f>
        <v>48090</v>
      </c>
    </row>
  </sheetData>
  <sheetProtection/>
  <mergeCells count="3">
    <mergeCell ref="A1:O1"/>
    <mergeCell ref="A2:O2"/>
    <mergeCell ref="A3:O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Jegyző</cp:lastModifiedBy>
  <cp:lastPrinted>2016-05-25T09:33:58Z</cp:lastPrinted>
  <dcterms:created xsi:type="dcterms:W3CDTF">2016-05-16T08:32:59Z</dcterms:created>
  <dcterms:modified xsi:type="dcterms:W3CDTF">2016-05-30T07:13:32Z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