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firstSheet="1" activeTab="1"/>
  </bookViews>
  <sheets>
    <sheet name="kiemelt kiadások és bevételek" sheetId="1" r:id="rId1"/>
    <sheet name="Kiadások működési, felhalmozási" sheetId="2" r:id="rId2"/>
    <sheet name="Bevédtelek működési, felhalmozá" sheetId="3" r:id="rId3"/>
    <sheet name="Beruházások, felúhjítások" sheetId="4" r:id="rId4"/>
    <sheet name="Tartalék" sheetId="5" r:id="rId5"/>
    <sheet name="Felhasználási ütemterv" sheetId="6" r:id="rId6"/>
  </sheets>
  <definedNames/>
  <calcPr fullCalcOnLoad="1"/>
</workbook>
</file>

<file path=xl/sharedStrings.xml><?xml version="1.0" encoding="utf-8"?>
<sst xmlns="http://schemas.openxmlformats.org/spreadsheetml/2006/main" count="426" uniqueCount="270">
  <si>
    <t>Nemeskér  Község Önkormányzatának  2016. évi költségvetése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</si>
  <si>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</si>
  <si>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</si>
  <si>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</si>
  <si>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</si>
  <si>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</si>
  <si>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</si>
  <si>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</si>
  <si>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</si>
  <si>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</si>
  <si>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</si>
  <si>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</si>
  <si>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</si>
  <si>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</si>
  <si>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</si>
  <si>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</si>
  <si>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</si>
  <si>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</si>
  <si>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 xml:space="preserve">Megnevezés </t>
  </si>
  <si>
    <t>Az egységes rovatrend szerint a kiemelt kiadási és bevételi jogcímek (eFt)</t>
  </si>
  <si>
    <t>Eredeti ei.</t>
  </si>
  <si>
    <t>Nemeskér Község Önkormányzat  2016. évi költségvetésének mérlege</t>
  </si>
  <si>
    <t>Kiadások (E Ft)</t>
  </si>
  <si>
    <t>Rovat megnevezése</t>
  </si>
  <si>
    <t>Rovat-szám</t>
  </si>
  <si>
    <t>kötelező feladatok</t>
  </si>
  <si>
    <t>önként vállalt feladatok</t>
  </si>
  <si>
    <t>Törvény szerinti illetmények, munkabérek</t>
  </si>
  <si>
    <t>K1101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</si>
  <si>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</si>
  <si>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</si>
  <si>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</si>
  <si>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</si>
  <si>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</si>
  <si>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</si>
  <si>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</si>
  <si>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</si>
  <si>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</si>
  <si>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</si>
  <si>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</si>
  <si>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</si>
  <si>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</si>
  <si>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</si>
  <si>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</si>
  <si>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</si>
  <si>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</si>
  <si>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</si>
  <si>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</si>
  <si>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</si>
  <si>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</si>
  <si>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</si>
  <si>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</si>
  <si>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</si>
  <si>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Karbantartási, kisjavítási szolgáltatások</t>
  </si>
  <si>
    <t>K334</t>
  </si>
  <si>
    <t>Egyéb szolgáltatások</t>
  </si>
  <si>
    <t>K337</t>
  </si>
  <si>
    <t xml:space="preserve">Szolgáltatási kiadások </t>
  </si>
  <si>
    <t>K33</t>
  </si>
  <si>
    <t>Működési célú előzetesen felszámított általános forgalmi adó</t>
  </si>
  <si>
    <t>K351</t>
  </si>
  <si>
    <t xml:space="preserve">Kamatkiadások </t>
  </si>
  <si>
    <t>K353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</si>
  <si>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</si>
  <si>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</si>
  <si>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</si>
  <si>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</si>
  <si>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</si>
  <si>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</si>
  <si>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Egyéb nem intézményi ellátások</t>
  </si>
  <si>
    <t>K48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</si>
  <si>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</si>
  <si>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</si>
  <si>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</si>
  <si>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</si>
  <si>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</si>
  <si>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K512</t>
  </si>
  <si>
    <t>Tartalékok-általános</t>
  </si>
  <si>
    <t>K513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</si>
  <si>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</si>
  <si>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</si>
  <si>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</si>
  <si>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</si>
  <si>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</si>
  <si>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</si>
  <si>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</si>
  <si>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</si>
  <si>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</si>
  <si>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</si>
  <si>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</si>
  <si>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</si>
  <si>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</si>
  <si>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</si>
  <si>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</si>
  <si>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</si>
  <si>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</si>
  <si>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</si>
  <si>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</si>
  <si>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</si>
  <si>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</si>
  <si>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</si>
  <si>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</si>
  <si>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</si>
  <si>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</si>
  <si>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</si>
  <si>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</si>
  <si>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</si>
  <si>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 xml:space="preserve">Finanszírozási kiadások </t>
  </si>
  <si>
    <t>K9</t>
  </si>
  <si>
    <t>Módosított ei. 2016.06. 30.</t>
  </si>
  <si>
    <t>Szakmai anyagok beszerzése</t>
  </si>
  <si>
    <t>K311</t>
  </si>
  <si>
    <t>Helyi önkorm.előző évi elszámolásából sz.kiadás</t>
  </si>
  <si>
    <t>K5021</t>
  </si>
  <si>
    <t>Elvonások és befizetések</t>
  </si>
  <si>
    <t>K502</t>
  </si>
  <si>
    <t xml:space="preserve"> </t>
  </si>
  <si>
    <t>Nemeskér  Község Önkormányzat  2016. évi költségvetésének mérlege</t>
  </si>
  <si>
    <t>Bevételek (E Ft)</t>
  </si>
  <si>
    <t>Rovat-
szám</t>
  </si>
  <si>
    <t xml:space="preserve">állami (államigazgatási) feladatok </t>
  </si>
  <si>
    <t>Helyi önkormányzatok működésének általános támogatása</t>
  </si>
  <si>
    <t>B111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</si>
  <si>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</si>
  <si>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</si>
  <si>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</si>
  <si>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</si>
  <si>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Helyi önkormányzatok kiegészítő támogatásai</t>
  </si>
  <si>
    <t>B116</t>
  </si>
  <si>
    <t xml:space="preserve">Önkormányzatok működési támogatásai </t>
  </si>
  <si>
    <t>B11</t>
  </si>
  <si>
    <t xml:space="preserve">Vagyoni tipusú adók </t>
  </si>
  <si>
    <t>B34</t>
  </si>
  <si>
    <t>Gépjárműadók</t>
  </si>
  <si>
    <t>B354</t>
  </si>
  <si>
    <t xml:space="preserve">Termékek és szolgáltatások adói </t>
  </si>
  <si>
    <t>B35</t>
  </si>
  <si>
    <t xml:space="preserve">Közhatalmi bevételek </t>
  </si>
  <si>
    <t>B3</t>
  </si>
  <si>
    <t>Szolgáltatások ellenértéke</t>
  </si>
  <si>
    <t>B402</t>
  </si>
  <si>
    <t>Kamatbevételek</t>
  </si>
  <si>
    <t>B408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</si>
  <si>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</si>
  <si>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</si>
  <si>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</si>
  <si>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</si>
  <si>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</si>
  <si>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</si>
  <si>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</si>
  <si>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</si>
  <si>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</si>
  <si>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</si>
  <si>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</si>
  <si>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</si>
  <si>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 xml:space="preserve">Eredeti ei. </t>
  </si>
  <si>
    <t>Módosított ei. 2016.06.30.</t>
  </si>
  <si>
    <t>Egyéb közhatalmi bevétel</t>
  </si>
  <si>
    <t>B36</t>
  </si>
  <si>
    <t xml:space="preserve">Egyéb működési bevételek </t>
  </si>
  <si>
    <t>B411</t>
  </si>
  <si>
    <t>Nemeskér Község Önkormányzat  2016. évi költségvetése</t>
  </si>
  <si>
    <t>Beruházások és felújítások (E Ft)</t>
  </si>
  <si>
    <t>KÖLTSÉGVETÉSI SZERV</t>
  </si>
  <si>
    <t>MINDÖSSZESEN</t>
  </si>
  <si>
    <t>Immateriális javak beszerzése, létesítése</t>
  </si>
  <si>
    <t>K61</t>
  </si>
  <si>
    <t xml:space="preserve">Ingatlanok beszerzése, létesítése </t>
  </si>
  <si>
    <t>Informatikai eszközök beszerzése, létesítése</t>
  </si>
  <si>
    <t>K63</t>
  </si>
  <si>
    <t>Viziközmű ingatlan beruházás</t>
  </si>
  <si>
    <t>Részesedések beszerzése</t>
  </si>
  <si>
    <t>K65</t>
  </si>
  <si>
    <t>Meglévő részesedések növeléséhez kapcsolódó kiadások</t>
  </si>
  <si>
    <t>K66</t>
  </si>
  <si>
    <t>Fűnyíró beszerzése</t>
  </si>
  <si>
    <t xml:space="preserve">Viziközmű egyéb tárgyi eszköz beszerzés </t>
  </si>
  <si>
    <t xml:space="preserve">Útfelújítás </t>
  </si>
  <si>
    <t>K711</t>
  </si>
  <si>
    <t>Ifjúsági ház tetőcsere</t>
  </si>
  <si>
    <t>Víziközmű ingatlanfelújítás</t>
  </si>
  <si>
    <t>Informatikai eszközök felújítása</t>
  </si>
  <si>
    <t>K72</t>
  </si>
  <si>
    <t>Vízközmű egyéb gép felújítás</t>
  </si>
  <si>
    <t>K731</t>
  </si>
  <si>
    <t>Általános- és céltartalékok (E Ft)</t>
  </si>
  <si>
    <t>Általános tartalékok</t>
  </si>
  <si>
    <t>Céltartalékok-</t>
  </si>
  <si>
    <t>Nemeskér Község Önkormányzat 2016. évi költségvetése</t>
  </si>
  <si>
    <t>Előirányzat felhasználási terv (E Ft)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</si>
  <si>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</si>
  <si>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</si>
  <si>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</si>
  <si>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</si>
  <si>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</si>
  <si>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</si>
  <si>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</si>
  <si>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</si>
  <si>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</si>
  <si>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</si>
  <si>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</si>
  <si>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</si>
  <si>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</si>
  <si>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</si>
  <si>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</si>
  <si>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</si>
  <si>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</si>
  <si>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</si>
  <si>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</si>
  <si>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</si>
  <si>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</si>
  <si>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</si>
  <si>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</si>
  <si>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</si>
  <si>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</si>
  <si>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</si>
  <si>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</si>
  <si>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</si>
  <si>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</si>
  <si>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</si>
  <si>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</si>
  <si>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</si>
  <si>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</si>
  <si>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</si>
  <si>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</si>
  <si>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Egyéb külső személyi juttatások</t>
  </si>
  <si>
    <t>K123</t>
  </si>
  <si>
    <t>Árubeszerzés</t>
  </si>
  <si>
    <t>K313</t>
  </si>
  <si>
    <t>Bérleti és lízing díjak</t>
  </si>
  <si>
    <t>K333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</si>
  <si>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</si>
  <si>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</si>
  <si>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</si>
  <si>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</si>
  <si>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Ingatlan felújítás</t>
  </si>
  <si>
    <t>Egyéb tárgyi eszközök felújítása</t>
  </si>
  <si>
    <t xml:space="preserve">Belföldi finanszírozás kiadásai </t>
  </si>
  <si>
    <t>K91</t>
  </si>
  <si>
    <t>Rovat
száma</t>
  </si>
  <si>
    <t>Egyéb működési célú támogatások bevételei államháztartáson belülről</t>
  </si>
  <si>
    <t>B16</t>
  </si>
  <si>
    <t xml:space="preserve">Fogyasztási adók </t>
  </si>
  <si>
    <t>B352</t>
  </si>
  <si>
    <t xml:space="preserve">Pénzügyi monopóliumok nyereségét terhelő adók </t>
  </si>
  <si>
    <t>B353</t>
  </si>
  <si>
    <t xml:space="preserve">Egyéb áruhasználati és szolgáltatási adók </t>
  </si>
  <si>
    <t>B355</t>
  </si>
  <si>
    <t xml:space="preserve">Egyéb közhatalmi bevételek </t>
  </si>
  <si>
    <t>Áru- és készletértékesítés ellenértéke</t>
  </si>
  <si>
    <t>B401</t>
  </si>
  <si>
    <t>Előző év költségvetési maradványának igénybevétele</t>
  </si>
  <si>
    <t>Finansízrozási bevételek</t>
  </si>
  <si>
    <t>B7-B8</t>
  </si>
  <si>
    <t xml:space="preserve">Szolgáltatások kiadásai </t>
  </si>
  <si>
    <t>Működési célú előzetesen felszámított ált. forg. Adó</t>
  </si>
  <si>
    <t>Kamatkiadások</t>
  </si>
  <si>
    <t>Egyéb dolgozi kiadások</t>
  </si>
  <si>
    <t>Különféle befizetések és egyéb dolgozi kiadások</t>
  </si>
  <si>
    <t>Egyéb működési célú támogatások áh.kívülre</t>
  </si>
  <si>
    <t>Települési önkormányzatok szociális, gyermekjléti és gyerekétk.feladat tám.</t>
  </si>
  <si>
    <t xml:space="preserve">Települési önkormányzatok kulturális feladatainak támogatása </t>
  </si>
  <si>
    <t>Működési célú támogatások államháztartáson belülről</t>
  </si>
  <si>
    <t>B1</t>
  </si>
  <si>
    <t xml:space="preserve">1. sz. melléklet az  6 /2016.(IX.30.) sz. önkormányzati rendelethez </t>
  </si>
  <si>
    <t xml:space="preserve">2.1. sz.melléklet az  6 /2016.(IX.30 .) sz. önkormányzati rendelethez </t>
  </si>
  <si>
    <t xml:space="preserve">2.2. sz.melléklet az    6 /2016.(IX.30. ) sz. önkormányzati rendelethez </t>
  </si>
  <si>
    <t xml:space="preserve">4.sz.melléklet az    6/2016.(IX.30.) sz. önkormányzati rendelethez </t>
  </si>
  <si>
    <t xml:space="preserve">5.sz.melléklet az    6 /2016.(IX.30.) sz. önkormányzati rendelethez </t>
  </si>
  <si>
    <t>10. sz.  melléklet az    6/2016./(IX.30.) 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</si>
</sst>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[$-40E]yyyy/\ mmmm;@"/>
    <numFmt numFmtId="167" formatCode="#,##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15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59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0" fillId="0" borderId="10" xfId="0" applyFont="1" applyBorder="1" applyAlignment="1">
      <alignment horizontal="center" vertical="center"/>
    </xf>
    <xf numFmtId="3" fontId="59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center" vertical="center" wrapText="1"/>
    </xf>
    <xf numFmtId="3" fontId="59" fillId="0" borderId="10" xfId="0" applyNumberFormat="1" applyFont="1" applyBorder="1" applyAlignment="1">
      <alignment/>
    </xf>
    <xf numFmtId="3" fontId="60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/>
    </xf>
    <xf numFmtId="165" fontId="8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164" fontId="6" fillId="34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8" fillId="0" borderId="10" xfId="0" applyFont="1" applyBorder="1" applyAlignment="1">
      <alignment/>
    </xf>
    <xf numFmtId="0" fontId="61" fillId="0" borderId="0" xfId="0" applyFont="1" applyAlignment="1">
      <alignment/>
    </xf>
    <xf numFmtId="164" fontId="8" fillId="0" borderId="11" xfId="0" applyNumberFormat="1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55" fillId="0" borderId="0" xfId="0" applyFont="1" applyAlignment="1">
      <alignment/>
    </xf>
    <xf numFmtId="0" fontId="11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left" vertical="center"/>
    </xf>
    <xf numFmtId="164" fontId="3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6" fillId="0" borderId="10" xfId="0" applyFont="1" applyBorder="1" applyAlignment="1">
      <alignment vertical="center"/>
    </xf>
    <xf numFmtId="164" fontId="13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42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60" fillId="0" borderId="0" xfId="0" applyFont="1" applyAlignment="1">
      <alignment/>
    </xf>
    <xf numFmtId="164" fontId="3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wrapText="1"/>
    </xf>
    <xf numFmtId="0" fontId="14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/>
    </xf>
    <xf numFmtId="166" fontId="20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16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3" fontId="2" fillId="0" borderId="0" xfId="0" applyNumberFormat="1" applyFont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2" fillId="34" borderId="10" xfId="0" applyFont="1" applyFill="1" applyBorder="1" applyAlignment="1">
      <alignment/>
    </xf>
    <xf numFmtId="164" fontId="22" fillId="34" borderId="10" xfId="0" applyNumberFormat="1" applyFont="1" applyFill="1" applyBorder="1" applyAlignment="1">
      <alignment vertical="center"/>
    </xf>
    <xf numFmtId="3" fontId="22" fillId="34" borderId="10" xfId="0" applyNumberFormat="1" applyFont="1" applyFill="1" applyBorder="1" applyAlignment="1">
      <alignment/>
    </xf>
    <xf numFmtId="0" fontId="22" fillId="34" borderId="0" xfId="0" applyFont="1" applyFill="1" applyAlignment="1">
      <alignment/>
    </xf>
    <xf numFmtId="0" fontId="63" fillId="34" borderId="0" xfId="0" applyFont="1" applyFill="1" applyAlignment="1">
      <alignment/>
    </xf>
    <xf numFmtId="165" fontId="2" fillId="0" borderId="10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60" fillId="34" borderId="0" xfId="0" applyFont="1" applyFill="1" applyAlignment="1">
      <alignment/>
    </xf>
    <xf numFmtId="3" fontId="2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59" fillId="34" borderId="0" xfId="0" applyFont="1" applyFill="1" applyAlignment="1">
      <alignment/>
    </xf>
    <xf numFmtId="0" fontId="10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3" fontId="6" fillId="34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10" fillId="34" borderId="10" xfId="0" applyFont="1" applyFill="1" applyBorder="1" applyAlignment="1">
      <alignment horizontal="left" vertical="center" wrapText="1"/>
    </xf>
    <xf numFmtId="3" fontId="12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vertical="center" wrapText="1"/>
    </xf>
    <xf numFmtId="164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Border="1" applyAlignment="1">
      <alignment/>
    </xf>
    <xf numFmtId="0" fontId="6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3" fontId="23" fillId="0" borderId="0" xfId="0" applyNumberFormat="1" applyFont="1" applyAlignment="1">
      <alignment/>
    </xf>
    <xf numFmtId="0" fontId="24" fillId="34" borderId="10" xfId="0" applyFont="1" applyFill="1" applyBorder="1" applyAlignment="1">
      <alignment horizontal="left" vertical="center"/>
    </xf>
    <xf numFmtId="0" fontId="23" fillId="34" borderId="10" xfId="0" applyFont="1" applyFill="1" applyBorder="1" applyAlignment="1">
      <alignment horizontal="left" vertical="center" wrapText="1"/>
    </xf>
    <xf numFmtId="3" fontId="23" fillId="34" borderId="10" xfId="0" applyNumberFormat="1" applyFont="1" applyFill="1" applyBorder="1" applyAlignment="1">
      <alignment/>
    </xf>
    <xf numFmtId="0" fontId="23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2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3" fontId="19" fillId="0" borderId="10" xfId="0" applyNumberFormat="1" applyFont="1" applyBorder="1" applyAlignment="1">
      <alignment horizontal="right"/>
    </xf>
    <xf numFmtId="167" fontId="59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64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22" fillId="34" borderId="0" xfId="0" applyNumberFormat="1" applyFont="1" applyFill="1" applyAlignment="1">
      <alignment/>
    </xf>
    <xf numFmtId="167" fontId="6" fillId="34" borderId="0" xfId="0" applyNumberFormat="1" applyFont="1" applyFill="1" applyAlignment="1">
      <alignment/>
    </xf>
    <xf numFmtId="167" fontId="23" fillId="34" borderId="0" xfId="0" applyNumberFormat="1" applyFont="1" applyFill="1" applyAlignment="1">
      <alignment/>
    </xf>
    <xf numFmtId="167" fontId="2" fillId="34" borderId="0" xfId="0" applyNumberFormat="1" applyFont="1" applyFill="1" applyAlignment="1">
      <alignment/>
    </xf>
    <xf numFmtId="167" fontId="6" fillId="34" borderId="0" xfId="0" applyNumberFormat="1" applyFont="1" applyFill="1" applyBorder="1" applyAlignment="1">
      <alignment/>
    </xf>
    <xf numFmtId="167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10" xfId="0" applyFont="1" applyFill="1" applyBorder="1" applyAlignment="1">
      <alignment vertical="center" wrapText="1"/>
    </xf>
    <xf numFmtId="164" fontId="14" fillId="0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/>
    </xf>
    <xf numFmtId="167" fontId="21" fillId="0" borderId="0" xfId="0" applyNumberFormat="1" applyFont="1" applyAlignment="1">
      <alignment/>
    </xf>
    <xf numFmtId="0" fontId="14" fillId="0" borderId="0" xfId="0" applyFont="1" applyAlignment="1">
      <alignment/>
    </xf>
    <xf numFmtId="3" fontId="21" fillId="0" borderId="0" xfId="0" applyNumberFormat="1" applyFont="1" applyAlignment="1">
      <alignment/>
    </xf>
    <xf numFmtId="164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2" fontId="59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56.7109375" style="4" bestFit="1" customWidth="1"/>
    <col min="2" max="2" width="13.140625" style="8" customWidth="1"/>
    <col min="3" max="3" width="13.421875" style="8" customWidth="1"/>
    <col min="4" max="16384" width="9.140625" style="4" customWidth="1"/>
  </cols>
  <sheetData>
    <row r="3" spans="1:3" ht="15">
      <c r="A3" s="161" t="s">
        <v>264</v>
      </c>
      <c r="B3" s="161"/>
      <c r="C3" s="162"/>
    </row>
    <row r="4" spans="1:3" ht="15.75">
      <c r="A4" s="163" t="s">
        <v>0</v>
      </c>
      <c r="B4" s="164"/>
      <c r="C4" s="162"/>
    </row>
    <row r="5" spans="1:3" ht="15.75">
      <c r="A5" s="165" t="s">
        <v>19</v>
      </c>
      <c r="B5" s="164"/>
      <c r="C5" s="166"/>
    </row>
    <row r="10" spans="1:3" ht="42.75">
      <c r="A10" s="7" t="s">
        <v>18</v>
      </c>
      <c r="B10" s="9" t="s">
        <v>20</v>
      </c>
      <c r="C10" s="10" t="s">
        <v>156</v>
      </c>
    </row>
    <row r="11" spans="1:3" ht="15">
      <c r="A11" s="1" t="s">
        <v>1</v>
      </c>
      <c r="B11" s="5">
        <v>1534</v>
      </c>
      <c r="C11" s="11">
        <v>1941</v>
      </c>
    </row>
    <row r="12" spans="1:3" ht="15">
      <c r="A12" s="1" t="s">
        <v>2</v>
      </c>
      <c r="B12" s="5">
        <v>387</v>
      </c>
      <c r="C12" s="11">
        <v>502</v>
      </c>
    </row>
    <row r="13" spans="1:3" ht="15">
      <c r="A13" s="1" t="s">
        <v>3</v>
      </c>
      <c r="B13" s="5">
        <v>4731</v>
      </c>
      <c r="C13" s="11">
        <v>5431</v>
      </c>
    </row>
    <row r="14" spans="1:3" ht="15">
      <c r="A14" s="1" t="s">
        <v>4</v>
      </c>
      <c r="B14" s="5">
        <v>1512</v>
      </c>
      <c r="C14" s="11">
        <v>1512</v>
      </c>
    </row>
    <row r="15" spans="1:3" ht="15">
      <c r="A15" s="1" t="s">
        <v>5</v>
      </c>
      <c r="B15" s="5">
        <v>13039</v>
      </c>
      <c r="C15" s="11">
        <v>12188</v>
      </c>
    </row>
    <row r="16" spans="1:3" ht="15">
      <c r="A16" s="1" t="s">
        <v>6</v>
      </c>
      <c r="B16" s="5">
        <v>296</v>
      </c>
      <c r="C16" s="11">
        <v>296</v>
      </c>
    </row>
    <row r="17" spans="1:3" ht="15">
      <c r="A17" s="1" t="s">
        <v>7</v>
      </c>
      <c r="B17" s="5">
        <v>5195</v>
      </c>
      <c r="C17" s="11">
        <v>5195</v>
      </c>
    </row>
    <row r="18" spans="1:3" ht="15">
      <c r="A18" s="1" t="s">
        <v>8</v>
      </c>
      <c r="B18" s="5">
        <v>200</v>
      </c>
      <c r="C18" s="11">
        <v>200</v>
      </c>
    </row>
    <row r="19" spans="1:3" ht="15">
      <c r="A19" s="2" t="s">
        <v>9</v>
      </c>
      <c r="B19" s="6">
        <f>SUM(B11:B18)</f>
        <v>26894</v>
      </c>
      <c r="C19" s="12">
        <f>SUM(C11:C18)</f>
        <v>27265</v>
      </c>
    </row>
    <row r="20" spans="1:3" ht="15">
      <c r="A20" s="2" t="s">
        <v>10</v>
      </c>
      <c r="B20" s="6">
        <v>417</v>
      </c>
      <c r="C20" s="12">
        <v>417</v>
      </c>
    </row>
    <row r="21" spans="1:3" ht="15">
      <c r="A21" s="3" t="s">
        <v>11</v>
      </c>
      <c r="B21" s="6">
        <f>SUM(B19:B20)</f>
        <v>27311</v>
      </c>
      <c r="C21" s="12">
        <f>SUM(C19:C20)</f>
        <v>27682</v>
      </c>
    </row>
    <row r="22" spans="1:3" ht="15">
      <c r="A22" s="1" t="s">
        <v>12</v>
      </c>
      <c r="B22" s="5">
        <v>10793</v>
      </c>
      <c r="C22" s="11">
        <v>11164</v>
      </c>
    </row>
    <row r="23" spans="1:3" ht="15">
      <c r="A23" s="1" t="s">
        <v>13</v>
      </c>
      <c r="B23" s="5">
        <v>1000</v>
      </c>
      <c r="C23" s="11">
        <v>1000</v>
      </c>
    </row>
    <row r="24" spans="1:3" ht="15">
      <c r="A24" s="1" t="s">
        <v>14</v>
      </c>
      <c r="B24" s="5">
        <v>664</v>
      </c>
      <c r="C24" s="11">
        <v>664</v>
      </c>
    </row>
    <row r="25" spans="1:3" ht="15">
      <c r="A25" s="2" t="s">
        <v>15</v>
      </c>
      <c r="B25" s="6">
        <f>SUM(B22:B24)</f>
        <v>12457</v>
      </c>
      <c r="C25" s="12">
        <f>SUM(C22:C24)</f>
        <v>12828</v>
      </c>
    </row>
    <row r="26" spans="1:3" ht="15">
      <c r="A26" s="2" t="s">
        <v>16</v>
      </c>
      <c r="B26" s="6">
        <v>14854</v>
      </c>
      <c r="C26" s="12">
        <v>14854</v>
      </c>
    </row>
    <row r="27" spans="1:3" ht="15">
      <c r="A27" s="3" t="s">
        <v>17</v>
      </c>
      <c r="B27" s="6">
        <f>SUM(B25:B26)</f>
        <v>27311</v>
      </c>
      <c r="C27" s="12">
        <f>SUM(C25:C26)</f>
        <v>27682</v>
      </c>
    </row>
  </sheetData>
  <sheetProtection/>
  <mergeCells count="3"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4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48.8515625" style="0" bestFit="1" customWidth="1"/>
    <col min="3" max="3" width="11.00390625" style="15" customWidth="1"/>
    <col min="4" max="4" width="12.28125" style="15" customWidth="1"/>
    <col min="5" max="5" width="9.140625" style="15" customWidth="1"/>
    <col min="6" max="6" width="10.7109375" style="0" customWidth="1"/>
  </cols>
  <sheetData>
    <row r="2" spans="1:6" ht="15">
      <c r="A2" s="161" t="s">
        <v>265</v>
      </c>
      <c r="B2" s="161"/>
      <c r="C2" s="161"/>
      <c r="D2" s="161"/>
      <c r="E2" s="161"/>
      <c r="F2" s="161"/>
    </row>
    <row r="3" spans="1:6" ht="15">
      <c r="A3" s="167"/>
      <c r="B3" s="167"/>
      <c r="C3" s="167"/>
      <c r="D3" s="167"/>
      <c r="E3" s="167"/>
      <c r="F3" s="167"/>
    </row>
    <row r="4" spans="1:6" ht="15">
      <c r="A4" s="15"/>
      <c r="B4" s="15"/>
      <c r="F4" s="15"/>
    </row>
    <row r="5" spans="1:6" ht="15.75" customHeight="1">
      <c r="A5" s="168" t="s">
        <v>21</v>
      </c>
      <c r="B5" s="168"/>
      <c r="C5" s="168"/>
      <c r="D5" s="168"/>
      <c r="E5" s="168"/>
      <c r="F5" s="168"/>
    </row>
    <row r="6" spans="1:6" ht="15.75">
      <c r="A6" s="169" t="s">
        <v>22</v>
      </c>
      <c r="B6" s="169"/>
      <c r="C6" s="169"/>
      <c r="D6" s="169"/>
      <c r="E6" s="169"/>
      <c r="F6" s="169"/>
    </row>
    <row r="7" spans="1:6" s="15" customFormat="1" ht="15.75">
      <c r="A7" s="157"/>
      <c r="B7" s="157"/>
      <c r="C7" s="157"/>
      <c r="D7" s="157"/>
      <c r="E7" s="157"/>
      <c r="F7" s="157"/>
    </row>
    <row r="8" spans="1:6" ht="38.25">
      <c r="A8" s="158" t="s">
        <v>23</v>
      </c>
      <c r="B8" s="159" t="s">
        <v>24</v>
      </c>
      <c r="C8" s="159" t="s">
        <v>20</v>
      </c>
      <c r="D8" s="159" t="s">
        <v>109</v>
      </c>
      <c r="E8" s="160" t="s">
        <v>25</v>
      </c>
      <c r="F8" s="160" t="s">
        <v>26</v>
      </c>
    </row>
    <row r="9" spans="1:6" ht="15">
      <c r="A9" s="18" t="s">
        <v>27</v>
      </c>
      <c r="B9" s="19" t="s">
        <v>28</v>
      </c>
      <c r="C9" s="19">
        <v>316</v>
      </c>
      <c r="D9" s="19">
        <v>723</v>
      </c>
      <c r="E9" s="1">
        <v>723</v>
      </c>
      <c r="F9" s="1"/>
    </row>
    <row r="10" spans="1:6" ht="15">
      <c r="A10" s="22" t="s">
        <v>29</v>
      </c>
      <c r="B10" s="23" t="s">
        <v>30</v>
      </c>
      <c r="C10" s="23">
        <f>SUM(C9)</f>
        <v>316</v>
      </c>
      <c r="D10" s="23">
        <f>SUM(D9)</f>
        <v>723</v>
      </c>
      <c r="E10" s="2">
        <v>723</v>
      </c>
      <c r="F10" s="2">
        <v>0</v>
      </c>
    </row>
    <row r="11" spans="1:6" ht="15">
      <c r="A11" s="21" t="s">
        <v>31</v>
      </c>
      <c r="B11" s="20" t="s">
        <v>32</v>
      </c>
      <c r="C11" s="20">
        <v>690</v>
      </c>
      <c r="D11" s="20">
        <v>690</v>
      </c>
      <c r="E11" s="1">
        <v>690</v>
      </c>
      <c r="F11" s="1"/>
    </row>
    <row r="12" spans="1:6" ht="25.5">
      <c r="A12" s="21" t="s">
        <v>33</v>
      </c>
      <c r="B12" s="20" t="s">
        <v>34</v>
      </c>
      <c r="C12" s="20">
        <v>528</v>
      </c>
      <c r="D12" s="20">
        <v>528</v>
      </c>
      <c r="E12" s="1">
        <v>528</v>
      </c>
      <c r="F12" s="1"/>
    </row>
    <row r="13" spans="1:6" ht="15">
      <c r="A13" s="25" t="s">
        <v>35</v>
      </c>
      <c r="B13" s="23" t="s">
        <v>36</v>
      </c>
      <c r="C13" s="23">
        <f>SUM(C11:C12)</f>
        <v>1218</v>
      </c>
      <c r="D13" s="23">
        <f>SUM(D11:D12)</f>
        <v>1218</v>
      </c>
      <c r="E13" s="2">
        <v>1218</v>
      </c>
      <c r="F13" s="2">
        <v>0</v>
      </c>
    </row>
    <row r="14" spans="1:6" ht="15">
      <c r="A14" s="26" t="s">
        <v>37</v>
      </c>
      <c r="B14" s="27" t="s">
        <v>38</v>
      </c>
      <c r="C14" s="27">
        <f>SUM(C13,C10)</f>
        <v>1534</v>
      </c>
      <c r="D14" s="27">
        <f>SUM(D13,D10)</f>
        <v>1941</v>
      </c>
      <c r="E14" s="2">
        <f>SUM(E10+E13)</f>
        <v>1941</v>
      </c>
      <c r="F14" s="2">
        <v>0</v>
      </c>
    </row>
    <row r="15" spans="1:6" ht="28.5">
      <c r="A15" s="28" t="s">
        <v>39</v>
      </c>
      <c r="B15" s="27" t="s">
        <v>40</v>
      </c>
      <c r="C15" s="27">
        <v>387</v>
      </c>
      <c r="D15" s="27">
        <v>502</v>
      </c>
      <c r="E15" s="61">
        <v>502</v>
      </c>
      <c r="F15" s="2">
        <v>0</v>
      </c>
    </row>
    <row r="16" spans="1:6" s="42" customFormat="1" ht="12.75">
      <c r="A16" s="21" t="s">
        <v>110</v>
      </c>
      <c r="B16" s="20" t="s">
        <v>111</v>
      </c>
      <c r="C16" s="20">
        <v>20</v>
      </c>
      <c r="D16" s="20">
        <v>20</v>
      </c>
      <c r="E16" s="41">
        <v>20</v>
      </c>
      <c r="F16" s="41"/>
    </row>
    <row r="17" spans="1:6" ht="15">
      <c r="A17" s="21" t="s">
        <v>41</v>
      </c>
      <c r="B17" s="20" t="s">
        <v>42</v>
      </c>
      <c r="C17" s="20">
        <v>655</v>
      </c>
      <c r="D17" s="20">
        <v>655</v>
      </c>
      <c r="E17" s="1">
        <v>300</v>
      </c>
      <c r="F17" s="1">
        <v>355</v>
      </c>
    </row>
    <row r="18" spans="1:6" ht="15">
      <c r="A18" s="25" t="s">
        <v>43</v>
      </c>
      <c r="B18" s="23" t="s">
        <v>44</v>
      </c>
      <c r="C18" s="23">
        <f>SUM(C16:C17)</f>
        <v>675</v>
      </c>
      <c r="D18" s="23">
        <f>SUM(D16:D17)</f>
        <v>675</v>
      </c>
      <c r="E18" s="2">
        <v>320</v>
      </c>
      <c r="F18" s="2">
        <f>SUM(F16:F17)</f>
        <v>355</v>
      </c>
    </row>
    <row r="19" spans="1:6" ht="15">
      <c r="A19" s="21" t="s">
        <v>45</v>
      </c>
      <c r="B19" s="20" t="s">
        <v>46</v>
      </c>
      <c r="C19" s="20">
        <v>60</v>
      </c>
      <c r="D19" s="20">
        <v>50</v>
      </c>
      <c r="E19" s="1">
        <v>50</v>
      </c>
      <c r="F19" s="1"/>
    </row>
    <row r="20" spans="1:6" ht="15">
      <c r="A20" s="21" t="s">
        <v>47</v>
      </c>
      <c r="B20" s="20" t="s">
        <v>48</v>
      </c>
      <c r="C20" s="20">
        <v>60</v>
      </c>
      <c r="D20" s="20">
        <v>70</v>
      </c>
      <c r="E20" s="1">
        <v>70</v>
      </c>
      <c r="F20" s="1"/>
    </row>
    <row r="21" spans="1:6" ht="15">
      <c r="A21" s="25" t="s">
        <v>49</v>
      </c>
      <c r="B21" s="23" t="s">
        <v>50</v>
      </c>
      <c r="C21" s="23">
        <f>SUM(C19:C20)</f>
        <v>120</v>
      </c>
      <c r="D21" s="23">
        <f>SUM(D19:D20)</f>
        <v>120</v>
      </c>
      <c r="E21" s="2">
        <v>120</v>
      </c>
      <c r="F21" s="2">
        <v>0</v>
      </c>
    </row>
    <row r="22" spans="1:6" ht="15">
      <c r="A22" s="21" t="s">
        <v>51</v>
      </c>
      <c r="B22" s="20" t="s">
        <v>52</v>
      </c>
      <c r="C22" s="43">
        <v>835</v>
      </c>
      <c r="D22" s="20">
        <v>835</v>
      </c>
      <c r="E22" s="1">
        <v>835</v>
      </c>
      <c r="F22" s="1"/>
    </row>
    <row r="23" spans="1:6" ht="15">
      <c r="A23" s="21" t="s">
        <v>53</v>
      </c>
      <c r="B23" s="20" t="s">
        <v>54</v>
      </c>
      <c r="C23" s="20">
        <v>670</v>
      </c>
      <c r="D23" s="20">
        <v>670</v>
      </c>
      <c r="E23" s="1">
        <v>670</v>
      </c>
      <c r="F23" s="1"/>
    </row>
    <row r="24" spans="1:6" ht="15">
      <c r="A24" s="21" t="s">
        <v>55</v>
      </c>
      <c r="B24" s="20" t="s">
        <v>56</v>
      </c>
      <c r="C24" s="20">
        <v>664</v>
      </c>
      <c r="D24" s="20">
        <v>1364</v>
      </c>
      <c r="E24" s="1">
        <v>950</v>
      </c>
      <c r="F24" s="1">
        <v>414</v>
      </c>
    </row>
    <row r="25" spans="1:6" s="64" customFormat="1" ht="15">
      <c r="A25" s="36" t="s">
        <v>57</v>
      </c>
      <c r="B25" s="62" t="s">
        <v>58</v>
      </c>
      <c r="C25" s="62">
        <f>SUM(C22:C24)</f>
        <v>2169</v>
      </c>
      <c r="D25" s="62">
        <f>SUM(D22:D24)</f>
        <v>2869</v>
      </c>
      <c r="E25" s="63">
        <f>SUM(E22:E24)</f>
        <v>2455</v>
      </c>
      <c r="F25" s="63">
        <v>414</v>
      </c>
    </row>
    <row r="26" spans="1:6" ht="15">
      <c r="A26" s="21" t="s">
        <v>59</v>
      </c>
      <c r="B26" s="20" t="s">
        <v>60</v>
      </c>
      <c r="C26" s="20">
        <v>847</v>
      </c>
      <c r="D26" s="20">
        <v>845</v>
      </c>
      <c r="E26" s="1">
        <v>637</v>
      </c>
      <c r="F26" s="1">
        <v>208</v>
      </c>
    </row>
    <row r="27" spans="1:6" ht="15">
      <c r="A27" s="21" t="s">
        <v>61</v>
      </c>
      <c r="B27" s="20" t="s">
        <v>62</v>
      </c>
      <c r="C27" s="20"/>
      <c r="D27" s="20">
        <v>1</v>
      </c>
      <c r="E27" s="1">
        <v>1</v>
      </c>
      <c r="F27" s="1"/>
    </row>
    <row r="28" spans="1:6" ht="15">
      <c r="A28" s="21" t="s">
        <v>63</v>
      </c>
      <c r="B28" s="20" t="s">
        <v>64</v>
      </c>
      <c r="C28" s="20">
        <v>920</v>
      </c>
      <c r="D28" s="20">
        <v>920</v>
      </c>
      <c r="E28" s="1">
        <v>450</v>
      </c>
      <c r="F28" s="1">
        <v>470</v>
      </c>
    </row>
    <row r="29" spans="1:6" ht="15">
      <c r="A29" s="25" t="s">
        <v>65</v>
      </c>
      <c r="B29" s="23" t="s">
        <v>66</v>
      </c>
      <c r="C29" s="23">
        <f>SUM(C26:C28)</f>
        <v>1767</v>
      </c>
      <c r="D29" s="23">
        <f>SUM(D26:D28)</f>
        <v>1766</v>
      </c>
      <c r="E29" s="2">
        <f>SUM(E26:E28)</f>
        <v>1088</v>
      </c>
      <c r="F29" s="2">
        <f>SUM(F26:F28)</f>
        <v>678</v>
      </c>
    </row>
    <row r="30" spans="1:6" ht="15">
      <c r="A30" s="28" t="s">
        <v>67</v>
      </c>
      <c r="B30" s="27" t="s">
        <v>68</v>
      </c>
      <c r="C30" s="27">
        <f>SUM(C18+C21+C25+C29)</f>
        <v>4731</v>
      </c>
      <c r="D30" s="27">
        <f>SUM(D18+D21+D25+D29)</f>
        <v>5430</v>
      </c>
      <c r="E30" s="2">
        <f>SUM(E18+E21+E25+E29)</f>
        <v>3983</v>
      </c>
      <c r="F30" s="2">
        <f>SUM(F18+F21+F25+F29)</f>
        <v>1447</v>
      </c>
    </row>
    <row r="31" spans="1:6" ht="15">
      <c r="A31" s="29" t="s">
        <v>69</v>
      </c>
      <c r="B31" s="20" t="s">
        <v>70</v>
      </c>
      <c r="C31" s="20">
        <v>1512</v>
      </c>
      <c r="D31" s="20">
        <v>1512</v>
      </c>
      <c r="E31" s="1">
        <v>1512</v>
      </c>
      <c r="F31" s="1"/>
    </row>
    <row r="32" spans="1:6" ht="15">
      <c r="A32" s="30" t="s">
        <v>71</v>
      </c>
      <c r="B32" s="27" t="s">
        <v>72</v>
      </c>
      <c r="C32" s="27">
        <f>SUM(C31)</f>
        <v>1512</v>
      </c>
      <c r="D32" s="27">
        <f>SUM(D31)</f>
        <v>1512</v>
      </c>
      <c r="E32" s="2">
        <v>1512</v>
      </c>
      <c r="F32" s="2"/>
    </row>
    <row r="33" spans="1:11" s="15" customFormat="1" ht="15">
      <c r="A33" s="29" t="s">
        <v>112</v>
      </c>
      <c r="B33" s="20" t="s">
        <v>113</v>
      </c>
      <c r="C33" s="20"/>
      <c r="D33" s="20">
        <v>96</v>
      </c>
      <c r="E33" s="41">
        <v>96</v>
      </c>
      <c r="F33" s="41"/>
      <c r="K33" s="15" t="s">
        <v>116</v>
      </c>
    </row>
    <row r="34" spans="1:6" s="45" customFormat="1" ht="15">
      <c r="A34" s="36" t="s">
        <v>114</v>
      </c>
      <c r="B34" s="23" t="s">
        <v>115</v>
      </c>
      <c r="C34" s="23">
        <f>SUM(C33)</f>
        <v>0</v>
      </c>
      <c r="D34" s="23">
        <f>SUM(D33)</f>
        <v>96</v>
      </c>
      <c r="E34" s="44">
        <v>96</v>
      </c>
      <c r="F34" s="44"/>
    </row>
    <row r="35" spans="1:6" ht="15">
      <c r="A35" s="31" t="s">
        <v>73</v>
      </c>
      <c r="B35" s="20" t="s">
        <v>74</v>
      </c>
      <c r="C35" s="20">
        <v>136</v>
      </c>
      <c r="D35" s="20">
        <v>136</v>
      </c>
      <c r="E35" s="1"/>
      <c r="F35" s="1">
        <v>136</v>
      </c>
    </row>
    <row r="36" spans="1:6" ht="15">
      <c r="A36" s="31" t="s">
        <v>75</v>
      </c>
      <c r="B36" s="20" t="s">
        <v>76</v>
      </c>
      <c r="C36" s="20">
        <v>280</v>
      </c>
      <c r="D36" s="20">
        <v>280</v>
      </c>
      <c r="E36" s="1"/>
      <c r="F36" s="1">
        <v>280</v>
      </c>
    </row>
    <row r="37" spans="1:6" ht="15">
      <c r="A37" s="32" t="s">
        <v>77</v>
      </c>
      <c r="B37" s="20" t="s">
        <v>78</v>
      </c>
      <c r="C37" s="20">
        <v>12623</v>
      </c>
      <c r="D37" s="20">
        <v>11677</v>
      </c>
      <c r="E37" s="1">
        <v>11677</v>
      </c>
      <c r="F37" s="1"/>
    </row>
    <row r="38" spans="1:6" ht="15">
      <c r="A38" s="30" t="s">
        <v>79</v>
      </c>
      <c r="B38" s="27" t="s">
        <v>80</v>
      </c>
      <c r="C38" s="27">
        <f>SUM(C34:C37)</f>
        <v>13039</v>
      </c>
      <c r="D38" s="27">
        <f>SUM(D34:D37)</f>
        <v>12189</v>
      </c>
      <c r="E38" s="2">
        <f>SUM(E34:E37)</f>
        <v>11773</v>
      </c>
      <c r="F38" s="2">
        <f>SUM(F35:F37)</f>
        <v>416</v>
      </c>
    </row>
    <row r="39" spans="1:6" ht="15.75">
      <c r="A39" s="46" t="s">
        <v>81</v>
      </c>
      <c r="B39" s="27"/>
      <c r="C39" s="27">
        <f>SUM(C14+C15+C30+C32+C38)</f>
        <v>21203</v>
      </c>
      <c r="D39" s="27">
        <f>SUM(D14+D15+D30+D32+D38)</f>
        <v>21574</v>
      </c>
      <c r="E39" s="33">
        <f>SUM(E14+E15+E30+E32+E38)</f>
        <v>19711</v>
      </c>
      <c r="F39" s="33">
        <f>SUM(F14+F15+F30+F32+F38)</f>
        <v>1863</v>
      </c>
    </row>
    <row r="40" spans="1:6" ht="15">
      <c r="A40" s="34" t="s">
        <v>82</v>
      </c>
      <c r="B40" s="20" t="s">
        <v>83</v>
      </c>
      <c r="C40" s="20">
        <v>102</v>
      </c>
      <c r="D40" s="20">
        <v>122</v>
      </c>
      <c r="E40" s="1">
        <v>122</v>
      </c>
      <c r="F40" s="1"/>
    </row>
    <row r="41" spans="1:6" ht="15">
      <c r="A41" s="34" t="s">
        <v>84</v>
      </c>
      <c r="B41" s="20" t="s">
        <v>85</v>
      </c>
      <c r="C41" s="20">
        <v>131</v>
      </c>
      <c r="D41" s="20">
        <v>111</v>
      </c>
      <c r="E41" s="1">
        <v>111</v>
      </c>
      <c r="F41" s="1"/>
    </row>
    <row r="42" spans="1:6" ht="15">
      <c r="A42" s="24" t="s">
        <v>86</v>
      </c>
      <c r="B42" s="20" t="s">
        <v>87</v>
      </c>
      <c r="C42" s="20">
        <v>63</v>
      </c>
      <c r="D42" s="20">
        <v>63</v>
      </c>
      <c r="E42" s="1">
        <v>63</v>
      </c>
      <c r="F42" s="1"/>
    </row>
    <row r="43" spans="1:6" ht="15">
      <c r="A43" s="35" t="s">
        <v>88</v>
      </c>
      <c r="B43" s="27" t="s">
        <v>89</v>
      </c>
      <c r="C43" s="27">
        <f>SUM(C40:C42)</f>
        <v>296</v>
      </c>
      <c r="D43" s="27">
        <f>SUM(D40:D42)</f>
        <v>296</v>
      </c>
      <c r="E43" s="2">
        <v>296</v>
      </c>
      <c r="F43" s="2">
        <v>0</v>
      </c>
    </row>
    <row r="44" spans="1:6" ht="15">
      <c r="A44" s="29" t="s">
        <v>90</v>
      </c>
      <c r="B44" s="20" t="s">
        <v>91</v>
      </c>
      <c r="C44" s="20">
        <v>4040</v>
      </c>
      <c r="D44" s="20">
        <v>4040</v>
      </c>
      <c r="E44" s="1">
        <v>4040</v>
      </c>
      <c r="F44" s="1"/>
    </row>
    <row r="45" spans="1:6" ht="15">
      <c r="A45" s="29" t="s">
        <v>92</v>
      </c>
      <c r="B45" s="20" t="s">
        <v>93</v>
      </c>
      <c r="C45" s="20">
        <v>51</v>
      </c>
      <c r="D45" s="20">
        <v>51</v>
      </c>
      <c r="E45" s="1">
        <v>51</v>
      </c>
      <c r="F45" s="1"/>
    </row>
    <row r="46" spans="1:6" ht="15">
      <c r="A46" s="29" t="s">
        <v>94</v>
      </c>
      <c r="B46" s="20" t="s">
        <v>95</v>
      </c>
      <c r="C46" s="20">
        <v>1104</v>
      </c>
      <c r="D46" s="20">
        <v>1104</v>
      </c>
      <c r="E46" s="1">
        <v>1104</v>
      </c>
      <c r="F46" s="1"/>
    </row>
    <row r="47" spans="1:6" ht="15">
      <c r="A47" s="30" t="s">
        <v>96</v>
      </c>
      <c r="B47" s="27" t="s">
        <v>97</v>
      </c>
      <c r="C47" s="27">
        <f>SUM(C44:C46)</f>
        <v>5195</v>
      </c>
      <c r="D47" s="27">
        <f>SUM(D44:D46)</f>
        <v>5195</v>
      </c>
      <c r="E47" s="2">
        <f>SUM(E44:E46)</f>
        <v>5195</v>
      </c>
      <c r="F47" s="2">
        <v>0</v>
      </c>
    </row>
    <row r="48" spans="1:6" ht="15">
      <c r="A48" s="29" t="s">
        <v>98</v>
      </c>
      <c r="B48" s="20" t="s">
        <v>99</v>
      </c>
      <c r="C48" s="20">
        <v>200</v>
      </c>
      <c r="D48" s="20">
        <v>200</v>
      </c>
      <c r="E48" s="1"/>
      <c r="F48" s="1">
        <v>200</v>
      </c>
    </row>
    <row r="49" spans="1:6" ht="15">
      <c r="A49" s="30" t="s">
        <v>100</v>
      </c>
      <c r="B49" s="27" t="s">
        <v>101</v>
      </c>
      <c r="C49" s="27">
        <f>SUM(C48)</f>
        <v>200</v>
      </c>
      <c r="D49" s="27">
        <f>SUM(D48)</f>
        <v>200</v>
      </c>
      <c r="E49" s="2">
        <v>0</v>
      </c>
      <c r="F49" s="2">
        <v>200</v>
      </c>
    </row>
    <row r="50" spans="1:6" s="48" customFormat="1" ht="15.75">
      <c r="A50" s="46" t="s">
        <v>102</v>
      </c>
      <c r="B50" s="37"/>
      <c r="C50" s="37">
        <f>SUM(C49,C47,C43)</f>
        <v>5691</v>
      </c>
      <c r="D50" s="37">
        <f>SUM(D49,D47,D43)</f>
        <v>5691</v>
      </c>
      <c r="E50" s="47">
        <f>SUM(E43+E47)</f>
        <v>5491</v>
      </c>
      <c r="F50" s="47">
        <v>200</v>
      </c>
    </row>
    <row r="51" spans="1:6" s="48" customFormat="1" ht="15.75">
      <c r="A51" s="49" t="s">
        <v>103</v>
      </c>
      <c r="B51" s="50" t="s">
        <v>104</v>
      </c>
      <c r="C51" s="50">
        <f>SUM(C39+C50)</f>
        <v>26894</v>
      </c>
      <c r="D51" s="50">
        <f>SUM(D39+D50)</f>
        <v>27265</v>
      </c>
      <c r="E51" s="38">
        <f>SUM(E39+E50)</f>
        <v>25202</v>
      </c>
      <c r="F51" s="38">
        <f>SUM(F39+F50)</f>
        <v>2063</v>
      </c>
    </row>
    <row r="52" spans="1:6" s="48" customFormat="1" ht="15">
      <c r="A52" s="51" t="s">
        <v>105</v>
      </c>
      <c r="B52" s="52" t="s">
        <v>106</v>
      </c>
      <c r="C52" s="76">
        <v>417</v>
      </c>
      <c r="D52" s="76">
        <v>417</v>
      </c>
      <c r="E52" s="53">
        <v>417</v>
      </c>
      <c r="F52" s="54"/>
    </row>
    <row r="53" spans="1:6" s="48" customFormat="1" ht="15.75">
      <c r="A53" s="55" t="s">
        <v>107</v>
      </c>
      <c r="B53" s="56" t="s">
        <v>108</v>
      </c>
      <c r="C53" s="77">
        <f>SUM(C52)</f>
        <v>417</v>
      </c>
      <c r="D53" s="77">
        <f>SUM(D52)</f>
        <v>417</v>
      </c>
      <c r="E53" s="57">
        <v>417</v>
      </c>
      <c r="F53" s="58"/>
    </row>
    <row r="54" spans="1:6" s="48" customFormat="1" ht="15.75">
      <c r="A54" s="59" t="s">
        <v>11</v>
      </c>
      <c r="B54" s="60"/>
      <c r="C54" s="75">
        <f>SUM(C51+C53)</f>
        <v>27311</v>
      </c>
      <c r="D54" s="75">
        <f>SUM(D51+D53)</f>
        <v>27682</v>
      </c>
      <c r="E54" s="38">
        <f>SUM(E51+E53)</f>
        <v>25619</v>
      </c>
      <c r="F54" s="38">
        <f>SUM(F51+F53)</f>
        <v>2063</v>
      </c>
    </row>
  </sheetData>
  <sheetProtection/>
  <mergeCells count="4">
    <mergeCell ref="A2:F2"/>
    <mergeCell ref="A3:F3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I12" sqref="I12"/>
    </sheetView>
  </sheetViews>
  <sheetFormatPr defaultColWidth="46.140625" defaultRowHeight="15"/>
  <cols>
    <col min="1" max="1" width="46.140625" style="4" customWidth="1"/>
    <col min="2" max="2" width="7.140625" style="4" bestFit="1" customWidth="1"/>
    <col min="3" max="3" width="9.140625" style="4" customWidth="1"/>
    <col min="4" max="4" width="10.00390625" style="4" customWidth="1"/>
    <col min="5" max="5" width="13.8515625" style="4" hidden="1" customWidth="1"/>
    <col min="6" max="255" width="9.140625" style="4" customWidth="1"/>
    <col min="256" max="16384" width="46.140625" style="4" customWidth="1"/>
  </cols>
  <sheetData>
    <row r="2" spans="1:7" ht="15">
      <c r="A2" s="161" t="s">
        <v>266</v>
      </c>
      <c r="B2" s="161"/>
      <c r="C2" s="161"/>
      <c r="D2" s="161"/>
      <c r="E2" s="161"/>
      <c r="F2" s="162"/>
      <c r="G2" s="162"/>
    </row>
    <row r="3" spans="1:7" ht="15.75">
      <c r="A3" s="163" t="s">
        <v>117</v>
      </c>
      <c r="B3" s="163"/>
      <c r="C3" s="164"/>
      <c r="D3" s="164"/>
      <c r="E3" s="164"/>
      <c r="F3" s="166"/>
      <c r="G3" s="166"/>
    </row>
    <row r="4" spans="1:7" ht="15.75">
      <c r="A4" s="163" t="s">
        <v>118</v>
      </c>
      <c r="B4" s="163"/>
      <c r="C4" s="164"/>
      <c r="D4" s="164"/>
      <c r="E4" s="164"/>
      <c r="F4" s="162"/>
      <c r="G4" s="162"/>
    </row>
    <row r="5" spans="1:5" ht="15.75">
      <c r="A5" s="13"/>
      <c r="B5" s="13"/>
      <c r="C5" s="40"/>
      <c r="D5" s="40"/>
      <c r="E5" s="40"/>
    </row>
    <row r="6" spans="1:5" ht="15.75">
      <c r="A6" s="13"/>
      <c r="B6" s="13"/>
      <c r="C6" s="40"/>
      <c r="D6" s="40"/>
      <c r="E6" s="40"/>
    </row>
    <row r="7" spans="1:7" ht="51.75">
      <c r="A7" s="16" t="s">
        <v>23</v>
      </c>
      <c r="B7" s="17" t="s">
        <v>119</v>
      </c>
      <c r="C7" s="17" t="s">
        <v>155</v>
      </c>
      <c r="D7" s="70" t="s">
        <v>156</v>
      </c>
      <c r="E7" s="69" t="s">
        <v>120</v>
      </c>
      <c r="F7" s="72" t="s">
        <v>25</v>
      </c>
      <c r="G7" s="72" t="s">
        <v>26</v>
      </c>
    </row>
    <row r="8" spans="1:7" ht="25.5">
      <c r="A8" s="65" t="s">
        <v>121</v>
      </c>
      <c r="B8" s="24" t="s">
        <v>122</v>
      </c>
      <c r="C8" s="1">
        <v>7722</v>
      </c>
      <c r="D8" s="71">
        <v>7722</v>
      </c>
      <c r="E8" s="1"/>
      <c r="F8" s="1">
        <v>7722</v>
      </c>
      <c r="G8" s="1"/>
    </row>
    <row r="9" spans="1:7" ht="25.5">
      <c r="A9" s="21" t="s">
        <v>123</v>
      </c>
      <c r="B9" s="24" t="s">
        <v>124</v>
      </c>
      <c r="C9" s="1">
        <v>1512</v>
      </c>
      <c r="D9" s="71">
        <v>1512</v>
      </c>
      <c r="E9" s="1"/>
      <c r="F9" s="1">
        <v>1512</v>
      </c>
      <c r="G9" s="1"/>
    </row>
    <row r="10" spans="1:7" ht="25.5">
      <c r="A10" s="21" t="s">
        <v>125</v>
      </c>
      <c r="B10" s="24" t="s">
        <v>126</v>
      </c>
      <c r="C10" s="1">
        <v>1200</v>
      </c>
      <c r="D10" s="71">
        <v>1200</v>
      </c>
      <c r="E10" s="1"/>
      <c r="F10" s="1">
        <v>1200</v>
      </c>
      <c r="G10" s="1"/>
    </row>
    <row r="11" spans="1:7" ht="15">
      <c r="A11" s="21" t="s">
        <v>127</v>
      </c>
      <c r="B11" s="24" t="s">
        <v>128</v>
      </c>
      <c r="C11" s="1">
        <v>359</v>
      </c>
      <c r="D11" s="71">
        <v>730</v>
      </c>
      <c r="E11" s="1"/>
      <c r="F11" s="1">
        <v>730</v>
      </c>
      <c r="G11" s="1"/>
    </row>
    <row r="12" spans="1:7" ht="15">
      <c r="A12" s="25" t="s">
        <v>129</v>
      </c>
      <c r="B12" s="66" t="s">
        <v>130</v>
      </c>
      <c r="C12" s="2">
        <f>SUM(C8:C11)</f>
        <v>10793</v>
      </c>
      <c r="D12" s="73">
        <f>SUM(D8:D11)</f>
        <v>11164</v>
      </c>
      <c r="E12" s="73">
        <f>SUM(E8:E11)</f>
        <v>0</v>
      </c>
      <c r="F12" s="73">
        <f>SUM(F8:F11)</f>
        <v>11164</v>
      </c>
      <c r="G12" s="2">
        <f>SUM(G8:G11)</f>
        <v>0</v>
      </c>
    </row>
    <row r="13" spans="1:7" s="74" customFormat="1" ht="14.25">
      <c r="A13" s="25" t="s">
        <v>131</v>
      </c>
      <c r="B13" s="66" t="s">
        <v>132</v>
      </c>
      <c r="C13" s="2">
        <v>400</v>
      </c>
      <c r="D13" s="73">
        <v>400</v>
      </c>
      <c r="E13" s="2"/>
      <c r="F13" s="2">
        <v>400</v>
      </c>
      <c r="G13" s="2"/>
    </row>
    <row r="14" spans="1:7" ht="15">
      <c r="A14" s="21" t="s">
        <v>133</v>
      </c>
      <c r="B14" s="24" t="s">
        <v>134</v>
      </c>
      <c r="C14" s="1">
        <v>600</v>
      </c>
      <c r="D14" s="71">
        <v>600</v>
      </c>
      <c r="E14" s="1"/>
      <c r="F14" s="1">
        <v>600</v>
      </c>
      <c r="G14" s="1"/>
    </row>
    <row r="15" spans="1:7" ht="15">
      <c r="A15" s="25" t="s">
        <v>135</v>
      </c>
      <c r="B15" s="66" t="s">
        <v>136</v>
      </c>
      <c r="C15" s="2">
        <f>SUM(C14)</f>
        <v>600</v>
      </c>
      <c r="D15" s="2">
        <f>SUM(D14)</f>
        <v>600</v>
      </c>
      <c r="E15" s="2">
        <f>SUM(E14)</f>
        <v>0</v>
      </c>
      <c r="F15" s="2">
        <f>SUM(F14)</f>
        <v>600</v>
      </c>
      <c r="G15" s="2">
        <f>SUM(G13:G14)</f>
        <v>0</v>
      </c>
    </row>
    <row r="16" spans="1:7" ht="15">
      <c r="A16" s="25" t="s">
        <v>157</v>
      </c>
      <c r="B16" s="66" t="s">
        <v>158</v>
      </c>
      <c r="C16" s="2"/>
      <c r="D16" s="2"/>
      <c r="E16" s="2"/>
      <c r="F16" s="2">
        <v>0</v>
      </c>
      <c r="G16" s="2"/>
    </row>
    <row r="17" spans="1:7" ht="15">
      <c r="A17" s="28" t="s">
        <v>137</v>
      </c>
      <c r="B17" s="35" t="s">
        <v>138</v>
      </c>
      <c r="C17" s="2">
        <f>SUM(C13+C15+C16)</f>
        <v>1000</v>
      </c>
      <c r="D17" s="2">
        <f>SUM(D13+D15+D16)</f>
        <v>1000</v>
      </c>
      <c r="E17" s="2">
        <f>SUM(E13+E15+E16)</f>
        <v>0</v>
      </c>
      <c r="F17" s="2">
        <f>SUM(F13+F15+F16)</f>
        <v>1000</v>
      </c>
      <c r="G17" s="2">
        <f>SUM(G13+G15+G16)</f>
        <v>0</v>
      </c>
    </row>
    <row r="18" spans="1:7" ht="15">
      <c r="A18" s="29" t="s">
        <v>139</v>
      </c>
      <c r="B18" s="24" t="s">
        <v>140</v>
      </c>
      <c r="C18" s="1">
        <v>464</v>
      </c>
      <c r="D18" s="71">
        <v>464</v>
      </c>
      <c r="E18" s="1"/>
      <c r="F18" s="1">
        <v>464</v>
      </c>
      <c r="G18" s="1"/>
    </row>
    <row r="19" spans="1:7" ht="15">
      <c r="A19" s="29" t="s">
        <v>141</v>
      </c>
      <c r="B19" s="24" t="s">
        <v>142</v>
      </c>
      <c r="C19" s="1">
        <v>200</v>
      </c>
      <c r="D19" s="71">
        <v>200</v>
      </c>
      <c r="E19" s="1"/>
      <c r="F19" s="1">
        <v>200</v>
      </c>
      <c r="G19" s="1"/>
    </row>
    <row r="20" spans="1:7" ht="15">
      <c r="A20" s="29" t="s">
        <v>159</v>
      </c>
      <c r="B20" s="24" t="s">
        <v>160</v>
      </c>
      <c r="C20" s="1"/>
      <c r="D20" s="71"/>
      <c r="E20" s="1"/>
      <c r="F20" s="1">
        <v>0</v>
      </c>
      <c r="G20" s="1"/>
    </row>
    <row r="21" spans="1:7" ht="15">
      <c r="A21" s="30" t="s">
        <v>143</v>
      </c>
      <c r="B21" s="35" t="s">
        <v>144</v>
      </c>
      <c r="C21" s="2">
        <f>SUM(C18:C20)</f>
        <v>664</v>
      </c>
      <c r="D21" s="2">
        <f>SUM(D18:D20)</f>
        <v>664</v>
      </c>
      <c r="E21" s="2">
        <f>SUM(E18:E20)</f>
        <v>0</v>
      </c>
      <c r="F21" s="2">
        <f>SUM(F18:F20)</f>
        <v>664</v>
      </c>
      <c r="G21" s="2">
        <f>SUM(G18:G20)</f>
        <v>0</v>
      </c>
    </row>
    <row r="22" spans="1:7" ht="15.75">
      <c r="A22" s="67" t="s">
        <v>145</v>
      </c>
      <c r="B22" s="49" t="s">
        <v>146</v>
      </c>
      <c r="C22" s="2">
        <f>SUM(C12+C17+C21)</f>
        <v>12457</v>
      </c>
      <c r="D22" s="73">
        <f>SUM(D12+D17+D21)</f>
        <v>12828</v>
      </c>
      <c r="E22" s="73">
        <f>SUM(E12+E17+E21)</f>
        <v>0</v>
      </c>
      <c r="F22" s="73">
        <f>SUM(F12+F17+F21)</f>
        <v>12828</v>
      </c>
      <c r="G22" s="73">
        <f>SUM(G12+G17+G21)</f>
        <v>0</v>
      </c>
    </row>
    <row r="23" spans="1:7" ht="15.75">
      <c r="A23" s="59" t="s">
        <v>147</v>
      </c>
      <c r="B23" s="49"/>
      <c r="C23" s="2">
        <v>5691</v>
      </c>
      <c r="D23" s="73">
        <v>6108</v>
      </c>
      <c r="E23" s="2"/>
      <c r="F23" s="2"/>
      <c r="G23" s="2"/>
    </row>
    <row r="24" spans="1:7" ht="15.75">
      <c r="A24" s="59" t="s">
        <v>148</v>
      </c>
      <c r="B24" s="49"/>
      <c r="C24" s="2">
        <v>-5691</v>
      </c>
      <c r="D24" s="73">
        <v>-5691</v>
      </c>
      <c r="E24" s="2"/>
      <c r="F24" s="2"/>
      <c r="G24" s="2"/>
    </row>
    <row r="25" spans="1:7" ht="25.5">
      <c r="A25" s="21" t="s">
        <v>149</v>
      </c>
      <c r="B25" s="21" t="s">
        <v>150</v>
      </c>
      <c r="C25" s="1">
        <v>14854</v>
      </c>
      <c r="D25" s="71">
        <v>14854</v>
      </c>
      <c r="E25" s="1"/>
      <c r="F25" s="1">
        <v>14854</v>
      </c>
      <c r="G25" s="1"/>
    </row>
    <row r="26" spans="1:7" ht="15">
      <c r="A26" s="25" t="s">
        <v>151</v>
      </c>
      <c r="B26" s="25" t="s">
        <v>152</v>
      </c>
      <c r="C26" s="2">
        <f>SUM(C25)</f>
        <v>14854</v>
      </c>
      <c r="D26" s="73">
        <v>14854</v>
      </c>
      <c r="E26" s="2"/>
      <c r="F26" s="2">
        <f>SUM(F25)</f>
        <v>14854</v>
      </c>
      <c r="G26" s="2">
        <f>SUM(G25)</f>
        <v>0</v>
      </c>
    </row>
    <row r="27" spans="1:7" ht="15.75">
      <c r="A27" s="55" t="s">
        <v>153</v>
      </c>
      <c r="B27" s="56" t="s">
        <v>154</v>
      </c>
      <c r="C27" s="2">
        <f>SUM(C26)</f>
        <v>14854</v>
      </c>
      <c r="D27" s="73">
        <v>14854</v>
      </c>
      <c r="E27" s="2"/>
      <c r="F27" s="2">
        <f>SUM(F26)</f>
        <v>14854</v>
      </c>
      <c r="G27" s="2">
        <f>SUM(G26)</f>
        <v>0</v>
      </c>
    </row>
    <row r="28" spans="1:7" ht="15.75">
      <c r="A28" s="59" t="s">
        <v>17</v>
      </c>
      <c r="B28" s="60"/>
      <c r="C28" s="2">
        <f>SUM(C22+C27)</f>
        <v>27311</v>
      </c>
      <c r="D28" s="73">
        <f>SUM(D22+D27)</f>
        <v>27682</v>
      </c>
      <c r="E28" s="2"/>
      <c r="F28" s="2">
        <f>SUM(F22+F27)</f>
        <v>27682</v>
      </c>
      <c r="G28" s="2">
        <f>SUM(G22+G27)</f>
        <v>0</v>
      </c>
    </row>
  </sheetData>
  <sheetProtection/>
  <mergeCells count="3">
    <mergeCell ref="A2:G2"/>
    <mergeCell ref="A3:G3"/>
    <mergeCell ref="A4:G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1">
      <selection activeCell="J9" sqref="J9"/>
    </sheetView>
  </sheetViews>
  <sheetFormatPr defaultColWidth="43.7109375" defaultRowHeight="15"/>
  <cols>
    <col min="1" max="1" width="43.7109375" style="15" customWidth="1"/>
    <col min="2" max="2" width="9.8515625" style="15" bestFit="1" customWidth="1"/>
    <col min="3" max="3" width="12.421875" style="15" customWidth="1"/>
    <col min="4" max="8" width="0" style="15" hidden="1" customWidth="1"/>
    <col min="9" max="9" width="12.8515625" style="15" customWidth="1"/>
    <col min="10" max="255" width="9.140625" style="15" customWidth="1"/>
    <col min="256" max="16384" width="43.7109375" style="15" customWidth="1"/>
  </cols>
  <sheetData>
    <row r="2" spans="1:9" ht="15">
      <c r="A2" s="161" t="s">
        <v>267</v>
      </c>
      <c r="B2" s="161"/>
      <c r="C2" s="161"/>
      <c r="D2" s="161"/>
      <c r="E2" s="161"/>
      <c r="F2" s="161"/>
      <c r="G2" s="162"/>
      <c r="H2" s="162"/>
      <c r="I2" s="162"/>
    </row>
    <row r="3" spans="1:9" ht="15.75">
      <c r="A3" s="163" t="s">
        <v>161</v>
      </c>
      <c r="B3" s="164"/>
      <c r="C3" s="164"/>
      <c r="D3" s="164"/>
      <c r="E3" s="164"/>
      <c r="F3" s="164"/>
      <c r="G3" s="162"/>
      <c r="H3" s="162"/>
      <c r="I3" s="162"/>
    </row>
    <row r="4" spans="1:9" ht="19.5">
      <c r="A4" s="170" t="s">
        <v>162</v>
      </c>
      <c r="B4" s="161"/>
      <c r="C4" s="161"/>
      <c r="D4" s="161"/>
      <c r="E4" s="161"/>
      <c r="F4" s="161"/>
      <c r="G4" s="161"/>
      <c r="H4" s="161"/>
      <c r="I4" s="162"/>
    </row>
    <row r="5" spans="1:8" ht="19.5">
      <c r="A5" s="78"/>
      <c r="B5" s="14"/>
      <c r="C5" s="14"/>
      <c r="D5" s="14"/>
      <c r="E5" s="14"/>
      <c r="F5" s="14"/>
      <c r="G5" s="14"/>
      <c r="H5" s="14"/>
    </row>
    <row r="6" spans="1:8" ht="19.5">
      <c r="A6" s="78"/>
      <c r="B6" s="14"/>
      <c r="C6" s="14"/>
      <c r="D6" s="14"/>
      <c r="E6" s="14"/>
      <c r="F6" s="14"/>
      <c r="G6" s="14"/>
      <c r="H6" s="14"/>
    </row>
    <row r="7" spans="1:8" ht="19.5">
      <c r="A7" s="78"/>
      <c r="B7" s="14"/>
      <c r="C7" s="14"/>
      <c r="D7" s="14"/>
      <c r="E7" s="14"/>
      <c r="F7" s="14"/>
      <c r="G7" s="14"/>
      <c r="H7" s="14"/>
    </row>
    <row r="9" spans="1:9" ht="25.5">
      <c r="A9" s="16" t="s">
        <v>23</v>
      </c>
      <c r="B9" s="17" t="s">
        <v>24</v>
      </c>
      <c r="C9" s="72" t="s">
        <v>155</v>
      </c>
      <c r="D9" s="72" t="s">
        <v>163</v>
      </c>
      <c r="E9" s="72" t="s">
        <v>163</v>
      </c>
      <c r="F9" s="72" t="s">
        <v>163</v>
      </c>
      <c r="G9" s="72" t="s">
        <v>163</v>
      </c>
      <c r="H9" s="72" t="s">
        <v>164</v>
      </c>
      <c r="I9" s="72" t="s">
        <v>156</v>
      </c>
    </row>
    <row r="10" spans="1:9" ht="15" hidden="1">
      <c r="A10" s="1"/>
      <c r="B10" s="1"/>
      <c r="C10" s="1"/>
      <c r="D10" s="1"/>
      <c r="E10" s="1"/>
      <c r="F10" s="1"/>
      <c r="G10" s="1"/>
      <c r="H10" s="1"/>
      <c r="I10" s="1"/>
    </row>
    <row r="11" spans="1:9" ht="15" hidden="1">
      <c r="A11" s="1"/>
      <c r="B11" s="1"/>
      <c r="C11" s="1"/>
      <c r="D11" s="1"/>
      <c r="E11" s="1"/>
      <c r="F11" s="1"/>
      <c r="G11" s="1"/>
      <c r="H11" s="1"/>
      <c r="I11" s="1"/>
    </row>
    <row r="12" spans="1:9" ht="15" hidden="1">
      <c r="A12" s="1"/>
      <c r="B12" s="1"/>
      <c r="C12" s="1"/>
      <c r="D12" s="1"/>
      <c r="E12" s="1"/>
      <c r="F12" s="1"/>
      <c r="G12" s="1"/>
      <c r="H12" s="1"/>
      <c r="I12" s="1"/>
    </row>
    <row r="13" spans="1:9" ht="15" hidden="1">
      <c r="A13" s="1"/>
      <c r="B13" s="1"/>
      <c r="C13" s="1"/>
      <c r="D13" s="1"/>
      <c r="E13" s="1"/>
      <c r="F13" s="1"/>
      <c r="G13" s="1"/>
      <c r="H13" s="1"/>
      <c r="I13" s="1"/>
    </row>
    <row r="14" spans="1:9" ht="15" hidden="1">
      <c r="A14" s="29" t="s">
        <v>165</v>
      </c>
      <c r="B14" s="24" t="s">
        <v>166</v>
      </c>
      <c r="C14" s="1"/>
      <c r="D14" s="1"/>
      <c r="E14" s="1"/>
      <c r="F14" s="1"/>
      <c r="G14" s="1"/>
      <c r="H14" s="1"/>
      <c r="I14" s="1"/>
    </row>
    <row r="15" spans="1:9" ht="15" hidden="1">
      <c r="A15" s="29"/>
      <c r="B15" s="24"/>
      <c r="C15" s="1"/>
      <c r="D15" s="1"/>
      <c r="E15" s="1"/>
      <c r="F15" s="1"/>
      <c r="G15" s="1"/>
      <c r="H15" s="1"/>
      <c r="I15" s="1"/>
    </row>
    <row r="16" spans="1:9" ht="15" hidden="1">
      <c r="A16" s="29"/>
      <c r="B16" s="24"/>
      <c r="C16" s="1"/>
      <c r="D16" s="1"/>
      <c r="E16" s="1"/>
      <c r="F16" s="1"/>
      <c r="G16" s="1"/>
      <c r="H16" s="1"/>
      <c r="I16" s="1"/>
    </row>
    <row r="17" spans="1:9" ht="15" hidden="1">
      <c r="A17" s="29"/>
      <c r="B17" s="24"/>
      <c r="C17" s="1"/>
      <c r="D17" s="1"/>
      <c r="E17" s="1"/>
      <c r="F17" s="1"/>
      <c r="G17" s="1"/>
      <c r="H17" s="1"/>
      <c r="I17" s="1"/>
    </row>
    <row r="18" spans="1:9" ht="15" hidden="1">
      <c r="A18" s="29"/>
      <c r="B18" s="24"/>
      <c r="C18" s="1"/>
      <c r="D18" s="1"/>
      <c r="E18" s="1"/>
      <c r="F18" s="1"/>
      <c r="G18" s="1"/>
      <c r="H18" s="1"/>
      <c r="I18" s="1"/>
    </row>
    <row r="19" spans="1:9" ht="15" hidden="1">
      <c r="A19" s="36" t="s">
        <v>167</v>
      </c>
      <c r="B19" s="66" t="s">
        <v>83</v>
      </c>
      <c r="C19" s="2"/>
      <c r="D19" s="2"/>
      <c r="E19" s="2"/>
      <c r="F19" s="2"/>
      <c r="G19" s="2"/>
      <c r="H19" s="2"/>
      <c r="I19" s="2"/>
    </row>
    <row r="20" spans="1:9" ht="15" hidden="1">
      <c r="A20" s="29"/>
      <c r="B20" s="24"/>
      <c r="C20" s="1"/>
      <c r="D20" s="1"/>
      <c r="E20" s="1"/>
      <c r="F20" s="1"/>
      <c r="G20" s="1"/>
      <c r="H20" s="1"/>
      <c r="I20" s="1"/>
    </row>
    <row r="21" spans="1:9" ht="15" hidden="1">
      <c r="A21" s="29"/>
      <c r="B21" s="24"/>
      <c r="C21" s="1"/>
      <c r="D21" s="1"/>
      <c r="E21" s="1"/>
      <c r="F21" s="1"/>
      <c r="G21" s="1"/>
      <c r="H21" s="1"/>
      <c r="I21" s="1"/>
    </row>
    <row r="22" spans="1:9" ht="15" hidden="1">
      <c r="A22" s="29"/>
      <c r="B22" s="24"/>
      <c r="C22" s="1"/>
      <c r="D22" s="1"/>
      <c r="E22" s="1"/>
      <c r="F22" s="1"/>
      <c r="G22" s="1"/>
      <c r="H22" s="1"/>
      <c r="I22" s="1"/>
    </row>
    <row r="23" spans="1:9" ht="15" hidden="1">
      <c r="A23" s="29"/>
      <c r="B23" s="24"/>
      <c r="C23" s="1"/>
      <c r="D23" s="1"/>
      <c r="E23" s="1"/>
      <c r="F23" s="1"/>
      <c r="G23" s="1"/>
      <c r="H23" s="1"/>
      <c r="I23" s="1"/>
    </row>
    <row r="24" spans="1:9" ht="15" hidden="1">
      <c r="A24" s="21" t="s">
        <v>168</v>
      </c>
      <c r="B24" s="24" t="s">
        <v>169</v>
      </c>
      <c r="C24" s="1"/>
      <c r="D24" s="1"/>
      <c r="E24" s="1"/>
      <c r="F24" s="1"/>
      <c r="G24" s="1"/>
      <c r="H24" s="1"/>
      <c r="I24" s="1"/>
    </row>
    <row r="25" spans="1:9" ht="15" hidden="1">
      <c r="A25" s="21"/>
      <c r="B25" s="24"/>
      <c r="C25" s="1"/>
      <c r="D25" s="1"/>
      <c r="E25" s="1"/>
      <c r="F25" s="1"/>
      <c r="G25" s="1"/>
      <c r="H25" s="1"/>
      <c r="I25" s="1"/>
    </row>
    <row r="26" spans="1:9" ht="15">
      <c r="A26" s="29" t="s">
        <v>170</v>
      </c>
      <c r="B26" s="24" t="s">
        <v>83</v>
      </c>
      <c r="C26" s="1">
        <v>102</v>
      </c>
      <c r="D26" s="1"/>
      <c r="E26" s="1"/>
      <c r="F26" s="1"/>
      <c r="G26" s="1"/>
      <c r="H26" s="1"/>
      <c r="I26" s="1">
        <v>122</v>
      </c>
    </row>
    <row r="27" spans="1:9" ht="15" hidden="1">
      <c r="A27" s="29"/>
      <c r="B27" s="24"/>
      <c r="C27" s="1"/>
      <c r="D27" s="1"/>
      <c r="E27" s="1"/>
      <c r="F27" s="1"/>
      <c r="G27" s="1"/>
      <c r="H27" s="1"/>
      <c r="I27" s="1"/>
    </row>
    <row r="28" spans="1:9" ht="15" hidden="1">
      <c r="A28" s="29"/>
      <c r="B28" s="24"/>
      <c r="C28" s="1"/>
      <c r="D28" s="1"/>
      <c r="E28" s="1"/>
      <c r="F28" s="1"/>
      <c r="G28" s="1"/>
      <c r="H28" s="1"/>
      <c r="I28" s="1"/>
    </row>
    <row r="29" spans="1:9" ht="15" hidden="1">
      <c r="A29" s="29" t="s">
        <v>171</v>
      </c>
      <c r="B29" s="24" t="s">
        <v>172</v>
      </c>
      <c r="C29" s="1"/>
      <c r="D29" s="1"/>
      <c r="E29" s="1"/>
      <c r="F29" s="1"/>
      <c r="G29" s="1"/>
      <c r="H29" s="1"/>
      <c r="I29" s="1"/>
    </row>
    <row r="30" spans="1:9" ht="15" hidden="1">
      <c r="A30" s="29"/>
      <c r="B30" s="24"/>
      <c r="C30" s="1"/>
      <c r="D30" s="1"/>
      <c r="E30" s="1"/>
      <c r="F30" s="1"/>
      <c r="G30" s="1"/>
      <c r="H30" s="1"/>
      <c r="I30" s="1"/>
    </row>
    <row r="31" spans="1:9" ht="15" hidden="1">
      <c r="A31" s="29"/>
      <c r="B31" s="24"/>
      <c r="C31" s="1"/>
      <c r="D31" s="1"/>
      <c r="E31" s="1"/>
      <c r="F31" s="1"/>
      <c r="G31" s="1"/>
      <c r="H31" s="1"/>
      <c r="I31" s="1"/>
    </row>
    <row r="32" spans="1:9" ht="25.5" hidden="1">
      <c r="A32" s="21" t="s">
        <v>173</v>
      </c>
      <c r="B32" s="24" t="s">
        <v>174</v>
      </c>
      <c r="C32" s="1"/>
      <c r="D32" s="1"/>
      <c r="E32" s="1"/>
      <c r="F32" s="1"/>
      <c r="G32" s="1"/>
      <c r="H32" s="1"/>
      <c r="I32" s="1"/>
    </row>
    <row r="33" spans="1:9" ht="15" hidden="1">
      <c r="A33" s="21"/>
      <c r="B33" s="24"/>
      <c r="C33" s="1"/>
      <c r="D33" s="1"/>
      <c r="E33" s="1"/>
      <c r="F33" s="1"/>
      <c r="G33" s="1"/>
      <c r="H33" s="1"/>
      <c r="I33" s="1"/>
    </row>
    <row r="34" spans="1:9" ht="15">
      <c r="A34" s="21" t="s">
        <v>175</v>
      </c>
      <c r="B34" s="24" t="s">
        <v>83</v>
      </c>
      <c r="C34" s="1">
        <v>80</v>
      </c>
      <c r="D34" s="1"/>
      <c r="E34" s="1"/>
      <c r="F34" s="1"/>
      <c r="G34" s="1"/>
      <c r="H34" s="1"/>
      <c r="I34" s="1">
        <v>60</v>
      </c>
    </row>
    <row r="35" spans="1:9" ht="15">
      <c r="A35" s="21" t="s">
        <v>176</v>
      </c>
      <c r="B35" s="24" t="s">
        <v>83</v>
      </c>
      <c r="C35" s="1">
        <v>51</v>
      </c>
      <c r="D35" s="1"/>
      <c r="E35" s="1"/>
      <c r="F35" s="1"/>
      <c r="G35" s="1"/>
      <c r="H35" s="1"/>
      <c r="I35" s="1">
        <v>51</v>
      </c>
    </row>
    <row r="36" spans="1:9" ht="25.5">
      <c r="A36" s="21" t="s">
        <v>86</v>
      </c>
      <c r="B36" s="24" t="s">
        <v>87</v>
      </c>
      <c r="C36" s="1">
        <v>63</v>
      </c>
      <c r="D36" s="1"/>
      <c r="E36" s="1"/>
      <c r="F36" s="1"/>
      <c r="G36" s="1"/>
      <c r="H36" s="1"/>
      <c r="I36" s="1">
        <v>63</v>
      </c>
    </row>
    <row r="37" spans="1:9" ht="15.75">
      <c r="A37" s="79" t="s">
        <v>88</v>
      </c>
      <c r="B37" s="80" t="s">
        <v>89</v>
      </c>
      <c r="C37" s="2">
        <f>SUM(C26:C36)</f>
        <v>296</v>
      </c>
      <c r="D37" s="1"/>
      <c r="E37" s="1"/>
      <c r="F37" s="1"/>
      <c r="G37" s="1"/>
      <c r="H37" s="1"/>
      <c r="I37" s="2">
        <f>SUM(I26:I36)</f>
        <v>296</v>
      </c>
    </row>
    <row r="38" spans="1:9" ht="15.75" hidden="1">
      <c r="A38" s="81"/>
      <c r="B38" s="66"/>
      <c r="C38" s="1"/>
      <c r="D38" s="1"/>
      <c r="E38" s="1"/>
      <c r="F38" s="1"/>
      <c r="G38" s="1"/>
      <c r="H38" s="1"/>
      <c r="I38" s="1"/>
    </row>
    <row r="39" spans="1:9" ht="15.75" hidden="1">
      <c r="A39" s="81"/>
      <c r="B39" s="66"/>
      <c r="C39" s="1"/>
      <c r="D39" s="1"/>
      <c r="E39" s="1"/>
      <c r="F39" s="1"/>
      <c r="G39" s="1"/>
      <c r="H39" s="1"/>
      <c r="I39" s="1"/>
    </row>
    <row r="40" spans="1:9" s="68" customFormat="1" ht="15">
      <c r="A40" s="29" t="s">
        <v>177</v>
      </c>
      <c r="B40" s="24" t="s">
        <v>178</v>
      </c>
      <c r="C40" s="1">
        <v>3937</v>
      </c>
      <c r="D40" s="1"/>
      <c r="E40" s="1"/>
      <c r="F40" s="1"/>
      <c r="G40" s="1"/>
      <c r="H40" s="1"/>
      <c r="I40" s="1">
        <v>3937</v>
      </c>
    </row>
    <row r="41" spans="1:9" s="68" customFormat="1" ht="15.75" hidden="1">
      <c r="A41" s="82" t="s">
        <v>179</v>
      </c>
      <c r="B41" s="24" t="s">
        <v>178</v>
      </c>
      <c r="C41" s="1"/>
      <c r="D41" s="1"/>
      <c r="E41" s="1"/>
      <c r="F41" s="1"/>
      <c r="G41" s="1"/>
      <c r="H41" s="1"/>
      <c r="I41" s="1"/>
    </row>
    <row r="42" spans="1:9" ht="15">
      <c r="A42" s="29" t="s">
        <v>180</v>
      </c>
      <c r="B42" s="24" t="s">
        <v>178</v>
      </c>
      <c r="C42" s="1">
        <v>103</v>
      </c>
      <c r="D42" s="1"/>
      <c r="E42" s="1"/>
      <c r="F42" s="1"/>
      <c r="G42" s="1"/>
      <c r="H42" s="1"/>
      <c r="I42" s="1">
        <v>103</v>
      </c>
    </row>
    <row r="43" spans="1:9" ht="15" hidden="1">
      <c r="A43" s="29"/>
      <c r="B43" s="24"/>
      <c r="C43" s="1"/>
      <c r="D43" s="1"/>
      <c r="E43" s="1"/>
      <c r="F43" s="1"/>
      <c r="G43" s="1"/>
      <c r="H43" s="1"/>
      <c r="I43" s="1"/>
    </row>
    <row r="44" spans="1:9" ht="15" hidden="1">
      <c r="A44" s="29"/>
      <c r="B44" s="24"/>
      <c r="C44" s="1"/>
      <c r="D44" s="1"/>
      <c r="E44" s="1"/>
      <c r="F44" s="1"/>
      <c r="G44" s="1"/>
      <c r="H44" s="1"/>
      <c r="I44" s="1"/>
    </row>
    <row r="45" spans="1:9" ht="15" hidden="1">
      <c r="A45" s="29"/>
      <c r="B45" s="24"/>
      <c r="C45" s="1"/>
      <c r="D45" s="1"/>
      <c r="E45" s="1"/>
      <c r="F45" s="1"/>
      <c r="G45" s="1"/>
      <c r="H45" s="1"/>
      <c r="I45" s="1"/>
    </row>
    <row r="46" spans="1:9" ht="15" hidden="1">
      <c r="A46" s="29"/>
      <c r="B46" s="24"/>
      <c r="C46" s="1"/>
      <c r="D46" s="1"/>
      <c r="E46" s="1"/>
      <c r="F46" s="1"/>
      <c r="G46" s="1"/>
      <c r="H46" s="1"/>
      <c r="I46" s="1"/>
    </row>
    <row r="47" spans="1:9" ht="15" hidden="1">
      <c r="A47" s="29" t="s">
        <v>181</v>
      </c>
      <c r="B47" s="24" t="s">
        <v>182</v>
      </c>
      <c r="C47" s="1"/>
      <c r="D47" s="1"/>
      <c r="E47" s="1"/>
      <c r="F47" s="1"/>
      <c r="G47" s="1"/>
      <c r="H47" s="1"/>
      <c r="I47" s="1"/>
    </row>
    <row r="48" spans="1:9" ht="15" hidden="1">
      <c r="A48" s="29"/>
      <c r="B48" s="24"/>
      <c r="C48" s="1"/>
      <c r="D48" s="1"/>
      <c r="E48" s="1"/>
      <c r="F48" s="1"/>
      <c r="G48" s="1"/>
      <c r="H48" s="1"/>
      <c r="I48" s="1"/>
    </row>
    <row r="49" spans="1:9" ht="15" hidden="1">
      <c r="A49" s="29"/>
      <c r="B49" s="24"/>
      <c r="C49" s="1"/>
      <c r="D49" s="1"/>
      <c r="E49" s="1"/>
      <c r="F49" s="1"/>
      <c r="G49" s="1"/>
      <c r="H49" s="1"/>
      <c r="I49" s="1"/>
    </row>
    <row r="50" spans="1:9" ht="15" hidden="1">
      <c r="A50" s="29"/>
      <c r="B50" s="24"/>
      <c r="C50" s="1"/>
      <c r="D50" s="1"/>
      <c r="E50" s="1"/>
      <c r="F50" s="1"/>
      <c r="G50" s="1"/>
      <c r="H50" s="1"/>
      <c r="I50" s="1"/>
    </row>
    <row r="51" spans="1:9" ht="15">
      <c r="A51" s="29" t="s">
        <v>183</v>
      </c>
      <c r="B51" s="24" t="s">
        <v>184</v>
      </c>
      <c r="C51" s="1">
        <v>51</v>
      </c>
      <c r="D51" s="1"/>
      <c r="E51" s="1"/>
      <c r="F51" s="1"/>
      <c r="G51" s="1"/>
      <c r="H51" s="1"/>
      <c r="I51" s="1">
        <v>51</v>
      </c>
    </row>
    <row r="52" spans="1:9" ht="25.5">
      <c r="A52" s="29" t="s">
        <v>94</v>
      </c>
      <c r="B52" s="24" t="s">
        <v>95</v>
      </c>
      <c r="C52" s="1">
        <v>1104</v>
      </c>
      <c r="D52" s="1"/>
      <c r="E52" s="1"/>
      <c r="F52" s="1"/>
      <c r="G52" s="1"/>
      <c r="H52" s="1"/>
      <c r="I52" s="1">
        <v>1104</v>
      </c>
    </row>
    <row r="53" spans="1:9" ht="15.75">
      <c r="A53" s="79" t="s">
        <v>96</v>
      </c>
      <c r="B53" s="80" t="s">
        <v>97</v>
      </c>
      <c r="C53" s="2">
        <f>SUM(C40:C52)</f>
        <v>5195</v>
      </c>
      <c r="D53" s="1"/>
      <c r="E53" s="1"/>
      <c r="F53" s="1"/>
      <c r="G53" s="1"/>
      <c r="H53" s="1"/>
      <c r="I53" s="2">
        <f>SUM(I40:I52)</f>
        <v>5195</v>
      </c>
    </row>
  </sheetData>
  <sheetProtection/>
  <mergeCells count="3">
    <mergeCell ref="A2:I2"/>
    <mergeCell ref="A3:I3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4" sqref="A4:I4"/>
    </sheetView>
  </sheetViews>
  <sheetFormatPr defaultColWidth="9.140625" defaultRowHeight="15"/>
  <cols>
    <col min="1" max="1" width="41.8515625" style="15" customWidth="1"/>
    <col min="2" max="2" width="16.421875" style="15" customWidth="1"/>
    <col min="3" max="3" width="23.140625" style="15" customWidth="1"/>
    <col min="4" max="8" width="0" style="15" hidden="1" customWidth="1"/>
    <col min="9" max="9" width="13.57421875" style="15" customWidth="1"/>
    <col min="10" max="16384" width="9.140625" style="15" customWidth="1"/>
  </cols>
  <sheetData>
    <row r="1" spans="1:3" ht="15">
      <c r="A1" s="161"/>
      <c r="B1" s="161"/>
      <c r="C1" s="161"/>
    </row>
    <row r="2" spans="1:9" ht="15">
      <c r="A2" s="161" t="s">
        <v>268</v>
      </c>
      <c r="B2" s="161"/>
      <c r="C2" s="161"/>
      <c r="D2" s="161"/>
      <c r="E2" s="161"/>
      <c r="F2" s="161"/>
      <c r="G2" s="162"/>
      <c r="H2" s="162"/>
      <c r="I2" s="162"/>
    </row>
    <row r="3" spans="1:9" ht="15.75">
      <c r="A3" s="163" t="s">
        <v>161</v>
      </c>
      <c r="B3" s="164"/>
      <c r="C3" s="164"/>
      <c r="D3" s="164"/>
      <c r="E3" s="164"/>
      <c r="F3" s="164"/>
      <c r="G3" s="162"/>
      <c r="H3" s="162"/>
      <c r="I3" s="162"/>
    </row>
    <row r="4" spans="1:9" ht="19.5">
      <c r="A4" s="170" t="s">
        <v>185</v>
      </c>
      <c r="B4" s="161"/>
      <c r="C4" s="161"/>
      <c r="D4" s="161"/>
      <c r="E4" s="161"/>
      <c r="F4" s="161"/>
      <c r="G4" s="161"/>
      <c r="H4" s="161"/>
      <c r="I4" s="166"/>
    </row>
    <row r="5" ht="19.5">
      <c r="A5" s="83"/>
    </row>
    <row r="6" ht="19.5">
      <c r="A6" s="83"/>
    </row>
    <row r="7" ht="19.5">
      <c r="A7" s="83"/>
    </row>
    <row r="8" ht="19.5">
      <c r="A8" s="83"/>
    </row>
    <row r="10" spans="1:9" ht="39">
      <c r="A10" s="16" t="s">
        <v>23</v>
      </c>
      <c r="B10" s="17" t="s">
        <v>24</v>
      </c>
      <c r="C10" s="72" t="s">
        <v>155</v>
      </c>
      <c r="D10" s="84" t="s">
        <v>163</v>
      </c>
      <c r="E10" s="84" t="s">
        <v>163</v>
      </c>
      <c r="F10" s="84" t="s">
        <v>163</v>
      </c>
      <c r="G10" s="84" t="s">
        <v>163</v>
      </c>
      <c r="H10" s="84" t="s">
        <v>164</v>
      </c>
      <c r="I10" s="72" t="s">
        <v>156</v>
      </c>
    </row>
    <row r="11" spans="1:9" ht="15" hidden="1">
      <c r="A11" s="1"/>
      <c r="B11" s="1"/>
      <c r="C11" s="1"/>
      <c r="D11" s="1"/>
      <c r="E11" s="1"/>
      <c r="F11" s="1"/>
      <c r="G11" s="1"/>
      <c r="H11" s="1"/>
      <c r="I11" s="1"/>
    </row>
    <row r="12" spans="1:9" ht="15" hidden="1">
      <c r="A12" s="1"/>
      <c r="B12" s="1"/>
      <c r="C12" s="1"/>
      <c r="D12" s="1"/>
      <c r="E12" s="1"/>
      <c r="F12" s="1"/>
      <c r="G12" s="1"/>
      <c r="H12" s="1"/>
      <c r="I12" s="1"/>
    </row>
    <row r="13" spans="1:9" ht="15" hidden="1">
      <c r="A13" s="1"/>
      <c r="B13" s="1"/>
      <c r="C13" s="1"/>
      <c r="D13" s="1"/>
      <c r="E13" s="1"/>
      <c r="F13" s="1"/>
      <c r="G13" s="1"/>
      <c r="H13" s="1"/>
      <c r="I13" s="1"/>
    </row>
    <row r="14" spans="1:9" ht="15" hidden="1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36" t="s">
        <v>186</v>
      </c>
      <c r="B15" s="66" t="s">
        <v>76</v>
      </c>
      <c r="C15" s="2">
        <v>12623</v>
      </c>
      <c r="D15" s="1"/>
      <c r="E15" s="1"/>
      <c r="F15" s="1"/>
      <c r="G15" s="1"/>
      <c r="H15" s="1"/>
      <c r="I15" s="2">
        <v>11677</v>
      </c>
    </row>
    <row r="16" spans="1:9" ht="15" hidden="1">
      <c r="A16" s="36"/>
      <c r="B16" s="66"/>
      <c r="C16" s="1"/>
      <c r="D16" s="1"/>
      <c r="E16" s="1"/>
      <c r="F16" s="1"/>
      <c r="G16" s="1"/>
      <c r="H16" s="1"/>
      <c r="I16" s="1"/>
    </row>
    <row r="17" spans="1:9" ht="15" hidden="1">
      <c r="A17" s="36"/>
      <c r="B17" s="66"/>
      <c r="C17" s="1"/>
      <c r="D17" s="1"/>
      <c r="E17" s="1"/>
      <c r="F17" s="1"/>
      <c r="G17" s="1"/>
      <c r="H17" s="1"/>
      <c r="I17" s="1"/>
    </row>
    <row r="18" spans="1:9" ht="15" hidden="1">
      <c r="A18" s="36"/>
      <c r="B18" s="66"/>
      <c r="C18" s="1"/>
      <c r="D18" s="1"/>
      <c r="E18" s="1"/>
      <c r="F18" s="1"/>
      <c r="G18" s="1"/>
      <c r="H18" s="1"/>
      <c r="I18" s="1"/>
    </row>
    <row r="19" spans="1:9" ht="15" hidden="1">
      <c r="A19" s="36"/>
      <c r="B19" s="66"/>
      <c r="C19" s="1"/>
      <c r="D19" s="1"/>
      <c r="E19" s="1"/>
      <c r="F19" s="1"/>
      <c r="G19" s="1"/>
      <c r="H19" s="1"/>
      <c r="I19" s="1"/>
    </row>
    <row r="20" spans="1:9" ht="15">
      <c r="A20" s="36" t="s">
        <v>187</v>
      </c>
      <c r="B20" s="66" t="s">
        <v>76</v>
      </c>
      <c r="C20" s="2">
        <v>0</v>
      </c>
      <c r="D20" s="1"/>
      <c r="E20" s="1"/>
      <c r="F20" s="1"/>
      <c r="G20" s="1"/>
      <c r="H20" s="1"/>
      <c r="I20" s="2">
        <v>0</v>
      </c>
    </row>
    <row r="21" spans="1:9" ht="15">
      <c r="A21" s="1"/>
      <c r="B21" s="1"/>
      <c r="C21" s="1"/>
      <c r="I21" s="1"/>
    </row>
  </sheetData>
  <sheetProtection/>
  <mergeCells count="4">
    <mergeCell ref="A1:C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8"/>
  <sheetViews>
    <sheetView zoomScalePageLayoutView="0" workbookViewId="0" topLeftCell="A1">
      <selection activeCell="S36" sqref="S36:S37"/>
    </sheetView>
  </sheetViews>
  <sheetFormatPr defaultColWidth="9.140625" defaultRowHeight="15"/>
  <cols>
    <col min="1" max="1" width="69.57421875" style="4" customWidth="1"/>
    <col min="2" max="2" width="13.00390625" style="4" customWidth="1"/>
    <col min="3" max="3" width="10.7109375" style="4" customWidth="1"/>
    <col min="4" max="4" width="11.140625" style="4" customWidth="1"/>
    <col min="5" max="5" width="7.7109375" style="4" customWidth="1"/>
    <col min="6" max="6" width="7.28125" style="4" customWidth="1"/>
    <col min="7" max="7" width="8.57421875" style="4" customWidth="1"/>
    <col min="8" max="9" width="7.140625" style="4" customWidth="1"/>
    <col min="10" max="10" width="8.7109375" style="4" customWidth="1"/>
    <col min="11" max="11" width="9.57421875" style="4" customWidth="1"/>
    <col min="12" max="12" width="7.8515625" style="4" customWidth="1"/>
    <col min="13" max="13" width="10.421875" style="4" customWidth="1"/>
    <col min="14" max="14" width="9.7109375" style="4" customWidth="1"/>
    <col min="15" max="15" width="12.7109375" style="74" customWidth="1"/>
    <col min="16" max="16" width="11.28125" style="137" bestFit="1" customWidth="1"/>
    <col min="17" max="16384" width="9.140625" style="4" customWidth="1"/>
  </cols>
  <sheetData>
    <row r="1" spans="1:15" ht="18.75" customHeight="1">
      <c r="A1" s="161" t="s">
        <v>269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21.75" customHeight="1">
      <c r="A2" s="171" t="s">
        <v>188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5.75" customHeight="1">
      <c r="A3" s="170" t="s">
        <v>189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ht="15" hidden="1"/>
    <row r="5" ht="15">
      <c r="A5" s="85"/>
    </row>
    <row r="6" spans="1:17" ht="15">
      <c r="A6" s="86" t="s">
        <v>23</v>
      </c>
      <c r="B6" s="87" t="s">
        <v>24</v>
      </c>
      <c r="C6" s="88" t="s">
        <v>190</v>
      </c>
      <c r="D6" s="88" t="s">
        <v>191</v>
      </c>
      <c r="E6" s="88" t="s">
        <v>192</v>
      </c>
      <c r="F6" s="88" t="s">
        <v>193</v>
      </c>
      <c r="G6" s="88" t="s">
        <v>194</v>
      </c>
      <c r="H6" s="88" t="s">
        <v>195</v>
      </c>
      <c r="I6" s="88" t="s">
        <v>196</v>
      </c>
      <c r="J6" s="88" t="s">
        <v>197</v>
      </c>
      <c r="K6" s="88" t="s">
        <v>198</v>
      </c>
      <c r="L6" s="88" t="s">
        <v>199</v>
      </c>
      <c r="M6" s="88" t="s">
        <v>200</v>
      </c>
      <c r="N6" s="88" t="s">
        <v>201</v>
      </c>
      <c r="O6" s="89" t="s">
        <v>202</v>
      </c>
      <c r="P6" s="138"/>
      <c r="Q6" s="85"/>
    </row>
    <row r="7" spans="1:27" ht="15">
      <c r="A7" s="90" t="s">
        <v>27</v>
      </c>
      <c r="B7" s="91" t="s">
        <v>28</v>
      </c>
      <c r="C7" s="5">
        <v>60</v>
      </c>
      <c r="D7" s="5">
        <v>60</v>
      </c>
      <c r="E7" s="5">
        <v>60</v>
      </c>
      <c r="F7" s="5">
        <v>60</v>
      </c>
      <c r="G7" s="5">
        <v>60</v>
      </c>
      <c r="H7" s="5">
        <v>61</v>
      </c>
      <c r="I7" s="5">
        <v>60</v>
      </c>
      <c r="J7" s="5">
        <v>60</v>
      </c>
      <c r="K7" s="5">
        <v>60</v>
      </c>
      <c r="L7" s="5">
        <v>61</v>
      </c>
      <c r="M7" s="5">
        <v>60</v>
      </c>
      <c r="N7" s="5">
        <v>61</v>
      </c>
      <c r="O7" s="6">
        <v>723</v>
      </c>
      <c r="P7" s="138"/>
      <c r="Q7" s="85"/>
      <c r="R7" s="8"/>
      <c r="AA7" s="92"/>
    </row>
    <row r="8" spans="1:18" ht="15" hidden="1">
      <c r="A8" s="90" t="s">
        <v>203</v>
      </c>
      <c r="B8" s="93" t="s">
        <v>204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>
        <v>723</v>
      </c>
      <c r="P8" s="138"/>
      <c r="Q8" s="85"/>
      <c r="R8" s="8"/>
    </row>
    <row r="9" spans="1:18" ht="15" hidden="1">
      <c r="A9" s="90" t="s">
        <v>205</v>
      </c>
      <c r="B9" s="93" t="s">
        <v>206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6">
        <v>723</v>
      </c>
      <c r="P9" s="138"/>
      <c r="Q9" s="85"/>
      <c r="R9" s="8"/>
    </row>
    <row r="10" spans="1:18" ht="15" hidden="1">
      <c r="A10" s="94" t="s">
        <v>207</v>
      </c>
      <c r="B10" s="93" t="s">
        <v>208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">
        <v>723</v>
      </c>
      <c r="P10" s="138"/>
      <c r="Q10" s="85"/>
      <c r="R10" s="8"/>
    </row>
    <row r="11" spans="1:18" ht="15" hidden="1">
      <c r="A11" s="94" t="s">
        <v>209</v>
      </c>
      <c r="B11" s="93" t="s">
        <v>210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6">
        <v>723</v>
      </c>
      <c r="P11" s="138"/>
      <c r="Q11" s="85"/>
      <c r="R11" s="8"/>
    </row>
    <row r="12" spans="1:18" ht="15" hidden="1">
      <c r="A12" s="94" t="s">
        <v>211</v>
      </c>
      <c r="B12" s="93" t="s">
        <v>212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">
        <v>723</v>
      </c>
      <c r="P12" s="138"/>
      <c r="Q12" s="85"/>
      <c r="R12" s="8"/>
    </row>
    <row r="13" spans="1:18" ht="15" hidden="1">
      <c r="A13" s="94" t="s">
        <v>213</v>
      </c>
      <c r="B13" s="93" t="s">
        <v>214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">
        <v>723</v>
      </c>
      <c r="P13" s="138"/>
      <c r="Q13" s="85"/>
      <c r="R13" s="8"/>
    </row>
    <row r="14" spans="1:18" ht="15" hidden="1">
      <c r="A14" s="95" t="s">
        <v>215</v>
      </c>
      <c r="B14" s="93" t="s">
        <v>216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>
        <v>723</v>
      </c>
      <c r="P14" s="138"/>
      <c r="Q14" s="85"/>
      <c r="R14" s="8"/>
    </row>
    <row r="15" spans="1:18" ht="15" hidden="1">
      <c r="A15" s="95" t="s">
        <v>217</v>
      </c>
      <c r="B15" s="93" t="s">
        <v>218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>
        <v>723</v>
      </c>
      <c r="P15" s="138"/>
      <c r="Q15" s="85"/>
      <c r="R15" s="8"/>
    </row>
    <row r="16" spans="1:18" ht="15" hidden="1">
      <c r="A16" s="95" t="s">
        <v>219</v>
      </c>
      <c r="B16" s="93" t="s">
        <v>220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>
        <v>723</v>
      </c>
      <c r="P16" s="138"/>
      <c r="Q16" s="85"/>
      <c r="R16" s="8"/>
    </row>
    <row r="17" spans="1:18" ht="15" hidden="1">
      <c r="A17" s="95" t="s">
        <v>221</v>
      </c>
      <c r="B17" s="93" t="s">
        <v>222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>
        <v>723</v>
      </c>
      <c r="P17" s="138"/>
      <c r="Q17" s="85"/>
      <c r="R17" s="8"/>
    </row>
    <row r="18" spans="1:18" ht="15" hidden="1">
      <c r="A18" s="95" t="s">
        <v>223</v>
      </c>
      <c r="B18" s="93" t="s">
        <v>224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>
        <v>723</v>
      </c>
      <c r="P18" s="138"/>
      <c r="Q18" s="85"/>
      <c r="R18" s="8"/>
    </row>
    <row r="19" spans="1:18" s="125" customFormat="1" ht="15">
      <c r="A19" s="122" t="s">
        <v>29</v>
      </c>
      <c r="B19" s="123" t="s">
        <v>30</v>
      </c>
      <c r="C19" s="124">
        <f>SUM(C7:C18)</f>
        <v>60</v>
      </c>
      <c r="D19" s="124">
        <f aca="true" t="shared" si="0" ref="D19:N19">SUM(D7:D18)</f>
        <v>60</v>
      </c>
      <c r="E19" s="124">
        <f t="shared" si="0"/>
        <v>60</v>
      </c>
      <c r="F19" s="124">
        <f t="shared" si="0"/>
        <v>60</v>
      </c>
      <c r="G19" s="124">
        <f t="shared" si="0"/>
        <v>60</v>
      </c>
      <c r="H19" s="124">
        <f t="shared" si="0"/>
        <v>61</v>
      </c>
      <c r="I19" s="124">
        <f t="shared" si="0"/>
        <v>60</v>
      </c>
      <c r="J19" s="124">
        <f t="shared" si="0"/>
        <v>60</v>
      </c>
      <c r="K19" s="124">
        <f t="shared" si="0"/>
        <v>60</v>
      </c>
      <c r="L19" s="124">
        <f t="shared" si="0"/>
        <v>61</v>
      </c>
      <c r="M19" s="124">
        <f t="shared" si="0"/>
        <v>60</v>
      </c>
      <c r="N19" s="124">
        <f t="shared" si="0"/>
        <v>61</v>
      </c>
      <c r="O19" s="121">
        <v>723</v>
      </c>
      <c r="P19" s="139"/>
      <c r="Q19" s="126"/>
      <c r="R19" s="8"/>
    </row>
    <row r="20" spans="1:18" ht="15">
      <c r="A20" s="95" t="s">
        <v>31</v>
      </c>
      <c r="B20" s="93" t="s">
        <v>32</v>
      </c>
      <c r="C20" s="5">
        <v>58</v>
      </c>
      <c r="D20" s="5">
        <v>58</v>
      </c>
      <c r="E20" s="5">
        <v>58</v>
      </c>
      <c r="F20" s="5">
        <v>58</v>
      </c>
      <c r="G20" s="5">
        <v>58</v>
      </c>
      <c r="H20" s="5">
        <v>58</v>
      </c>
      <c r="I20" s="5">
        <v>57</v>
      </c>
      <c r="J20" s="5">
        <v>57</v>
      </c>
      <c r="K20" s="5">
        <v>57</v>
      </c>
      <c r="L20" s="5">
        <v>57</v>
      </c>
      <c r="M20" s="5">
        <v>57</v>
      </c>
      <c r="N20" s="5">
        <v>57</v>
      </c>
      <c r="O20" s="6">
        <v>690</v>
      </c>
      <c r="P20" s="138"/>
      <c r="Q20" s="85"/>
      <c r="R20" s="8"/>
    </row>
    <row r="21" spans="1:18" ht="30.75" customHeight="1">
      <c r="A21" s="95" t="s">
        <v>33</v>
      </c>
      <c r="B21" s="93" t="s">
        <v>34</v>
      </c>
      <c r="C21" s="5">
        <v>44</v>
      </c>
      <c r="D21" s="5">
        <v>44</v>
      </c>
      <c r="E21" s="5">
        <v>44</v>
      </c>
      <c r="F21" s="5">
        <v>44</v>
      </c>
      <c r="G21" s="5">
        <v>44</v>
      </c>
      <c r="H21" s="5">
        <v>44</v>
      </c>
      <c r="I21" s="5">
        <v>44</v>
      </c>
      <c r="J21" s="5">
        <v>44</v>
      </c>
      <c r="K21" s="5">
        <v>44</v>
      </c>
      <c r="L21" s="5">
        <v>44</v>
      </c>
      <c r="M21" s="5">
        <v>44</v>
      </c>
      <c r="N21" s="5">
        <v>44</v>
      </c>
      <c r="O21" s="6">
        <v>528</v>
      </c>
      <c r="P21" s="138"/>
      <c r="Q21" s="85"/>
      <c r="R21" s="8"/>
    </row>
    <row r="22" spans="1:18" ht="15" hidden="1">
      <c r="A22" s="97" t="s">
        <v>225</v>
      </c>
      <c r="B22" s="93" t="s">
        <v>226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138"/>
      <c r="Q22" s="85"/>
      <c r="R22" s="8"/>
    </row>
    <row r="23" spans="1:18" s="125" customFormat="1" ht="15">
      <c r="A23" s="127" t="s">
        <v>35</v>
      </c>
      <c r="B23" s="123" t="s">
        <v>36</v>
      </c>
      <c r="C23" s="124">
        <f>SUM(C20:C22)</f>
        <v>102</v>
      </c>
      <c r="D23" s="124">
        <f aca="true" t="shared" si="1" ref="D23:N23">SUM(D20:D22)</f>
        <v>102</v>
      </c>
      <c r="E23" s="124">
        <f t="shared" si="1"/>
        <v>102</v>
      </c>
      <c r="F23" s="124">
        <f t="shared" si="1"/>
        <v>102</v>
      </c>
      <c r="G23" s="124">
        <f t="shared" si="1"/>
        <v>102</v>
      </c>
      <c r="H23" s="124">
        <f t="shared" si="1"/>
        <v>102</v>
      </c>
      <c r="I23" s="124">
        <f t="shared" si="1"/>
        <v>101</v>
      </c>
      <c r="J23" s="124">
        <f t="shared" si="1"/>
        <v>101</v>
      </c>
      <c r="K23" s="124">
        <f t="shared" si="1"/>
        <v>101</v>
      </c>
      <c r="L23" s="124">
        <f t="shared" si="1"/>
        <v>101</v>
      </c>
      <c r="M23" s="124">
        <f t="shared" si="1"/>
        <v>101</v>
      </c>
      <c r="N23" s="124">
        <f t="shared" si="1"/>
        <v>101</v>
      </c>
      <c r="O23" s="121">
        <f>SUM(O20:O22)</f>
        <v>1218</v>
      </c>
      <c r="P23" s="138"/>
      <c r="Q23" s="126"/>
      <c r="R23" s="8"/>
    </row>
    <row r="24" spans="1:18" s="152" customFormat="1" ht="15.75">
      <c r="A24" s="148" t="s">
        <v>37</v>
      </c>
      <c r="B24" s="149" t="s">
        <v>38</v>
      </c>
      <c r="C24" s="150">
        <f>SUM(C23,C19)</f>
        <v>162</v>
      </c>
      <c r="D24" s="150">
        <f aca="true" t="shared" si="2" ref="D24:N24">SUM(D23,D19)</f>
        <v>162</v>
      </c>
      <c r="E24" s="150">
        <f t="shared" si="2"/>
        <v>162</v>
      </c>
      <c r="F24" s="150">
        <f t="shared" si="2"/>
        <v>162</v>
      </c>
      <c r="G24" s="150">
        <f t="shared" si="2"/>
        <v>162</v>
      </c>
      <c r="H24" s="150">
        <f t="shared" si="2"/>
        <v>163</v>
      </c>
      <c r="I24" s="150">
        <f t="shared" si="2"/>
        <v>161</v>
      </c>
      <c r="J24" s="150">
        <f t="shared" si="2"/>
        <v>161</v>
      </c>
      <c r="K24" s="150">
        <f t="shared" si="2"/>
        <v>161</v>
      </c>
      <c r="L24" s="150">
        <f t="shared" si="2"/>
        <v>162</v>
      </c>
      <c r="M24" s="150">
        <f t="shared" si="2"/>
        <v>161</v>
      </c>
      <c r="N24" s="150">
        <f t="shared" si="2"/>
        <v>162</v>
      </c>
      <c r="O24" s="150">
        <v>1941</v>
      </c>
      <c r="P24" s="151"/>
      <c r="R24" s="153"/>
    </row>
    <row r="25" spans="1:18" s="152" customFormat="1" ht="15.75">
      <c r="A25" s="81" t="s">
        <v>39</v>
      </c>
      <c r="B25" s="149" t="s">
        <v>40</v>
      </c>
      <c r="C25" s="150">
        <v>42</v>
      </c>
      <c r="D25" s="150">
        <v>42</v>
      </c>
      <c r="E25" s="150">
        <v>42</v>
      </c>
      <c r="F25" s="150">
        <v>42</v>
      </c>
      <c r="G25" s="150">
        <v>42</v>
      </c>
      <c r="H25" s="150">
        <v>42</v>
      </c>
      <c r="I25" s="150">
        <v>42</v>
      </c>
      <c r="J25" s="150">
        <v>42</v>
      </c>
      <c r="K25" s="150">
        <v>42</v>
      </c>
      <c r="L25" s="150">
        <v>42</v>
      </c>
      <c r="M25" s="150">
        <v>41</v>
      </c>
      <c r="N25" s="150">
        <v>41</v>
      </c>
      <c r="O25" s="150">
        <v>502</v>
      </c>
      <c r="P25" s="151"/>
      <c r="R25" s="153"/>
    </row>
    <row r="26" spans="1:18" ht="15" hidden="1">
      <c r="A26" s="95" t="s">
        <v>110</v>
      </c>
      <c r="B26" s="93" t="s">
        <v>111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138"/>
      <c r="Q26" s="85"/>
      <c r="R26" s="8"/>
    </row>
    <row r="27" spans="1:18" ht="15" hidden="1">
      <c r="A27" s="95"/>
      <c r="B27" s="9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  <c r="P27" s="138"/>
      <c r="Q27" s="85"/>
      <c r="R27" s="8"/>
    </row>
    <row r="28" spans="1:18" ht="15" hidden="1">
      <c r="A28" s="95"/>
      <c r="B28" s="9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138"/>
      <c r="Q28" s="85"/>
      <c r="R28" s="8"/>
    </row>
    <row r="29" spans="1:18" ht="15" hidden="1">
      <c r="A29" s="95" t="s">
        <v>227</v>
      </c>
      <c r="B29" s="93" t="s">
        <v>228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138"/>
      <c r="Q29" s="85"/>
      <c r="R29" s="8"/>
    </row>
    <row r="30" spans="1:18" ht="15">
      <c r="A30" s="95" t="s">
        <v>43</v>
      </c>
      <c r="B30" s="93" t="s">
        <v>44</v>
      </c>
      <c r="C30" s="5">
        <v>57</v>
      </c>
      <c r="D30" s="5">
        <v>56</v>
      </c>
      <c r="E30" s="5">
        <v>56</v>
      </c>
      <c r="F30" s="5">
        <v>57</v>
      </c>
      <c r="G30" s="5">
        <v>56</v>
      </c>
      <c r="H30" s="5">
        <v>56</v>
      </c>
      <c r="I30" s="5">
        <v>57</v>
      </c>
      <c r="J30" s="5">
        <v>56</v>
      </c>
      <c r="K30" s="5">
        <v>56</v>
      </c>
      <c r="L30" s="5">
        <v>57</v>
      </c>
      <c r="M30" s="5">
        <v>56</v>
      </c>
      <c r="N30" s="5">
        <v>56</v>
      </c>
      <c r="O30" s="6">
        <v>676</v>
      </c>
      <c r="P30" s="138"/>
      <c r="Q30" s="85"/>
      <c r="R30" s="8"/>
    </row>
    <row r="31" spans="1:18" ht="15">
      <c r="A31" s="95" t="s">
        <v>49</v>
      </c>
      <c r="B31" s="93" t="s">
        <v>50</v>
      </c>
      <c r="C31" s="5">
        <v>10</v>
      </c>
      <c r="D31" s="5">
        <v>10</v>
      </c>
      <c r="E31" s="5">
        <v>10</v>
      </c>
      <c r="F31" s="5">
        <v>10</v>
      </c>
      <c r="G31" s="5">
        <v>10</v>
      </c>
      <c r="H31" s="5">
        <v>10</v>
      </c>
      <c r="I31" s="5">
        <v>10</v>
      </c>
      <c r="J31" s="5">
        <v>10</v>
      </c>
      <c r="K31" s="5">
        <v>10</v>
      </c>
      <c r="L31" s="5">
        <v>10</v>
      </c>
      <c r="M31" s="5">
        <v>10</v>
      </c>
      <c r="N31" s="5">
        <v>10</v>
      </c>
      <c r="O31" s="6">
        <v>120</v>
      </c>
      <c r="P31" s="138"/>
      <c r="Q31" s="85"/>
      <c r="R31" s="8"/>
    </row>
    <row r="32" spans="1:18" ht="15">
      <c r="A32" s="95" t="s">
        <v>51</v>
      </c>
      <c r="B32" s="93" t="s">
        <v>52</v>
      </c>
      <c r="C32" s="5">
        <v>70</v>
      </c>
      <c r="D32" s="5">
        <v>70</v>
      </c>
      <c r="E32" s="5">
        <v>70</v>
      </c>
      <c r="F32" s="5">
        <v>70</v>
      </c>
      <c r="G32" s="5">
        <v>69</v>
      </c>
      <c r="H32" s="5">
        <v>70</v>
      </c>
      <c r="I32" s="5">
        <v>70</v>
      </c>
      <c r="J32" s="5">
        <v>69</v>
      </c>
      <c r="K32" s="5">
        <v>70</v>
      </c>
      <c r="L32" s="5">
        <v>69</v>
      </c>
      <c r="M32" s="5">
        <v>69</v>
      </c>
      <c r="N32" s="5">
        <v>69</v>
      </c>
      <c r="O32" s="6">
        <v>835</v>
      </c>
      <c r="P32" s="138"/>
      <c r="Q32" s="98"/>
      <c r="R32" s="8"/>
    </row>
    <row r="33" spans="1:18" ht="15" hidden="1">
      <c r="A33" s="95" t="s">
        <v>229</v>
      </c>
      <c r="B33" s="93" t="s">
        <v>230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138"/>
      <c r="Q33" s="85"/>
      <c r="R33" s="8"/>
    </row>
    <row r="34" spans="1:18" ht="15">
      <c r="A34" s="95" t="s">
        <v>53</v>
      </c>
      <c r="B34" s="93" t="s">
        <v>54</v>
      </c>
      <c r="C34" s="5"/>
      <c r="D34" s="5"/>
      <c r="E34" s="5">
        <v>168</v>
      </c>
      <c r="F34" s="5"/>
      <c r="G34" s="5">
        <v>168</v>
      </c>
      <c r="H34" s="5"/>
      <c r="I34" s="5"/>
      <c r="J34" s="5"/>
      <c r="K34" s="5">
        <v>167</v>
      </c>
      <c r="L34" s="5"/>
      <c r="M34" s="5">
        <v>167</v>
      </c>
      <c r="N34" s="5"/>
      <c r="O34" s="6">
        <v>670</v>
      </c>
      <c r="P34" s="138"/>
      <c r="Q34" s="85"/>
      <c r="R34" s="8"/>
    </row>
    <row r="35" spans="1:18" ht="15">
      <c r="A35" s="95" t="s">
        <v>55</v>
      </c>
      <c r="B35" s="93" t="s">
        <v>56</v>
      </c>
      <c r="C35" s="5">
        <v>114</v>
      </c>
      <c r="D35" s="5">
        <v>114</v>
      </c>
      <c r="E35" s="5">
        <v>114</v>
      </c>
      <c r="F35" s="5">
        <v>114</v>
      </c>
      <c r="G35" s="5">
        <v>114</v>
      </c>
      <c r="H35" s="5">
        <v>114</v>
      </c>
      <c r="I35" s="5">
        <v>114</v>
      </c>
      <c r="J35" s="5">
        <v>113</v>
      </c>
      <c r="K35" s="5">
        <v>113</v>
      </c>
      <c r="L35" s="5">
        <v>113</v>
      </c>
      <c r="M35" s="5">
        <v>114</v>
      </c>
      <c r="N35" s="5">
        <v>113</v>
      </c>
      <c r="O35" s="6">
        <v>1364</v>
      </c>
      <c r="P35" s="138"/>
      <c r="Q35" s="98"/>
      <c r="R35" s="8"/>
    </row>
    <row r="36" spans="1:18" s="125" customFormat="1" ht="15">
      <c r="A36" s="127" t="s">
        <v>254</v>
      </c>
      <c r="B36" s="123" t="s">
        <v>58</v>
      </c>
      <c r="C36" s="124">
        <f>SUM(C32:C35)</f>
        <v>184</v>
      </c>
      <c r="D36" s="124">
        <f aca="true" t="shared" si="3" ref="D36:N36">SUM(D32:D35)</f>
        <v>184</v>
      </c>
      <c r="E36" s="124">
        <f t="shared" si="3"/>
        <v>352</v>
      </c>
      <c r="F36" s="124">
        <f t="shared" si="3"/>
        <v>184</v>
      </c>
      <c r="G36" s="124">
        <f t="shared" si="3"/>
        <v>351</v>
      </c>
      <c r="H36" s="124">
        <f t="shared" si="3"/>
        <v>184</v>
      </c>
      <c r="I36" s="124">
        <f t="shared" si="3"/>
        <v>184</v>
      </c>
      <c r="J36" s="124">
        <f t="shared" si="3"/>
        <v>182</v>
      </c>
      <c r="K36" s="124">
        <f t="shared" si="3"/>
        <v>350</v>
      </c>
      <c r="L36" s="124">
        <f t="shared" si="3"/>
        <v>182</v>
      </c>
      <c r="M36" s="124">
        <f t="shared" si="3"/>
        <v>350</v>
      </c>
      <c r="N36" s="124">
        <f t="shared" si="3"/>
        <v>182</v>
      </c>
      <c r="O36" s="121">
        <v>2869</v>
      </c>
      <c r="P36" s="138"/>
      <c r="Q36" s="128"/>
      <c r="R36" s="8"/>
    </row>
    <row r="37" spans="1:18" ht="15">
      <c r="A37" s="95" t="s">
        <v>255</v>
      </c>
      <c r="B37" s="93" t="s">
        <v>60</v>
      </c>
      <c r="C37" s="5">
        <v>70</v>
      </c>
      <c r="D37" s="5">
        <v>71</v>
      </c>
      <c r="E37" s="5">
        <v>70</v>
      </c>
      <c r="F37" s="5">
        <v>71</v>
      </c>
      <c r="G37" s="5">
        <v>70</v>
      </c>
      <c r="H37" s="5">
        <v>71</v>
      </c>
      <c r="I37" s="5">
        <v>70</v>
      </c>
      <c r="J37" s="5">
        <v>70</v>
      </c>
      <c r="K37" s="5">
        <v>71</v>
      </c>
      <c r="L37" s="5">
        <v>70</v>
      </c>
      <c r="M37" s="5">
        <v>71</v>
      </c>
      <c r="N37" s="5">
        <v>70</v>
      </c>
      <c r="O37" s="6">
        <v>845</v>
      </c>
      <c r="P37" s="138"/>
      <c r="Q37" s="98"/>
      <c r="R37" s="8"/>
    </row>
    <row r="38" spans="1:18" ht="15">
      <c r="A38" s="95" t="s">
        <v>256</v>
      </c>
      <c r="B38" s="93" t="s">
        <v>62</v>
      </c>
      <c r="C38" s="5"/>
      <c r="D38" s="5">
        <v>1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6">
        <v>1</v>
      </c>
      <c r="P38" s="138"/>
      <c r="Q38" s="98"/>
      <c r="R38" s="8"/>
    </row>
    <row r="39" spans="1:18" ht="15">
      <c r="A39" s="95" t="s">
        <v>257</v>
      </c>
      <c r="B39" s="93" t="s">
        <v>64</v>
      </c>
      <c r="C39" s="5">
        <v>77</v>
      </c>
      <c r="D39" s="5">
        <v>77</v>
      </c>
      <c r="E39" s="5">
        <v>77</v>
      </c>
      <c r="F39" s="5">
        <v>76</v>
      </c>
      <c r="G39" s="5">
        <v>77</v>
      </c>
      <c r="H39" s="5">
        <v>77</v>
      </c>
      <c r="I39" s="5">
        <v>76</v>
      </c>
      <c r="J39" s="5">
        <v>77</v>
      </c>
      <c r="K39" s="5">
        <v>76</v>
      </c>
      <c r="L39" s="5">
        <v>77</v>
      </c>
      <c r="M39" s="5">
        <v>76</v>
      </c>
      <c r="N39" s="5">
        <v>77</v>
      </c>
      <c r="O39" s="6">
        <v>920</v>
      </c>
      <c r="P39" s="138"/>
      <c r="Q39" s="98"/>
      <c r="R39" s="8"/>
    </row>
    <row r="40" spans="1:18" s="125" customFormat="1" ht="15">
      <c r="A40" s="127" t="s">
        <v>258</v>
      </c>
      <c r="B40" s="123" t="s">
        <v>66</v>
      </c>
      <c r="C40" s="124">
        <f>SUM(C37:C39)</f>
        <v>147</v>
      </c>
      <c r="D40" s="124">
        <f aca="true" t="shared" si="4" ref="D40:N40">SUM(D37:D39)</f>
        <v>149</v>
      </c>
      <c r="E40" s="124">
        <f t="shared" si="4"/>
        <v>147</v>
      </c>
      <c r="F40" s="124">
        <f t="shared" si="4"/>
        <v>147</v>
      </c>
      <c r="G40" s="124">
        <f t="shared" si="4"/>
        <v>147</v>
      </c>
      <c r="H40" s="124">
        <f t="shared" si="4"/>
        <v>148</v>
      </c>
      <c r="I40" s="124">
        <f t="shared" si="4"/>
        <v>146</v>
      </c>
      <c r="J40" s="124">
        <f t="shared" si="4"/>
        <v>147</v>
      </c>
      <c r="K40" s="124">
        <f t="shared" si="4"/>
        <v>147</v>
      </c>
      <c r="L40" s="124">
        <f t="shared" si="4"/>
        <v>147</v>
      </c>
      <c r="M40" s="124">
        <f t="shared" si="4"/>
        <v>147</v>
      </c>
      <c r="N40" s="124">
        <f t="shared" si="4"/>
        <v>147</v>
      </c>
      <c r="O40" s="121">
        <f>SUM(O37:O39)</f>
        <v>1766</v>
      </c>
      <c r="P40" s="138"/>
      <c r="Q40" s="128"/>
      <c r="R40" s="8"/>
    </row>
    <row r="41" spans="1:18" s="152" customFormat="1" ht="15.75">
      <c r="A41" s="81" t="s">
        <v>67</v>
      </c>
      <c r="B41" s="149" t="s">
        <v>68</v>
      </c>
      <c r="C41" s="150">
        <f>SUM(C30+C31+C36+C40)</f>
        <v>398</v>
      </c>
      <c r="D41" s="150">
        <f aca="true" t="shared" si="5" ref="D41:N41">SUM(D30+D31+D36+D40)</f>
        <v>399</v>
      </c>
      <c r="E41" s="150">
        <f t="shared" si="5"/>
        <v>565</v>
      </c>
      <c r="F41" s="150">
        <f t="shared" si="5"/>
        <v>398</v>
      </c>
      <c r="G41" s="150">
        <f t="shared" si="5"/>
        <v>564</v>
      </c>
      <c r="H41" s="150">
        <f t="shared" si="5"/>
        <v>398</v>
      </c>
      <c r="I41" s="150">
        <f t="shared" si="5"/>
        <v>397</v>
      </c>
      <c r="J41" s="150">
        <f t="shared" si="5"/>
        <v>395</v>
      </c>
      <c r="K41" s="150">
        <f t="shared" si="5"/>
        <v>563</v>
      </c>
      <c r="L41" s="150">
        <f t="shared" si="5"/>
        <v>396</v>
      </c>
      <c r="M41" s="150">
        <f t="shared" si="5"/>
        <v>563</v>
      </c>
      <c r="N41" s="150">
        <f t="shared" si="5"/>
        <v>395</v>
      </c>
      <c r="O41" s="150">
        <f>SUM(O30+O31+O36+O40)</f>
        <v>5431</v>
      </c>
      <c r="P41" s="151"/>
      <c r="R41" s="153"/>
    </row>
    <row r="42" spans="1:18" ht="15.75" customHeight="1">
      <c r="A42" s="99" t="s">
        <v>69</v>
      </c>
      <c r="B42" s="93" t="s">
        <v>70</v>
      </c>
      <c r="C42" s="5">
        <v>126</v>
      </c>
      <c r="D42" s="5">
        <v>126</v>
      </c>
      <c r="E42" s="5">
        <v>126</v>
      </c>
      <c r="F42" s="5">
        <v>126</v>
      </c>
      <c r="G42" s="5">
        <v>126</v>
      </c>
      <c r="H42" s="5">
        <v>126</v>
      </c>
      <c r="I42" s="5">
        <v>126</v>
      </c>
      <c r="J42" s="5">
        <v>126</v>
      </c>
      <c r="K42" s="5">
        <v>126</v>
      </c>
      <c r="L42" s="5">
        <v>126</v>
      </c>
      <c r="M42" s="5">
        <v>126</v>
      </c>
      <c r="N42" s="5">
        <v>126</v>
      </c>
      <c r="O42" s="6">
        <v>1512</v>
      </c>
      <c r="P42" s="138"/>
      <c r="Q42" s="85"/>
      <c r="R42" s="8"/>
    </row>
    <row r="43" spans="1:18" s="156" customFormat="1" ht="15.75" customHeight="1">
      <c r="A43" s="30" t="s">
        <v>71</v>
      </c>
      <c r="B43" s="154" t="s">
        <v>72</v>
      </c>
      <c r="C43" s="155">
        <f>SUM(C42)</f>
        <v>126</v>
      </c>
      <c r="D43" s="155">
        <f aca="true" t="shared" si="6" ref="D43:N43">SUM(D42)</f>
        <v>126</v>
      </c>
      <c r="E43" s="155">
        <f t="shared" si="6"/>
        <v>126</v>
      </c>
      <c r="F43" s="155">
        <f t="shared" si="6"/>
        <v>126</v>
      </c>
      <c r="G43" s="155">
        <f t="shared" si="6"/>
        <v>126</v>
      </c>
      <c r="H43" s="155">
        <f t="shared" si="6"/>
        <v>126</v>
      </c>
      <c r="I43" s="155">
        <f t="shared" si="6"/>
        <v>126</v>
      </c>
      <c r="J43" s="155">
        <f t="shared" si="6"/>
        <v>126</v>
      </c>
      <c r="K43" s="155">
        <f t="shared" si="6"/>
        <v>126</v>
      </c>
      <c r="L43" s="155">
        <f t="shared" si="6"/>
        <v>126</v>
      </c>
      <c r="M43" s="155">
        <f t="shared" si="6"/>
        <v>126</v>
      </c>
      <c r="N43" s="155">
        <f t="shared" si="6"/>
        <v>126</v>
      </c>
      <c r="O43" s="155">
        <f>SUM(O42)</f>
        <v>1512</v>
      </c>
      <c r="P43" s="151"/>
      <c r="R43" s="153"/>
    </row>
    <row r="44" spans="1:18" ht="15.75" customHeight="1">
      <c r="A44" s="100" t="s">
        <v>114</v>
      </c>
      <c r="B44" s="93" t="s">
        <v>115</v>
      </c>
      <c r="C44" s="5"/>
      <c r="D44" s="5"/>
      <c r="E44" s="5">
        <v>96</v>
      </c>
      <c r="F44" s="5"/>
      <c r="G44" s="5"/>
      <c r="H44" s="5"/>
      <c r="I44" s="5"/>
      <c r="J44" s="5"/>
      <c r="K44" s="5"/>
      <c r="L44" s="5"/>
      <c r="M44" s="5"/>
      <c r="N44" s="5"/>
      <c r="O44" s="6">
        <v>96</v>
      </c>
      <c r="P44" s="138"/>
      <c r="Q44" s="85"/>
      <c r="R44" s="8"/>
    </row>
    <row r="45" spans="1:18" ht="15">
      <c r="A45" s="100" t="s">
        <v>73</v>
      </c>
      <c r="B45" s="93" t="s">
        <v>74</v>
      </c>
      <c r="C45" s="5">
        <v>12</v>
      </c>
      <c r="D45" s="5">
        <v>11</v>
      </c>
      <c r="E45" s="5">
        <v>11</v>
      </c>
      <c r="F45" s="5">
        <v>11</v>
      </c>
      <c r="G45" s="5">
        <v>12</v>
      </c>
      <c r="H45" s="5">
        <v>12</v>
      </c>
      <c r="I45" s="5">
        <v>11</v>
      </c>
      <c r="J45" s="5">
        <v>11</v>
      </c>
      <c r="K45" s="5">
        <v>11</v>
      </c>
      <c r="L45" s="5">
        <v>12</v>
      </c>
      <c r="M45" s="5">
        <v>11</v>
      </c>
      <c r="N45" s="5">
        <v>11</v>
      </c>
      <c r="O45" s="6">
        <v>136</v>
      </c>
      <c r="P45" s="138"/>
      <c r="Q45" s="85"/>
      <c r="R45" s="8"/>
    </row>
    <row r="46" spans="1:18" ht="30" hidden="1">
      <c r="A46" s="100" t="s">
        <v>231</v>
      </c>
      <c r="B46" s="93" t="s">
        <v>232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  <c r="P46" s="138"/>
      <c r="Q46" s="85"/>
      <c r="R46" s="8"/>
    </row>
    <row r="47" spans="1:18" ht="30" hidden="1">
      <c r="A47" s="100" t="s">
        <v>233</v>
      </c>
      <c r="B47" s="93" t="s">
        <v>234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  <c r="P47" s="138"/>
      <c r="Q47" s="85"/>
      <c r="R47" s="8"/>
    </row>
    <row r="48" spans="1:18" ht="15">
      <c r="A48" s="100" t="s">
        <v>259</v>
      </c>
      <c r="B48" s="93" t="s">
        <v>76</v>
      </c>
      <c r="C48" s="5">
        <v>24</v>
      </c>
      <c r="D48" s="5">
        <v>23</v>
      </c>
      <c r="E48" s="5">
        <v>23</v>
      </c>
      <c r="F48" s="5">
        <v>23</v>
      </c>
      <c r="G48" s="5">
        <v>24</v>
      </c>
      <c r="H48" s="5">
        <v>24</v>
      </c>
      <c r="I48" s="5">
        <v>23</v>
      </c>
      <c r="J48" s="5">
        <v>23</v>
      </c>
      <c r="K48" s="5">
        <v>23</v>
      </c>
      <c r="L48" s="5">
        <v>23</v>
      </c>
      <c r="M48" s="5">
        <v>23</v>
      </c>
      <c r="N48" s="5">
        <v>24</v>
      </c>
      <c r="O48" s="6">
        <v>280</v>
      </c>
      <c r="P48" s="138"/>
      <c r="Q48" s="85"/>
      <c r="R48" s="8"/>
    </row>
    <row r="49" spans="1:18" ht="15">
      <c r="A49" s="101" t="s">
        <v>77</v>
      </c>
      <c r="B49" s="93" t="s">
        <v>78</v>
      </c>
      <c r="C49" s="5"/>
      <c r="D49" s="5"/>
      <c r="E49" s="5"/>
      <c r="F49" s="5"/>
      <c r="G49" s="5">
        <v>11676</v>
      </c>
      <c r="H49" s="5"/>
      <c r="I49" s="5"/>
      <c r="J49" s="5"/>
      <c r="K49" s="5"/>
      <c r="L49" s="5"/>
      <c r="M49" s="5"/>
      <c r="N49" s="5"/>
      <c r="O49" s="6">
        <v>11676</v>
      </c>
      <c r="P49" s="138"/>
      <c r="Q49" s="85"/>
      <c r="R49" s="8"/>
    </row>
    <row r="50" spans="1:18" s="152" customFormat="1" ht="15.75">
      <c r="A50" s="81" t="s">
        <v>79</v>
      </c>
      <c r="B50" s="149" t="s">
        <v>80</v>
      </c>
      <c r="C50" s="150">
        <f>SUM(C44:C49)</f>
        <v>36</v>
      </c>
      <c r="D50" s="150">
        <f aca="true" t="shared" si="7" ref="D50:N50">SUM(D44:D49)</f>
        <v>34</v>
      </c>
      <c r="E50" s="150">
        <f t="shared" si="7"/>
        <v>130</v>
      </c>
      <c r="F50" s="150">
        <f t="shared" si="7"/>
        <v>34</v>
      </c>
      <c r="G50" s="150">
        <f t="shared" si="7"/>
        <v>11712</v>
      </c>
      <c r="H50" s="150">
        <f t="shared" si="7"/>
        <v>36</v>
      </c>
      <c r="I50" s="150">
        <f t="shared" si="7"/>
        <v>34</v>
      </c>
      <c r="J50" s="150">
        <f t="shared" si="7"/>
        <v>34</v>
      </c>
      <c r="K50" s="150">
        <f t="shared" si="7"/>
        <v>34</v>
      </c>
      <c r="L50" s="150">
        <f t="shared" si="7"/>
        <v>35</v>
      </c>
      <c r="M50" s="150">
        <f t="shared" si="7"/>
        <v>34</v>
      </c>
      <c r="N50" s="150">
        <f t="shared" si="7"/>
        <v>35</v>
      </c>
      <c r="O50" s="150">
        <f>SUM(O44:O49)</f>
        <v>12188</v>
      </c>
      <c r="P50" s="151"/>
      <c r="R50" s="153"/>
    </row>
    <row r="51" spans="1:18" s="106" customFormat="1" ht="15">
      <c r="A51" s="102" t="s">
        <v>81</v>
      </c>
      <c r="B51" s="103"/>
      <c r="C51" s="104">
        <f>SUM(C24+C25+C41+C43+C50)</f>
        <v>764</v>
      </c>
      <c r="D51" s="104">
        <f aca="true" t="shared" si="8" ref="D51:N51">SUM(D24+D25+D41+D43+D50)</f>
        <v>763</v>
      </c>
      <c r="E51" s="104">
        <f t="shared" si="8"/>
        <v>1025</v>
      </c>
      <c r="F51" s="104">
        <f t="shared" si="8"/>
        <v>762</v>
      </c>
      <c r="G51" s="104">
        <f t="shared" si="8"/>
        <v>12606</v>
      </c>
      <c r="H51" s="104">
        <f t="shared" si="8"/>
        <v>765</v>
      </c>
      <c r="I51" s="104">
        <f t="shared" si="8"/>
        <v>760</v>
      </c>
      <c r="J51" s="104">
        <f t="shared" si="8"/>
        <v>758</v>
      </c>
      <c r="K51" s="104">
        <f t="shared" si="8"/>
        <v>926</v>
      </c>
      <c r="L51" s="104">
        <f t="shared" si="8"/>
        <v>761</v>
      </c>
      <c r="M51" s="104">
        <f t="shared" si="8"/>
        <v>925</v>
      </c>
      <c r="N51" s="104">
        <f t="shared" si="8"/>
        <v>759</v>
      </c>
      <c r="O51" s="6">
        <f>SUM(C51:N51)</f>
        <v>21574</v>
      </c>
      <c r="P51" s="138"/>
      <c r="Q51" s="105"/>
      <c r="R51" s="8"/>
    </row>
    <row r="52" spans="1:18" ht="15">
      <c r="A52" s="107" t="s">
        <v>82</v>
      </c>
      <c r="B52" s="93" t="s">
        <v>83</v>
      </c>
      <c r="C52" s="5"/>
      <c r="D52" s="5">
        <v>41</v>
      </c>
      <c r="E52" s="5"/>
      <c r="F52" s="5"/>
      <c r="G52" s="5">
        <v>32</v>
      </c>
      <c r="H52" s="5">
        <v>16</v>
      </c>
      <c r="I52" s="5"/>
      <c r="J52" s="5"/>
      <c r="K52" s="5">
        <v>33</v>
      </c>
      <c r="L52" s="5"/>
      <c r="M52" s="5"/>
      <c r="N52" s="5"/>
      <c r="O52" s="6">
        <v>122</v>
      </c>
      <c r="P52" s="138"/>
      <c r="Q52" s="85"/>
      <c r="R52" s="8"/>
    </row>
    <row r="53" spans="1:18" ht="15">
      <c r="A53" s="107" t="s">
        <v>84</v>
      </c>
      <c r="B53" s="93" t="s">
        <v>85</v>
      </c>
      <c r="C53" s="5"/>
      <c r="D53" s="5"/>
      <c r="E53" s="5">
        <v>51</v>
      </c>
      <c r="F53" s="5"/>
      <c r="G53" s="5"/>
      <c r="H53" s="5"/>
      <c r="I53" s="5"/>
      <c r="J53" s="5">
        <v>60</v>
      </c>
      <c r="K53" s="5"/>
      <c r="L53" s="5"/>
      <c r="M53" s="5"/>
      <c r="N53" s="5"/>
      <c r="O53" s="6">
        <v>111</v>
      </c>
      <c r="P53" s="138"/>
      <c r="Q53" s="85"/>
      <c r="R53" s="8"/>
    </row>
    <row r="54" spans="1:18" ht="15">
      <c r="A54" s="97" t="s">
        <v>86</v>
      </c>
      <c r="B54" s="93" t="s">
        <v>87</v>
      </c>
      <c r="C54" s="5"/>
      <c r="D54" s="5">
        <v>11</v>
      </c>
      <c r="E54" s="5">
        <v>14</v>
      </c>
      <c r="F54" s="5"/>
      <c r="G54" s="5">
        <v>9</v>
      </c>
      <c r="H54" s="5">
        <v>4</v>
      </c>
      <c r="I54" s="5"/>
      <c r="J54" s="5">
        <v>16</v>
      </c>
      <c r="K54" s="5">
        <v>9</v>
      </c>
      <c r="L54" s="5"/>
      <c r="M54" s="5"/>
      <c r="N54" s="5"/>
      <c r="O54" s="6">
        <v>63</v>
      </c>
      <c r="P54" s="138"/>
      <c r="Q54" s="85"/>
      <c r="R54" s="8"/>
    </row>
    <row r="55" spans="1:18" s="74" customFormat="1" ht="15">
      <c r="A55" s="35" t="s">
        <v>88</v>
      </c>
      <c r="B55" s="27" t="s">
        <v>89</v>
      </c>
      <c r="C55" s="6">
        <f>SUM(C52:C54)</f>
        <v>0</v>
      </c>
      <c r="D55" s="6">
        <f aca="true" t="shared" si="9" ref="D55:N55">SUM(D52:D54)</f>
        <v>52</v>
      </c>
      <c r="E55" s="6">
        <f t="shared" si="9"/>
        <v>65</v>
      </c>
      <c r="F55" s="6">
        <f t="shared" si="9"/>
        <v>0</v>
      </c>
      <c r="G55" s="6">
        <f t="shared" si="9"/>
        <v>41</v>
      </c>
      <c r="H55" s="6">
        <f t="shared" si="9"/>
        <v>20</v>
      </c>
      <c r="I55" s="6">
        <f t="shared" si="9"/>
        <v>0</v>
      </c>
      <c r="J55" s="6">
        <f t="shared" si="9"/>
        <v>76</v>
      </c>
      <c r="K55" s="6">
        <f t="shared" si="9"/>
        <v>42</v>
      </c>
      <c r="L55" s="6">
        <f t="shared" si="9"/>
        <v>0</v>
      </c>
      <c r="M55" s="6">
        <f t="shared" si="9"/>
        <v>0</v>
      </c>
      <c r="N55" s="6">
        <f t="shared" si="9"/>
        <v>0</v>
      </c>
      <c r="O55" s="6">
        <f>SUM(O52:O54)</f>
        <v>296</v>
      </c>
      <c r="P55" s="140"/>
      <c r="Q55" s="96"/>
      <c r="R55" s="8"/>
    </row>
    <row r="56" spans="1:18" ht="15" hidden="1">
      <c r="A56" s="99" t="s">
        <v>90</v>
      </c>
      <c r="B56" s="93" t="s">
        <v>91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  <c r="P56" s="138"/>
      <c r="Q56" s="85"/>
      <c r="R56" s="8"/>
    </row>
    <row r="57" spans="1:18" ht="15" hidden="1">
      <c r="A57" s="99" t="s">
        <v>181</v>
      </c>
      <c r="B57" s="93" t="s">
        <v>182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P57" s="138"/>
      <c r="Q57" s="85"/>
      <c r="R57" s="8"/>
    </row>
    <row r="58" spans="1:18" ht="15">
      <c r="A58" s="99" t="s">
        <v>235</v>
      </c>
      <c r="B58" s="93" t="s">
        <v>91</v>
      </c>
      <c r="C58" s="5"/>
      <c r="D58" s="5"/>
      <c r="E58" s="5"/>
      <c r="F58" s="5"/>
      <c r="G58" s="5">
        <v>4040</v>
      </c>
      <c r="H58" s="5"/>
      <c r="I58" s="5"/>
      <c r="J58" s="5"/>
      <c r="K58" s="5"/>
      <c r="L58" s="5"/>
      <c r="M58" s="5"/>
      <c r="N58" s="5"/>
      <c r="O58" s="6">
        <v>4040</v>
      </c>
      <c r="P58" s="138"/>
      <c r="Q58" s="85"/>
      <c r="R58" s="8"/>
    </row>
    <row r="59" spans="1:18" ht="15">
      <c r="A59" s="99" t="s">
        <v>236</v>
      </c>
      <c r="B59" s="93" t="s">
        <v>184</v>
      </c>
      <c r="C59" s="5"/>
      <c r="D59" s="5"/>
      <c r="E59" s="5">
        <v>25</v>
      </c>
      <c r="F59" s="5"/>
      <c r="G59" s="5"/>
      <c r="H59" s="5"/>
      <c r="I59" s="5">
        <v>26</v>
      </c>
      <c r="J59" s="5"/>
      <c r="K59" s="5"/>
      <c r="L59" s="5"/>
      <c r="M59" s="5"/>
      <c r="N59" s="5"/>
      <c r="O59" s="6">
        <v>51</v>
      </c>
      <c r="P59" s="138"/>
      <c r="Q59" s="85"/>
      <c r="R59" s="8"/>
    </row>
    <row r="60" spans="1:18" ht="15">
      <c r="A60" s="99" t="s">
        <v>94</v>
      </c>
      <c r="B60" s="93" t="s">
        <v>95</v>
      </c>
      <c r="C60" s="5"/>
      <c r="D60" s="5"/>
      <c r="E60" s="5">
        <v>7</v>
      </c>
      <c r="F60" s="5"/>
      <c r="G60" s="5">
        <v>1090</v>
      </c>
      <c r="H60" s="5"/>
      <c r="I60" s="5">
        <v>7</v>
      </c>
      <c r="J60" s="5"/>
      <c r="K60" s="5"/>
      <c r="L60" s="5"/>
      <c r="M60" s="5"/>
      <c r="N60" s="5"/>
      <c r="O60" s="6">
        <v>1104</v>
      </c>
      <c r="P60" s="138"/>
      <c r="Q60" s="85"/>
      <c r="R60" s="8"/>
    </row>
    <row r="61" spans="1:18" s="74" customFormat="1" ht="15">
      <c r="A61" s="30" t="s">
        <v>96</v>
      </c>
      <c r="B61" s="27" t="s">
        <v>97</v>
      </c>
      <c r="C61" s="6">
        <f>SUM(C58:C60)</f>
        <v>0</v>
      </c>
      <c r="D61" s="6">
        <f aca="true" t="shared" si="10" ref="D61:N61">SUM(D58:D60)</f>
        <v>0</v>
      </c>
      <c r="E61" s="6">
        <f t="shared" si="10"/>
        <v>32</v>
      </c>
      <c r="F61" s="6">
        <f t="shared" si="10"/>
        <v>0</v>
      </c>
      <c r="G61" s="6">
        <f t="shared" si="10"/>
        <v>5130</v>
      </c>
      <c r="H61" s="6">
        <f t="shared" si="10"/>
        <v>0</v>
      </c>
      <c r="I61" s="6">
        <f t="shared" si="10"/>
        <v>33</v>
      </c>
      <c r="J61" s="6">
        <f t="shared" si="10"/>
        <v>0</v>
      </c>
      <c r="K61" s="6">
        <f t="shared" si="10"/>
        <v>0</v>
      </c>
      <c r="L61" s="6">
        <f t="shared" si="10"/>
        <v>0</v>
      </c>
      <c r="M61" s="6">
        <f t="shared" si="10"/>
        <v>0</v>
      </c>
      <c r="N61" s="6">
        <f t="shared" si="10"/>
        <v>0</v>
      </c>
      <c r="O61" s="6">
        <f>SUM(O58:O60)</f>
        <v>5195</v>
      </c>
      <c r="P61" s="140"/>
      <c r="Q61" s="96"/>
      <c r="R61" s="8"/>
    </row>
    <row r="62" spans="1:18" ht="15">
      <c r="A62" s="99" t="s">
        <v>98</v>
      </c>
      <c r="B62" s="93" t="s">
        <v>99</v>
      </c>
      <c r="C62" s="5"/>
      <c r="D62" s="5"/>
      <c r="E62" s="5">
        <v>50</v>
      </c>
      <c r="F62" s="5">
        <v>50</v>
      </c>
      <c r="G62" s="5">
        <v>100</v>
      </c>
      <c r="H62" s="5"/>
      <c r="I62" s="5"/>
      <c r="J62" s="5"/>
      <c r="K62" s="5"/>
      <c r="L62" s="5"/>
      <c r="M62" s="5"/>
      <c r="N62" s="5"/>
      <c r="O62" s="6">
        <v>200</v>
      </c>
      <c r="P62" s="138"/>
      <c r="Q62" s="85"/>
      <c r="R62" s="8"/>
    </row>
    <row r="63" spans="1:18" s="74" customFormat="1" ht="15">
      <c r="A63" s="30" t="s">
        <v>100</v>
      </c>
      <c r="B63" s="27" t="s">
        <v>101</v>
      </c>
      <c r="C63" s="6">
        <f>SUM(C62)</f>
        <v>0</v>
      </c>
      <c r="D63" s="6">
        <f aca="true" t="shared" si="11" ref="D63:N63">SUM(D62)</f>
        <v>0</v>
      </c>
      <c r="E63" s="6">
        <f t="shared" si="11"/>
        <v>50</v>
      </c>
      <c r="F63" s="6">
        <f t="shared" si="11"/>
        <v>50</v>
      </c>
      <c r="G63" s="6">
        <f t="shared" si="11"/>
        <v>100</v>
      </c>
      <c r="H63" s="6">
        <f t="shared" si="11"/>
        <v>0</v>
      </c>
      <c r="I63" s="6">
        <f t="shared" si="11"/>
        <v>0</v>
      </c>
      <c r="J63" s="6">
        <f t="shared" si="11"/>
        <v>0</v>
      </c>
      <c r="K63" s="6">
        <f t="shared" si="11"/>
        <v>0</v>
      </c>
      <c r="L63" s="6">
        <f t="shared" si="11"/>
        <v>0</v>
      </c>
      <c r="M63" s="6">
        <f t="shared" si="11"/>
        <v>0</v>
      </c>
      <c r="N63" s="6">
        <f t="shared" si="11"/>
        <v>0</v>
      </c>
      <c r="O63" s="6">
        <f>SUM(O62)</f>
        <v>200</v>
      </c>
      <c r="P63" s="140"/>
      <c r="Q63" s="96"/>
      <c r="R63" s="8"/>
    </row>
    <row r="64" spans="1:18" s="106" customFormat="1" ht="15">
      <c r="A64" s="102" t="s">
        <v>102</v>
      </c>
      <c r="B64" s="103"/>
      <c r="C64" s="104">
        <f>SUM(C55+C61+C63)</f>
        <v>0</v>
      </c>
      <c r="D64" s="104">
        <f aca="true" t="shared" si="12" ref="D64:N64">SUM(D55+D61+D63)</f>
        <v>52</v>
      </c>
      <c r="E64" s="104">
        <f t="shared" si="12"/>
        <v>147</v>
      </c>
      <c r="F64" s="104">
        <f t="shared" si="12"/>
        <v>50</v>
      </c>
      <c r="G64" s="104">
        <f t="shared" si="12"/>
        <v>5271</v>
      </c>
      <c r="H64" s="104">
        <f t="shared" si="12"/>
        <v>20</v>
      </c>
      <c r="I64" s="104">
        <f t="shared" si="12"/>
        <v>33</v>
      </c>
      <c r="J64" s="104">
        <f t="shared" si="12"/>
        <v>76</v>
      </c>
      <c r="K64" s="104">
        <f t="shared" si="12"/>
        <v>42</v>
      </c>
      <c r="L64" s="104">
        <f t="shared" si="12"/>
        <v>0</v>
      </c>
      <c r="M64" s="104">
        <f t="shared" si="12"/>
        <v>0</v>
      </c>
      <c r="N64" s="104">
        <f t="shared" si="12"/>
        <v>0</v>
      </c>
      <c r="O64" s="104">
        <f>SUM(O55+O61+O63)</f>
        <v>5691</v>
      </c>
      <c r="P64" s="141"/>
      <c r="Q64" s="105"/>
      <c r="R64" s="8"/>
    </row>
    <row r="65" spans="1:18" s="112" customFormat="1" ht="15">
      <c r="A65" s="108" t="s">
        <v>103</v>
      </c>
      <c r="B65" s="37" t="s">
        <v>104</v>
      </c>
      <c r="C65" s="109">
        <f>SUM(C24+C25+C41+C43+C50+C55+C61+C63)</f>
        <v>764</v>
      </c>
      <c r="D65" s="109">
        <f aca="true" t="shared" si="13" ref="D65:O65">SUM(D24+D25+D41+D43+D50+D55+D61+D63)</f>
        <v>815</v>
      </c>
      <c r="E65" s="109">
        <f t="shared" si="13"/>
        <v>1172</v>
      </c>
      <c r="F65" s="109">
        <f t="shared" si="13"/>
        <v>812</v>
      </c>
      <c r="G65" s="109">
        <f t="shared" si="13"/>
        <v>17877</v>
      </c>
      <c r="H65" s="109">
        <f t="shared" si="13"/>
        <v>785</v>
      </c>
      <c r="I65" s="109">
        <f t="shared" si="13"/>
        <v>793</v>
      </c>
      <c r="J65" s="109">
        <f t="shared" si="13"/>
        <v>834</v>
      </c>
      <c r="K65" s="109">
        <f t="shared" si="13"/>
        <v>968</v>
      </c>
      <c r="L65" s="109">
        <f t="shared" si="13"/>
        <v>761</v>
      </c>
      <c r="M65" s="109">
        <f t="shared" si="13"/>
        <v>925</v>
      </c>
      <c r="N65" s="109">
        <f t="shared" si="13"/>
        <v>759</v>
      </c>
      <c r="O65" s="109">
        <f t="shared" si="13"/>
        <v>27265</v>
      </c>
      <c r="P65" s="142"/>
      <c r="Q65" s="111"/>
      <c r="R65" s="8"/>
    </row>
    <row r="66" spans="1:17" s="133" customFormat="1" ht="15">
      <c r="A66" s="129" t="s">
        <v>105</v>
      </c>
      <c r="B66" s="130" t="s">
        <v>106</v>
      </c>
      <c r="C66" s="131">
        <v>417</v>
      </c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21">
        <v>417</v>
      </c>
      <c r="P66" s="143"/>
      <c r="Q66" s="132"/>
    </row>
    <row r="67" spans="1:17" s="115" customFormat="1" ht="15">
      <c r="A67" s="116" t="s">
        <v>237</v>
      </c>
      <c r="B67" s="117" t="s">
        <v>238</v>
      </c>
      <c r="C67" s="113">
        <f>SUM(C66)</f>
        <v>417</v>
      </c>
      <c r="D67" s="113">
        <f aca="true" t="shared" si="14" ref="D67:O68">SUM(D66)</f>
        <v>0</v>
      </c>
      <c r="E67" s="113">
        <f t="shared" si="14"/>
        <v>0</v>
      </c>
      <c r="F67" s="113">
        <f t="shared" si="14"/>
        <v>0</v>
      </c>
      <c r="G67" s="113">
        <f t="shared" si="14"/>
        <v>0</v>
      </c>
      <c r="H67" s="113">
        <f t="shared" si="14"/>
        <v>0</v>
      </c>
      <c r="I67" s="113">
        <f t="shared" si="14"/>
        <v>0</v>
      </c>
      <c r="J67" s="113">
        <f t="shared" si="14"/>
        <v>0</v>
      </c>
      <c r="K67" s="113">
        <f t="shared" si="14"/>
        <v>0</v>
      </c>
      <c r="L67" s="113">
        <f t="shared" si="14"/>
        <v>0</v>
      </c>
      <c r="M67" s="113">
        <f t="shared" si="14"/>
        <v>0</v>
      </c>
      <c r="N67" s="113">
        <f t="shared" si="14"/>
        <v>0</v>
      </c>
      <c r="O67" s="113">
        <f t="shared" si="14"/>
        <v>417</v>
      </c>
      <c r="P67" s="144"/>
      <c r="Q67" s="114"/>
    </row>
    <row r="68" spans="1:17" s="112" customFormat="1" ht="14.25">
      <c r="A68" s="116" t="s">
        <v>107</v>
      </c>
      <c r="B68" s="117" t="s">
        <v>108</v>
      </c>
      <c r="C68" s="109">
        <f>SUM(C67)</f>
        <v>417</v>
      </c>
      <c r="D68" s="109">
        <f t="shared" si="14"/>
        <v>0</v>
      </c>
      <c r="E68" s="109">
        <f t="shared" si="14"/>
        <v>0</v>
      </c>
      <c r="F68" s="109">
        <f t="shared" si="14"/>
        <v>0</v>
      </c>
      <c r="G68" s="109">
        <f t="shared" si="14"/>
        <v>0</v>
      </c>
      <c r="H68" s="109">
        <f t="shared" si="14"/>
        <v>0</v>
      </c>
      <c r="I68" s="109">
        <f t="shared" si="14"/>
        <v>0</v>
      </c>
      <c r="J68" s="109">
        <f t="shared" si="14"/>
        <v>0</v>
      </c>
      <c r="K68" s="109">
        <f t="shared" si="14"/>
        <v>0</v>
      </c>
      <c r="L68" s="109">
        <f t="shared" si="14"/>
        <v>0</v>
      </c>
      <c r="M68" s="109">
        <f t="shared" si="14"/>
        <v>0</v>
      </c>
      <c r="N68" s="109">
        <f t="shared" si="14"/>
        <v>0</v>
      </c>
      <c r="O68" s="109">
        <f t="shared" si="14"/>
        <v>417</v>
      </c>
      <c r="P68" s="142"/>
      <c r="Q68" s="111"/>
    </row>
    <row r="69" spans="1:17" s="112" customFormat="1" ht="14.25">
      <c r="A69" s="38" t="s">
        <v>11</v>
      </c>
      <c r="B69" s="38"/>
      <c r="C69" s="109">
        <f>SUM(C65+C68)</f>
        <v>1181</v>
      </c>
      <c r="D69" s="109">
        <f aca="true" t="shared" si="15" ref="D69:O69">SUM(D65+D68)</f>
        <v>815</v>
      </c>
      <c r="E69" s="109">
        <f t="shared" si="15"/>
        <v>1172</v>
      </c>
      <c r="F69" s="109">
        <f t="shared" si="15"/>
        <v>812</v>
      </c>
      <c r="G69" s="109">
        <f t="shared" si="15"/>
        <v>17877</v>
      </c>
      <c r="H69" s="109">
        <f t="shared" si="15"/>
        <v>785</v>
      </c>
      <c r="I69" s="109">
        <f t="shared" si="15"/>
        <v>793</v>
      </c>
      <c r="J69" s="109">
        <f t="shared" si="15"/>
        <v>834</v>
      </c>
      <c r="K69" s="109">
        <f t="shared" si="15"/>
        <v>968</v>
      </c>
      <c r="L69" s="109">
        <f t="shared" si="15"/>
        <v>761</v>
      </c>
      <c r="M69" s="109">
        <f t="shared" si="15"/>
        <v>925</v>
      </c>
      <c r="N69" s="109">
        <f t="shared" si="15"/>
        <v>759</v>
      </c>
      <c r="O69" s="109">
        <f t="shared" si="15"/>
        <v>27682</v>
      </c>
      <c r="P69" s="142"/>
      <c r="Q69" s="110"/>
    </row>
    <row r="70" spans="1:17" s="112" customFormat="1" ht="14.25">
      <c r="A70" s="39"/>
      <c r="B70" s="39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9"/>
      <c r="P70" s="145"/>
      <c r="Q70" s="110"/>
    </row>
    <row r="71" spans="1:17" s="112" customFormat="1" ht="14.25">
      <c r="A71" s="39"/>
      <c r="B71" s="39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9"/>
      <c r="P71" s="145"/>
      <c r="Q71" s="110"/>
    </row>
    <row r="72" spans="1:17" s="112" customFormat="1" ht="14.25">
      <c r="A72" s="39"/>
      <c r="B72" s="39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9"/>
      <c r="P72" s="145"/>
      <c r="Q72" s="110"/>
    </row>
    <row r="73" spans="1:17" s="112" customFormat="1" ht="15">
      <c r="A73" s="172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45"/>
      <c r="Q73" s="110"/>
    </row>
    <row r="74" spans="1:17" s="112" customFormat="1" ht="14.25">
      <c r="A74" s="39"/>
      <c r="B74" s="39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9"/>
      <c r="P74" s="145"/>
      <c r="Q74" s="110"/>
    </row>
    <row r="75" spans="1:17" s="112" customFormat="1" ht="14.25" hidden="1">
      <c r="A75" s="39"/>
      <c r="B75" s="39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9"/>
      <c r="P75" s="145"/>
      <c r="Q75" s="110"/>
    </row>
    <row r="76" spans="1:17" s="112" customFormat="1" ht="14.25" hidden="1">
      <c r="A76" s="39"/>
      <c r="B76" s="39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9"/>
      <c r="P76" s="145"/>
      <c r="Q76" s="110"/>
    </row>
    <row r="77" spans="1:17" s="112" customFormat="1" ht="14.25" hidden="1">
      <c r="A77" s="39"/>
      <c r="B77" s="39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9"/>
      <c r="P77" s="145"/>
      <c r="Q77" s="110"/>
    </row>
    <row r="78" spans="1:17" s="112" customFormat="1" ht="14.25" hidden="1">
      <c r="A78" s="39"/>
      <c r="B78" s="39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9"/>
      <c r="P78" s="145"/>
      <c r="Q78" s="110"/>
    </row>
    <row r="79" spans="1:17" s="112" customFormat="1" ht="14.25" hidden="1">
      <c r="A79" s="39"/>
      <c r="B79" s="39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9"/>
      <c r="P79" s="145"/>
      <c r="Q79" s="110"/>
    </row>
    <row r="80" spans="1:17" s="112" customFormat="1" ht="14.25" hidden="1">
      <c r="A80" s="39"/>
      <c r="B80" s="39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9"/>
      <c r="P80" s="145"/>
      <c r="Q80" s="110"/>
    </row>
    <row r="81" spans="1:17" s="112" customFormat="1" ht="14.25" hidden="1">
      <c r="A81" s="39"/>
      <c r="B81" s="39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9"/>
      <c r="P81" s="145"/>
      <c r="Q81" s="110"/>
    </row>
    <row r="82" spans="1:17" s="112" customFormat="1" ht="14.25" hidden="1">
      <c r="A82" s="39"/>
      <c r="B82" s="39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9"/>
      <c r="P82" s="145"/>
      <c r="Q82" s="110"/>
    </row>
    <row r="83" spans="1:17" s="112" customFormat="1" ht="14.25" hidden="1">
      <c r="A83" s="39"/>
      <c r="B83" s="39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9"/>
      <c r="P83" s="145"/>
      <c r="Q83" s="110"/>
    </row>
    <row r="84" spans="1:17" s="112" customFormat="1" ht="14.25" hidden="1">
      <c r="A84" s="39"/>
      <c r="B84" s="39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9"/>
      <c r="P84" s="145"/>
      <c r="Q84" s="110"/>
    </row>
    <row r="85" spans="1:17" s="112" customFormat="1" ht="14.25" hidden="1">
      <c r="A85" s="39"/>
      <c r="B85" s="39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9"/>
      <c r="P85" s="145"/>
      <c r="Q85" s="110"/>
    </row>
    <row r="86" spans="1:17" s="112" customFormat="1" ht="14.25" hidden="1">
      <c r="A86" s="39"/>
      <c r="B86" s="39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9"/>
      <c r="P86" s="145"/>
      <c r="Q86" s="110"/>
    </row>
    <row r="87" spans="1:17" s="112" customFormat="1" ht="14.25" hidden="1">
      <c r="A87" s="39"/>
      <c r="B87" s="39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9"/>
      <c r="P87" s="145"/>
      <c r="Q87" s="110"/>
    </row>
    <row r="88" spans="1:17" s="112" customFormat="1" ht="14.25">
      <c r="A88" s="39"/>
      <c r="B88" s="39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9"/>
      <c r="P88" s="145"/>
      <c r="Q88" s="110"/>
    </row>
    <row r="89" spans="1:17" s="112" customFormat="1" ht="14.25">
      <c r="A89" s="39"/>
      <c r="B89" s="39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9"/>
      <c r="P89" s="145"/>
      <c r="Q89" s="110"/>
    </row>
    <row r="90" spans="1:17" s="112" customFormat="1" ht="14.25">
      <c r="A90" s="39"/>
      <c r="B90" s="39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9"/>
      <c r="P90" s="145"/>
      <c r="Q90" s="110"/>
    </row>
    <row r="91" spans="1:17" s="112" customFormat="1" ht="14.25">
      <c r="A91" s="39"/>
      <c r="B91" s="39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9"/>
      <c r="P91" s="145"/>
      <c r="Q91" s="110"/>
    </row>
    <row r="92" spans="1:17" s="112" customFormat="1" ht="14.25">
      <c r="A92" s="39"/>
      <c r="B92" s="39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9"/>
      <c r="P92" s="145"/>
      <c r="Q92" s="110"/>
    </row>
    <row r="93" spans="1:17" s="112" customFormat="1" ht="14.25">
      <c r="A93" s="39"/>
      <c r="B93" s="39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9"/>
      <c r="P93" s="145"/>
      <c r="Q93" s="110"/>
    </row>
    <row r="94" spans="1:17" ht="28.5">
      <c r="A94" s="86" t="s">
        <v>23</v>
      </c>
      <c r="B94" s="87" t="s">
        <v>239</v>
      </c>
      <c r="C94" s="88" t="s">
        <v>190</v>
      </c>
      <c r="D94" s="88" t="s">
        <v>191</v>
      </c>
      <c r="E94" s="88" t="s">
        <v>192</v>
      </c>
      <c r="F94" s="88" t="s">
        <v>193</v>
      </c>
      <c r="G94" s="88" t="s">
        <v>194</v>
      </c>
      <c r="H94" s="88" t="s">
        <v>195</v>
      </c>
      <c r="I94" s="88" t="s">
        <v>196</v>
      </c>
      <c r="J94" s="88" t="s">
        <v>197</v>
      </c>
      <c r="K94" s="88" t="s">
        <v>198</v>
      </c>
      <c r="L94" s="88" t="s">
        <v>199</v>
      </c>
      <c r="M94" s="88" t="s">
        <v>200</v>
      </c>
      <c r="N94" s="88" t="s">
        <v>201</v>
      </c>
      <c r="O94" s="89" t="s">
        <v>202</v>
      </c>
      <c r="P94" s="138"/>
      <c r="Q94" s="85"/>
    </row>
    <row r="95" spans="1:17" s="135" customFormat="1" ht="15">
      <c r="A95" s="97" t="s">
        <v>121</v>
      </c>
      <c r="B95" s="95" t="s">
        <v>122</v>
      </c>
      <c r="C95" s="136">
        <v>643</v>
      </c>
      <c r="D95" s="136">
        <v>644</v>
      </c>
      <c r="E95" s="136">
        <v>643</v>
      </c>
      <c r="F95" s="136">
        <v>644</v>
      </c>
      <c r="G95" s="136">
        <v>644</v>
      </c>
      <c r="H95" s="136">
        <v>644</v>
      </c>
      <c r="I95" s="136">
        <v>644</v>
      </c>
      <c r="J95" s="136">
        <v>643</v>
      </c>
      <c r="K95" s="136">
        <v>643</v>
      </c>
      <c r="L95" s="136">
        <v>643</v>
      </c>
      <c r="M95" s="136">
        <v>643</v>
      </c>
      <c r="N95" s="136">
        <v>644</v>
      </c>
      <c r="O95" s="136">
        <v>7722</v>
      </c>
      <c r="P95" s="146"/>
      <c r="Q95" s="134"/>
    </row>
    <row r="96" spans="1:17" s="135" customFormat="1" ht="15">
      <c r="A96" s="97" t="s">
        <v>260</v>
      </c>
      <c r="B96" s="95" t="s">
        <v>124</v>
      </c>
      <c r="C96" s="136">
        <v>126</v>
      </c>
      <c r="D96" s="136">
        <v>126</v>
      </c>
      <c r="E96" s="136">
        <v>126</v>
      </c>
      <c r="F96" s="136">
        <v>126</v>
      </c>
      <c r="G96" s="136">
        <v>126</v>
      </c>
      <c r="H96" s="136">
        <v>126</v>
      </c>
      <c r="I96" s="136">
        <v>126</v>
      </c>
      <c r="J96" s="136">
        <v>126</v>
      </c>
      <c r="K96" s="136">
        <v>126</v>
      </c>
      <c r="L96" s="136">
        <v>126</v>
      </c>
      <c r="M96" s="136">
        <v>126</v>
      </c>
      <c r="N96" s="136">
        <v>126</v>
      </c>
      <c r="O96" s="136">
        <v>1512</v>
      </c>
      <c r="P96" s="146"/>
      <c r="Q96" s="134"/>
    </row>
    <row r="97" spans="1:17" s="135" customFormat="1" ht="15">
      <c r="A97" s="97" t="s">
        <v>261</v>
      </c>
      <c r="B97" s="95" t="s">
        <v>126</v>
      </c>
      <c r="C97" s="136">
        <v>100</v>
      </c>
      <c r="D97" s="136">
        <v>100</v>
      </c>
      <c r="E97" s="136">
        <v>100</v>
      </c>
      <c r="F97" s="136">
        <v>100</v>
      </c>
      <c r="G97" s="136">
        <v>100</v>
      </c>
      <c r="H97" s="136">
        <v>100</v>
      </c>
      <c r="I97" s="136">
        <v>100</v>
      </c>
      <c r="J97" s="136">
        <v>100</v>
      </c>
      <c r="K97" s="136">
        <v>100</v>
      </c>
      <c r="L97" s="136">
        <v>100</v>
      </c>
      <c r="M97" s="136">
        <v>100</v>
      </c>
      <c r="N97" s="136">
        <v>100</v>
      </c>
      <c r="O97" s="136">
        <v>1200</v>
      </c>
      <c r="P97" s="146"/>
      <c r="Q97" s="134"/>
    </row>
    <row r="98" spans="1:17" s="74" customFormat="1" ht="15">
      <c r="A98" s="28" t="s">
        <v>129</v>
      </c>
      <c r="B98" s="35" t="s">
        <v>130</v>
      </c>
      <c r="C98" s="6">
        <f>SUM(C95:C97)</f>
        <v>869</v>
      </c>
      <c r="D98" s="6">
        <f aca="true" t="shared" si="16" ref="D98:O98">SUM(D95:D97)</f>
        <v>870</v>
      </c>
      <c r="E98" s="6">
        <f t="shared" si="16"/>
        <v>869</v>
      </c>
      <c r="F98" s="6">
        <f t="shared" si="16"/>
        <v>870</v>
      </c>
      <c r="G98" s="6">
        <f t="shared" si="16"/>
        <v>870</v>
      </c>
      <c r="H98" s="6">
        <f t="shared" si="16"/>
        <v>870</v>
      </c>
      <c r="I98" s="6">
        <f t="shared" si="16"/>
        <v>870</v>
      </c>
      <c r="J98" s="6">
        <f t="shared" si="16"/>
        <v>869</v>
      </c>
      <c r="K98" s="6">
        <f t="shared" si="16"/>
        <v>869</v>
      </c>
      <c r="L98" s="6">
        <f t="shared" si="16"/>
        <v>869</v>
      </c>
      <c r="M98" s="6">
        <f t="shared" si="16"/>
        <v>869</v>
      </c>
      <c r="N98" s="6">
        <f t="shared" si="16"/>
        <v>870</v>
      </c>
      <c r="O98" s="6">
        <f t="shared" si="16"/>
        <v>10434</v>
      </c>
      <c r="P98" s="146"/>
      <c r="Q98" s="134"/>
    </row>
    <row r="99" spans="1:17" ht="15">
      <c r="A99" s="95" t="s">
        <v>240</v>
      </c>
      <c r="B99" s="97" t="s">
        <v>241</v>
      </c>
      <c r="C99" s="5">
        <v>61</v>
      </c>
      <c r="D99" s="5">
        <v>61</v>
      </c>
      <c r="E99" s="5">
        <v>61</v>
      </c>
      <c r="F99" s="5">
        <v>61</v>
      </c>
      <c r="G99" s="5">
        <v>61</v>
      </c>
      <c r="H99" s="5">
        <v>61</v>
      </c>
      <c r="I99" s="5">
        <v>60</v>
      </c>
      <c r="J99" s="5">
        <v>60</v>
      </c>
      <c r="K99" s="5">
        <v>61</v>
      </c>
      <c r="L99" s="5">
        <v>61</v>
      </c>
      <c r="M99" s="5">
        <v>61</v>
      </c>
      <c r="N99" s="5">
        <v>61</v>
      </c>
      <c r="O99" s="6">
        <v>730</v>
      </c>
      <c r="P99" s="146"/>
      <c r="Q99" s="134"/>
    </row>
    <row r="100" spans="1:17" s="74" customFormat="1" ht="15">
      <c r="A100" s="28" t="s">
        <v>262</v>
      </c>
      <c r="B100" s="35" t="s">
        <v>263</v>
      </c>
      <c r="C100" s="6">
        <f>SUM(C98:C99)</f>
        <v>930</v>
      </c>
      <c r="D100" s="6">
        <f aca="true" t="shared" si="17" ref="D100:O100">SUM(D98:D99)</f>
        <v>931</v>
      </c>
      <c r="E100" s="6">
        <f t="shared" si="17"/>
        <v>930</v>
      </c>
      <c r="F100" s="6">
        <f t="shared" si="17"/>
        <v>931</v>
      </c>
      <c r="G100" s="6">
        <f t="shared" si="17"/>
        <v>931</v>
      </c>
      <c r="H100" s="6">
        <f t="shared" si="17"/>
        <v>931</v>
      </c>
      <c r="I100" s="6">
        <f t="shared" si="17"/>
        <v>930</v>
      </c>
      <c r="J100" s="6">
        <f t="shared" si="17"/>
        <v>929</v>
      </c>
      <c r="K100" s="6">
        <f t="shared" si="17"/>
        <v>930</v>
      </c>
      <c r="L100" s="6">
        <f t="shared" si="17"/>
        <v>930</v>
      </c>
      <c r="M100" s="6">
        <f t="shared" si="17"/>
        <v>930</v>
      </c>
      <c r="N100" s="6">
        <f t="shared" si="17"/>
        <v>931</v>
      </c>
      <c r="O100" s="6">
        <f t="shared" si="17"/>
        <v>11164</v>
      </c>
      <c r="P100" s="146"/>
      <c r="Q100" s="147"/>
    </row>
    <row r="101" spans="1:17" ht="15">
      <c r="A101" s="95" t="s">
        <v>131</v>
      </c>
      <c r="B101" s="97" t="s">
        <v>132</v>
      </c>
      <c r="C101" s="5"/>
      <c r="D101" s="5"/>
      <c r="E101" s="5">
        <v>200</v>
      </c>
      <c r="F101" s="5"/>
      <c r="G101" s="5"/>
      <c r="H101" s="5"/>
      <c r="I101" s="5"/>
      <c r="J101" s="5"/>
      <c r="K101" s="5">
        <v>200</v>
      </c>
      <c r="L101" s="5"/>
      <c r="M101" s="5"/>
      <c r="N101" s="5"/>
      <c r="O101" s="6">
        <v>400</v>
      </c>
      <c r="P101" s="146"/>
      <c r="Q101" s="134"/>
    </row>
    <row r="102" spans="1:17" ht="15" hidden="1">
      <c r="A102" s="95" t="s">
        <v>242</v>
      </c>
      <c r="B102" s="97" t="s">
        <v>243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6"/>
      <c r="P102" s="146"/>
      <c r="Q102" s="134"/>
    </row>
    <row r="103" spans="1:17" ht="15" hidden="1">
      <c r="A103" s="95" t="s">
        <v>244</v>
      </c>
      <c r="B103" s="97" t="s">
        <v>245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6"/>
      <c r="P103" s="146"/>
      <c r="Q103" s="134"/>
    </row>
    <row r="104" spans="1:17" ht="15">
      <c r="A104" s="95" t="s">
        <v>133</v>
      </c>
      <c r="B104" s="97" t="s">
        <v>134</v>
      </c>
      <c r="C104" s="5"/>
      <c r="D104" s="5"/>
      <c r="E104" s="5">
        <v>300</v>
      </c>
      <c r="F104" s="5"/>
      <c r="G104" s="5"/>
      <c r="H104" s="5"/>
      <c r="I104" s="5"/>
      <c r="J104" s="5"/>
      <c r="K104" s="5">
        <v>300</v>
      </c>
      <c r="L104" s="5"/>
      <c r="M104" s="5"/>
      <c r="N104" s="5"/>
      <c r="O104" s="6">
        <v>600</v>
      </c>
      <c r="P104" s="146"/>
      <c r="Q104" s="134"/>
    </row>
    <row r="105" spans="1:17" ht="15" hidden="1">
      <c r="A105" s="95" t="s">
        <v>246</v>
      </c>
      <c r="B105" s="97" t="s">
        <v>247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6"/>
      <c r="P105" s="146"/>
      <c r="Q105" s="134"/>
    </row>
    <row r="106" spans="1:17" ht="15" hidden="1">
      <c r="A106" s="95" t="s">
        <v>248</v>
      </c>
      <c r="B106" s="97" t="s">
        <v>158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  <c r="P106" s="146"/>
      <c r="Q106" s="134"/>
    </row>
    <row r="107" spans="1:17" s="74" customFormat="1" ht="15">
      <c r="A107" s="28" t="s">
        <v>137</v>
      </c>
      <c r="B107" s="35" t="s">
        <v>138</v>
      </c>
      <c r="C107" s="6">
        <f aca="true" t="shared" si="18" ref="C107:O107">SUM(C101:C106)</f>
        <v>0</v>
      </c>
      <c r="D107" s="6">
        <f t="shared" si="18"/>
        <v>0</v>
      </c>
      <c r="E107" s="6">
        <f t="shared" si="18"/>
        <v>500</v>
      </c>
      <c r="F107" s="6">
        <f t="shared" si="18"/>
        <v>0</v>
      </c>
      <c r="G107" s="6">
        <f t="shared" si="18"/>
        <v>0</v>
      </c>
      <c r="H107" s="6">
        <f t="shared" si="18"/>
        <v>0</v>
      </c>
      <c r="I107" s="6">
        <f t="shared" si="18"/>
        <v>0</v>
      </c>
      <c r="J107" s="6">
        <f t="shared" si="18"/>
        <v>0</v>
      </c>
      <c r="K107" s="6">
        <f t="shared" si="18"/>
        <v>500</v>
      </c>
      <c r="L107" s="6">
        <f t="shared" si="18"/>
        <v>0</v>
      </c>
      <c r="M107" s="6">
        <f t="shared" si="18"/>
        <v>0</v>
      </c>
      <c r="N107" s="6">
        <f t="shared" si="18"/>
        <v>0</v>
      </c>
      <c r="O107" s="6">
        <f t="shared" si="18"/>
        <v>1000</v>
      </c>
      <c r="P107" s="146"/>
      <c r="Q107" s="134"/>
    </row>
    <row r="108" spans="1:17" ht="15" hidden="1">
      <c r="A108" s="99" t="s">
        <v>249</v>
      </c>
      <c r="B108" s="97" t="s">
        <v>250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6"/>
      <c r="P108" s="146"/>
      <c r="Q108" s="134"/>
    </row>
    <row r="109" spans="1:17" ht="15">
      <c r="A109" s="99" t="s">
        <v>139</v>
      </c>
      <c r="B109" s="97" t="s">
        <v>140</v>
      </c>
      <c r="C109" s="5"/>
      <c r="D109" s="5"/>
      <c r="E109" s="5">
        <v>232</v>
      </c>
      <c r="F109" s="5"/>
      <c r="G109" s="5"/>
      <c r="H109" s="5"/>
      <c r="I109" s="5">
        <v>232</v>
      </c>
      <c r="J109" s="5"/>
      <c r="K109" s="5"/>
      <c r="L109" s="5"/>
      <c r="M109" s="5"/>
      <c r="N109" s="5"/>
      <c r="O109" s="6">
        <v>464</v>
      </c>
      <c r="P109" s="146"/>
      <c r="Q109" s="134"/>
    </row>
    <row r="110" spans="1:17" ht="15">
      <c r="A110" s="99" t="s">
        <v>141</v>
      </c>
      <c r="B110" s="97" t="s">
        <v>142</v>
      </c>
      <c r="C110" s="5">
        <v>17</v>
      </c>
      <c r="D110" s="5">
        <v>17</v>
      </c>
      <c r="E110" s="5">
        <v>17</v>
      </c>
      <c r="F110" s="5">
        <v>17</v>
      </c>
      <c r="G110" s="5">
        <v>16</v>
      </c>
      <c r="H110" s="5">
        <v>17</v>
      </c>
      <c r="I110" s="5">
        <v>17</v>
      </c>
      <c r="J110" s="5">
        <v>16</v>
      </c>
      <c r="K110" s="5">
        <v>17</v>
      </c>
      <c r="L110" s="5">
        <v>16</v>
      </c>
      <c r="M110" s="5">
        <v>17</v>
      </c>
      <c r="N110" s="5">
        <v>16</v>
      </c>
      <c r="O110" s="6">
        <v>200</v>
      </c>
      <c r="P110" s="146"/>
      <c r="Q110" s="134"/>
    </row>
    <row r="111" spans="1:17" s="74" customFormat="1" ht="15">
      <c r="A111" s="30" t="s">
        <v>143</v>
      </c>
      <c r="B111" s="35" t="s">
        <v>144</v>
      </c>
      <c r="C111" s="6">
        <f>SUM(C109:C110)</f>
        <v>17</v>
      </c>
      <c r="D111" s="6">
        <f aca="true" t="shared" si="19" ref="D111:N111">SUM(D109:D110)</f>
        <v>17</v>
      </c>
      <c r="E111" s="6">
        <f t="shared" si="19"/>
        <v>249</v>
      </c>
      <c r="F111" s="6">
        <f t="shared" si="19"/>
        <v>17</v>
      </c>
      <c r="G111" s="6">
        <f t="shared" si="19"/>
        <v>16</v>
      </c>
      <c r="H111" s="6">
        <f t="shared" si="19"/>
        <v>17</v>
      </c>
      <c r="I111" s="6">
        <f t="shared" si="19"/>
        <v>249</v>
      </c>
      <c r="J111" s="6">
        <f t="shared" si="19"/>
        <v>16</v>
      </c>
      <c r="K111" s="6">
        <f t="shared" si="19"/>
        <v>17</v>
      </c>
      <c r="L111" s="6">
        <f t="shared" si="19"/>
        <v>16</v>
      </c>
      <c r="M111" s="6">
        <f t="shared" si="19"/>
        <v>17</v>
      </c>
      <c r="N111" s="6">
        <f t="shared" si="19"/>
        <v>16</v>
      </c>
      <c r="O111" s="6">
        <f>SUM(O109:O110)</f>
        <v>664</v>
      </c>
      <c r="P111" s="146"/>
      <c r="Q111" s="134"/>
    </row>
    <row r="112" spans="1:17" s="112" customFormat="1" ht="15">
      <c r="A112" s="120" t="s">
        <v>145</v>
      </c>
      <c r="B112" s="108" t="s">
        <v>146</v>
      </c>
      <c r="C112" s="109">
        <f>SUM(C100+C107+C111)</f>
        <v>947</v>
      </c>
      <c r="D112" s="109">
        <f aca="true" t="shared" si="20" ref="D112:N112">SUM(D100+D107+D111)</f>
        <v>948</v>
      </c>
      <c r="E112" s="109">
        <f t="shared" si="20"/>
        <v>1679</v>
      </c>
      <c r="F112" s="109">
        <f t="shared" si="20"/>
        <v>948</v>
      </c>
      <c r="G112" s="109">
        <f t="shared" si="20"/>
        <v>947</v>
      </c>
      <c r="H112" s="109">
        <f t="shared" si="20"/>
        <v>948</v>
      </c>
      <c r="I112" s="109">
        <f t="shared" si="20"/>
        <v>1179</v>
      </c>
      <c r="J112" s="109">
        <f t="shared" si="20"/>
        <v>945</v>
      </c>
      <c r="K112" s="109">
        <f t="shared" si="20"/>
        <v>1447</v>
      </c>
      <c r="L112" s="109">
        <f t="shared" si="20"/>
        <v>946</v>
      </c>
      <c r="M112" s="109">
        <f t="shared" si="20"/>
        <v>947</v>
      </c>
      <c r="N112" s="109">
        <f t="shared" si="20"/>
        <v>947</v>
      </c>
      <c r="O112" s="6">
        <f>SUM(O100+O107+O111)</f>
        <v>12828</v>
      </c>
      <c r="P112" s="146"/>
      <c r="Q112" s="134"/>
    </row>
    <row r="113" spans="1:17" ht="15">
      <c r="A113" s="71" t="s">
        <v>251</v>
      </c>
      <c r="B113" s="71" t="s">
        <v>152</v>
      </c>
      <c r="C113" s="11"/>
      <c r="D113" s="11"/>
      <c r="E113" s="11"/>
      <c r="F113" s="11"/>
      <c r="G113" s="11">
        <v>14854</v>
      </c>
      <c r="H113" s="11"/>
      <c r="I113" s="11"/>
      <c r="J113" s="11"/>
      <c r="K113" s="11"/>
      <c r="L113" s="11"/>
      <c r="M113" s="11"/>
      <c r="N113" s="11"/>
      <c r="O113" s="6">
        <v>14854</v>
      </c>
      <c r="P113" s="146"/>
      <c r="Q113" s="134"/>
    </row>
    <row r="114" spans="1:17" s="112" customFormat="1" ht="19.5" customHeight="1">
      <c r="A114" s="120" t="s">
        <v>252</v>
      </c>
      <c r="B114" s="117" t="s">
        <v>253</v>
      </c>
      <c r="C114" s="109">
        <f>SUM(C113)</f>
        <v>0</v>
      </c>
      <c r="D114" s="109">
        <f aca="true" t="shared" si="21" ref="D114:N114">SUM(D113)</f>
        <v>0</v>
      </c>
      <c r="E114" s="109">
        <f t="shared" si="21"/>
        <v>0</v>
      </c>
      <c r="F114" s="109">
        <f t="shared" si="21"/>
        <v>0</v>
      </c>
      <c r="G114" s="109">
        <f t="shared" si="21"/>
        <v>14854</v>
      </c>
      <c r="H114" s="109">
        <f t="shared" si="21"/>
        <v>0</v>
      </c>
      <c r="I114" s="109">
        <f t="shared" si="21"/>
        <v>0</v>
      </c>
      <c r="J114" s="109">
        <f t="shared" si="21"/>
        <v>0</v>
      </c>
      <c r="K114" s="109">
        <f t="shared" si="21"/>
        <v>0</v>
      </c>
      <c r="L114" s="109">
        <f t="shared" si="21"/>
        <v>0</v>
      </c>
      <c r="M114" s="109">
        <f t="shared" si="21"/>
        <v>0</v>
      </c>
      <c r="N114" s="109">
        <f t="shared" si="21"/>
        <v>0</v>
      </c>
      <c r="O114" s="6">
        <f>SUM(O113)</f>
        <v>14854</v>
      </c>
      <c r="P114" s="146"/>
      <c r="Q114" s="134"/>
    </row>
    <row r="115" spans="1:17" s="112" customFormat="1" ht="21" customHeight="1">
      <c r="A115" s="38" t="s">
        <v>17</v>
      </c>
      <c r="B115" s="38"/>
      <c r="C115" s="109">
        <f>SUM(C112+C114)</f>
        <v>947</v>
      </c>
      <c r="D115" s="109">
        <f aca="true" t="shared" si="22" ref="D115:O115">SUM(D112+D114)</f>
        <v>948</v>
      </c>
      <c r="E115" s="109">
        <f t="shared" si="22"/>
        <v>1679</v>
      </c>
      <c r="F115" s="109">
        <f t="shared" si="22"/>
        <v>948</v>
      </c>
      <c r="G115" s="109">
        <f t="shared" si="22"/>
        <v>15801</v>
      </c>
      <c r="H115" s="109">
        <f t="shared" si="22"/>
        <v>948</v>
      </c>
      <c r="I115" s="109">
        <f t="shared" si="22"/>
        <v>1179</v>
      </c>
      <c r="J115" s="109">
        <f t="shared" si="22"/>
        <v>945</v>
      </c>
      <c r="K115" s="109">
        <f t="shared" si="22"/>
        <v>1447</v>
      </c>
      <c r="L115" s="109">
        <f t="shared" si="22"/>
        <v>946</v>
      </c>
      <c r="M115" s="109">
        <f t="shared" si="22"/>
        <v>947</v>
      </c>
      <c r="N115" s="109">
        <f t="shared" si="22"/>
        <v>947</v>
      </c>
      <c r="O115" s="109">
        <f t="shared" si="22"/>
        <v>27682</v>
      </c>
      <c r="P115" s="146"/>
      <c r="Q115" s="110"/>
    </row>
    <row r="116" spans="2:17" ht="15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96"/>
      <c r="P116" s="138"/>
      <c r="Q116" s="85"/>
    </row>
    <row r="117" spans="1:17" ht="15">
      <c r="A117" s="174">
        <v>2</v>
      </c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38"/>
      <c r="Q117" s="85"/>
    </row>
    <row r="118" spans="2:17" ht="15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96"/>
      <c r="P118" s="138"/>
      <c r="Q118" s="85"/>
    </row>
    <row r="119" spans="2:17" ht="15"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96"/>
      <c r="P119" s="138"/>
      <c r="Q119" s="85"/>
    </row>
    <row r="120" spans="2:17" ht="15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96"/>
      <c r="P120" s="138"/>
      <c r="Q120" s="85"/>
    </row>
    <row r="121" spans="2:17" ht="15"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96"/>
      <c r="P121" s="138"/>
      <c r="Q121" s="85"/>
    </row>
    <row r="122" spans="2:17" ht="15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96"/>
      <c r="P122" s="138"/>
      <c r="Q122" s="85"/>
    </row>
    <row r="123" spans="2:17" ht="15"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96"/>
      <c r="P123" s="138"/>
      <c r="Q123" s="85"/>
    </row>
    <row r="124" spans="2:17" ht="15"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96"/>
      <c r="P124" s="138"/>
      <c r="Q124" s="85"/>
    </row>
    <row r="125" spans="2:17" ht="15"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96"/>
      <c r="P125" s="138"/>
      <c r="Q125" s="85"/>
    </row>
    <row r="126" spans="2:17" ht="15"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96"/>
      <c r="P126" s="138"/>
      <c r="Q126" s="85"/>
    </row>
    <row r="127" spans="2:17" ht="15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96"/>
      <c r="P127" s="138"/>
      <c r="Q127" s="85"/>
    </row>
    <row r="128" spans="2:17" ht="15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96"/>
      <c r="P128" s="138"/>
      <c r="Q128" s="85"/>
    </row>
  </sheetData>
  <sheetProtection/>
  <mergeCells count="5">
    <mergeCell ref="A1:O1"/>
    <mergeCell ref="A2:O2"/>
    <mergeCell ref="A3:O3"/>
    <mergeCell ref="A73:O73"/>
    <mergeCell ref="A117:O1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Jegyző</cp:lastModifiedBy>
  <cp:lastPrinted>2016-09-28T12:50:52Z</cp:lastPrinted>
  <dcterms:created xsi:type="dcterms:W3CDTF">2016-09-06T10:57:38Z</dcterms:created>
  <dcterms:modified xsi:type="dcterms:W3CDTF">2016-10-02T06:38:35Z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