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9B8EF15-DABD-4540-A8CF-1116F10AAB08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Kiemelt ei. " sheetId="1" r:id="rId1"/>
    <sheet name="Kiadások mük., felhalm. " sheetId="2" r:id="rId2"/>
    <sheet name="Bevételek műk., felhalm. " sheetId="3" r:id="rId3"/>
    <sheet name="Tartalék" sheetId="8" r:id="rId4"/>
    <sheet name="Felhasználási üt." sheetId="4" r:id="rId5"/>
  </sheets>
  <calcPr calcId="181029"/>
</workbook>
</file>

<file path=xl/calcChain.xml><?xml version="1.0" encoding="utf-8"?>
<calcChain xmlns="http://schemas.openxmlformats.org/spreadsheetml/2006/main">
  <c r="N99" i="4" l="1"/>
  <c r="M99" i="4"/>
  <c r="L99" i="4"/>
  <c r="K99" i="4"/>
  <c r="J99" i="4"/>
  <c r="I99" i="4"/>
  <c r="H99" i="4"/>
  <c r="G99" i="4"/>
  <c r="F99" i="4"/>
  <c r="E99" i="4"/>
  <c r="D99" i="4"/>
  <c r="C99" i="4"/>
  <c r="O98" i="4"/>
  <c r="O96" i="4"/>
  <c r="N96" i="4"/>
  <c r="N97" i="4" s="1"/>
  <c r="N100" i="4" s="1"/>
  <c r="M96" i="4"/>
  <c r="L96" i="4"/>
  <c r="K96" i="4"/>
  <c r="J96" i="4"/>
  <c r="I96" i="4"/>
  <c r="H96" i="4"/>
  <c r="G96" i="4"/>
  <c r="F96" i="4"/>
  <c r="E96" i="4"/>
  <c r="D96" i="4"/>
  <c r="C96" i="4"/>
  <c r="O92" i="4"/>
  <c r="N92" i="4"/>
  <c r="M92" i="4"/>
  <c r="L92" i="4"/>
  <c r="K92" i="4"/>
  <c r="J92" i="4"/>
  <c r="J97" i="4" s="1"/>
  <c r="J100" i="4" s="1"/>
  <c r="I92" i="4"/>
  <c r="H92" i="4"/>
  <c r="G92" i="4"/>
  <c r="F92" i="4"/>
  <c r="E92" i="4"/>
  <c r="D92" i="4"/>
  <c r="C92" i="4"/>
  <c r="O89" i="4"/>
  <c r="O97" i="4" s="1"/>
  <c r="N89" i="4"/>
  <c r="M89" i="4"/>
  <c r="L89" i="4"/>
  <c r="K89" i="4"/>
  <c r="J89" i="4"/>
  <c r="I89" i="4"/>
  <c r="H89" i="4"/>
  <c r="G89" i="4"/>
  <c r="F89" i="4"/>
  <c r="F97" i="4" s="1"/>
  <c r="F100" i="4" s="1"/>
  <c r="E89" i="4"/>
  <c r="D89" i="4"/>
  <c r="C89" i="4"/>
  <c r="O58" i="4"/>
  <c r="C58" i="4"/>
  <c r="J55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O50" i="4"/>
  <c r="N50" i="4"/>
  <c r="N55" i="4" s="1"/>
  <c r="M50" i="4"/>
  <c r="M55" i="4" s="1"/>
  <c r="L50" i="4"/>
  <c r="L55" i="4" s="1"/>
  <c r="K50" i="4"/>
  <c r="J50" i="4"/>
  <c r="I50" i="4"/>
  <c r="I55" i="4" s="1"/>
  <c r="H50" i="4"/>
  <c r="H55" i="4" s="1"/>
  <c r="G50" i="4"/>
  <c r="F50" i="4"/>
  <c r="F55" i="4" s="1"/>
  <c r="E50" i="4"/>
  <c r="E55" i="4" s="1"/>
  <c r="D50" i="4"/>
  <c r="D55" i="4" s="1"/>
  <c r="C50" i="4"/>
  <c r="N35" i="4"/>
  <c r="M35" i="4"/>
  <c r="L35" i="4"/>
  <c r="K35" i="4"/>
  <c r="J35" i="4"/>
  <c r="I35" i="4"/>
  <c r="H35" i="4"/>
  <c r="G35" i="4"/>
  <c r="F35" i="4"/>
  <c r="E35" i="4"/>
  <c r="D35" i="4"/>
  <c r="C35" i="4"/>
  <c r="O34" i="4"/>
  <c r="O35" i="4" s="1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N27" i="4"/>
  <c r="M27" i="4"/>
  <c r="L27" i="4"/>
  <c r="K27" i="4"/>
  <c r="J27" i="4"/>
  <c r="I27" i="4"/>
  <c r="H27" i="4"/>
  <c r="G27" i="4"/>
  <c r="F27" i="4"/>
  <c r="E27" i="4"/>
  <c r="D27" i="4"/>
  <c r="C27" i="4"/>
  <c r="O23" i="4"/>
  <c r="O27" i="4" s="1"/>
  <c r="O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E29" i="3"/>
  <c r="E30" i="3" s="1"/>
  <c r="D29" i="3"/>
  <c r="D30" i="3" s="1"/>
  <c r="C29" i="3"/>
  <c r="C30" i="3" s="1"/>
  <c r="E22" i="3"/>
  <c r="D22" i="3"/>
  <c r="C22" i="3"/>
  <c r="C25" i="3" s="1"/>
  <c r="E17" i="3"/>
  <c r="D17" i="3"/>
  <c r="C17" i="3"/>
  <c r="E14" i="3"/>
  <c r="D14" i="3"/>
  <c r="C14" i="3"/>
  <c r="E41" i="2"/>
  <c r="D41" i="2"/>
  <c r="C41" i="2"/>
  <c r="E38" i="2"/>
  <c r="D38" i="2"/>
  <c r="D39" i="2" s="1"/>
  <c r="C38" i="2"/>
  <c r="E36" i="2"/>
  <c r="D36" i="2"/>
  <c r="C36" i="2"/>
  <c r="E33" i="2"/>
  <c r="D33" i="2"/>
  <c r="C33" i="2"/>
  <c r="E28" i="2"/>
  <c r="D28" i="2"/>
  <c r="C28" i="2"/>
  <c r="E22" i="2"/>
  <c r="D22" i="2"/>
  <c r="C22" i="2"/>
  <c r="E20" i="2"/>
  <c r="D20" i="2"/>
  <c r="C20" i="2"/>
  <c r="E14" i="2"/>
  <c r="D14" i="2"/>
  <c r="C14" i="2"/>
  <c r="C27" i="1"/>
  <c r="C29" i="1" s="1"/>
  <c r="B27" i="1"/>
  <c r="B29" i="1" s="1"/>
  <c r="C21" i="1"/>
  <c r="C23" i="1" s="1"/>
  <c r="B21" i="1"/>
  <c r="B23" i="1" s="1"/>
  <c r="J36" i="4" l="1"/>
  <c r="J56" i="4" s="1"/>
  <c r="J59" i="4" s="1"/>
  <c r="C36" i="4"/>
  <c r="G36" i="4"/>
  <c r="G56" i="4" s="1"/>
  <c r="G59" i="4" s="1"/>
  <c r="K36" i="4"/>
  <c r="O36" i="4"/>
  <c r="O99" i="4"/>
  <c r="O100" i="4" s="1"/>
  <c r="F36" i="4"/>
  <c r="F56" i="4" s="1"/>
  <c r="F59" i="4" s="1"/>
  <c r="N36" i="4"/>
  <c r="N56" i="4" s="1"/>
  <c r="N59" i="4" s="1"/>
  <c r="D36" i="4"/>
  <c r="H36" i="4"/>
  <c r="L36" i="4"/>
  <c r="L56" i="4" s="1"/>
  <c r="L59" i="4" s="1"/>
  <c r="E36" i="4"/>
  <c r="E56" i="4" s="1"/>
  <c r="E59" i="4" s="1"/>
  <c r="I36" i="4"/>
  <c r="I56" i="4" s="1"/>
  <c r="I59" i="4" s="1"/>
  <c r="M36" i="4"/>
  <c r="M56" i="4" s="1"/>
  <c r="M59" i="4" s="1"/>
  <c r="C55" i="4"/>
  <c r="G55" i="4"/>
  <c r="K55" i="4"/>
  <c r="O55" i="4"/>
  <c r="E97" i="4"/>
  <c r="E100" i="4" s="1"/>
  <c r="I97" i="4"/>
  <c r="I100" i="4" s="1"/>
  <c r="M97" i="4"/>
  <c r="M100" i="4" s="1"/>
  <c r="D97" i="4"/>
  <c r="D100" i="4" s="1"/>
  <c r="H97" i="4"/>
  <c r="H100" i="4" s="1"/>
  <c r="L97" i="4"/>
  <c r="L100" i="4" s="1"/>
  <c r="C97" i="4"/>
  <c r="C100" i="4" s="1"/>
  <c r="G97" i="4"/>
  <c r="G100" i="4" s="1"/>
  <c r="K97" i="4"/>
  <c r="K100" i="4" s="1"/>
  <c r="D25" i="3"/>
  <c r="D31" i="3" s="1"/>
  <c r="E25" i="3"/>
  <c r="E31" i="3" s="1"/>
  <c r="C31" i="3"/>
  <c r="E29" i="2"/>
  <c r="E42" i="2" s="1"/>
  <c r="C39" i="2"/>
  <c r="D29" i="2"/>
  <c r="D42" i="2" s="1"/>
  <c r="C29" i="2"/>
  <c r="E39" i="2"/>
  <c r="O59" i="4"/>
  <c r="O56" i="4"/>
  <c r="D56" i="4"/>
  <c r="D59" i="4" s="1"/>
  <c r="H56" i="4"/>
  <c r="H59" i="4" s="1"/>
  <c r="C56" i="4" l="1"/>
  <c r="C59" i="4" s="1"/>
  <c r="K56" i="4"/>
  <c r="K59" i="4" s="1"/>
  <c r="C42" i="2"/>
</calcChain>
</file>

<file path=xl/sharedStrings.xml><?xml version="1.0" encoding="utf-8"?>
<sst xmlns="http://schemas.openxmlformats.org/spreadsheetml/2006/main" count="308" uniqueCount="199">
  <si>
    <t>Nemeskér  Község Önkormányzatának  2020. évi költségvetése</t>
  </si>
  <si>
    <t>Az egységes rovatrend szerint a kiemelt kiadási és bevételi jogcímek</t>
  </si>
  <si>
    <t xml:space="preserve"> </t>
  </si>
  <si>
    <t>forint</t>
  </si>
  <si>
    <t xml:space="preserve">Megnevezés </t>
  </si>
  <si>
    <t>Eredeti ei.</t>
  </si>
  <si>
    <t>Módosított ei.   2020.06.30.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</si>
  <si>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</si>
  <si>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</si>
  <si>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</si>
  <si>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</si>
  <si>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</si>
  <si>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</si>
  <si>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</si>
  <si>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</si>
  <si>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</si>
  <si>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</si>
  <si>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</si>
  <si>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</si>
  <si>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</si>
  <si>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</si>
  <si>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</si>
  <si>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</si>
  <si>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</si>
  <si>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Kiadások</t>
  </si>
  <si>
    <t>Rovat megnevezése</t>
  </si>
  <si>
    <t>Rovat-szám</t>
  </si>
  <si>
    <t>Módosított ei.  2020.06.30.</t>
  </si>
  <si>
    <t>Kötelező feladat</t>
  </si>
  <si>
    <t>Törvény szerinti illetmény</t>
  </si>
  <si>
    <t>K1101</t>
  </si>
  <si>
    <t xml:space="preserve">Céljuttatás </t>
  </si>
  <si>
    <t>K1103</t>
  </si>
  <si>
    <t>Béren kívüli juttatások</t>
  </si>
  <si>
    <t>K1107</t>
  </si>
  <si>
    <t xml:space="preserve">Foglalkoztatottak egyéb személyi juttatásai </t>
  </si>
  <si>
    <t>K1113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</si>
  <si>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</si>
  <si>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</si>
  <si>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</si>
  <si>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</si>
  <si>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</si>
  <si>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</si>
  <si>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</si>
  <si>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</si>
  <si>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</si>
  <si>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</si>
  <si>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</si>
  <si>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</si>
  <si>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>Különféle befizetések és egyéb dologi kiadások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</si>
  <si>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</si>
  <si>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</si>
  <si>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</si>
  <si>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</si>
  <si>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</si>
  <si>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</si>
  <si>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</si>
  <si>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Helyi önkormányzatok előző évi elszámolásából származó kiadások</t>
  </si>
  <si>
    <t>K5021</t>
  </si>
  <si>
    <t>Egyéb elvonások és befizetések</t>
  </si>
  <si>
    <t>K5023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</si>
  <si>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</si>
  <si>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</si>
  <si>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</si>
  <si>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</si>
  <si>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</si>
  <si>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</si>
  <si>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</si>
  <si>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</si>
  <si>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</si>
  <si>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</si>
  <si>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</si>
  <si>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</t>
  </si>
  <si>
    <t>K641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</si>
  <si>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</si>
  <si>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</si>
  <si>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</si>
  <si>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</si>
  <si>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</si>
  <si>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</si>
  <si>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</si>
  <si>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</si>
  <si>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</si>
  <si>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</si>
  <si>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támogatások ÁH-n kívülre</t>
  </si>
  <si>
    <t>K89</t>
  </si>
  <si>
    <t>Egyéb felhalmozási célú kiadások</t>
  </si>
  <si>
    <t>K8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</si>
  <si>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</si>
  <si>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</si>
  <si>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</si>
  <si>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</si>
  <si>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</si>
  <si>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>Rovat-
szám</t>
  </si>
  <si>
    <t>Módosított ei. 2020.06.30.</t>
  </si>
  <si>
    <t xml:space="preserve">Önkormányzatok működési támogatásai </t>
  </si>
  <si>
    <t>B11</t>
  </si>
  <si>
    <t>Egyéb működési célú támogatások ÁH-n belülről</t>
  </si>
  <si>
    <t>B16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</si>
  <si>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</si>
  <si>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</si>
  <si>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</si>
  <si>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</si>
  <si>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</si>
  <si>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</si>
  <si>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</si>
  <si>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</si>
  <si>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</si>
  <si>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</si>
  <si>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Kiszámlázott áfa</t>
  </si>
  <si>
    <t>B406</t>
  </si>
  <si>
    <t>Kamatbevételek</t>
  </si>
  <si>
    <t>B408</t>
  </si>
  <si>
    <t>Egyéb működési bevétel</t>
  </si>
  <si>
    <t>B411</t>
  </si>
  <si>
    <t xml:space="preserve">Működési bevételek </t>
  </si>
  <si>
    <t>B4</t>
  </si>
  <si>
    <t xml:space="preserve">Egyéb működési célú átvett pénzeszközök </t>
  </si>
  <si>
    <t>B65</t>
  </si>
  <si>
    <t xml:space="preserve">Működési c. átvett pénzeszköz </t>
  </si>
  <si>
    <t xml:space="preserve">Költségvetési bevételek </t>
  </si>
  <si>
    <t>B1-B6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</si>
  <si>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</si>
  <si>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</si>
  <si>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</si>
  <si>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</si>
  <si>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Belföldi finanszírozás bevételei </t>
  </si>
  <si>
    <t>B81</t>
  </si>
  <si>
    <t xml:space="preserve">Finanszírozási bevételek </t>
  </si>
  <si>
    <t>B7-B8</t>
  </si>
  <si>
    <t xml:space="preserve">Előirányzat felhasználási terv 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</si>
  <si>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</si>
  <si>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</si>
  <si>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</si>
  <si>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</si>
  <si>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</si>
  <si>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</si>
  <si>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</si>
  <si>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</si>
  <si>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</si>
  <si>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</si>
  <si>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</si>
  <si>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</si>
  <si>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</si>
  <si>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Céljuttatás</t>
  </si>
  <si>
    <t>Béren kívüli juttatás</t>
  </si>
  <si>
    <t>Foglalkoztatottak egyéb szem. juttatása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</si>
  <si>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</si>
  <si>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</si>
  <si>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</si>
  <si>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</si>
  <si>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</si>
  <si>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</si>
  <si>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</si>
  <si>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</si>
  <si>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</si>
  <si>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</si>
  <si>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Szakmai tevékenységet segítő szolgáltatás</t>
  </si>
  <si>
    <t>K336</t>
  </si>
  <si>
    <t>Más egyéb szolgáltatás</t>
  </si>
  <si>
    <t>K337</t>
  </si>
  <si>
    <t>Működési áfa</t>
  </si>
  <si>
    <t>K351</t>
  </si>
  <si>
    <t xml:space="preserve">Más rovaton nem szerepeltethető dologi jellegű kiadás </t>
  </si>
  <si>
    <t>K3557</t>
  </si>
  <si>
    <t>A helyi önkormányzatok előző évi elszámolásából származó kiadások</t>
  </si>
  <si>
    <t>Elvonások és befizetések</t>
  </si>
  <si>
    <t>K502</t>
  </si>
  <si>
    <t>Egyéb tárgyi eszközök beszerzése, létesítése</t>
  </si>
  <si>
    <t>K64</t>
  </si>
  <si>
    <t>Felhalmozási célú támogatás államáztartáson kívülre - háztartásoknak</t>
  </si>
  <si>
    <t xml:space="preserve">Költségvetési kiadások </t>
  </si>
  <si>
    <t>K1-K8</t>
  </si>
  <si>
    <t>Államháztartáson belüli megelőlegezések visszafizetése</t>
  </si>
  <si>
    <t>K914</t>
  </si>
  <si>
    <t>Rovat
száma</t>
  </si>
  <si>
    <t xml:space="preserve">Önkormányzatok működési támogatásai  </t>
  </si>
  <si>
    <t>Gépjárműadók</t>
  </si>
  <si>
    <t>B354</t>
  </si>
  <si>
    <t>B1-B7</t>
  </si>
  <si>
    <t>Előző év költségvetési maradványának igénybevétele</t>
  </si>
  <si>
    <t>B813</t>
  </si>
  <si>
    <t>Finansízrozási bevételek</t>
  </si>
  <si>
    <t>B8</t>
  </si>
  <si>
    <t xml:space="preserve">A helyi önkormányzat 2020. költségvetése  rovatonkénti  tagolásban </t>
  </si>
  <si>
    <t>NEMESKÉR KÖZSÉG ÖNKORMÁNYZATA</t>
  </si>
  <si>
    <t>2/2. sz. melléklet a 8/2020.(X.01.)  sz. önkormányzati rendelethez</t>
  </si>
  <si>
    <t xml:space="preserve">A helyi önkormányzat 2020.  költségvetése bevételei  rovatonkénti  tagolásban  </t>
  </si>
  <si>
    <t>Nemeskér Község Önkormányzat  2020. évi költségvetése</t>
  </si>
  <si>
    <t xml:space="preserve">Általános- és céltartalékok </t>
  </si>
  <si>
    <t>Eredeti előirányzat</t>
  </si>
  <si>
    <t>Általános tartalékok</t>
  </si>
  <si>
    <t>Céltartalékok-</t>
  </si>
  <si>
    <t>Előirányzat módosítás 2020.06.30.</t>
  </si>
  <si>
    <t>5.  melléklet a 8/2020.(X.01.)  sz. önkormányzati rendelethez</t>
  </si>
  <si>
    <t xml:space="preserve">1.  melléklet a  8/2020.(X.01.)  önkormányzati rendelethez </t>
  </si>
  <si>
    <t>2/1.  melléklet a 8/2020.(X.01.)   önkormányzati rendelethez</t>
  </si>
  <si>
    <t>10.  melléklet a 8/2020.(X.01.)   önkormányzati rendelethez</t>
  </si>
  <si>
    <t>Nemeskér Község Önkormányzat 2020.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</si>
</sst>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_-* #,##0\ _F_t_-;\-* #,##0\ _F_t_-;_-* &quot;-&quot;??\ _F_t_-;_-@_-"/>
    <numFmt numFmtId="166" formatCode="\ ##########"/>
    <numFmt numFmtId="167" formatCode="0__"/>
    <numFmt numFmtId="168" formatCode="#&quot; &quot;?/2"/>
    <numFmt numFmtId="169" formatCode="[$-40E]yyyy/\ mmmm;@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Traditional Arabic"/>
      <family val="1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 val="singleAccounting"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u val="singleAccounting"/>
      <sz val="11"/>
      <color theme="1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5" fillId="0" borderId="0"/>
  </cellStyleXfs>
  <cellXfs count="163">
    <xf numFmtId="0" fontId="0" fillId="0" borderId="0" xfId="0"/>
    <xf numFmtId="0" fontId="8" fillId="0" borderId="0" xfId="0" applyFont="1" applyAlignment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165" fontId="3" fillId="0" borderId="1" xfId="1" applyNumberFormat="1" applyFont="1" applyBorder="1" applyAlignment="1">
      <alignment horizontal="right"/>
    </xf>
    <xf numFmtId="0" fontId="10" fillId="0" borderId="1" xfId="0" applyFont="1" applyBorder="1"/>
    <xf numFmtId="3" fontId="10" fillId="0" borderId="1" xfId="0" applyNumberFormat="1" applyFont="1" applyBorder="1"/>
    <xf numFmtId="165" fontId="9" fillId="0" borderId="1" xfId="1" applyNumberFormat="1" applyFont="1" applyBorder="1" applyAlignment="1">
      <alignment horizontal="right"/>
    </xf>
    <xf numFmtId="0" fontId="10" fillId="2" borderId="1" xfId="0" applyFont="1" applyFill="1" applyBorder="1"/>
    <xf numFmtId="3" fontId="0" fillId="0" borderId="0" xfId="0" applyNumberFormat="1"/>
    <xf numFmtId="0" fontId="3" fillId="3" borderId="0" xfId="0" applyFont="1" applyFill="1"/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" fillId="0" borderId="1" xfId="1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66" fontId="16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/>
    </xf>
    <xf numFmtId="3" fontId="19" fillId="0" borderId="1" xfId="1" applyNumberFormat="1" applyFont="1" applyBorder="1" applyAlignment="1">
      <alignment horizontal="right"/>
    </xf>
    <xf numFmtId="0" fontId="19" fillId="0" borderId="0" xfId="0" applyFont="1"/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/>
    </xf>
    <xf numFmtId="0" fontId="20" fillId="3" borderId="1" xfId="0" applyFont="1" applyFill="1" applyBorder="1"/>
    <xf numFmtId="166" fontId="21" fillId="3" borderId="1" xfId="0" applyNumberFormat="1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horizontal="right"/>
    </xf>
    <xf numFmtId="3" fontId="22" fillId="0" borderId="1" xfId="1" applyNumberFormat="1" applyFont="1" applyBorder="1" applyAlignment="1">
      <alignment horizontal="right"/>
    </xf>
    <xf numFmtId="167" fontId="16" fillId="3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vertical="center"/>
    </xf>
    <xf numFmtId="3" fontId="24" fillId="0" borderId="1" xfId="1" applyNumberFormat="1" applyFont="1" applyBorder="1" applyAlignment="1">
      <alignment horizontal="right"/>
    </xf>
    <xf numFmtId="0" fontId="6" fillId="3" borderId="1" xfId="0" applyFont="1" applyFill="1" applyBorder="1"/>
    <xf numFmtId="0" fontId="2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5" fillId="3" borderId="0" xfId="0" applyFont="1" applyFill="1" applyBorder="1"/>
    <xf numFmtId="0" fontId="13" fillId="3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68" fontId="6" fillId="3" borderId="0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/>
    <xf numFmtId="0" fontId="0" fillId="0" borderId="0" xfId="0" applyFont="1" applyBorder="1" applyAlignment="1"/>
    <xf numFmtId="0" fontId="14" fillId="0" borderId="1" xfId="0" applyFont="1" applyBorder="1" applyAlignment="1">
      <alignment horizontal="center" vertical="center" wrapText="1"/>
    </xf>
    <xf numFmtId="0" fontId="0" fillId="0" borderId="0" xfId="0" applyBorder="1"/>
    <xf numFmtId="3" fontId="3" fillId="3" borderId="1" xfId="0" applyNumberFormat="1" applyFont="1" applyFill="1" applyBorder="1"/>
    <xf numFmtId="165" fontId="3" fillId="0" borderId="1" xfId="1" applyNumberFormat="1" applyFont="1" applyBorder="1"/>
    <xf numFmtId="3" fontId="9" fillId="3" borderId="1" xfId="0" applyNumberFormat="1" applyFont="1" applyFill="1" applyBorder="1"/>
    <xf numFmtId="165" fontId="9" fillId="0" borderId="1" xfId="1" applyNumberFormat="1" applyFont="1" applyBorder="1"/>
    <xf numFmtId="0" fontId="4" fillId="3" borderId="1" xfId="0" applyFont="1" applyFill="1" applyBorder="1" applyAlignment="1">
      <alignment horizontal="left" vertical="center"/>
    </xf>
    <xf numFmtId="0" fontId="0" fillId="0" borderId="0" xfId="0" applyFont="1"/>
    <xf numFmtId="0" fontId="2" fillId="0" borderId="0" xfId="0" applyFont="1"/>
    <xf numFmtId="0" fontId="2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3" fillId="0" borderId="0" xfId="0" applyFont="1"/>
    <xf numFmtId="0" fontId="28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9" fontId="30" fillId="0" borderId="1" xfId="0" applyNumberFormat="1" applyFont="1" applyBorder="1" applyAlignment="1">
      <alignment horizontal="center"/>
    </xf>
    <xf numFmtId="169" fontId="31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16" fillId="0" borderId="1" xfId="0" applyNumberFormat="1" applyFont="1" applyBorder="1" applyAlignment="1"/>
    <xf numFmtId="3" fontId="10" fillId="0" borderId="1" xfId="0" applyNumberFormat="1" applyFont="1" applyBorder="1" applyAlignment="1"/>
    <xf numFmtId="3" fontId="4" fillId="0" borderId="0" xfId="0" applyNumberFormat="1" applyFont="1" applyAlignment="1"/>
    <xf numFmtId="3" fontId="3" fillId="0" borderId="0" xfId="0" applyNumberFormat="1" applyFont="1" applyAlignment="1"/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/>
    </xf>
    <xf numFmtId="3" fontId="16" fillId="0" borderId="1" xfId="0" applyNumberFormat="1" applyFont="1" applyBorder="1"/>
    <xf numFmtId="0" fontId="10" fillId="4" borderId="1" xfId="0" applyFont="1" applyFill="1" applyBorder="1" applyAlignment="1">
      <alignment vertical="center" wrapText="1"/>
    </xf>
    <xf numFmtId="166" fontId="10" fillId="4" borderId="1" xfId="0" applyNumberFormat="1" applyFont="1" applyFill="1" applyBorder="1" applyAlignment="1">
      <alignment vertical="center"/>
    </xf>
    <xf numFmtId="3" fontId="14" fillId="4" borderId="1" xfId="0" applyNumberFormat="1" applyFont="1" applyFill="1" applyBorder="1"/>
    <xf numFmtId="0" fontId="10" fillId="4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/>
    <xf numFmtId="0" fontId="23" fillId="0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/>
    <xf numFmtId="3" fontId="10" fillId="3" borderId="1" xfId="0" applyNumberFormat="1" applyFont="1" applyFill="1" applyBorder="1"/>
    <xf numFmtId="3" fontId="4" fillId="3" borderId="0" xfId="0" applyNumberFormat="1" applyFont="1" applyFill="1" applyAlignment="1"/>
    <xf numFmtId="3" fontId="3" fillId="3" borderId="0" xfId="0" applyNumberFormat="1" applyFont="1" applyFill="1" applyAlignment="1"/>
    <xf numFmtId="0" fontId="0" fillId="3" borderId="0" xfId="0" applyFont="1" applyFill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1" fillId="3" borderId="1" xfId="0" applyFont="1" applyFill="1" applyBorder="1"/>
    <xf numFmtId="3" fontId="32" fillId="3" borderId="1" xfId="0" applyNumberFormat="1" applyFont="1" applyFill="1" applyBorder="1"/>
    <xf numFmtId="167" fontId="4" fillId="0" borderId="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vertical="center"/>
    </xf>
    <xf numFmtId="3" fontId="16" fillId="0" borderId="0" xfId="0" applyNumberFormat="1" applyFont="1" applyBorder="1"/>
    <xf numFmtId="3" fontId="10" fillId="0" borderId="0" xfId="0" applyNumberFormat="1" applyFont="1" applyBorder="1"/>
    <xf numFmtId="16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3" fontId="14" fillId="3" borderId="1" xfId="0" applyNumberFormat="1" applyFont="1" applyFill="1" applyBorder="1"/>
    <xf numFmtId="0" fontId="2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/>
    </xf>
    <xf numFmtId="0" fontId="10" fillId="3" borderId="1" xfId="0" applyFont="1" applyFill="1" applyBorder="1"/>
    <xf numFmtId="3" fontId="9" fillId="3" borderId="0" xfId="0" applyNumberFormat="1" applyFont="1" applyFill="1"/>
    <xf numFmtId="0" fontId="10" fillId="3" borderId="0" xfId="0" applyFont="1" applyFill="1" applyBorder="1"/>
    <xf numFmtId="3" fontId="10" fillId="3" borderId="0" xfId="0" applyNumberFormat="1" applyFont="1" applyFill="1" applyBorder="1"/>
    <xf numFmtId="3" fontId="10" fillId="3" borderId="0" xfId="0" applyNumberFormat="1" applyFont="1" applyFill="1"/>
    <xf numFmtId="0" fontId="9" fillId="3" borderId="0" xfId="0" applyFont="1" applyFill="1"/>
    <xf numFmtId="3" fontId="30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1" xfId="0" applyFont="1" applyBorder="1"/>
    <xf numFmtId="0" fontId="33" fillId="0" borderId="1" xfId="0" applyFont="1" applyBorder="1"/>
    <xf numFmtId="0" fontId="10" fillId="0" borderId="0" xfId="0" applyFont="1"/>
    <xf numFmtId="3" fontId="19" fillId="0" borderId="0" xfId="0" applyNumberFormat="1" applyFont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12" fillId="0" borderId="0" xfId="0" applyFont="1"/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4" fillId="0" borderId="0" xfId="0" applyFont="1" applyAlignment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6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6" fillId="3" borderId="2" xfId="0" applyNumberFormat="1" applyFont="1" applyFill="1" applyBorder="1" applyAlignment="1">
      <alignment horizontal="left"/>
    </xf>
    <xf numFmtId="168" fontId="3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0" fillId="0" borderId="0" xfId="0" applyNumberFormat="1" applyAlignment="1"/>
    <xf numFmtId="0" fontId="12" fillId="0" borderId="0" xfId="0" applyFont="1" applyAlignment="1">
      <alignment horizontal="center"/>
    </xf>
    <xf numFmtId="12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29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Ezres" xfId="1" builtinId="3"/>
    <cellStyle name="Normál" xfId="0" builtinId="0"/>
    <cellStyle name="Normal_KTRSZJ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9"/>
  <sheetViews>
    <sheetView workbookViewId="0">
      <selection activeCell="H19" sqref="H19"/>
    </sheetView>
  </sheetViews>
  <sheetFormatPr defaultRowHeight="15" x14ac:dyDescent="0.25"/>
  <cols>
    <col min="1" max="1" width="56.7109375" bestFit="1" customWidth="1"/>
    <col min="2" max="2" width="14.140625" customWidth="1"/>
    <col min="3" max="3" width="16.140625" customWidth="1"/>
    <col min="256" max="256" width="56.7109375" bestFit="1" customWidth="1"/>
    <col min="257" max="257" width="11.28515625" bestFit="1" customWidth="1"/>
    <col min="258" max="258" width="16.140625" customWidth="1"/>
    <col min="259" max="259" width="15.42578125" customWidth="1"/>
    <col min="512" max="512" width="56.7109375" bestFit="1" customWidth="1"/>
    <col min="513" max="513" width="11.28515625" bestFit="1" customWidth="1"/>
    <col min="514" max="514" width="16.140625" customWidth="1"/>
    <col min="515" max="515" width="15.42578125" customWidth="1"/>
    <col min="768" max="768" width="56.7109375" bestFit="1" customWidth="1"/>
    <col min="769" max="769" width="11.28515625" bestFit="1" customWidth="1"/>
    <col min="770" max="770" width="16.140625" customWidth="1"/>
    <col min="771" max="771" width="15.42578125" customWidth="1"/>
    <col min="1024" max="1024" width="56.7109375" bestFit="1" customWidth="1"/>
    <col min="1025" max="1025" width="11.28515625" bestFit="1" customWidth="1"/>
    <col min="1026" max="1026" width="16.140625" customWidth="1"/>
    <col min="1027" max="1027" width="15.42578125" customWidth="1"/>
    <col min="1280" max="1280" width="56.7109375" bestFit="1" customWidth="1"/>
    <col min="1281" max="1281" width="11.28515625" bestFit="1" customWidth="1"/>
    <col min="1282" max="1282" width="16.140625" customWidth="1"/>
    <col min="1283" max="1283" width="15.42578125" customWidth="1"/>
    <col min="1536" max="1536" width="56.7109375" bestFit="1" customWidth="1"/>
    <col min="1537" max="1537" width="11.28515625" bestFit="1" customWidth="1"/>
    <col min="1538" max="1538" width="16.140625" customWidth="1"/>
    <col min="1539" max="1539" width="15.42578125" customWidth="1"/>
    <col min="1792" max="1792" width="56.7109375" bestFit="1" customWidth="1"/>
    <col min="1793" max="1793" width="11.28515625" bestFit="1" customWidth="1"/>
    <col min="1794" max="1794" width="16.140625" customWidth="1"/>
    <col min="1795" max="1795" width="15.42578125" customWidth="1"/>
    <col min="2048" max="2048" width="56.7109375" bestFit="1" customWidth="1"/>
    <col min="2049" max="2049" width="11.28515625" bestFit="1" customWidth="1"/>
    <col min="2050" max="2050" width="16.140625" customWidth="1"/>
    <col min="2051" max="2051" width="15.42578125" customWidth="1"/>
    <col min="2304" max="2304" width="56.7109375" bestFit="1" customWidth="1"/>
    <col min="2305" max="2305" width="11.28515625" bestFit="1" customWidth="1"/>
    <col min="2306" max="2306" width="16.140625" customWidth="1"/>
    <col min="2307" max="2307" width="15.42578125" customWidth="1"/>
    <col min="2560" max="2560" width="56.7109375" bestFit="1" customWidth="1"/>
    <col min="2561" max="2561" width="11.28515625" bestFit="1" customWidth="1"/>
    <col min="2562" max="2562" width="16.140625" customWidth="1"/>
    <col min="2563" max="2563" width="15.42578125" customWidth="1"/>
    <col min="2816" max="2816" width="56.7109375" bestFit="1" customWidth="1"/>
    <col min="2817" max="2817" width="11.28515625" bestFit="1" customWidth="1"/>
    <col min="2818" max="2818" width="16.140625" customWidth="1"/>
    <col min="2819" max="2819" width="15.42578125" customWidth="1"/>
    <col min="3072" max="3072" width="56.7109375" bestFit="1" customWidth="1"/>
    <col min="3073" max="3073" width="11.28515625" bestFit="1" customWidth="1"/>
    <col min="3074" max="3074" width="16.140625" customWidth="1"/>
    <col min="3075" max="3075" width="15.42578125" customWidth="1"/>
    <col min="3328" max="3328" width="56.7109375" bestFit="1" customWidth="1"/>
    <col min="3329" max="3329" width="11.28515625" bestFit="1" customWidth="1"/>
    <col min="3330" max="3330" width="16.140625" customWidth="1"/>
    <col min="3331" max="3331" width="15.42578125" customWidth="1"/>
    <col min="3584" max="3584" width="56.7109375" bestFit="1" customWidth="1"/>
    <col min="3585" max="3585" width="11.28515625" bestFit="1" customWidth="1"/>
    <col min="3586" max="3586" width="16.140625" customWidth="1"/>
    <col min="3587" max="3587" width="15.42578125" customWidth="1"/>
    <col min="3840" max="3840" width="56.7109375" bestFit="1" customWidth="1"/>
    <col min="3841" max="3841" width="11.28515625" bestFit="1" customWidth="1"/>
    <col min="3842" max="3842" width="16.140625" customWidth="1"/>
    <col min="3843" max="3843" width="15.42578125" customWidth="1"/>
    <col min="4096" max="4096" width="56.7109375" bestFit="1" customWidth="1"/>
    <col min="4097" max="4097" width="11.28515625" bestFit="1" customWidth="1"/>
    <col min="4098" max="4098" width="16.140625" customWidth="1"/>
    <col min="4099" max="4099" width="15.42578125" customWidth="1"/>
    <col min="4352" max="4352" width="56.7109375" bestFit="1" customWidth="1"/>
    <col min="4353" max="4353" width="11.28515625" bestFit="1" customWidth="1"/>
    <col min="4354" max="4354" width="16.140625" customWidth="1"/>
    <col min="4355" max="4355" width="15.42578125" customWidth="1"/>
    <col min="4608" max="4608" width="56.7109375" bestFit="1" customWidth="1"/>
    <col min="4609" max="4609" width="11.28515625" bestFit="1" customWidth="1"/>
    <col min="4610" max="4610" width="16.140625" customWidth="1"/>
    <col min="4611" max="4611" width="15.42578125" customWidth="1"/>
    <col min="4864" max="4864" width="56.7109375" bestFit="1" customWidth="1"/>
    <col min="4865" max="4865" width="11.28515625" bestFit="1" customWidth="1"/>
    <col min="4866" max="4866" width="16.140625" customWidth="1"/>
    <col min="4867" max="4867" width="15.42578125" customWidth="1"/>
    <col min="5120" max="5120" width="56.7109375" bestFit="1" customWidth="1"/>
    <col min="5121" max="5121" width="11.28515625" bestFit="1" customWidth="1"/>
    <col min="5122" max="5122" width="16.140625" customWidth="1"/>
    <col min="5123" max="5123" width="15.42578125" customWidth="1"/>
    <col min="5376" max="5376" width="56.7109375" bestFit="1" customWidth="1"/>
    <col min="5377" max="5377" width="11.28515625" bestFit="1" customWidth="1"/>
    <col min="5378" max="5378" width="16.140625" customWidth="1"/>
    <col min="5379" max="5379" width="15.42578125" customWidth="1"/>
    <col min="5632" max="5632" width="56.7109375" bestFit="1" customWidth="1"/>
    <col min="5633" max="5633" width="11.28515625" bestFit="1" customWidth="1"/>
    <col min="5634" max="5634" width="16.140625" customWidth="1"/>
    <col min="5635" max="5635" width="15.42578125" customWidth="1"/>
    <col min="5888" max="5888" width="56.7109375" bestFit="1" customWidth="1"/>
    <col min="5889" max="5889" width="11.28515625" bestFit="1" customWidth="1"/>
    <col min="5890" max="5890" width="16.140625" customWidth="1"/>
    <col min="5891" max="5891" width="15.42578125" customWidth="1"/>
    <col min="6144" max="6144" width="56.7109375" bestFit="1" customWidth="1"/>
    <col min="6145" max="6145" width="11.28515625" bestFit="1" customWidth="1"/>
    <col min="6146" max="6146" width="16.140625" customWidth="1"/>
    <col min="6147" max="6147" width="15.42578125" customWidth="1"/>
    <col min="6400" max="6400" width="56.7109375" bestFit="1" customWidth="1"/>
    <col min="6401" max="6401" width="11.28515625" bestFit="1" customWidth="1"/>
    <col min="6402" max="6402" width="16.140625" customWidth="1"/>
    <col min="6403" max="6403" width="15.42578125" customWidth="1"/>
    <col min="6656" max="6656" width="56.7109375" bestFit="1" customWidth="1"/>
    <col min="6657" max="6657" width="11.28515625" bestFit="1" customWidth="1"/>
    <col min="6658" max="6658" width="16.140625" customWidth="1"/>
    <col min="6659" max="6659" width="15.42578125" customWidth="1"/>
    <col min="6912" max="6912" width="56.7109375" bestFit="1" customWidth="1"/>
    <col min="6913" max="6913" width="11.28515625" bestFit="1" customWidth="1"/>
    <col min="6914" max="6914" width="16.140625" customWidth="1"/>
    <col min="6915" max="6915" width="15.42578125" customWidth="1"/>
    <col min="7168" max="7168" width="56.7109375" bestFit="1" customWidth="1"/>
    <col min="7169" max="7169" width="11.28515625" bestFit="1" customWidth="1"/>
    <col min="7170" max="7170" width="16.140625" customWidth="1"/>
    <col min="7171" max="7171" width="15.42578125" customWidth="1"/>
    <col min="7424" max="7424" width="56.7109375" bestFit="1" customWidth="1"/>
    <col min="7425" max="7425" width="11.28515625" bestFit="1" customWidth="1"/>
    <col min="7426" max="7426" width="16.140625" customWidth="1"/>
    <col min="7427" max="7427" width="15.42578125" customWidth="1"/>
    <col min="7680" max="7680" width="56.7109375" bestFit="1" customWidth="1"/>
    <col min="7681" max="7681" width="11.28515625" bestFit="1" customWidth="1"/>
    <col min="7682" max="7682" width="16.140625" customWidth="1"/>
    <col min="7683" max="7683" width="15.42578125" customWidth="1"/>
    <col min="7936" max="7936" width="56.7109375" bestFit="1" customWidth="1"/>
    <col min="7937" max="7937" width="11.28515625" bestFit="1" customWidth="1"/>
    <col min="7938" max="7938" width="16.140625" customWidth="1"/>
    <col min="7939" max="7939" width="15.42578125" customWidth="1"/>
    <col min="8192" max="8192" width="56.7109375" bestFit="1" customWidth="1"/>
    <col min="8193" max="8193" width="11.28515625" bestFit="1" customWidth="1"/>
    <col min="8194" max="8194" width="16.140625" customWidth="1"/>
    <col min="8195" max="8195" width="15.42578125" customWidth="1"/>
    <col min="8448" max="8448" width="56.7109375" bestFit="1" customWidth="1"/>
    <col min="8449" max="8449" width="11.28515625" bestFit="1" customWidth="1"/>
    <col min="8450" max="8450" width="16.140625" customWidth="1"/>
    <col min="8451" max="8451" width="15.42578125" customWidth="1"/>
    <col min="8704" max="8704" width="56.7109375" bestFit="1" customWidth="1"/>
    <col min="8705" max="8705" width="11.28515625" bestFit="1" customWidth="1"/>
    <col min="8706" max="8706" width="16.140625" customWidth="1"/>
    <col min="8707" max="8707" width="15.42578125" customWidth="1"/>
    <col min="8960" max="8960" width="56.7109375" bestFit="1" customWidth="1"/>
    <col min="8961" max="8961" width="11.28515625" bestFit="1" customWidth="1"/>
    <col min="8962" max="8962" width="16.140625" customWidth="1"/>
    <col min="8963" max="8963" width="15.42578125" customWidth="1"/>
    <col min="9216" max="9216" width="56.7109375" bestFit="1" customWidth="1"/>
    <col min="9217" max="9217" width="11.28515625" bestFit="1" customWidth="1"/>
    <col min="9218" max="9218" width="16.140625" customWidth="1"/>
    <col min="9219" max="9219" width="15.42578125" customWidth="1"/>
    <col min="9472" max="9472" width="56.7109375" bestFit="1" customWidth="1"/>
    <col min="9473" max="9473" width="11.28515625" bestFit="1" customWidth="1"/>
    <col min="9474" max="9474" width="16.140625" customWidth="1"/>
    <col min="9475" max="9475" width="15.42578125" customWidth="1"/>
    <col min="9728" max="9728" width="56.7109375" bestFit="1" customWidth="1"/>
    <col min="9729" max="9729" width="11.28515625" bestFit="1" customWidth="1"/>
    <col min="9730" max="9730" width="16.140625" customWidth="1"/>
    <col min="9731" max="9731" width="15.42578125" customWidth="1"/>
    <col min="9984" max="9984" width="56.7109375" bestFit="1" customWidth="1"/>
    <col min="9985" max="9985" width="11.28515625" bestFit="1" customWidth="1"/>
    <col min="9986" max="9986" width="16.140625" customWidth="1"/>
    <col min="9987" max="9987" width="15.42578125" customWidth="1"/>
    <col min="10240" max="10240" width="56.7109375" bestFit="1" customWidth="1"/>
    <col min="10241" max="10241" width="11.28515625" bestFit="1" customWidth="1"/>
    <col min="10242" max="10242" width="16.140625" customWidth="1"/>
    <col min="10243" max="10243" width="15.42578125" customWidth="1"/>
    <col min="10496" max="10496" width="56.7109375" bestFit="1" customWidth="1"/>
    <col min="10497" max="10497" width="11.28515625" bestFit="1" customWidth="1"/>
    <col min="10498" max="10498" width="16.140625" customWidth="1"/>
    <col min="10499" max="10499" width="15.42578125" customWidth="1"/>
    <col min="10752" max="10752" width="56.7109375" bestFit="1" customWidth="1"/>
    <col min="10753" max="10753" width="11.28515625" bestFit="1" customWidth="1"/>
    <col min="10754" max="10754" width="16.140625" customWidth="1"/>
    <col min="10755" max="10755" width="15.42578125" customWidth="1"/>
    <col min="11008" max="11008" width="56.7109375" bestFit="1" customWidth="1"/>
    <col min="11009" max="11009" width="11.28515625" bestFit="1" customWidth="1"/>
    <col min="11010" max="11010" width="16.140625" customWidth="1"/>
    <col min="11011" max="11011" width="15.42578125" customWidth="1"/>
    <col min="11264" max="11264" width="56.7109375" bestFit="1" customWidth="1"/>
    <col min="11265" max="11265" width="11.28515625" bestFit="1" customWidth="1"/>
    <col min="11266" max="11266" width="16.140625" customWidth="1"/>
    <col min="11267" max="11267" width="15.42578125" customWidth="1"/>
    <col min="11520" max="11520" width="56.7109375" bestFit="1" customWidth="1"/>
    <col min="11521" max="11521" width="11.28515625" bestFit="1" customWidth="1"/>
    <col min="11522" max="11522" width="16.140625" customWidth="1"/>
    <col min="11523" max="11523" width="15.42578125" customWidth="1"/>
    <col min="11776" max="11776" width="56.7109375" bestFit="1" customWidth="1"/>
    <col min="11777" max="11777" width="11.28515625" bestFit="1" customWidth="1"/>
    <col min="11778" max="11778" width="16.140625" customWidth="1"/>
    <col min="11779" max="11779" width="15.42578125" customWidth="1"/>
    <col min="12032" max="12032" width="56.7109375" bestFit="1" customWidth="1"/>
    <col min="12033" max="12033" width="11.28515625" bestFit="1" customWidth="1"/>
    <col min="12034" max="12034" width="16.140625" customWidth="1"/>
    <col min="12035" max="12035" width="15.42578125" customWidth="1"/>
    <col min="12288" max="12288" width="56.7109375" bestFit="1" customWidth="1"/>
    <col min="12289" max="12289" width="11.28515625" bestFit="1" customWidth="1"/>
    <col min="12290" max="12290" width="16.140625" customWidth="1"/>
    <col min="12291" max="12291" width="15.42578125" customWidth="1"/>
    <col min="12544" max="12544" width="56.7109375" bestFit="1" customWidth="1"/>
    <col min="12545" max="12545" width="11.28515625" bestFit="1" customWidth="1"/>
    <col min="12546" max="12546" width="16.140625" customWidth="1"/>
    <col min="12547" max="12547" width="15.42578125" customWidth="1"/>
    <col min="12800" max="12800" width="56.7109375" bestFit="1" customWidth="1"/>
    <col min="12801" max="12801" width="11.28515625" bestFit="1" customWidth="1"/>
    <col min="12802" max="12802" width="16.140625" customWidth="1"/>
    <col min="12803" max="12803" width="15.42578125" customWidth="1"/>
    <col min="13056" max="13056" width="56.7109375" bestFit="1" customWidth="1"/>
    <col min="13057" max="13057" width="11.28515625" bestFit="1" customWidth="1"/>
    <col min="13058" max="13058" width="16.140625" customWidth="1"/>
    <col min="13059" max="13059" width="15.42578125" customWidth="1"/>
    <col min="13312" max="13312" width="56.7109375" bestFit="1" customWidth="1"/>
    <col min="13313" max="13313" width="11.28515625" bestFit="1" customWidth="1"/>
    <col min="13314" max="13314" width="16.140625" customWidth="1"/>
    <col min="13315" max="13315" width="15.42578125" customWidth="1"/>
    <col min="13568" max="13568" width="56.7109375" bestFit="1" customWidth="1"/>
    <col min="13569" max="13569" width="11.28515625" bestFit="1" customWidth="1"/>
    <col min="13570" max="13570" width="16.140625" customWidth="1"/>
    <col min="13571" max="13571" width="15.42578125" customWidth="1"/>
    <col min="13824" max="13824" width="56.7109375" bestFit="1" customWidth="1"/>
    <col min="13825" max="13825" width="11.28515625" bestFit="1" customWidth="1"/>
    <col min="13826" max="13826" width="16.140625" customWidth="1"/>
    <col min="13827" max="13827" width="15.42578125" customWidth="1"/>
    <col min="14080" max="14080" width="56.7109375" bestFit="1" customWidth="1"/>
    <col min="14081" max="14081" width="11.28515625" bestFit="1" customWidth="1"/>
    <col min="14082" max="14082" width="16.140625" customWidth="1"/>
    <col min="14083" max="14083" width="15.42578125" customWidth="1"/>
    <col min="14336" max="14336" width="56.7109375" bestFit="1" customWidth="1"/>
    <col min="14337" max="14337" width="11.28515625" bestFit="1" customWidth="1"/>
    <col min="14338" max="14338" width="16.140625" customWidth="1"/>
    <col min="14339" max="14339" width="15.42578125" customWidth="1"/>
    <col min="14592" max="14592" width="56.7109375" bestFit="1" customWidth="1"/>
    <col min="14593" max="14593" width="11.28515625" bestFit="1" customWidth="1"/>
    <col min="14594" max="14594" width="16.140625" customWidth="1"/>
    <col min="14595" max="14595" width="15.42578125" customWidth="1"/>
    <col min="14848" max="14848" width="56.7109375" bestFit="1" customWidth="1"/>
    <col min="14849" max="14849" width="11.28515625" bestFit="1" customWidth="1"/>
    <col min="14850" max="14850" width="16.140625" customWidth="1"/>
    <col min="14851" max="14851" width="15.42578125" customWidth="1"/>
    <col min="15104" max="15104" width="56.7109375" bestFit="1" customWidth="1"/>
    <col min="15105" max="15105" width="11.28515625" bestFit="1" customWidth="1"/>
    <col min="15106" max="15106" width="16.140625" customWidth="1"/>
    <col min="15107" max="15107" width="15.42578125" customWidth="1"/>
    <col min="15360" max="15360" width="56.7109375" bestFit="1" customWidth="1"/>
    <col min="15361" max="15361" width="11.28515625" bestFit="1" customWidth="1"/>
    <col min="15362" max="15362" width="16.140625" customWidth="1"/>
    <col min="15363" max="15363" width="15.42578125" customWidth="1"/>
    <col min="15616" max="15616" width="56.7109375" bestFit="1" customWidth="1"/>
    <col min="15617" max="15617" width="11.28515625" bestFit="1" customWidth="1"/>
    <col min="15618" max="15618" width="16.140625" customWidth="1"/>
    <col min="15619" max="15619" width="15.42578125" customWidth="1"/>
    <col min="15872" max="15872" width="56.7109375" bestFit="1" customWidth="1"/>
    <col min="15873" max="15873" width="11.28515625" bestFit="1" customWidth="1"/>
    <col min="15874" max="15874" width="16.140625" customWidth="1"/>
    <col min="15875" max="15875" width="15.42578125" customWidth="1"/>
    <col min="16128" max="16128" width="56.7109375" bestFit="1" customWidth="1"/>
    <col min="16129" max="16129" width="11.28515625" bestFit="1" customWidth="1"/>
    <col min="16130" max="16130" width="16.140625" customWidth="1"/>
    <col min="16131" max="16131" width="15.42578125" customWidth="1"/>
  </cols>
  <sheetData>
    <row r="3" spans="1:10" x14ac:dyDescent="0.25">
      <c r="A3" s="142" t="s">
        <v>195</v>
      </c>
      <c r="B3" s="142"/>
      <c r="C3" s="140"/>
    </row>
    <row r="4" spans="1:10" ht="15.75" x14ac:dyDescent="0.25">
      <c r="A4" s="138" t="s">
        <v>0</v>
      </c>
      <c r="B4" s="139"/>
      <c r="C4" s="140"/>
    </row>
    <row r="5" spans="1:10" ht="15.75" x14ac:dyDescent="0.25">
      <c r="A5" s="141" t="s">
        <v>1</v>
      </c>
      <c r="B5" s="141"/>
      <c r="C5" s="141"/>
    </row>
    <row r="7" spans="1:10" x14ac:dyDescent="0.25">
      <c r="J7" t="s">
        <v>2</v>
      </c>
    </row>
    <row r="11" spans="1:10" ht="22.5" x14ac:dyDescent="0.6">
      <c r="A11" s="1"/>
      <c r="B11" s="2"/>
      <c r="C11" s="3" t="s">
        <v>3</v>
      </c>
    </row>
    <row r="12" spans="1:10" ht="30" x14ac:dyDescent="0.25">
      <c r="A12" s="4" t="s">
        <v>4</v>
      </c>
      <c r="B12" s="5" t="s">
        <v>5</v>
      </c>
      <c r="C12" s="6" t="s">
        <v>6</v>
      </c>
    </row>
    <row r="13" spans="1:10" x14ac:dyDescent="0.25">
      <c r="A13" s="7" t="s">
        <v>7</v>
      </c>
      <c r="B13" s="8">
        <v>5798756</v>
      </c>
      <c r="C13" s="9">
        <v>5966983</v>
      </c>
    </row>
    <row r="14" spans="1:10" x14ac:dyDescent="0.25">
      <c r="A14" s="7" t="s">
        <v>8</v>
      </c>
      <c r="B14" s="8">
        <v>1020150</v>
      </c>
      <c r="C14" s="9">
        <v>1046372</v>
      </c>
    </row>
    <row r="15" spans="1:10" x14ac:dyDescent="0.25">
      <c r="A15" s="7" t="s">
        <v>9</v>
      </c>
      <c r="B15" s="8">
        <v>7757370</v>
      </c>
      <c r="C15" s="9">
        <v>9216395</v>
      </c>
    </row>
    <row r="16" spans="1:10" x14ac:dyDescent="0.25">
      <c r="A16" s="7" t="s">
        <v>10</v>
      </c>
      <c r="B16" s="8">
        <v>1441908</v>
      </c>
      <c r="C16" s="9">
        <v>1441908</v>
      </c>
    </row>
    <row r="17" spans="1:3" x14ac:dyDescent="0.25">
      <c r="A17" s="7" t="s">
        <v>11</v>
      </c>
      <c r="B17" s="8">
        <v>18502726</v>
      </c>
      <c r="C17" s="9">
        <v>17025301</v>
      </c>
    </row>
    <row r="18" spans="1:3" x14ac:dyDescent="0.25">
      <c r="A18" s="7" t="s">
        <v>12</v>
      </c>
      <c r="B18" s="8">
        <v>12412000</v>
      </c>
      <c r="C18" s="9">
        <v>12412000</v>
      </c>
    </row>
    <row r="19" spans="1:3" x14ac:dyDescent="0.25">
      <c r="A19" s="7" t="s">
        <v>13</v>
      </c>
      <c r="B19" s="8">
        <v>5498875</v>
      </c>
      <c r="C19" s="9">
        <v>5498875</v>
      </c>
    </row>
    <row r="20" spans="1:3" x14ac:dyDescent="0.25">
      <c r="A20" s="7" t="s">
        <v>14</v>
      </c>
      <c r="B20" s="8">
        <v>450000</v>
      </c>
      <c r="C20" s="9">
        <v>450000</v>
      </c>
    </row>
    <row r="21" spans="1:3" x14ac:dyDescent="0.25">
      <c r="A21" s="10" t="s">
        <v>15</v>
      </c>
      <c r="B21" s="11">
        <f>SUM(B13:B20)</f>
        <v>52881785</v>
      </c>
      <c r="C21" s="12">
        <f>SUM(C13:C20)</f>
        <v>53057834</v>
      </c>
    </row>
    <row r="22" spans="1:3" x14ac:dyDescent="0.25">
      <c r="A22" s="10" t="s">
        <v>16</v>
      </c>
      <c r="B22" s="11">
        <v>687135</v>
      </c>
      <c r="C22" s="12">
        <v>687135</v>
      </c>
    </row>
    <row r="23" spans="1:3" x14ac:dyDescent="0.25">
      <c r="A23" s="13" t="s">
        <v>17</v>
      </c>
      <c r="B23" s="11">
        <f>SUM(B21:B22)</f>
        <v>53568920</v>
      </c>
      <c r="C23" s="12">
        <f>SUM(C21:C22)</f>
        <v>53744969</v>
      </c>
    </row>
    <row r="24" spans="1:3" x14ac:dyDescent="0.25">
      <c r="A24" s="7" t="s">
        <v>18</v>
      </c>
      <c r="B24" s="8">
        <v>17178377</v>
      </c>
      <c r="C24" s="9">
        <v>17354426</v>
      </c>
    </row>
    <row r="25" spans="1:3" x14ac:dyDescent="0.25">
      <c r="A25" s="7" t="s">
        <v>19</v>
      </c>
      <c r="B25" s="8">
        <v>1350000</v>
      </c>
      <c r="C25" s="9">
        <v>1350000</v>
      </c>
    </row>
    <row r="26" spans="1:3" x14ac:dyDescent="0.25">
      <c r="A26" s="7" t="s">
        <v>20</v>
      </c>
      <c r="B26" s="8">
        <v>717801</v>
      </c>
      <c r="C26" s="9">
        <v>717801</v>
      </c>
    </row>
    <row r="27" spans="1:3" x14ac:dyDescent="0.25">
      <c r="A27" s="10" t="s">
        <v>21</v>
      </c>
      <c r="B27" s="11">
        <f>SUM(B24:B26)</f>
        <v>19246178</v>
      </c>
      <c r="C27" s="12">
        <f>SUM(C24:C26)</f>
        <v>19422227</v>
      </c>
    </row>
    <row r="28" spans="1:3" x14ac:dyDescent="0.25">
      <c r="A28" s="10" t="s">
        <v>22</v>
      </c>
      <c r="B28" s="11">
        <v>34322742</v>
      </c>
      <c r="C28" s="12">
        <v>34322742</v>
      </c>
    </row>
    <row r="29" spans="1:3" x14ac:dyDescent="0.25">
      <c r="A29" s="13" t="s">
        <v>23</v>
      </c>
      <c r="B29" s="11">
        <f>SUM(B27:B28)</f>
        <v>53568920</v>
      </c>
      <c r="C29" s="12">
        <f>SUM(C27:C28)</f>
        <v>53744969</v>
      </c>
    </row>
  </sheetData>
  <mergeCells count="3">
    <mergeCell ref="A4:C4"/>
    <mergeCell ref="A5:C5"/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3"/>
  <sheetViews>
    <sheetView workbookViewId="0">
      <selection activeCell="A37" sqref="A37"/>
    </sheetView>
  </sheetViews>
  <sheetFormatPr defaultRowHeight="15" x14ac:dyDescent="0.25"/>
  <cols>
    <col min="1" max="1" width="48.85546875" bestFit="1" customWidth="1"/>
    <col min="2" max="2" width="6.5703125" bestFit="1" customWidth="1"/>
    <col min="3" max="3" width="11.85546875" style="14" bestFit="1" customWidth="1"/>
    <col min="4" max="4" width="15.7109375" style="14" customWidth="1"/>
    <col min="5" max="5" width="11.85546875" style="14" bestFit="1" customWidth="1"/>
    <col min="256" max="256" width="48.85546875" bestFit="1" customWidth="1"/>
    <col min="257" max="257" width="6.5703125" bestFit="1" customWidth="1"/>
    <col min="258" max="258" width="11.85546875" bestFit="1" customWidth="1"/>
    <col min="259" max="259" width="15.7109375" customWidth="1"/>
    <col min="260" max="260" width="14.28515625" customWidth="1"/>
    <col min="261" max="261" width="11.85546875" bestFit="1" customWidth="1"/>
    <col min="512" max="512" width="48.85546875" bestFit="1" customWidth="1"/>
    <col min="513" max="513" width="6.5703125" bestFit="1" customWidth="1"/>
    <col min="514" max="514" width="11.85546875" bestFit="1" customWidth="1"/>
    <col min="515" max="515" width="15.7109375" customWidth="1"/>
    <col min="516" max="516" width="14.28515625" customWidth="1"/>
    <col min="517" max="517" width="11.85546875" bestFit="1" customWidth="1"/>
    <col min="768" max="768" width="48.85546875" bestFit="1" customWidth="1"/>
    <col min="769" max="769" width="6.5703125" bestFit="1" customWidth="1"/>
    <col min="770" max="770" width="11.85546875" bestFit="1" customWidth="1"/>
    <col min="771" max="771" width="15.7109375" customWidth="1"/>
    <col min="772" max="772" width="14.28515625" customWidth="1"/>
    <col min="773" max="773" width="11.85546875" bestFit="1" customWidth="1"/>
    <col min="1024" max="1024" width="48.85546875" bestFit="1" customWidth="1"/>
    <col min="1025" max="1025" width="6.5703125" bestFit="1" customWidth="1"/>
    <col min="1026" max="1026" width="11.85546875" bestFit="1" customWidth="1"/>
    <col min="1027" max="1027" width="15.7109375" customWidth="1"/>
    <col min="1028" max="1028" width="14.28515625" customWidth="1"/>
    <col min="1029" max="1029" width="11.85546875" bestFit="1" customWidth="1"/>
    <col min="1280" max="1280" width="48.85546875" bestFit="1" customWidth="1"/>
    <col min="1281" max="1281" width="6.5703125" bestFit="1" customWidth="1"/>
    <col min="1282" max="1282" width="11.85546875" bestFit="1" customWidth="1"/>
    <col min="1283" max="1283" width="15.7109375" customWidth="1"/>
    <col min="1284" max="1284" width="14.28515625" customWidth="1"/>
    <col min="1285" max="1285" width="11.85546875" bestFit="1" customWidth="1"/>
    <col min="1536" max="1536" width="48.85546875" bestFit="1" customWidth="1"/>
    <col min="1537" max="1537" width="6.5703125" bestFit="1" customWidth="1"/>
    <col min="1538" max="1538" width="11.85546875" bestFit="1" customWidth="1"/>
    <col min="1539" max="1539" width="15.7109375" customWidth="1"/>
    <col min="1540" max="1540" width="14.28515625" customWidth="1"/>
    <col min="1541" max="1541" width="11.85546875" bestFit="1" customWidth="1"/>
    <col min="1792" max="1792" width="48.85546875" bestFit="1" customWidth="1"/>
    <col min="1793" max="1793" width="6.5703125" bestFit="1" customWidth="1"/>
    <col min="1794" max="1794" width="11.85546875" bestFit="1" customWidth="1"/>
    <col min="1795" max="1795" width="15.7109375" customWidth="1"/>
    <col min="1796" max="1796" width="14.28515625" customWidth="1"/>
    <col min="1797" max="1797" width="11.85546875" bestFit="1" customWidth="1"/>
    <col min="2048" max="2048" width="48.85546875" bestFit="1" customWidth="1"/>
    <col min="2049" max="2049" width="6.5703125" bestFit="1" customWidth="1"/>
    <col min="2050" max="2050" width="11.85546875" bestFit="1" customWidth="1"/>
    <col min="2051" max="2051" width="15.7109375" customWidth="1"/>
    <col min="2052" max="2052" width="14.28515625" customWidth="1"/>
    <col min="2053" max="2053" width="11.85546875" bestFit="1" customWidth="1"/>
    <col min="2304" max="2304" width="48.85546875" bestFit="1" customWidth="1"/>
    <col min="2305" max="2305" width="6.5703125" bestFit="1" customWidth="1"/>
    <col min="2306" max="2306" width="11.85546875" bestFit="1" customWidth="1"/>
    <col min="2307" max="2307" width="15.7109375" customWidth="1"/>
    <col min="2308" max="2308" width="14.28515625" customWidth="1"/>
    <col min="2309" max="2309" width="11.85546875" bestFit="1" customWidth="1"/>
    <col min="2560" max="2560" width="48.85546875" bestFit="1" customWidth="1"/>
    <col min="2561" max="2561" width="6.5703125" bestFit="1" customWidth="1"/>
    <col min="2562" max="2562" width="11.85546875" bestFit="1" customWidth="1"/>
    <col min="2563" max="2563" width="15.7109375" customWidth="1"/>
    <col min="2564" max="2564" width="14.28515625" customWidth="1"/>
    <col min="2565" max="2565" width="11.85546875" bestFit="1" customWidth="1"/>
    <col min="2816" max="2816" width="48.85546875" bestFit="1" customWidth="1"/>
    <col min="2817" max="2817" width="6.5703125" bestFit="1" customWidth="1"/>
    <col min="2818" max="2818" width="11.85546875" bestFit="1" customWidth="1"/>
    <col min="2819" max="2819" width="15.7109375" customWidth="1"/>
    <col min="2820" max="2820" width="14.28515625" customWidth="1"/>
    <col min="2821" max="2821" width="11.85546875" bestFit="1" customWidth="1"/>
    <col min="3072" max="3072" width="48.85546875" bestFit="1" customWidth="1"/>
    <col min="3073" max="3073" width="6.5703125" bestFit="1" customWidth="1"/>
    <col min="3074" max="3074" width="11.85546875" bestFit="1" customWidth="1"/>
    <col min="3075" max="3075" width="15.7109375" customWidth="1"/>
    <col min="3076" max="3076" width="14.28515625" customWidth="1"/>
    <col min="3077" max="3077" width="11.85546875" bestFit="1" customWidth="1"/>
    <col min="3328" max="3328" width="48.85546875" bestFit="1" customWidth="1"/>
    <col min="3329" max="3329" width="6.5703125" bestFit="1" customWidth="1"/>
    <col min="3330" max="3330" width="11.85546875" bestFit="1" customWidth="1"/>
    <col min="3331" max="3331" width="15.7109375" customWidth="1"/>
    <col min="3332" max="3332" width="14.28515625" customWidth="1"/>
    <col min="3333" max="3333" width="11.85546875" bestFit="1" customWidth="1"/>
    <col min="3584" max="3584" width="48.85546875" bestFit="1" customWidth="1"/>
    <col min="3585" max="3585" width="6.5703125" bestFit="1" customWidth="1"/>
    <col min="3586" max="3586" width="11.85546875" bestFit="1" customWidth="1"/>
    <col min="3587" max="3587" width="15.7109375" customWidth="1"/>
    <col min="3588" max="3588" width="14.28515625" customWidth="1"/>
    <col min="3589" max="3589" width="11.85546875" bestFit="1" customWidth="1"/>
    <col min="3840" max="3840" width="48.85546875" bestFit="1" customWidth="1"/>
    <col min="3841" max="3841" width="6.5703125" bestFit="1" customWidth="1"/>
    <col min="3842" max="3842" width="11.85546875" bestFit="1" customWidth="1"/>
    <col min="3843" max="3843" width="15.7109375" customWidth="1"/>
    <col min="3844" max="3844" width="14.28515625" customWidth="1"/>
    <col min="3845" max="3845" width="11.85546875" bestFit="1" customWidth="1"/>
    <col min="4096" max="4096" width="48.85546875" bestFit="1" customWidth="1"/>
    <col min="4097" max="4097" width="6.5703125" bestFit="1" customWidth="1"/>
    <col min="4098" max="4098" width="11.85546875" bestFit="1" customWidth="1"/>
    <col min="4099" max="4099" width="15.7109375" customWidth="1"/>
    <col min="4100" max="4100" width="14.28515625" customWidth="1"/>
    <col min="4101" max="4101" width="11.85546875" bestFit="1" customWidth="1"/>
    <col min="4352" max="4352" width="48.85546875" bestFit="1" customWidth="1"/>
    <col min="4353" max="4353" width="6.5703125" bestFit="1" customWidth="1"/>
    <col min="4354" max="4354" width="11.85546875" bestFit="1" customWidth="1"/>
    <col min="4355" max="4355" width="15.7109375" customWidth="1"/>
    <col min="4356" max="4356" width="14.28515625" customWidth="1"/>
    <col min="4357" max="4357" width="11.85546875" bestFit="1" customWidth="1"/>
    <col min="4608" max="4608" width="48.85546875" bestFit="1" customWidth="1"/>
    <col min="4609" max="4609" width="6.5703125" bestFit="1" customWidth="1"/>
    <col min="4610" max="4610" width="11.85546875" bestFit="1" customWidth="1"/>
    <col min="4611" max="4611" width="15.7109375" customWidth="1"/>
    <col min="4612" max="4612" width="14.28515625" customWidth="1"/>
    <col min="4613" max="4613" width="11.85546875" bestFit="1" customWidth="1"/>
    <col min="4864" max="4864" width="48.85546875" bestFit="1" customWidth="1"/>
    <col min="4865" max="4865" width="6.5703125" bestFit="1" customWidth="1"/>
    <col min="4866" max="4866" width="11.85546875" bestFit="1" customWidth="1"/>
    <col min="4867" max="4867" width="15.7109375" customWidth="1"/>
    <col min="4868" max="4868" width="14.28515625" customWidth="1"/>
    <col min="4869" max="4869" width="11.85546875" bestFit="1" customWidth="1"/>
    <col min="5120" max="5120" width="48.85546875" bestFit="1" customWidth="1"/>
    <col min="5121" max="5121" width="6.5703125" bestFit="1" customWidth="1"/>
    <col min="5122" max="5122" width="11.85546875" bestFit="1" customWidth="1"/>
    <col min="5123" max="5123" width="15.7109375" customWidth="1"/>
    <col min="5124" max="5124" width="14.28515625" customWidth="1"/>
    <col min="5125" max="5125" width="11.85546875" bestFit="1" customWidth="1"/>
    <col min="5376" max="5376" width="48.85546875" bestFit="1" customWidth="1"/>
    <col min="5377" max="5377" width="6.5703125" bestFit="1" customWidth="1"/>
    <col min="5378" max="5378" width="11.85546875" bestFit="1" customWidth="1"/>
    <col min="5379" max="5379" width="15.7109375" customWidth="1"/>
    <col min="5380" max="5380" width="14.28515625" customWidth="1"/>
    <col min="5381" max="5381" width="11.85546875" bestFit="1" customWidth="1"/>
    <col min="5632" max="5632" width="48.85546875" bestFit="1" customWidth="1"/>
    <col min="5633" max="5633" width="6.5703125" bestFit="1" customWidth="1"/>
    <col min="5634" max="5634" width="11.85546875" bestFit="1" customWidth="1"/>
    <col min="5635" max="5635" width="15.7109375" customWidth="1"/>
    <col min="5636" max="5636" width="14.28515625" customWidth="1"/>
    <col min="5637" max="5637" width="11.85546875" bestFit="1" customWidth="1"/>
    <col min="5888" max="5888" width="48.85546875" bestFit="1" customWidth="1"/>
    <col min="5889" max="5889" width="6.5703125" bestFit="1" customWidth="1"/>
    <col min="5890" max="5890" width="11.85546875" bestFit="1" customWidth="1"/>
    <col min="5891" max="5891" width="15.7109375" customWidth="1"/>
    <col min="5892" max="5892" width="14.28515625" customWidth="1"/>
    <col min="5893" max="5893" width="11.85546875" bestFit="1" customWidth="1"/>
    <col min="6144" max="6144" width="48.85546875" bestFit="1" customWidth="1"/>
    <col min="6145" max="6145" width="6.5703125" bestFit="1" customWidth="1"/>
    <col min="6146" max="6146" width="11.85546875" bestFit="1" customWidth="1"/>
    <col min="6147" max="6147" width="15.7109375" customWidth="1"/>
    <col min="6148" max="6148" width="14.28515625" customWidth="1"/>
    <col min="6149" max="6149" width="11.85546875" bestFit="1" customWidth="1"/>
    <col min="6400" max="6400" width="48.85546875" bestFit="1" customWidth="1"/>
    <col min="6401" max="6401" width="6.5703125" bestFit="1" customWidth="1"/>
    <col min="6402" max="6402" width="11.85546875" bestFit="1" customWidth="1"/>
    <col min="6403" max="6403" width="15.7109375" customWidth="1"/>
    <col min="6404" max="6404" width="14.28515625" customWidth="1"/>
    <col min="6405" max="6405" width="11.85546875" bestFit="1" customWidth="1"/>
    <col min="6656" max="6656" width="48.85546875" bestFit="1" customWidth="1"/>
    <col min="6657" max="6657" width="6.5703125" bestFit="1" customWidth="1"/>
    <col min="6658" max="6658" width="11.85546875" bestFit="1" customWidth="1"/>
    <col min="6659" max="6659" width="15.7109375" customWidth="1"/>
    <col min="6660" max="6660" width="14.28515625" customWidth="1"/>
    <col min="6661" max="6661" width="11.85546875" bestFit="1" customWidth="1"/>
    <col min="6912" max="6912" width="48.85546875" bestFit="1" customWidth="1"/>
    <col min="6913" max="6913" width="6.5703125" bestFit="1" customWidth="1"/>
    <col min="6914" max="6914" width="11.85546875" bestFit="1" customWidth="1"/>
    <col min="6915" max="6915" width="15.7109375" customWidth="1"/>
    <col min="6916" max="6916" width="14.28515625" customWidth="1"/>
    <col min="6917" max="6917" width="11.85546875" bestFit="1" customWidth="1"/>
    <col min="7168" max="7168" width="48.85546875" bestFit="1" customWidth="1"/>
    <col min="7169" max="7169" width="6.5703125" bestFit="1" customWidth="1"/>
    <col min="7170" max="7170" width="11.85546875" bestFit="1" customWidth="1"/>
    <col min="7171" max="7171" width="15.7109375" customWidth="1"/>
    <col min="7172" max="7172" width="14.28515625" customWidth="1"/>
    <col min="7173" max="7173" width="11.85546875" bestFit="1" customWidth="1"/>
    <col min="7424" max="7424" width="48.85546875" bestFit="1" customWidth="1"/>
    <col min="7425" max="7425" width="6.5703125" bestFit="1" customWidth="1"/>
    <col min="7426" max="7426" width="11.85546875" bestFit="1" customWidth="1"/>
    <col min="7427" max="7427" width="15.7109375" customWidth="1"/>
    <col min="7428" max="7428" width="14.28515625" customWidth="1"/>
    <col min="7429" max="7429" width="11.85546875" bestFit="1" customWidth="1"/>
    <col min="7680" max="7680" width="48.85546875" bestFit="1" customWidth="1"/>
    <col min="7681" max="7681" width="6.5703125" bestFit="1" customWidth="1"/>
    <col min="7682" max="7682" width="11.85546875" bestFit="1" customWidth="1"/>
    <col min="7683" max="7683" width="15.7109375" customWidth="1"/>
    <col min="7684" max="7684" width="14.28515625" customWidth="1"/>
    <col min="7685" max="7685" width="11.85546875" bestFit="1" customWidth="1"/>
    <col min="7936" max="7936" width="48.85546875" bestFit="1" customWidth="1"/>
    <col min="7937" max="7937" width="6.5703125" bestFit="1" customWidth="1"/>
    <col min="7938" max="7938" width="11.85546875" bestFit="1" customWidth="1"/>
    <col min="7939" max="7939" width="15.7109375" customWidth="1"/>
    <col min="7940" max="7940" width="14.28515625" customWidth="1"/>
    <col min="7941" max="7941" width="11.85546875" bestFit="1" customWidth="1"/>
    <col min="8192" max="8192" width="48.85546875" bestFit="1" customWidth="1"/>
    <col min="8193" max="8193" width="6.5703125" bestFit="1" customWidth="1"/>
    <col min="8194" max="8194" width="11.85546875" bestFit="1" customWidth="1"/>
    <col min="8195" max="8195" width="15.7109375" customWidth="1"/>
    <col min="8196" max="8196" width="14.28515625" customWidth="1"/>
    <col min="8197" max="8197" width="11.85546875" bestFit="1" customWidth="1"/>
    <col min="8448" max="8448" width="48.85546875" bestFit="1" customWidth="1"/>
    <col min="8449" max="8449" width="6.5703125" bestFit="1" customWidth="1"/>
    <col min="8450" max="8450" width="11.85546875" bestFit="1" customWidth="1"/>
    <col min="8451" max="8451" width="15.7109375" customWidth="1"/>
    <col min="8452" max="8452" width="14.28515625" customWidth="1"/>
    <col min="8453" max="8453" width="11.85546875" bestFit="1" customWidth="1"/>
    <col min="8704" max="8704" width="48.85546875" bestFit="1" customWidth="1"/>
    <col min="8705" max="8705" width="6.5703125" bestFit="1" customWidth="1"/>
    <col min="8706" max="8706" width="11.85546875" bestFit="1" customWidth="1"/>
    <col min="8707" max="8707" width="15.7109375" customWidth="1"/>
    <col min="8708" max="8708" width="14.28515625" customWidth="1"/>
    <col min="8709" max="8709" width="11.85546875" bestFit="1" customWidth="1"/>
    <col min="8960" max="8960" width="48.85546875" bestFit="1" customWidth="1"/>
    <col min="8961" max="8961" width="6.5703125" bestFit="1" customWidth="1"/>
    <col min="8962" max="8962" width="11.85546875" bestFit="1" customWidth="1"/>
    <col min="8963" max="8963" width="15.7109375" customWidth="1"/>
    <col min="8964" max="8964" width="14.28515625" customWidth="1"/>
    <col min="8965" max="8965" width="11.85546875" bestFit="1" customWidth="1"/>
    <col min="9216" max="9216" width="48.85546875" bestFit="1" customWidth="1"/>
    <col min="9217" max="9217" width="6.5703125" bestFit="1" customWidth="1"/>
    <col min="9218" max="9218" width="11.85546875" bestFit="1" customWidth="1"/>
    <col min="9219" max="9219" width="15.7109375" customWidth="1"/>
    <col min="9220" max="9220" width="14.28515625" customWidth="1"/>
    <col min="9221" max="9221" width="11.85546875" bestFit="1" customWidth="1"/>
    <col min="9472" max="9472" width="48.85546875" bestFit="1" customWidth="1"/>
    <col min="9473" max="9473" width="6.5703125" bestFit="1" customWidth="1"/>
    <col min="9474" max="9474" width="11.85546875" bestFit="1" customWidth="1"/>
    <col min="9475" max="9475" width="15.7109375" customWidth="1"/>
    <col min="9476" max="9476" width="14.28515625" customWidth="1"/>
    <col min="9477" max="9477" width="11.85546875" bestFit="1" customWidth="1"/>
    <col min="9728" max="9728" width="48.85546875" bestFit="1" customWidth="1"/>
    <col min="9729" max="9729" width="6.5703125" bestFit="1" customWidth="1"/>
    <col min="9730" max="9730" width="11.85546875" bestFit="1" customWidth="1"/>
    <col min="9731" max="9731" width="15.7109375" customWidth="1"/>
    <col min="9732" max="9732" width="14.28515625" customWidth="1"/>
    <col min="9733" max="9733" width="11.85546875" bestFit="1" customWidth="1"/>
    <col min="9984" max="9984" width="48.85546875" bestFit="1" customWidth="1"/>
    <col min="9985" max="9985" width="6.5703125" bestFit="1" customWidth="1"/>
    <col min="9986" max="9986" width="11.85546875" bestFit="1" customWidth="1"/>
    <col min="9987" max="9987" width="15.7109375" customWidth="1"/>
    <col min="9988" max="9988" width="14.28515625" customWidth="1"/>
    <col min="9989" max="9989" width="11.85546875" bestFit="1" customWidth="1"/>
    <col min="10240" max="10240" width="48.85546875" bestFit="1" customWidth="1"/>
    <col min="10241" max="10241" width="6.5703125" bestFit="1" customWidth="1"/>
    <col min="10242" max="10242" width="11.85546875" bestFit="1" customWidth="1"/>
    <col min="10243" max="10243" width="15.7109375" customWidth="1"/>
    <col min="10244" max="10244" width="14.28515625" customWidth="1"/>
    <col min="10245" max="10245" width="11.85546875" bestFit="1" customWidth="1"/>
    <col min="10496" max="10496" width="48.85546875" bestFit="1" customWidth="1"/>
    <col min="10497" max="10497" width="6.5703125" bestFit="1" customWidth="1"/>
    <col min="10498" max="10498" width="11.85546875" bestFit="1" customWidth="1"/>
    <col min="10499" max="10499" width="15.7109375" customWidth="1"/>
    <col min="10500" max="10500" width="14.28515625" customWidth="1"/>
    <col min="10501" max="10501" width="11.85546875" bestFit="1" customWidth="1"/>
    <col min="10752" max="10752" width="48.85546875" bestFit="1" customWidth="1"/>
    <col min="10753" max="10753" width="6.5703125" bestFit="1" customWidth="1"/>
    <col min="10754" max="10754" width="11.85546875" bestFit="1" customWidth="1"/>
    <col min="10755" max="10755" width="15.7109375" customWidth="1"/>
    <col min="10756" max="10756" width="14.28515625" customWidth="1"/>
    <col min="10757" max="10757" width="11.85546875" bestFit="1" customWidth="1"/>
    <col min="11008" max="11008" width="48.85546875" bestFit="1" customWidth="1"/>
    <col min="11009" max="11009" width="6.5703125" bestFit="1" customWidth="1"/>
    <col min="11010" max="11010" width="11.85546875" bestFit="1" customWidth="1"/>
    <col min="11011" max="11011" width="15.7109375" customWidth="1"/>
    <col min="11012" max="11012" width="14.28515625" customWidth="1"/>
    <col min="11013" max="11013" width="11.85546875" bestFit="1" customWidth="1"/>
    <col min="11264" max="11264" width="48.85546875" bestFit="1" customWidth="1"/>
    <col min="11265" max="11265" width="6.5703125" bestFit="1" customWidth="1"/>
    <col min="11266" max="11266" width="11.85546875" bestFit="1" customWidth="1"/>
    <col min="11267" max="11267" width="15.7109375" customWidth="1"/>
    <col min="11268" max="11268" width="14.28515625" customWidth="1"/>
    <col min="11269" max="11269" width="11.85546875" bestFit="1" customWidth="1"/>
    <col min="11520" max="11520" width="48.85546875" bestFit="1" customWidth="1"/>
    <col min="11521" max="11521" width="6.5703125" bestFit="1" customWidth="1"/>
    <col min="11522" max="11522" width="11.85546875" bestFit="1" customWidth="1"/>
    <col min="11523" max="11523" width="15.7109375" customWidth="1"/>
    <col min="11524" max="11524" width="14.28515625" customWidth="1"/>
    <col min="11525" max="11525" width="11.85546875" bestFit="1" customWidth="1"/>
    <col min="11776" max="11776" width="48.85546875" bestFit="1" customWidth="1"/>
    <col min="11777" max="11777" width="6.5703125" bestFit="1" customWidth="1"/>
    <col min="11778" max="11778" width="11.85546875" bestFit="1" customWidth="1"/>
    <col min="11779" max="11779" width="15.7109375" customWidth="1"/>
    <col min="11780" max="11780" width="14.28515625" customWidth="1"/>
    <col min="11781" max="11781" width="11.85546875" bestFit="1" customWidth="1"/>
    <col min="12032" max="12032" width="48.85546875" bestFit="1" customWidth="1"/>
    <col min="12033" max="12033" width="6.5703125" bestFit="1" customWidth="1"/>
    <col min="12034" max="12034" width="11.85546875" bestFit="1" customWidth="1"/>
    <col min="12035" max="12035" width="15.7109375" customWidth="1"/>
    <col min="12036" max="12036" width="14.28515625" customWidth="1"/>
    <col min="12037" max="12037" width="11.85546875" bestFit="1" customWidth="1"/>
    <col min="12288" max="12288" width="48.85546875" bestFit="1" customWidth="1"/>
    <col min="12289" max="12289" width="6.5703125" bestFit="1" customWidth="1"/>
    <col min="12290" max="12290" width="11.85546875" bestFit="1" customWidth="1"/>
    <col min="12291" max="12291" width="15.7109375" customWidth="1"/>
    <col min="12292" max="12292" width="14.28515625" customWidth="1"/>
    <col min="12293" max="12293" width="11.85546875" bestFit="1" customWidth="1"/>
    <col min="12544" max="12544" width="48.85546875" bestFit="1" customWidth="1"/>
    <col min="12545" max="12545" width="6.5703125" bestFit="1" customWidth="1"/>
    <col min="12546" max="12546" width="11.85546875" bestFit="1" customWidth="1"/>
    <col min="12547" max="12547" width="15.7109375" customWidth="1"/>
    <col min="12548" max="12548" width="14.28515625" customWidth="1"/>
    <col min="12549" max="12549" width="11.85546875" bestFit="1" customWidth="1"/>
    <col min="12800" max="12800" width="48.85546875" bestFit="1" customWidth="1"/>
    <col min="12801" max="12801" width="6.5703125" bestFit="1" customWidth="1"/>
    <col min="12802" max="12802" width="11.85546875" bestFit="1" customWidth="1"/>
    <col min="12803" max="12803" width="15.7109375" customWidth="1"/>
    <col min="12804" max="12804" width="14.28515625" customWidth="1"/>
    <col min="12805" max="12805" width="11.85546875" bestFit="1" customWidth="1"/>
    <col min="13056" max="13056" width="48.85546875" bestFit="1" customWidth="1"/>
    <col min="13057" max="13057" width="6.5703125" bestFit="1" customWidth="1"/>
    <col min="13058" max="13058" width="11.85546875" bestFit="1" customWidth="1"/>
    <col min="13059" max="13059" width="15.7109375" customWidth="1"/>
    <col min="13060" max="13060" width="14.28515625" customWidth="1"/>
    <col min="13061" max="13061" width="11.85546875" bestFit="1" customWidth="1"/>
    <col min="13312" max="13312" width="48.85546875" bestFit="1" customWidth="1"/>
    <col min="13313" max="13313" width="6.5703125" bestFit="1" customWidth="1"/>
    <col min="13314" max="13314" width="11.85546875" bestFit="1" customWidth="1"/>
    <col min="13315" max="13315" width="15.7109375" customWidth="1"/>
    <col min="13316" max="13316" width="14.28515625" customWidth="1"/>
    <col min="13317" max="13317" width="11.85546875" bestFit="1" customWidth="1"/>
    <col min="13568" max="13568" width="48.85546875" bestFit="1" customWidth="1"/>
    <col min="13569" max="13569" width="6.5703125" bestFit="1" customWidth="1"/>
    <col min="13570" max="13570" width="11.85546875" bestFit="1" customWidth="1"/>
    <col min="13571" max="13571" width="15.7109375" customWidth="1"/>
    <col min="13572" max="13572" width="14.28515625" customWidth="1"/>
    <col min="13573" max="13573" width="11.85546875" bestFit="1" customWidth="1"/>
    <col min="13824" max="13824" width="48.85546875" bestFit="1" customWidth="1"/>
    <col min="13825" max="13825" width="6.5703125" bestFit="1" customWidth="1"/>
    <col min="13826" max="13826" width="11.85546875" bestFit="1" customWidth="1"/>
    <col min="13827" max="13827" width="15.7109375" customWidth="1"/>
    <col min="13828" max="13828" width="14.28515625" customWidth="1"/>
    <col min="13829" max="13829" width="11.85546875" bestFit="1" customWidth="1"/>
    <col min="14080" max="14080" width="48.85546875" bestFit="1" customWidth="1"/>
    <col min="14081" max="14081" width="6.5703125" bestFit="1" customWidth="1"/>
    <col min="14082" max="14082" width="11.85546875" bestFit="1" customWidth="1"/>
    <col min="14083" max="14083" width="15.7109375" customWidth="1"/>
    <col min="14084" max="14084" width="14.28515625" customWidth="1"/>
    <col min="14085" max="14085" width="11.85546875" bestFit="1" customWidth="1"/>
    <col min="14336" max="14336" width="48.85546875" bestFit="1" customWidth="1"/>
    <col min="14337" max="14337" width="6.5703125" bestFit="1" customWidth="1"/>
    <col min="14338" max="14338" width="11.85546875" bestFit="1" customWidth="1"/>
    <col min="14339" max="14339" width="15.7109375" customWidth="1"/>
    <col min="14340" max="14340" width="14.28515625" customWidth="1"/>
    <col min="14341" max="14341" width="11.85546875" bestFit="1" customWidth="1"/>
    <col min="14592" max="14592" width="48.85546875" bestFit="1" customWidth="1"/>
    <col min="14593" max="14593" width="6.5703125" bestFit="1" customWidth="1"/>
    <col min="14594" max="14594" width="11.85546875" bestFit="1" customWidth="1"/>
    <col min="14595" max="14595" width="15.7109375" customWidth="1"/>
    <col min="14596" max="14596" width="14.28515625" customWidth="1"/>
    <col min="14597" max="14597" width="11.85546875" bestFit="1" customWidth="1"/>
    <col min="14848" max="14848" width="48.85546875" bestFit="1" customWidth="1"/>
    <col min="14849" max="14849" width="6.5703125" bestFit="1" customWidth="1"/>
    <col min="14850" max="14850" width="11.85546875" bestFit="1" customWidth="1"/>
    <col min="14851" max="14851" width="15.7109375" customWidth="1"/>
    <col min="14852" max="14852" width="14.28515625" customWidth="1"/>
    <col min="14853" max="14853" width="11.85546875" bestFit="1" customWidth="1"/>
    <col min="15104" max="15104" width="48.85546875" bestFit="1" customWidth="1"/>
    <col min="15105" max="15105" width="6.5703125" bestFit="1" customWidth="1"/>
    <col min="15106" max="15106" width="11.85546875" bestFit="1" customWidth="1"/>
    <col min="15107" max="15107" width="15.7109375" customWidth="1"/>
    <col min="15108" max="15108" width="14.28515625" customWidth="1"/>
    <col min="15109" max="15109" width="11.85546875" bestFit="1" customWidth="1"/>
    <col min="15360" max="15360" width="48.85546875" bestFit="1" customWidth="1"/>
    <col min="15361" max="15361" width="6.5703125" bestFit="1" customWidth="1"/>
    <col min="15362" max="15362" width="11.85546875" bestFit="1" customWidth="1"/>
    <col min="15363" max="15363" width="15.7109375" customWidth="1"/>
    <col min="15364" max="15364" width="14.28515625" customWidth="1"/>
    <col min="15365" max="15365" width="11.85546875" bestFit="1" customWidth="1"/>
    <col min="15616" max="15616" width="48.85546875" bestFit="1" customWidth="1"/>
    <col min="15617" max="15617" width="6.5703125" bestFit="1" customWidth="1"/>
    <col min="15618" max="15618" width="11.85546875" bestFit="1" customWidth="1"/>
    <col min="15619" max="15619" width="15.7109375" customWidth="1"/>
    <col min="15620" max="15620" width="14.28515625" customWidth="1"/>
    <col min="15621" max="15621" width="11.85546875" bestFit="1" customWidth="1"/>
    <col min="15872" max="15872" width="48.85546875" bestFit="1" customWidth="1"/>
    <col min="15873" max="15873" width="6.5703125" bestFit="1" customWidth="1"/>
    <col min="15874" max="15874" width="11.85546875" bestFit="1" customWidth="1"/>
    <col min="15875" max="15875" width="15.7109375" customWidth="1"/>
    <col min="15876" max="15876" width="14.28515625" customWidth="1"/>
    <col min="15877" max="15877" width="11.85546875" bestFit="1" customWidth="1"/>
    <col min="16128" max="16128" width="48.85546875" bestFit="1" customWidth="1"/>
    <col min="16129" max="16129" width="6.5703125" bestFit="1" customWidth="1"/>
    <col min="16130" max="16130" width="11.85546875" bestFit="1" customWidth="1"/>
    <col min="16131" max="16131" width="15.7109375" customWidth="1"/>
    <col min="16132" max="16132" width="14.28515625" customWidth="1"/>
    <col min="16133" max="16133" width="11.85546875" bestFit="1" customWidth="1"/>
  </cols>
  <sheetData>
    <row r="2" spans="1:5" ht="15.75" x14ac:dyDescent="0.25">
      <c r="A2" s="149" t="s">
        <v>196</v>
      </c>
      <c r="B2" s="150"/>
      <c r="C2" s="150"/>
      <c r="D2" s="140"/>
      <c r="E2" s="140"/>
    </row>
    <row r="3" spans="1:5" ht="15.75" x14ac:dyDescent="0.25">
      <c r="A3" s="143" t="s">
        <v>185</v>
      </c>
      <c r="B3" s="144"/>
      <c r="C3" s="144"/>
      <c r="D3" s="144"/>
      <c r="E3" s="144"/>
    </row>
    <row r="4" spans="1:5" ht="19.5" x14ac:dyDescent="0.35">
      <c r="A4" s="145" t="s">
        <v>184</v>
      </c>
      <c r="B4" s="145"/>
      <c r="C4" s="145"/>
      <c r="D4" s="145"/>
      <c r="E4" s="140"/>
    </row>
    <row r="5" spans="1:5" ht="19.5" x14ac:dyDescent="0.35">
      <c r="A5" s="146" t="s">
        <v>24</v>
      </c>
      <c r="B5" s="146"/>
      <c r="C5" s="146"/>
      <c r="D5" s="146"/>
      <c r="E5" s="140"/>
    </row>
    <row r="6" spans="1:5" x14ac:dyDescent="0.25">
      <c r="A6" s="15"/>
      <c r="B6" s="15"/>
    </row>
    <row r="7" spans="1:5" x14ac:dyDescent="0.25">
      <c r="A7" s="147"/>
      <c r="B7" s="148"/>
      <c r="C7" s="148"/>
      <c r="E7" s="129" t="s">
        <v>3</v>
      </c>
    </row>
    <row r="8" spans="1:5" ht="26.25" x14ac:dyDescent="0.25">
      <c r="A8" s="16" t="s">
        <v>25</v>
      </c>
      <c r="B8" s="17" t="s">
        <v>26</v>
      </c>
      <c r="C8" s="18" t="s">
        <v>5</v>
      </c>
      <c r="D8" s="19" t="s">
        <v>27</v>
      </c>
      <c r="E8" s="19" t="s">
        <v>28</v>
      </c>
    </row>
    <row r="9" spans="1:5" s="24" customFormat="1" x14ac:dyDescent="0.25">
      <c r="A9" s="20" t="s">
        <v>29</v>
      </c>
      <c r="B9" s="21" t="s">
        <v>30</v>
      </c>
      <c r="C9" s="22">
        <v>2564612</v>
      </c>
      <c r="D9" s="23">
        <v>2683309</v>
      </c>
      <c r="E9" s="23">
        <v>2683309</v>
      </c>
    </row>
    <row r="10" spans="1:5" s="24" customFormat="1" x14ac:dyDescent="0.25">
      <c r="A10" s="20" t="s">
        <v>31</v>
      </c>
      <c r="B10" s="21" t="s">
        <v>32</v>
      </c>
      <c r="C10" s="22"/>
      <c r="D10" s="23">
        <v>18400</v>
      </c>
      <c r="E10" s="23">
        <v>18400</v>
      </c>
    </row>
    <row r="11" spans="1:5" s="24" customFormat="1" x14ac:dyDescent="0.25">
      <c r="A11" s="20" t="s">
        <v>33</v>
      </c>
      <c r="B11" s="21" t="s">
        <v>34</v>
      </c>
      <c r="C11" s="22">
        <v>150000</v>
      </c>
      <c r="D11" s="23">
        <v>150000</v>
      </c>
      <c r="E11" s="23">
        <v>150000</v>
      </c>
    </row>
    <row r="12" spans="1:5" s="24" customFormat="1" x14ac:dyDescent="0.25">
      <c r="A12" s="20" t="s">
        <v>35</v>
      </c>
      <c r="B12" s="21" t="s">
        <v>36</v>
      </c>
      <c r="C12" s="22"/>
      <c r="D12" s="23">
        <v>31130</v>
      </c>
      <c r="E12" s="23">
        <v>31130</v>
      </c>
    </row>
    <row r="13" spans="1:5" x14ac:dyDescent="0.25">
      <c r="A13" s="21" t="s">
        <v>37</v>
      </c>
      <c r="B13" s="25" t="s">
        <v>38</v>
      </c>
      <c r="C13" s="26">
        <v>3084144</v>
      </c>
      <c r="D13" s="23">
        <v>3084144</v>
      </c>
      <c r="E13" s="23">
        <v>3084144</v>
      </c>
    </row>
    <row r="14" spans="1:5" x14ac:dyDescent="0.25">
      <c r="A14" s="27" t="s">
        <v>39</v>
      </c>
      <c r="B14" s="28" t="s">
        <v>40</v>
      </c>
      <c r="C14" s="29">
        <f>SUM(C9:C13)</f>
        <v>5798756</v>
      </c>
      <c r="D14" s="30">
        <f>SUM(D9:D13)</f>
        <v>5966983</v>
      </c>
      <c r="E14" s="30">
        <f>SUM(E9:E13)</f>
        <v>5966983</v>
      </c>
    </row>
    <row r="15" spans="1:5" ht="28.5" x14ac:dyDescent="0.25">
      <c r="A15" s="31" t="s">
        <v>41</v>
      </c>
      <c r="B15" s="28" t="s">
        <v>42</v>
      </c>
      <c r="C15" s="29">
        <v>1020150</v>
      </c>
      <c r="D15" s="30">
        <v>1046372</v>
      </c>
      <c r="E15" s="30">
        <v>1046372</v>
      </c>
    </row>
    <row r="16" spans="1:5" x14ac:dyDescent="0.25">
      <c r="A16" s="21" t="s">
        <v>43</v>
      </c>
      <c r="B16" s="25" t="s">
        <v>44</v>
      </c>
      <c r="C16" s="26">
        <v>1550000</v>
      </c>
      <c r="D16" s="23">
        <v>1550000</v>
      </c>
      <c r="E16" s="23">
        <v>1550000</v>
      </c>
    </row>
    <row r="17" spans="1:5" x14ac:dyDescent="0.25">
      <c r="A17" s="21" t="s">
        <v>45</v>
      </c>
      <c r="B17" s="25" t="s">
        <v>46</v>
      </c>
      <c r="C17" s="26">
        <v>179600</v>
      </c>
      <c r="D17" s="23">
        <v>179600</v>
      </c>
      <c r="E17" s="23">
        <v>179600</v>
      </c>
    </row>
    <row r="18" spans="1:5" x14ac:dyDescent="0.25">
      <c r="A18" s="21" t="s">
        <v>47</v>
      </c>
      <c r="B18" s="25" t="s">
        <v>48</v>
      </c>
      <c r="C18" s="26">
        <v>4533000</v>
      </c>
      <c r="D18" s="23">
        <v>5992025</v>
      </c>
      <c r="E18" s="23">
        <v>5992025</v>
      </c>
    </row>
    <row r="19" spans="1:5" x14ac:dyDescent="0.25">
      <c r="A19" s="21" t="s">
        <v>49</v>
      </c>
      <c r="B19" s="25" t="s">
        <v>50</v>
      </c>
      <c r="C19" s="26">
        <v>1494770</v>
      </c>
      <c r="D19" s="23">
        <v>1494770</v>
      </c>
      <c r="E19" s="23">
        <v>1494770</v>
      </c>
    </row>
    <row r="20" spans="1:5" x14ac:dyDescent="0.25">
      <c r="A20" s="31" t="s">
        <v>51</v>
      </c>
      <c r="B20" s="28" t="s">
        <v>52</v>
      </c>
      <c r="C20" s="29">
        <f>SUM(C16:C19)</f>
        <v>7757370</v>
      </c>
      <c r="D20" s="30">
        <f>SUM(D16:D19)</f>
        <v>9216395</v>
      </c>
      <c r="E20" s="30">
        <f>SUM(E16:E19)</f>
        <v>9216395</v>
      </c>
    </row>
    <row r="21" spans="1:5" x14ac:dyDescent="0.25">
      <c r="A21" s="32" t="s">
        <v>53</v>
      </c>
      <c r="B21" s="25" t="s">
        <v>54</v>
      </c>
      <c r="C21" s="26">
        <v>1441908</v>
      </c>
      <c r="D21" s="23">
        <v>1441908</v>
      </c>
      <c r="E21" s="23">
        <v>1441908</v>
      </c>
    </row>
    <row r="22" spans="1:5" x14ac:dyDescent="0.25">
      <c r="A22" s="33" t="s">
        <v>55</v>
      </c>
      <c r="B22" s="28" t="s">
        <v>56</v>
      </c>
      <c r="C22" s="29">
        <f>SUM(C21)</f>
        <v>1441908</v>
      </c>
      <c r="D22" s="30">
        <f>SUM(D21)</f>
        <v>1441908</v>
      </c>
      <c r="E22" s="30">
        <f>SUM(E21)</f>
        <v>1441908</v>
      </c>
    </row>
    <row r="23" spans="1:5" s="36" customFormat="1" ht="25.5" x14ac:dyDescent="0.2">
      <c r="A23" s="32" t="s">
        <v>57</v>
      </c>
      <c r="B23" s="25" t="s">
        <v>58</v>
      </c>
      <c r="C23" s="34"/>
      <c r="D23" s="35">
        <v>296508</v>
      </c>
      <c r="E23" s="35">
        <v>296508</v>
      </c>
    </row>
    <row r="24" spans="1:5" s="36" customFormat="1" ht="12.75" x14ac:dyDescent="0.2">
      <c r="A24" s="32" t="s">
        <v>59</v>
      </c>
      <c r="B24" s="25" t="s">
        <v>60</v>
      </c>
      <c r="C24" s="34">
        <v>360000</v>
      </c>
      <c r="D24" s="35">
        <v>360000</v>
      </c>
      <c r="E24" s="35">
        <v>360000</v>
      </c>
    </row>
    <row r="25" spans="1:5" x14ac:dyDescent="0.25">
      <c r="A25" s="37" t="s">
        <v>61</v>
      </c>
      <c r="B25" s="25" t="s">
        <v>62</v>
      </c>
      <c r="C25" s="26">
        <v>297984</v>
      </c>
      <c r="D25" s="23">
        <v>297984</v>
      </c>
      <c r="E25" s="23">
        <v>297984</v>
      </c>
    </row>
    <row r="26" spans="1:5" x14ac:dyDescent="0.25">
      <c r="A26" s="37" t="s">
        <v>63</v>
      </c>
      <c r="B26" s="25" t="s">
        <v>64</v>
      </c>
      <c r="C26" s="26">
        <v>582000</v>
      </c>
      <c r="D26" s="23">
        <v>582000</v>
      </c>
      <c r="E26" s="23">
        <v>582000</v>
      </c>
    </row>
    <row r="27" spans="1:5" x14ac:dyDescent="0.25">
      <c r="A27" s="38" t="s">
        <v>65</v>
      </c>
      <c r="B27" s="25" t="s">
        <v>66</v>
      </c>
      <c r="C27" s="26">
        <v>17262742</v>
      </c>
      <c r="D27" s="23">
        <v>15488809</v>
      </c>
      <c r="E27" s="23">
        <v>15488809</v>
      </c>
    </row>
    <row r="28" spans="1:5" x14ac:dyDescent="0.25">
      <c r="A28" s="33" t="s">
        <v>67</v>
      </c>
      <c r="B28" s="28" t="s">
        <v>68</v>
      </c>
      <c r="C28" s="29">
        <f>SUM(C24:C27)</f>
        <v>18502726</v>
      </c>
      <c r="D28" s="30">
        <f>SUM(D23:D27)</f>
        <v>17025301</v>
      </c>
      <c r="E28" s="30">
        <f>SUM(E23:E27)</f>
        <v>17025301</v>
      </c>
    </row>
    <row r="29" spans="1:5" ht="18" x14ac:dyDescent="0.4">
      <c r="A29" s="39" t="s">
        <v>69</v>
      </c>
      <c r="B29" s="40"/>
      <c r="C29" s="41">
        <f>SUM(C14+C15+C20+C22+C28)</f>
        <v>34520910</v>
      </c>
      <c r="D29" s="42">
        <f>SUM(D14+D15+D20+D22+D28)</f>
        <v>34696959</v>
      </c>
      <c r="E29" s="42">
        <f>SUM(E14+E15+E20+E22+E28)</f>
        <v>34696959</v>
      </c>
    </row>
    <row r="30" spans="1:5" x14ac:dyDescent="0.25">
      <c r="A30" s="43" t="s">
        <v>70</v>
      </c>
      <c r="B30" s="25" t="s">
        <v>71</v>
      </c>
      <c r="C30" s="26">
        <v>350000</v>
      </c>
      <c r="D30" s="23">
        <v>350000</v>
      </c>
      <c r="E30" s="23">
        <v>350000</v>
      </c>
    </row>
    <row r="31" spans="1:5" x14ac:dyDescent="0.25">
      <c r="A31" s="43" t="s">
        <v>72</v>
      </c>
      <c r="B31" s="25" t="s">
        <v>73</v>
      </c>
      <c r="C31" s="26">
        <v>9423228</v>
      </c>
      <c r="D31" s="23">
        <v>9423228</v>
      </c>
      <c r="E31" s="23">
        <v>9423228</v>
      </c>
    </row>
    <row r="32" spans="1:5" x14ac:dyDescent="0.25">
      <c r="A32" s="20" t="s">
        <v>74</v>
      </c>
      <c r="B32" s="25" t="s">
        <v>75</v>
      </c>
      <c r="C32" s="26">
        <v>2638772</v>
      </c>
      <c r="D32" s="23">
        <v>2638772</v>
      </c>
      <c r="E32" s="23">
        <v>2638772</v>
      </c>
    </row>
    <row r="33" spans="1:5" x14ac:dyDescent="0.25">
      <c r="A33" s="44" t="s">
        <v>76</v>
      </c>
      <c r="B33" s="28" t="s">
        <v>77</v>
      </c>
      <c r="C33" s="29">
        <f>SUM(C30:C32)</f>
        <v>12412000</v>
      </c>
      <c r="D33" s="30">
        <f>SUM(D30:D32)</f>
        <v>12412000</v>
      </c>
      <c r="E33" s="30">
        <f>SUM(E30:E32)</f>
        <v>12412000</v>
      </c>
    </row>
    <row r="34" spans="1:5" x14ac:dyDescent="0.25">
      <c r="A34" s="32" t="s">
        <v>78</v>
      </c>
      <c r="B34" s="25" t="s">
        <v>79</v>
      </c>
      <c r="C34" s="26">
        <v>4329823</v>
      </c>
      <c r="D34" s="23">
        <v>4329823</v>
      </c>
      <c r="E34" s="23">
        <v>4329823</v>
      </c>
    </row>
    <row r="35" spans="1:5" x14ac:dyDescent="0.25">
      <c r="A35" s="32" t="s">
        <v>80</v>
      </c>
      <c r="B35" s="25" t="s">
        <v>81</v>
      </c>
      <c r="C35" s="26">
        <v>1169052</v>
      </c>
      <c r="D35" s="23">
        <v>1169052</v>
      </c>
      <c r="E35" s="23">
        <v>1169052</v>
      </c>
    </row>
    <row r="36" spans="1:5" x14ac:dyDescent="0.25">
      <c r="A36" s="33" t="s">
        <v>82</v>
      </c>
      <c r="B36" s="28" t="s">
        <v>83</v>
      </c>
      <c r="C36" s="29">
        <f>SUM(C34:C35)</f>
        <v>5498875</v>
      </c>
      <c r="D36" s="30">
        <f>SUM(D34:D35)</f>
        <v>5498875</v>
      </c>
      <c r="E36" s="30">
        <f>SUM(E34:E35)</f>
        <v>5498875</v>
      </c>
    </row>
    <row r="37" spans="1:5" x14ac:dyDescent="0.25">
      <c r="A37" s="45" t="s">
        <v>84</v>
      </c>
      <c r="B37" s="46" t="s">
        <v>85</v>
      </c>
      <c r="C37" s="26">
        <v>450000</v>
      </c>
      <c r="D37" s="23">
        <v>450000</v>
      </c>
      <c r="E37" s="23">
        <v>450000</v>
      </c>
    </row>
    <row r="38" spans="1:5" x14ac:dyDescent="0.25">
      <c r="A38" s="33" t="s">
        <v>86</v>
      </c>
      <c r="B38" s="28" t="s">
        <v>87</v>
      </c>
      <c r="C38" s="29">
        <f>SUM(C37)</f>
        <v>450000</v>
      </c>
      <c r="D38" s="30">
        <f>SUM(D37)</f>
        <v>450000</v>
      </c>
      <c r="E38" s="30">
        <f>SUM(E37)</f>
        <v>450000</v>
      </c>
    </row>
    <row r="39" spans="1:5" ht="18" x14ac:dyDescent="0.4">
      <c r="A39" s="39" t="s">
        <v>88</v>
      </c>
      <c r="B39" s="40"/>
      <c r="C39" s="41">
        <f>SUM(C38,C36,C33)</f>
        <v>18360875</v>
      </c>
      <c r="D39" s="47">
        <f>SUM(D38,D36,D33)</f>
        <v>18360875</v>
      </c>
      <c r="E39" s="47">
        <f>SUM(E38,E36,E33)</f>
        <v>18360875</v>
      </c>
    </row>
    <row r="40" spans="1:5" ht="15.75" x14ac:dyDescent="0.25">
      <c r="A40" s="48" t="s">
        <v>89</v>
      </c>
      <c r="B40" s="46" t="s">
        <v>90</v>
      </c>
      <c r="C40" s="26">
        <v>687135</v>
      </c>
      <c r="D40" s="23">
        <v>687135</v>
      </c>
      <c r="E40" s="23">
        <v>687135</v>
      </c>
    </row>
    <row r="41" spans="1:5" ht="15.75" x14ac:dyDescent="0.25">
      <c r="A41" s="49" t="s">
        <v>91</v>
      </c>
      <c r="B41" s="50" t="s">
        <v>92</v>
      </c>
      <c r="C41" s="29">
        <f>SUM(C40)</f>
        <v>687135</v>
      </c>
      <c r="D41" s="30">
        <f>SUM(D40)</f>
        <v>687135</v>
      </c>
      <c r="E41" s="30">
        <f>SUM(E40)</f>
        <v>687135</v>
      </c>
    </row>
    <row r="42" spans="1:5" ht="15.75" x14ac:dyDescent="0.25">
      <c r="A42" s="51" t="s">
        <v>17</v>
      </c>
      <c r="B42" s="51"/>
      <c r="C42" s="29">
        <f>SUM(C29+C39+C41)</f>
        <v>53568920</v>
      </c>
      <c r="D42" s="30">
        <f>SUM(D29+D39+D41)</f>
        <v>53744969</v>
      </c>
      <c r="E42" s="30">
        <f>SUM(E29+E39+E41)</f>
        <v>53744969</v>
      </c>
    </row>
    <row r="43" spans="1:5" ht="15.75" x14ac:dyDescent="0.25">
      <c r="A43" s="52"/>
      <c r="B43" s="52"/>
    </row>
  </sheetData>
  <mergeCells count="5">
    <mergeCell ref="A3:E3"/>
    <mergeCell ref="A4:E4"/>
    <mergeCell ref="A5:E5"/>
    <mergeCell ref="A7:C7"/>
    <mergeCell ref="A2:E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31"/>
  <sheetViews>
    <sheetView workbookViewId="0">
      <selection activeCell="H21" sqref="H21"/>
    </sheetView>
  </sheetViews>
  <sheetFormatPr defaultRowHeight="15" x14ac:dyDescent="0.25"/>
  <cols>
    <col min="1" max="1" width="42.5703125" bestFit="1" customWidth="1"/>
    <col min="2" max="2" width="7.140625" bestFit="1" customWidth="1"/>
    <col min="3" max="3" width="12" bestFit="1" customWidth="1"/>
    <col min="4" max="4" width="15.42578125" customWidth="1"/>
    <col min="5" max="5" width="15.42578125" bestFit="1" customWidth="1"/>
    <col min="256" max="256" width="42.5703125" bestFit="1" customWidth="1"/>
    <col min="257" max="257" width="7.140625" bestFit="1" customWidth="1"/>
    <col min="258" max="258" width="12.7109375" customWidth="1"/>
    <col min="259" max="259" width="15.42578125" customWidth="1"/>
    <col min="260" max="261" width="15.42578125" bestFit="1" customWidth="1"/>
    <col min="512" max="512" width="42.5703125" bestFit="1" customWidth="1"/>
    <col min="513" max="513" width="7.140625" bestFit="1" customWidth="1"/>
    <col min="514" max="514" width="12.7109375" customWidth="1"/>
    <col min="515" max="515" width="15.42578125" customWidth="1"/>
    <col min="516" max="517" width="15.42578125" bestFit="1" customWidth="1"/>
    <col min="768" max="768" width="42.5703125" bestFit="1" customWidth="1"/>
    <col min="769" max="769" width="7.140625" bestFit="1" customWidth="1"/>
    <col min="770" max="770" width="12.7109375" customWidth="1"/>
    <col min="771" max="771" width="15.42578125" customWidth="1"/>
    <col min="772" max="773" width="15.42578125" bestFit="1" customWidth="1"/>
    <col min="1024" max="1024" width="42.5703125" bestFit="1" customWidth="1"/>
    <col min="1025" max="1025" width="7.140625" bestFit="1" customWidth="1"/>
    <col min="1026" max="1026" width="12.7109375" customWidth="1"/>
    <col min="1027" max="1027" width="15.42578125" customWidth="1"/>
    <col min="1028" max="1029" width="15.42578125" bestFit="1" customWidth="1"/>
    <col min="1280" max="1280" width="42.5703125" bestFit="1" customWidth="1"/>
    <col min="1281" max="1281" width="7.140625" bestFit="1" customWidth="1"/>
    <col min="1282" max="1282" width="12.7109375" customWidth="1"/>
    <col min="1283" max="1283" width="15.42578125" customWidth="1"/>
    <col min="1284" max="1285" width="15.42578125" bestFit="1" customWidth="1"/>
    <col min="1536" max="1536" width="42.5703125" bestFit="1" customWidth="1"/>
    <col min="1537" max="1537" width="7.140625" bestFit="1" customWidth="1"/>
    <col min="1538" max="1538" width="12.7109375" customWidth="1"/>
    <col min="1539" max="1539" width="15.42578125" customWidth="1"/>
    <col min="1540" max="1541" width="15.42578125" bestFit="1" customWidth="1"/>
    <col min="1792" max="1792" width="42.5703125" bestFit="1" customWidth="1"/>
    <col min="1793" max="1793" width="7.140625" bestFit="1" customWidth="1"/>
    <col min="1794" max="1794" width="12.7109375" customWidth="1"/>
    <col min="1795" max="1795" width="15.42578125" customWidth="1"/>
    <col min="1796" max="1797" width="15.42578125" bestFit="1" customWidth="1"/>
    <col min="2048" max="2048" width="42.5703125" bestFit="1" customWidth="1"/>
    <col min="2049" max="2049" width="7.140625" bestFit="1" customWidth="1"/>
    <col min="2050" max="2050" width="12.7109375" customWidth="1"/>
    <col min="2051" max="2051" width="15.42578125" customWidth="1"/>
    <col min="2052" max="2053" width="15.42578125" bestFit="1" customWidth="1"/>
    <col min="2304" max="2304" width="42.5703125" bestFit="1" customWidth="1"/>
    <col min="2305" max="2305" width="7.140625" bestFit="1" customWidth="1"/>
    <col min="2306" max="2306" width="12.7109375" customWidth="1"/>
    <col min="2307" max="2307" width="15.42578125" customWidth="1"/>
    <col min="2308" max="2309" width="15.42578125" bestFit="1" customWidth="1"/>
    <col min="2560" max="2560" width="42.5703125" bestFit="1" customWidth="1"/>
    <col min="2561" max="2561" width="7.140625" bestFit="1" customWidth="1"/>
    <col min="2562" max="2562" width="12.7109375" customWidth="1"/>
    <col min="2563" max="2563" width="15.42578125" customWidth="1"/>
    <col min="2564" max="2565" width="15.42578125" bestFit="1" customWidth="1"/>
    <col min="2816" max="2816" width="42.5703125" bestFit="1" customWidth="1"/>
    <col min="2817" max="2817" width="7.140625" bestFit="1" customWidth="1"/>
    <col min="2818" max="2818" width="12.7109375" customWidth="1"/>
    <col min="2819" max="2819" width="15.42578125" customWidth="1"/>
    <col min="2820" max="2821" width="15.42578125" bestFit="1" customWidth="1"/>
    <col min="3072" max="3072" width="42.5703125" bestFit="1" customWidth="1"/>
    <col min="3073" max="3073" width="7.140625" bestFit="1" customWidth="1"/>
    <col min="3074" max="3074" width="12.7109375" customWidth="1"/>
    <col min="3075" max="3075" width="15.42578125" customWidth="1"/>
    <col min="3076" max="3077" width="15.42578125" bestFit="1" customWidth="1"/>
    <col min="3328" max="3328" width="42.5703125" bestFit="1" customWidth="1"/>
    <col min="3329" max="3329" width="7.140625" bestFit="1" customWidth="1"/>
    <col min="3330" max="3330" width="12.7109375" customWidth="1"/>
    <col min="3331" max="3331" width="15.42578125" customWidth="1"/>
    <col min="3332" max="3333" width="15.42578125" bestFit="1" customWidth="1"/>
    <col min="3584" max="3584" width="42.5703125" bestFit="1" customWidth="1"/>
    <col min="3585" max="3585" width="7.140625" bestFit="1" customWidth="1"/>
    <col min="3586" max="3586" width="12.7109375" customWidth="1"/>
    <col min="3587" max="3587" width="15.42578125" customWidth="1"/>
    <col min="3588" max="3589" width="15.42578125" bestFit="1" customWidth="1"/>
    <col min="3840" max="3840" width="42.5703125" bestFit="1" customWidth="1"/>
    <col min="3841" max="3841" width="7.140625" bestFit="1" customWidth="1"/>
    <col min="3842" max="3842" width="12.7109375" customWidth="1"/>
    <col min="3843" max="3843" width="15.42578125" customWidth="1"/>
    <col min="3844" max="3845" width="15.42578125" bestFit="1" customWidth="1"/>
    <col min="4096" max="4096" width="42.5703125" bestFit="1" customWidth="1"/>
    <col min="4097" max="4097" width="7.140625" bestFit="1" customWidth="1"/>
    <col min="4098" max="4098" width="12.7109375" customWidth="1"/>
    <col min="4099" max="4099" width="15.42578125" customWidth="1"/>
    <col min="4100" max="4101" width="15.42578125" bestFit="1" customWidth="1"/>
    <col min="4352" max="4352" width="42.5703125" bestFit="1" customWidth="1"/>
    <col min="4353" max="4353" width="7.140625" bestFit="1" customWidth="1"/>
    <col min="4354" max="4354" width="12.7109375" customWidth="1"/>
    <col min="4355" max="4355" width="15.42578125" customWidth="1"/>
    <col min="4356" max="4357" width="15.42578125" bestFit="1" customWidth="1"/>
    <col min="4608" max="4608" width="42.5703125" bestFit="1" customWidth="1"/>
    <col min="4609" max="4609" width="7.140625" bestFit="1" customWidth="1"/>
    <col min="4610" max="4610" width="12.7109375" customWidth="1"/>
    <col min="4611" max="4611" width="15.42578125" customWidth="1"/>
    <col min="4612" max="4613" width="15.42578125" bestFit="1" customWidth="1"/>
    <col min="4864" max="4864" width="42.5703125" bestFit="1" customWidth="1"/>
    <col min="4865" max="4865" width="7.140625" bestFit="1" customWidth="1"/>
    <col min="4866" max="4866" width="12.7109375" customWidth="1"/>
    <col min="4867" max="4867" width="15.42578125" customWidth="1"/>
    <col min="4868" max="4869" width="15.42578125" bestFit="1" customWidth="1"/>
    <col min="5120" max="5120" width="42.5703125" bestFit="1" customWidth="1"/>
    <col min="5121" max="5121" width="7.140625" bestFit="1" customWidth="1"/>
    <col min="5122" max="5122" width="12.7109375" customWidth="1"/>
    <col min="5123" max="5123" width="15.42578125" customWidth="1"/>
    <col min="5124" max="5125" width="15.42578125" bestFit="1" customWidth="1"/>
    <col min="5376" max="5376" width="42.5703125" bestFit="1" customWidth="1"/>
    <col min="5377" max="5377" width="7.140625" bestFit="1" customWidth="1"/>
    <col min="5378" max="5378" width="12.7109375" customWidth="1"/>
    <col min="5379" max="5379" width="15.42578125" customWidth="1"/>
    <col min="5380" max="5381" width="15.42578125" bestFit="1" customWidth="1"/>
    <col min="5632" max="5632" width="42.5703125" bestFit="1" customWidth="1"/>
    <col min="5633" max="5633" width="7.140625" bestFit="1" customWidth="1"/>
    <col min="5634" max="5634" width="12.7109375" customWidth="1"/>
    <col min="5635" max="5635" width="15.42578125" customWidth="1"/>
    <col min="5636" max="5637" width="15.42578125" bestFit="1" customWidth="1"/>
    <col min="5888" max="5888" width="42.5703125" bestFit="1" customWidth="1"/>
    <col min="5889" max="5889" width="7.140625" bestFit="1" customWidth="1"/>
    <col min="5890" max="5890" width="12.7109375" customWidth="1"/>
    <col min="5891" max="5891" width="15.42578125" customWidth="1"/>
    <col min="5892" max="5893" width="15.42578125" bestFit="1" customWidth="1"/>
    <col min="6144" max="6144" width="42.5703125" bestFit="1" customWidth="1"/>
    <col min="6145" max="6145" width="7.140625" bestFit="1" customWidth="1"/>
    <col min="6146" max="6146" width="12.7109375" customWidth="1"/>
    <col min="6147" max="6147" width="15.42578125" customWidth="1"/>
    <col min="6148" max="6149" width="15.42578125" bestFit="1" customWidth="1"/>
    <col min="6400" max="6400" width="42.5703125" bestFit="1" customWidth="1"/>
    <col min="6401" max="6401" width="7.140625" bestFit="1" customWidth="1"/>
    <col min="6402" max="6402" width="12.7109375" customWidth="1"/>
    <col min="6403" max="6403" width="15.42578125" customWidth="1"/>
    <col min="6404" max="6405" width="15.42578125" bestFit="1" customWidth="1"/>
    <col min="6656" max="6656" width="42.5703125" bestFit="1" customWidth="1"/>
    <col min="6657" max="6657" width="7.140625" bestFit="1" customWidth="1"/>
    <col min="6658" max="6658" width="12.7109375" customWidth="1"/>
    <col min="6659" max="6659" width="15.42578125" customWidth="1"/>
    <col min="6660" max="6661" width="15.42578125" bestFit="1" customWidth="1"/>
    <col min="6912" max="6912" width="42.5703125" bestFit="1" customWidth="1"/>
    <col min="6913" max="6913" width="7.140625" bestFit="1" customWidth="1"/>
    <col min="6914" max="6914" width="12.7109375" customWidth="1"/>
    <col min="6915" max="6915" width="15.42578125" customWidth="1"/>
    <col min="6916" max="6917" width="15.42578125" bestFit="1" customWidth="1"/>
    <col min="7168" max="7168" width="42.5703125" bestFit="1" customWidth="1"/>
    <col min="7169" max="7169" width="7.140625" bestFit="1" customWidth="1"/>
    <col min="7170" max="7170" width="12.7109375" customWidth="1"/>
    <col min="7171" max="7171" width="15.42578125" customWidth="1"/>
    <col min="7172" max="7173" width="15.42578125" bestFit="1" customWidth="1"/>
    <col min="7424" max="7424" width="42.5703125" bestFit="1" customWidth="1"/>
    <col min="7425" max="7425" width="7.140625" bestFit="1" customWidth="1"/>
    <col min="7426" max="7426" width="12.7109375" customWidth="1"/>
    <col min="7427" max="7427" width="15.42578125" customWidth="1"/>
    <col min="7428" max="7429" width="15.42578125" bestFit="1" customWidth="1"/>
    <col min="7680" max="7680" width="42.5703125" bestFit="1" customWidth="1"/>
    <col min="7681" max="7681" width="7.140625" bestFit="1" customWidth="1"/>
    <col min="7682" max="7682" width="12.7109375" customWidth="1"/>
    <col min="7683" max="7683" width="15.42578125" customWidth="1"/>
    <col min="7684" max="7685" width="15.42578125" bestFit="1" customWidth="1"/>
    <col min="7936" max="7936" width="42.5703125" bestFit="1" customWidth="1"/>
    <col min="7937" max="7937" width="7.140625" bestFit="1" customWidth="1"/>
    <col min="7938" max="7938" width="12.7109375" customWidth="1"/>
    <col min="7939" max="7939" width="15.42578125" customWidth="1"/>
    <col min="7940" max="7941" width="15.42578125" bestFit="1" customWidth="1"/>
    <col min="8192" max="8192" width="42.5703125" bestFit="1" customWidth="1"/>
    <col min="8193" max="8193" width="7.140625" bestFit="1" customWidth="1"/>
    <col min="8194" max="8194" width="12.7109375" customWidth="1"/>
    <col min="8195" max="8195" width="15.42578125" customWidth="1"/>
    <col min="8196" max="8197" width="15.42578125" bestFit="1" customWidth="1"/>
    <col min="8448" max="8448" width="42.5703125" bestFit="1" customWidth="1"/>
    <col min="8449" max="8449" width="7.140625" bestFit="1" customWidth="1"/>
    <col min="8450" max="8450" width="12.7109375" customWidth="1"/>
    <col min="8451" max="8451" width="15.42578125" customWidth="1"/>
    <col min="8452" max="8453" width="15.42578125" bestFit="1" customWidth="1"/>
    <col min="8704" max="8704" width="42.5703125" bestFit="1" customWidth="1"/>
    <col min="8705" max="8705" width="7.140625" bestFit="1" customWidth="1"/>
    <col min="8706" max="8706" width="12.7109375" customWidth="1"/>
    <col min="8707" max="8707" width="15.42578125" customWidth="1"/>
    <col min="8708" max="8709" width="15.42578125" bestFit="1" customWidth="1"/>
    <col min="8960" max="8960" width="42.5703125" bestFit="1" customWidth="1"/>
    <col min="8961" max="8961" width="7.140625" bestFit="1" customWidth="1"/>
    <col min="8962" max="8962" width="12.7109375" customWidth="1"/>
    <col min="8963" max="8963" width="15.42578125" customWidth="1"/>
    <col min="8964" max="8965" width="15.42578125" bestFit="1" customWidth="1"/>
    <col min="9216" max="9216" width="42.5703125" bestFit="1" customWidth="1"/>
    <col min="9217" max="9217" width="7.140625" bestFit="1" customWidth="1"/>
    <col min="9218" max="9218" width="12.7109375" customWidth="1"/>
    <col min="9219" max="9219" width="15.42578125" customWidth="1"/>
    <col min="9220" max="9221" width="15.42578125" bestFit="1" customWidth="1"/>
    <col min="9472" max="9472" width="42.5703125" bestFit="1" customWidth="1"/>
    <col min="9473" max="9473" width="7.140625" bestFit="1" customWidth="1"/>
    <col min="9474" max="9474" width="12.7109375" customWidth="1"/>
    <col min="9475" max="9475" width="15.42578125" customWidth="1"/>
    <col min="9476" max="9477" width="15.42578125" bestFit="1" customWidth="1"/>
    <col min="9728" max="9728" width="42.5703125" bestFit="1" customWidth="1"/>
    <col min="9729" max="9729" width="7.140625" bestFit="1" customWidth="1"/>
    <col min="9730" max="9730" width="12.7109375" customWidth="1"/>
    <col min="9731" max="9731" width="15.42578125" customWidth="1"/>
    <col min="9732" max="9733" width="15.42578125" bestFit="1" customWidth="1"/>
    <col min="9984" max="9984" width="42.5703125" bestFit="1" customWidth="1"/>
    <col min="9985" max="9985" width="7.140625" bestFit="1" customWidth="1"/>
    <col min="9986" max="9986" width="12.7109375" customWidth="1"/>
    <col min="9987" max="9987" width="15.42578125" customWidth="1"/>
    <col min="9988" max="9989" width="15.42578125" bestFit="1" customWidth="1"/>
    <col min="10240" max="10240" width="42.5703125" bestFit="1" customWidth="1"/>
    <col min="10241" max="10241" width="7.140625" bestFit="1" customWidth="1"/>
    <col min="10242" max="10242" width="12.7109375" customWidth="1"/>
    <col min="10243" max="10243" width="15.42578125" customWidth="1"/>
    <col min="10244" max="10245" width="15.42578125" bestFit="1" customWidth="1"/>
    <col min="10496" max="10496" width="42.5703125" bestFit="1" customWidth="1"/>
    <col min="10497" max="10497" width="7.140625" bestFit="1" customWidth="1"/>
    <col min="10498" max="10498" width="12.7109375" customWidth="1"/>
    <col min="10499" max="10499" width="15.42578125" customWidth="1"/>
    <col min="10500" max="10501" width="15.42578125" bestFit="1" customWidth="1"/>
    <col min="10752" max="10752" width="42.5703125" bestFit="1" customWidth="1"/>
    <col min="10753" max="10753" width="7.140625" bestFit="1" customWidth="1"/>
    <col min="10754" max="10754" width="12.7109375" customWidth="1"/>
    <col min="10755" max="10755" width="15.42578125" customWidth="1"/>
    <col min="10756" max="10757" width="15.42578125" bestFit="1" customWidth="1"/>
    <col min="11008" max="11008" width="42.5703125" bestFit="1" customWidth="1"/>
    <col min="11009" max="11009" width="7.140625" bestFit="1" customWidth="1"/>
    <col min="11010" max="11010" width="12.7109375" customWidth="1"/>
    <col min="11011" max="11011" width="15.42578125" customWidth="1"/>
    <col min="11012" max="11013" width="15.42578125" bestFit="1" customWidth="1"/>
    <col min="11264" max="11264" width="42.5703125" bestFit="1" customWidth="1"/>
    <col min="11265" max="11265" width="7.140625" bestFit="1" customWidth="1"/>
    <col min="11266" max="11266" width="12.7109375" customWidth="1"/>
    <col min="11267" max="11267" width="15.42578125" customWidth="1"/>
    <col min="11268" max="11269" width="15.42578125" bestFit="1" customWidth="1"/>
    <col min="11520" max="11520" width="42.5703125" bestFit="1" customWidth="1"/>
    <col min="11521" max="11521" width="7.140625" bestFit="1" customWidth="1"/>
    <col min="11522" max="11522" width="12.7109375" customWidth="1"/>
    <col min="11523" max="11523" width="15.42578125" customWidth="1"/>
    <col min="11524" max="11525" width="15.42578125" bestFit="1" customWidth="1"/>
    <col min="11776" max="11776" width="42.5703125" bestFit="1" customWidth="1"/>
    <col min="11777" max="11777" width="7.140625" bestFit="1" customWidth="1"/>
    <col min="11778" max="11778" width="12.7109375" customWidth="1"/>
    <col min="11779" max="11779" width="15.42578125" customWidth="1"/>
    <col min="11780" max="11781" width="15.42578125" bestFit="1" customWidth="1"/>
    <col min="12032" max="12032" width="42.5703125" bestFit="1" customWidth="1"/>
    <col min="12033" max="12033" width="7.140625" bestFit="1" customWidth="1"/>
    <col min="12034" max="12034" width="12.7109375" customWidth="1"/>
    <col min="12035" max="12035" width="15.42578125" customWidth="1"/>
    <col min="12036" max="12037" width="15.42578125" bestFit="1" customWidth="1"/>
    <col min="12288" max="12288" width="42.5703125" bestFit="1" customWidth="1"/>
    <col min="12289" max="12289" width="7.140625" bestFit="1" customWidth="1"/>
    <col min="12290" max="12290" width="12.7109375" customWidth="1"/>
    <col min="12291" max="12291" width="15.42578125" customWidth="1"/>
    <col min="12292" max="12293" width="15.42578125" bestFit="1" customWidth="1"/>
    <col min="12544" max="12544" width="42.5703125" bestFit="1" customWidth="1"/>
    <col min="12545" max="12545" width="7.140625" bestFit="1" customWidth="1"/>
    <col min="12546" max="12546" width="12.7109375" customWidth="1"/>
    <col min="12547" max="12547" width="15.42578125" customWidth="1"/>
    <col min="12548" max="12549" width="15.42578125" bestFit="1" customWidth="1"/>
    <col min="12800" max="12800" width="42.5703125" bestFit="1" customWidth="1"/>
    <col min="12801" max="12801" width="7.140625" bestFit="1" customWidth="1"/>
    <col min="12802" max="12802" width="12.7109375" customWidth="1"/>
    <col min="12803" max="12803" width="15.42578125" customWidth="1"/>
    <col min="12804" max="12805" width="15.42578125" bestFit="1" customWidth="1"/>
    <col min="13056" max="13056" width="42.5703125" bestFit="1" customWidth="1"/>
    <col min="13057" max="13057" width="7.140625" bestFit="1" customWidth="1"/>
    <col min="13058" max="13058" width="12.7109375" customWidth="1"/>
    <col min="13059" max="13059" width="15.42578125" customWidth="1"/>
    <col min="13060" max="13061" width="15.42578125" bestFit="1" customWidth="1"/>
    <col min="13312" max="13312" width="42.5703125" bestFit="1" customWidth="1"/>
    <col min="13313" max="13313" width="7.140625" bestFit="1" customWidth="1"/>
    <col min="13314" max="13314" width="12.7109375" customWidth="1"/>
    <col min="13315" max="13315" width="15.42578125" customWidth="1"/>
    <col min="13316" max="13317" width="15.42578125" bestFit="1" customWidth="1"/>
    <col min="13568" max="13568" width="42.5703125" bestFit="1" customWidth="1"/>
    <col min="13569" max="13569" width="7.140625" bestFit="1" customWidth="1"/>
    <col min="13570" max="13570" width="12.7109375" customWidth="1"/>
    <col min="13571" max="13571" width="15.42578125" customWidth="1"/>
    <col min="13572" max="13573" width="15.42578125" bestFit="1" customWidth="1"/>
    <col min="13824" max="13824" width="42.5703125" bestFit="1" customWidth="1"/>
    <col min="13825" max="13825" width="7.140625" bestFit="1" customWidth="1"/>
    <col min="13826" max="13826" width="12.7109375" customWidth="1"/>
    <col min="13827" max="13827" width="15.42578125" customWidth="1"/>
    <col min="13828" max="13829" width="15.42578125" bestFit="1" customWidth="1"/>
    <col min="14080" max="14080" width="42.5703125" bestFit="1" customWidth="1"/>
    <col min="14081" max="14081" width="7.140625" bestFit="1" customWidth="1"/>
    <col min="14082" max="14082" width="12.7109375" customWidth="1"/>
    <col min="14083" max="14083" width="15.42578125" customWidth="1"/>
    <col min="14084" max="14085" width="15.42578125" bestFit="1" customWidth="1"/>
    <col min="14336" max="14336" width="42.5703125" bestFit="1" customWidth="1"/>
    <col min="14337" max="14337" width="7.140625" bestFit="1" customWidth="1"/>
    <col min="14338" max="14338" width="12.7109375" customWidth="1"/>
    <col min="14339" max="14339" width="15.42578125" customWidth="1"/>
    <col min="14340" max="14341" width="15.42578125" bestFit="1" customWidth="1"/>
    <col min="14592" max="14592" width="42.5703125" bestFit="1" customWidth="1"/>
    <col min="14593" max="14593" width="7.140625" bestFit="1" customWidth="1"/>
    <col min="14594" max="14594" width="12.7109375" customWidth="1"/>
    <col min="14595" max="14595" width="15.42578125" customWidth="1"/>
    <col min="14596" max="14597" width="15.42578125" bestFit="1" customWidth="1"/>
    <col min="14848" max="14848" width="42.5703125" bestFit="1" customWidth="1"/>
    <col min="14849" max="14849" width="7.140625" bestFit="1" customWidth="1"/>
    <col min="14850" max="14850" width="12.7109375" customWidth="1"/>
    <col min="14851" max="14851" width="15.42578125" customWidth="1"/>
    <col min="14852" max="14853" width="15.42578125" bestFit="1" customWidth="1"/>
    <col min="15104" max="15104" width="42.5703125" bestFit="1" customWidth="1"/>
    <col min="15105" max="15105" width="7.140625" bestFit="1" customWidth="1"/>
    <col min="15106" max="15106" width="12.7109375" customWidth="1"/>
    <col min="15107" max="15107" width="15.42578125" customWidth="1"/>
    <col min="15108" max="15109" width="15.42578125" bestFit="1" customWidth="1"/>
    <col min="15360" max="15360" width="42.5703125" bestFit="1" customWidth="1"/>
    <col min="15361" max="15361" width="7.140625" bestFit="1" customWidth="1"/>
    <col min="15362" max="15362" width="12.7109375" customWidth="1"/>
    <col min="15363" max="15363" width="15.42578125" customWidth="1"/>
    <col min="15364" max="15365" width="15.42578125" bestFit="1" customWidth="1"/>
    <col min="15616" max="15616" width="42.5703125" bestFit="1" customWidth="1"/>
    <col min="15617" max="15617" width="7.140625" bestFit="1" customWidth="1"/>
    <col min="15618" max="15618" width="12.7109375" customWidth="1"/>
    <col min="15619" max="15619" width="15.42578125" customWidth="1"/>
    <col min="15620" max="15621" width="15.42578125" bestFit="1" customWidth="1"/>
    <col min="15872" max="15872" width="42.5703125" bestFit="1" customWidth="1"/>
    <col min="15873" max="15873" width="7.140625" bestFit="1" customWidth="1"/>
    <col min="15874" max="15874" width="12.7109375" customWidth="1"/>
    <col min="15875" max="15875" width="15.42578125" customWidth="1"/>
    <col min="15876" max="15877" width="15.42578125" bestFit="1" customWidth="1"/>
    <col min="16128" max="16128" width="42.5703125" bestFit="1" customWidth="1"/>
    <col min="16129" max="16129" width="7.140625" bestFit="1" customWidth="1"/>
    <col min="16130" max="16130" width="12.7109375" customWidth="1"/>
    <col min="16131" max="16131" width="15.42578125" customWidth="1"/>
    <col min="16132" max="16133" width="15.42578125" bestFit="1" customWidth="1"/>
  </cols>
  <sheetData>
    <row r="4" spans="1:8" ht="15.75" x14ac:dyDescent="0.25">
      <c r="A4" s="149" t="s">
        <v>186</v>
      </c>
      <c r="B4" s="150"/>
      <c r="C4" s="150"/>
      <c r="D4" s="140"/>
      <c r="E4" s="140"/>
    </row>
    <row r="5" spans="1:8" ht="15.75" x14ac:dyDescent="0.25">
      <c r="A5" s="143" t="s">
        <v>185</v>
      </c>
      <c r="B5" s="144"/>
      <c r="C5" s="144"/>
      <c r="D5" s="144"/>
      <c r="E5" s="144"/>
    </row>
    <row r="6" spans="1:8" ht="19.5" x14ac:dyDescent="0.35">
      <c r="A6" s="145" t="s">
        <v>187</v>
      </c>
      <c r="B6" s="145"/>
      <c r="C6" s="145"/>
      <c r="D6" s="145"/>
      <c r="E6" s="140"/>
    </row>
    <row r="7" spans="1:8" ht="19.5" x14ac:dyDescent="0.35">
      <c r="A7" s="146"/>
      <c r="B7" s="146"/>
      <c r="C7" s="146"/>
      <c r="D7" s="146"/>
      <c r="E7" s="140"/>
    </row>
    <row r="8" spans="1:8" ht="19.5" x14ac:dyDescent="0.35">
      <c r="A8" s="53"/>
      <c r="B8" s="54"/>
      <c r="C8" s="54"/>
    </row>
    <row r="9" spans="1:8" ht="19.5" x14ac:dyDescent="0.35">
      <c r="A9" s="53"/>
      <c r="B9" s="54"/>
      <c r="C9" s="54"/>
    </row>
    <row r="10" spans="1:8" ht="15.75" x14ac:dyDescent="0.25">
      <c r="A10" s="151"/>
      <c r="B10" s="152"/>
      <c r="C10" s="153"/>
      <c r="E10" s="55" t="s">
        <v>3</v>
      </c>
      <c r="F10" s="56"/>
      <c r="G10" s="57"/>
      <c r="H10" s="57"/>
    </row>
    <row r="11" spans="1:8" ht="25.5" x14ac:dyDescent="0.25">
      <c r="A11" s="16" t="s">
        <v>25</v>
      </c>
      <c r="B11" s="17" t="s">
        <v>93</v>
      </c>
      <c r="C11" s="58" t="s">
        <v>5</v>
      </c>
      <c r="D11" s="58" t="s">
        <v>94</v>
      </c>
      <c r="E11" s="58" t="s">
        <v>28</v>
      </c>
      <c r="F11" s="59"/>
      <c r="G11" s="59"/>
      <c r="H11" s="59"/>
    </row>
    <row r="12" spans="1:8" x14ac:dyDescent="0.25">
      <c r="A12" s="21" t="s">
        <v>95</v>
      </c>
      <c r="B12" s="20" t="s">
        <v>96</v>
      </c>
      <c r="C12" s="60">
        <v>17178377</v>
      </c>
      <c r="D12" s="61">
        <v>17354426</v>
      </c>
      <c r="E12" s="61">
        <v>17354426</v>
      </c>
    </row>
    <row r="13" spans="1:8" x14ac:dyDescent="0.25">
      <c r="A13" s="21" t="s">
        <v>97</v>
      </c>
      <c r="B13" s="20" t="s">
        <v>98</v>
      </c>
      <c r="C13" s="60"/>
      <c r="D13" s="61"/>
      <c r="E13" s="61"/>
    </row>
    <row r="14" spans="1:8" ht="28.5" x14ac:dyDescent="0.25">
      <c r="A14" s="31" t="s">
        <v>99</v>
      </c>
      <c r="B14" s="44" t="s">
        <v>100</v>
      </c>
      <c r="C14" s="62">
        <f>SUM(C12:C13)</f>
        <v>17178377</v>
      </c>
      <c r="D14" s="63">
        <f>SUM(D12:D13)</f>
        <v>17354426</v>
      </c>
      <c r="E14" s="63">
        <f>SUM(E12:E13)</f>
        <v>17354426</v>
      </c>
    </row>
    <row r="15" spans="1:8" x14ac:dyDescent="0.25">
      <c r="A15" s="21" t="s">
        <v>101</v>
      </c>
      <c r="B15" s="20" t="s">
        <v>102</v>
      </c>
      <c r="C15" s="60">
        <v>750000</v>
      </c>
      <c r="D15" s="61">
        <v>750000</v>
      </c>
      <c r="E15" s="61">
        <v>750000</v>
      </c>
    </row>
    <row r="16" spans="1:8" x14ac:dyDescent="0.25">
      <c r="A16" s="21" t="s">
        <v>103</v>
      </c>
      <c r="B16" s="20" t="s">
        <v>104</v>
      </c>
      <c r="C16" s="60">
        <v>600000</v>
      </c>
      <c r="D16" s="61">
        <v>600000</v>
      </c>
      <c r="E16" s="61">
        <v>600000</v>
      </c>
    </row>
    <row r="17" spans="1:6" x14ac:dyDescent="0.25">
      <c r="A17" s="31" t="s">
        <v>105</v>
      </c>
      <c r="B17" s="44" t="s">
        <v>106</v>
      </c>
      <c r="C17" s="62">
        <f>SUM(C15:C16)</f>
        <v>1350000</v>
      </c>
      <c r="D17" s="63">
        <f>SUM(D15:D16)</f>
        <v>1350000</v>
      </c>
      <c r="E17" s="63">
        <f>SUM(E15:E16)</f>
        <v>1350000</v>
      </c>
    </row>
    <row r="18" spans="1:6" x14ac:dyDescent="0.25">
      <c r="A18" s="32" t="s">
        <v>107</v>
      </c>
      <c r="B18" s="20" t="s">
        <v>108</v>
      </c>
      <c r="C18" s="60">
        <v>505859</v>
      </c>
      <c r="D18" s="61">
        <v>505859</v>
      </c>
      <c r="E18" s="61">
        <v>505859</v>
      </c>
    </row>
    <row r="19" spans="1:6" x14ac:dyDescent="0.25">
      <c r="A19" s="32" t="s">
        <v>109</v>
      </c>
      <c r="B19" s="20" t="s">
        <v>110</v>
      </c>
      <c r="C19" s="60">
        <v>111942</v>
      </c>
      <c r="D19" s="61">
        <v>111942</v>
      </c>
      <c r="E19" s="61">
        <v>111942</v>
      </c>
    </row>
    <row r="20" spans="1:6" x14ac:dyDescent="0.25">
      <c r="A20" s="32" t="s">
        <v>111</v>
      </c>
      <c r="B20" s="20" t="s">
        <v>112</v>
      </c>
      <c r="C20" s="60">
        <v>100000</v>
      </c>
      <c r="D20" s="61">
        <v>100000</v>
      </c>
      <c r="E20" s="61">
        <v>100000</v>
      </c>
    </row>
    <row r="21" spans="1:6" x14ac:dyDescent="0.25">
      <c r="A21" s="32" t="s">
        <v>113</v>
      </c>
      <c r="B21" s="20" t="s">
        <v>114</v>
      </c>
      <c r="C21" s="60"/>
      <c r="D21" s="61"/>
      <c r="E21" s="61"/>
    </row>
    <row r="22" spans="1:6" x14ac:dyDescent="0.25">
      <c r="A22" s="33" t="s">
        <v>115</v>
      </c>
      <c r="B22" s="44" t="s">
        <v>116</v>
      </c>
      <c r="C22" s="62">
        <f>SUM(C18:C21)</f>
        <v>717801</v>
      </c>
      <c r="D22" s="63">
        <f>SUM(D18:D21)</f>
        <v>717801</v>
      </c>
      <c r="E22" s="63">
        <f>SUM(E18:E21)</f>
        <v>717801</v>
      </c>
    </row>
    <row r="23" spans="1:6" s="65" customFormat="1" x14ac:dyDescent="0.25">
      <c r="A23" s="45" t="s">
        <v>117</v>
      </c>
      <c r="B23" s="64" t="s">
        <v>118</v>
      </c>
      <c r="C23" s="60"/>
      <c r="D23" s="61"/>
      <c r="E23" s="61"/>
    </row>
    <row r="24" spans="1:6" s="66" customFormat="1" x14ac:dyDescent="0.25">
      <c r="A24" s="33" t="s">
        <v>119</v>
      </c>
      <c r="B24" s="44"/>
      <c r="C24" s="62"/>
      <c r="D24" s="63"/>
      <c r="E24" s="63"/>
    </row>
    <row r="25" spans="1:6" ht="15.75" x14ac:dyDescent="0.25">
      <c r="A25" s="67" t="s">
        <v>120</v>
      </c>
      <c r="B25" s="68" t="s">
        <v>121</v>
      </c>
      <c r="C25" s="62">
        <f>SUM(C22,C17,C14)</f>
        <v>19246178</v>
      </c>
      <c r="D25" s="63">
        <f>SUM(D22,D17,D14)</f>
        <v>19422227</v>
      </c>
      <c r="E25" s="63">
        <f>SUM(E22,E17,E14)</f>
        <v>19422227</v>
      </c>
      <c r="F25" s="69"/>
    </row>
    <row r="26" spans="1:6" ht="15.75" x14ac:dyDescent="0.25">
      <c r="A26" s="51" t="s">
        <v>122</v>
      </c>
      <c r="B26" s="68"/>
      <c r="C26" s="62">
        <v>-15274732</v>
      </c>
      <c r="D26" s="63">
        <v>-15274732</v>
      </c>
      <c r="E26" s="63"/>
    </row>
    <row r="27" spans="1:6" ht="15.75" x14ac:dyDescent="0.25">
      <c r="A27" s="51" t="s">
        <v>123</v>
      </c>
      <c r="B27" s="68"/>
      <c r="C27" s="62">
        <v>-18360875</v>
      </c>
      <c r="D27" s="63">
        <v>-18360875</v>
      </c>
      <c r="E27" s="63"/>
    </row>
    <row r="28" spans="1:6" ht="25.5" x14ac:dyDescent="0.25">
      <c r="A28" s="21" t="s">
        <v>124</v>
      </c>
      <c r="B28" s="21" t="s">
        <v>125</v>
      </c>
      <c r="C28" s="60">
        <v>34322742</v>
      </c>
      <c r="D28" s="61">
        <v>34322742</v>
      </c>
      <c r="E28" s="61">
        <v>34322742</v>
      </c>
    </row>
    <row r="29" spans="1:6" x14ac:dyDescent="0.25">
      <c r="A29" s="70" t="s">
        <v>126</v>
      </c>
      <c r="B29" s="71" t="s">
        <v>127</v>
      </c>
      <c r="C29" s="62">
        <f t="shared" ref="C29:E30" si="0">SUM(C28)</f>
        <v>34322742</v>
      </c>
      <c r="D29" s="63">
        <f t="shared" si="0"/>
        <v>34322742</v>
      </c>
      <c r="E29" s="63">
        <f t="shared" si="0"/>
        <v>34322742</v>
      </c>
    </row>
    <row r="30" spans="1:6" ht="20.25" customHeight="1" x14ac:dyDescent="0.25">
      <c r="A30" s="72" t="s">
        <v>128</v>
      </c>
      <c r="B30" s="50" t="s">
        <v>129</v>
      </c>
      <c r="C30" s="62">
        <f t="shared" si="0"/>
        <v>34322742</v>
      </c>
      <c r="D30" s="63">
        <f t="shared" si="0"/>
        <v>34322742</v>
      </c>
      <c r="E30" s="63">
        <f t="shared" si="0"/>
        <v>34322742</v>
      </c>
    </row>
    <row r="31" spans="1:6" ht="25.5" customHeight="1" x14ac:dyDescent="0.25">
      <c r="A31" s="51" t="s">
        <v>23</v>
      </c>
      <c r="B31" s="51"/>
      <c r="C31" s="62">
        <f>SUM(C14+C17+C22+C30)</f>
        <v>53568920</v>
      </c>
      <c r="D31" s="63">
        <f>SUM(D25+D30)</f>
        <v>53744969</v>
      </c>
      <c r="E31" s="63">
        <f>SUM(E25+E30)</f>
        <v>53744969</v>
      </c>
    </row>
  </sheetData>
  <mergeCells count="5">
    <mergeCell ref="A5:E5"/>
    <mergeCell ref="A6:E6"/>
    <mergeCell ref="A7:E7"/>
    <mergeCell ref="A10:C10"/>
    <mergeCell ref="A4:E4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workbookViewId="0">
      <selection activeCell="J26" sqref="I26:J26"/>
    </sheetView>
  </sheetViews>
  <sheetFormatPr defaultRowHeight="15" x14ac:dyDescent="0.25"/>
  <cols>
    <col min="1" max="1" width="44.28515625" customWidth="1"/>
    <col min="2" max="2" width="13.7109375" customWidth="1"/>
    <col min="3" max="3" width="18.28515625" customWidth="1"/>
    <col min="4" max="4" width="19.7109375" customWidth="1"/>
    <col min="257" max="257" width="44.28515625" customWidth="1"/>
    <col min="258" max="258" width="13.7109375" customWidth="1"/>
    <col min="259" max="259" width="18.28515625" customWidth="1"/>
    <col min="260" max="260" width="19.7109375" customWidth="1"/>
    <col min="513" max="513" width="44.28515625" customWidth="1"/>
    <col min="514" max="514" width="13.7109375" customWidth="1"/>
    <col min="515" max="515" width="18.28515625" customWidth="1"/>
    <col min="516" max="516" width="19.7109375" customWidth="1"/>
    <col min="769" max="769" width="44.28515625" customWidth="1"/>
    <col min="770" max="770" width="13.7109375" customWidth="1"/>
    <col min="771" max="771" width="18.28515625" customWidth="1"/>
    <col min="772" max="772" width="19.7109375" customWidth="1"/>
    <col min="1025" max="1025" width="44.28515625" customWidth="1"/>
    <col min="1026" max="1026" width="13.7109375" customWidth="1"/>
    <col min="1027" max="1027" width="18.28515625" customWidth="1"/>
    <col min="1028" max="1028" width="19.7109375" customWidth="1"/>
    <col min="1281" max="1281" width="44.28515625" customWidth="1"/>
    <col min="1282" max="1282" width="13.7109375" customWidth="1"/>
    <col min="1283" max="1283" width="18.28515625" customWidth="1"/>
    <col min="1284" max="1284" width="19.7109375" customWidth="1"/>
    <col min="1537" max="1537" width="44.28515625" customWidth="1"/>
    <col min="1538" max="1538" width="13.7109375" customWidth="1"/>
    <col min="1539" max="1539" width="18.28515625" customWidth="1"/>
    <col min="1540" max="1540" width="19.7109375" customWidth="1"/>
    <col min="1793" max="1793" width="44.28515625" customWidth="1"/>
    <col min="1794" max="1794" width="13.7109375" customWidth="1"/>
    <col min="1795" max="1795" width="18.28515625" customWidth="1"/>
    <col min="1796" max="1796" width="19.7109375" customWidth="1"/>
    <col min="2049" max="2049" width="44.28515625" customWidth="1"/>
    <col min="2050" max="2050" width="13.7109375" customWidth="1"/>
    <col min="2051" max="2051" width="18.28515625" customWidth="1"/>
    <col min="2052" max="2052" width="19.7109375" customWidth="1"/>
    <col min="2305" max="2305" width="44.28515625" customWidth="1"/>
    <col min="2306" max="2306" width="13.7109375" customWidth="1"/>
    <col min="2307" max="2307" width="18.28515625" customWidth="1"/>
    <col min="2308" max="2308" width="19.7109375" customWidth="1"/>
    <col min="2561" max="2561" width="44.28515625" customWidth="1"/>
    <col min="2562" max="2562" width="13.7109375" customWidth="1"/>
    <col min="2563" max="2563" width="18.28515625" customWidth="1"/>
    <col min="2564" max="2564" width="19.7109375" customWidth="1"/>
    <col min="2817" max="2817" width="44.28515625" customWidth="1"/>
    <col min="2818" max="2818" width="13.7109375" customWidth="1"/>
    <col min="2819" max="2819" width="18.28515625" customWidth="1"/>
    <col min="2820" max="2820" width="19.7109375" customWidth="1"/>
    <col min="3073" max="3073" width="44.28515625" customWidth="1"/>
    <col min="3074" max="3074" width="13.7109375" customWidth="1"/>
    <col min="3075" max="3075" width="18.28515625" customWidth="1"/>
    <col min="3076" max="3076" width="19.7109375" customWidth="1"/>
    <col min="3329" max="3329" width="44.28515625" customWidth="1"/>
    <col min="3330" max="3330" width="13.7109375" customWidth="1"/>
    <col min="3331" max="3331" width="18.28515625" customWidth="1"/>
    <col min="3332" max="3332" width="19.7109375" customWidth="1"/>
    <col min="3585" max="3585" width="44.28515625" customWidth="1"/>
    <col min="3586" max="3586" width="13.7109375" customWidth="1"/>
    <col min="3587" max="3587" width="18.28515625" customWidth="1"/>
    <col min="3588" max="3588" width="19.7109375" customWidth="1"/>
    <col min="3841" max="3841" width="44.28515625" customWidth="1"/>
    <col min="3842" max="3842" width="13.7109375" customWidth="1"/>
    <col min="3843" max="3843" width="18.28515625" customWidth="1"/>
    <col min="3844" max="3844" width="19.7109375" customWidth="1"/>
    <col min="4097" max="4097" width="44.28515625" customWidth="1"/>
    <col min="4098" max="4098" width="13.7109375" customWidth="1"/>
    <col min="4099" max="4099" width="18.28515625" customWidth="1"/>
    <col min="4100" max="4100" width="19.7109375" customWidth="1"/>
    <col min="4353" max="4353" width="44.28515625" customWidth="1"/>
    <col min="4354" max="4354" width="13.7109375" customWidth="1"/>
    <col min="4355" max="4355" width="18.28515625" customWidth="1"/>
    <col min="4356" max="4356" width="19.7109375" customWidth="1"/>
    <col min="4609" max="4609" width="44.28515625" customWidth="1"/>
    <col min="4610" max="4610" width="13.7109375" customWidth="1"/>
    <col min="4611" max="4611" width="18.28515625" customWidth="1"/>
    <col min="4612" max="4612" width="19.7109375" customWidth="1"/>
    <col min="4865" max="4865" width="44.28515625" customWidth="1"/>
    <col min="4866" max="4866" width="13.7109375" customWidth="1"/>
    <col min="4867" max="4867" width="18.28515625" customWidth="1"/>
    <col min="4868" max="4868" width="19.7109375" customWidth="1"/>
    <col min="5121" max="5121" width="44.28515625" customWidth="1"/>
    <col min="5122" max="5122" width="13.7109375" customWidth="1"/>
    <col min="5123" max="5123" width="18.28515625" customWidth="1"/>
    <col min="5124" max="5124" width="19.7109375" customWidth="1"/>
    <col min="5377" max="5377" width="44.28515625" customWidth="1"/>
    <col min="5378" max="5378" width="13.7109375" customWidth="1"/>
    <col min="5379" max="5379" width="18.28515625" customWidth="1"/>
    <col min="5380" max="5380" width="19.7109375" customWidth="1"/>
    <col min="5633" max="5633" width="44.28515625" customWidth="1"/>
    <col min="5634" max="5634" width="13.7109375" customWidth="1"/>
    <col min="5635" max="5635" width="18.28515625" customWidth="1"/>
    <col min="5636" max="5636" width="19.7109375" customWidth="1"/>
    <col min="5889" max="5889" width="44.28515625" customWidth="1"/>
    <col min="5890" max="5890" width="13.7109375" customWidth="1"/>
    <col min="5891" max="5891" width="18.28515625" customWidth="1"/>
    <col min="5892" max="5892" width="19.7109375" customWidth="1"/>
    <col min="6145" max="6145" width="44.28515625" customWidth="1"/>
    <col min="6146" max="6146" width="13.7109375" customWidth="1"/>
    <col min="6147" max="6147" width="18.28515625" customWidth="1"/>
    <col min="6148" max="6148" width="19.7109375" customWidth="1"/>
    <col min="6401" max="6401" width="44.28515625" customWidth="1"/>
    <col min="6402" max="6402" width="13.7109375" customWidth="1"/>
    <col min="6403" max="6403" width="18.28515625" customWidth="1"/>
    <col min="6404" max="6404" width="19.7109375" customWidth="1"/>
    <col min="6657" max="6657" width="44.28515625" customWidth="1"/>
    <col min="6658" max="6658" width="13.7109375" customWidth="1"/>
    <col min="6659" max="6659" width="18.28515625" customWidth="1"/>
    <col min="6660" max="6660" width="19.7109375" customWidth="1"/>
    <col min="6913" max="6913" width="44.28515625" customWidth="1"/>
    <col min="6914" max="6914" width="13.7109375" customWidth="1"/>
    <col min="6915" max="6915" width="18.28515625" customWidth="1"/>
    <col min="6916" max="6916" width="19.7109375" customWidth="1"/>
    <col min="7169" max="7169" width="44.28515625" customWidth="1"/>
    <col min="7170" max="7170" width="13.7109375" customWidth="1"/>
    <col min="7171" max="7171" width="18.28515625" customWidth="1"/>
    <col min="7172" max="7172" width="19.7109375" customWidth="1"/>
    <col min="7425" max="7425" width="44.28515625" customWidth="1"/>
    <col min="7426" max="7426" width="13.7109375" customWidth="1"/>
    <col min="7427" max="7427" width="18.28515625" customWidth="1"/>
    <col min="7428" max="7428" width="19.7109375" customWidth="1"/>
    <col min="7681" max="7681" width="44.28515625" customWidth="1"/>
    <col min="7682" max="7682" width="13.7109375" customWidth="1"/>
    <col min="7683" max="7683" width="18.28515625" customWidth="1"/>
    <col min="7684" max="7684" width="19.7109375" customWidth="1"/>
    <col min="7937" max="7937" width="44.28515625" customWidth="1"/>
    <col min="7938" max="7938" width="13.7109375" customWidth="1"/>
    <col min="7939" max="7939" width="18.28515625" customWidth="1"/>
    <col min="7940" max="7940" width="19.7109375" customWidth="1"/>
    <col min="8193" max="8193" width="44.28515625" customWidth="1"/>
    <col min="8194" max="8194" width="13.7109375" customWidth="1"/>
    <col min="8195" max="8195" width="18.28515625" customWidth="1"/>
    <col min="8196" max="8196" width="19.7109375" customWidth="1"/>
    <col min="8449" max="8449" width="44.28515625" customWidth="1"/>
    <col min="8450" max="8450" width="13.7109375" customWidth="1"/>
    <col min="8451" max="8451" width="18.28515625" customWidth="1"/>
    <col min="8452" max="8452" width="19.7109375" customWidth="1"/>
    <col min="8705" max="8705" width="44.28515625" customWidth="1"/>
    <col min="8706" max="8706" width="13.7109375" customWidth="1"/>
    <col min="8707" max="8707" width="18.28515625" customWidth="1"/>
    <col min="8708" max="8708" width="19.7109375" customWidth="1"/>
    <col min="8961" max="8961" width="44.28515625" customWidth="1"/>
    <col min="8962" max="8962" width="13.7109375" customWidth="1"/>
    <col min="8963" max="8963" width="18.28515625" customWidth="1"/>
    <col min="8964" max="8964" width="19.7109375" customWidth="1"/>
    <col min="9217" max="9217" width="44.28515625" customWidth="1"/>
    <col min="9218" max="9218" width="13.7109375" customWidth="1"/>
    <col min="9219" max="9219" width="18.28515625" customWidth="1"/>
    <col min="9220" max="9220" width="19.7109375" customWidth="1"/>
    <col min="9473" max="9473" width="44.28515625" customWidth="1"/>
    <col min="9474" max="9474" width="13.7109375" customWidth="1"/>
    <col min="9475" max="9475" width="18.28515625" customWidth="1"/>
    <col min="9476" max="9476" width="19.7109375" customWidth="1"/>
    <col min="9729" max="9729" width="44.28515625" customWidth="1"/>
    <col min="9730" max="9730" width="13.7109375" customWidth="1"/>
    <col min="9731" max="9731" width="18.28515625" customWidth="1"/>
    <col min="9732" max="9732" width="19.7109375" customWidth="1"/>
    <col min="9985" max="9985" width="44.28515625" customWidth="1"/>
    <col min="9986" max="9986" width="13.7109375" customWidth="1"/>
    <col min="9987" max="9987" width="18.28515625" customWidth="1"/>
    <col min="9988" max="9988" width="19.7109375" customWidth="1"/>
    <col min="10241" max="10241" width="44.28515625" customWidth="1"/>
    <col min="10242" max="10242" width="13.7109375" customWidth="1"/>
    <col min="10243" max="10243" width="18.28515625" customWidth="1"/>
    <col min="10244" max="10244" width="19.7109375" customWidth="1"/>
    <col min="10497" max="10497" width="44.28515625" customWidth="1"/>
    <col min="10498" max="10498" width="13.7109375" customWidth="1"/>
    <col min="10499" max="10499" width="18.28515625" customWidth="1"/>
    <col min="10500" max="10500" width="19.7109375" customWidth="1"/>
    <col min="10753" max="10753" width="44.28515625" customWidth="1"/>
    <col min="10754" max="10754" width="13.7109375" customWidth="1"/>
    <col min="10755" max="10755" width="18.28515625" customWidth="1"/>
    <col min="10756" max="10756" width="19.7109375" customWidth="1"/>
    <col min="11009" max="11009" width="44.28515625" customWidth="1"/>
    <col min="11010" max="11010" width="13.7109375" customWidth="1"/>
    <col min="11011" max="11011" width="18.28515625" customWidth="1"/>
    <col min="11012" max="11012" width="19.7109375" customWidth="1"/>
    <col min="11265" max="11265" width="44.28515625" customWidth="1"/>
    <col min="11266" max="11266" width="13.7109375" customWidth="1"/>
    <col min="11267" max="11267" width="18.28515625" customWidth="1"/>
    <col min="11268" max="11268" width="19.7109375" customWidth="1"/>
    <col min="11521" max="11521" width="44.28515625" customWidth="1"/>
    <col min="11522" max="11522" width="13.7109375" customWidth="1"/>
    <col min="11523" max="11523" width="18.28515625" customWidth="1"/>
    <col min="11524" max="11524" width="19.7109375" customWidth="1"/>
    <col min="11777" max="11777" width="44.28515625" customWidth="1"/>
    <col min="11778" max="11778" width="13.7109375" customWidth="1"/>
    <col min="11779" max="11779" width="18.28515625" customWidth="1"/>
    <col min="11780" max="11780" width="19.7109375" customWidth="1"/>
    <col min="12033" max="12033" width="44.28515625" customWidth="1"/>
    <col min="12034" max="12034" width="13.7109375" customWidth="1"/>
    <col min="12035" max="12035" width="18.28515625" customWidth="1"/>
    <col min="12036" max="12036" width="19.7109375" customWidth="1"/>
    <col min="12289" max="12289" width="44.28515625" customWidth="1"/>
    <col min="12290" max="12290" width="13.7109375" customWidth="1"/>
    <col min="12291" max="12291" width="18.28515625" customWidth="1"/>
    <col min="12292" max="12292" width="19.7109375" customWidth="1"/>
    <col min="12545" max="12545" width="44.28515625" customWidth="1"/>
    <col min="12546" max="12546" width="13.7109375" customWidth="1"/>
    <col min="12547" max="12547" width="18.28515625" customWidth="1"/>
    <col min="12548" max="12548" width="19.7109375" customWidth="1"/>
    <col min="12801" max="12801" width="44.28515625" customWidth="1"/>
    <col min="12802" max="12802" width="13.7109375" customWidth="1"/>
    <col min="12803" max="12803" width="18.28515625" customWidth="1"/>
    <col min="12804" max="12804" width="19.7109375" customWidth="1"/>
    <col min="13057" max="13057" width="44.28515625" customWidth="1"/>
    <col min="13058" max="13058" width="13.7109375" customWidth="1"/>
    <col min="13059" max="13059" width="18.28515625" customWidth="1"/>
    <col min="13060" max="13060" width="19.7109375" customWidth="1"/>
    <col min="13313" max="13313" width="44.28515625" customWidth="1"/>
    <col min="13314" max="13314" width="13.7109375" customWidth="1"/>
    <col min="13315" max="13315" width="18.28515625" customWidth="1"/>
    <col min="13316" max="13316" width="19.7109375" customWidth="1"/>
    <col min="13569" max="13569" width="44.28515625" customWidth="1"/>
    <col min="13570" max="13570" width="13.7109375" customWidth="1"/>
    <col min="13571" max="13571" width="18.28515625" customWidth="1"/>
    <col min="13572" max="13572" width="19.7109375" customWidth="1"/>
    <col min="13825" max="13825" width="44.28515625" customWidth="1"/>
    <col min="13826" max="13826" width="13.7109375" customWidth="1"/>
    <col min="13827" max="13827" width="18.28515625" customWidth="1"/>
    <col min="13828" max="13828" width="19.7109375" customWidth="1"/>
    <col min="14081" max="14081" width="44.28515625" customWidth="1"/>
    <col min="14082" max="14082" width="13.7109375" customWidth="1"/>
    <col min="14083" max="14083" width="18.28515625" customWidth="1"/>
    <col min="14084" max="14084" width="19.7109375" customWidth="1"/>
    <col min="14337" max="14337" width="44.28515625" customWidth="1"/>
    <col min="14338" max="14338" width="13.7109375" customWidth="1"/>
    <col min="14339" max="14339" width="18.28515625" customWidth="1"/>
    <col min="14340" max="14340" width="19.7109375" customWidth="1"/>
    <col min="14593" max="14593" width="44.28515625" customWidth="1"/>
    <col min="14594" max="14594" width="13.7109375" customWidth="1"/>
    <col min="14595" max="14595" width="18.28515625" customWidth="1"/>
    <col min="14596" max="14596" width="19.7109375" customWidth="1"/>
    <col min="14849" max="14849" width="44.28515625" customWidth="1"/>
    <col min="14850" max="14850" width="13.7109375" customWidth="1"/>
    <col min="14851" max="14851" width="18.28515625" customWidth="1"/>
    <col min="14852" max="14852" width="19.7109375" customWidth="1"/>
    <col min="15105" max="15105" width="44.28515625" customWidth="1"/>
    <col min="15106" max="15106" width="13.7109375" customWidth="1"/>
    <col min="15107" max="15107" width="18.28515625" customWidth="1"/>
    <col min="15108" max="15108" width="19.7109375" customWidth="1"/>
    <col min="15361" max="15361" width="44.28515625" customWidth="1"/>
    <col min="15362" max="15362" width="13.7109375" customWidth="1"/>
    <col min="15363" max="15363" width="18.28515625" customWidth="1"/>
    <col min="15364" max="15364" width="19.7109375" customWidth="1"/>
    <col min="15617" max="15617" width="44.28515625" customWidth="1"/>
    <col min="15618" max="15618" width="13.7109375" customWidth="1"/>
    <col min="15619" max="15619" width="18.28515625" customWidth="1"/>
    <col min="15620" max="15620" width="19.7109375" customWidth="1"/>
    <col min="15873" max="15873" width="44.28515625" customWidth="1"/>
    <col min="15874" max="15874" width="13.7109375" customWidth="1"/>
    <col min="15875" max="15875" width="18.28515625" customWidth="1"/>
    <col min="15876" max="15876" width="19.7109375" customWidth="1"/>
    <col min="16129" max="16129" width="44.28515625" customWidth="1"/>
    <col min="16130" max="16130" width="13.7109375" customWidth="1"/>
    <col min="16131" max="16131" width="18.28515625" customWidth="1"/>
    <col min="16132" max="16132" width="19.7109375" customWidth="1"/>
  </cols>
  <sheetData>
    <row r="1" spans="1:5" x14ac:dyDescent="0.25">
      <c r="A1" s="142"/>
      <c r="B1" s="142"/>
    </row>
    <row r="2" spans="1:5" x14ac:dyDescent="0.25">
      <c r="A2" s="74"/>
      <c r="B2" s="74"/>
    </row>
    <row r="3" spans="1:5" ht="15.75" x14ac:dyDescent="0.25">
      <c r="A3" s="149" t="s">
        <v>194</v>
      </c>
      <c r="B3" s="150"/>
      <c r="C3" s="150"/>
      <c r="D3" s="140"/>
      <c r="E3" s="140"/>
    </row>
    <row r="4" spans="1:5" ht="15.75" x14ac:dyDescent="0.25">
      <c r="A4" s="154" t="s">
        <v>188</v>
      </c>
      <c r="B4" s="155"/>
      <c r="C4" s="156"/>
      <c r="D4" s="156"/>
    </row>
    <row r="5" spans="1:5" ht="19.5" x14ac:dyDescent="0.35">
      <c r="A5" s="157" t="s">
        <v>189</v>
      </c>
      <c r="B5" s="142"/>
      <c r="C5" s="142"/>
      <c r="D5" s="140"/>
    </row>
    <row r="6" spans="1:5" ht="19.5" x14ac:dyDescent="0.35">
      <c r="A6" s="133"/>
    </row>
    <row r="7" spans="1:5" ht="19.5" x14ac:dyDescent="0.35">
      <c r="A7" s="133"/>
    </row>
    <row r="8" spans="1:5" ht="19.5" x14ac:dyDescent="0.35">
      <c r="A8" s="133"/>
    </row>
    <row r="9" spans="1:5" ht="19.5" x14ac:dyDescent="0.35">
      <c r="A9" s="133"/>
    </row>
    <row r="10" spans="1:5" x14ac:dyDescent="0.25">
      <c r="C10" s="69"/>
      <c r="D10" s="137" t="s">
        <v>3</v>
      </c>
    </row>
    <row r="11" spans="1:5" ht="35.25" customHeight="1" x14ac:dyDescent="0.25">
      <c r="A11" s="130" t="s">
        <v>25</v>
      </c>
      <c r="B11" s="131" t="s">
        <v>26</v>
      </c>
      <c r="C11" s="58" t="s">
        <v>190</v>
      </c>
      <c r="D11" s="58" t="s">
        <v>193</v>
      </c>
    </row>
    <row r="12" spans="1:5" ht="46.5" customHeight="1" x14ac:dyDescent="0.25">
      <c r="A12" s="132" t="s">
        <v>191</v>
      </c>
      <c r="B12" s="134" t="s">
        <v>66</v>
      </c>
      <c r="C12" s="136">
        <v>17262742</v>
      </c>
      <c r="D12" s="136">
        <v>15488809</v>
      </c>
    </row>
    <row r="13" spans="1:5" ht="52.5" customHeight="1" x14ac:dyDescent="0.25">
      <c r="A13" s="132" t="s">
        <v>192</v>
      </c>
      <c r="B13" s="134" t="s">
        <v>66</v>
      </c>
      <c r="C13" s="135">
        <v>0</v>
      </c>
      <c r="D13" s="135">
        <v>0</v>
      </c>
    </row>
  </sheetData>
  <mergeCells count="4">
    <mergeCell ref="A1:B1"/>
    <mergeCell ref="A4:D4"/>
    <mergeCell ref="A5:D5"/>
    <mergeCell ref="A3:E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113"/>
  <sheetViews>
    <sheetView tabSelected="1" workbookViewId="0">
      <selection activeCell="S10" sqref="S10"/>
    </sheetView>
  </sheetViews>
  <sheetFormatPr defaultRowHeight="15" x14ac:dyDescent="0.25"/>
  <cols>
    <col min="1" max="1" width="54" bestFit="1" customWidth="1"/>
    <col min="4" max="4" width="9.85546875" bestFit="1" customWidth="1"/>
    <col min="6" max="7" width="9.85546875" bestFit="1" customWidth="1"/>
    <col min="15" max="15" width="11.42578125" bestFit="1" customWidth="1"/>
    <col min="16" max="16" width="11.140625" bestFit="1" customWidth="1"/>
    <col min="18" max="18" width="10.140625" bestFit="1" customWidth="1"/>
    <col min="257" max="257" width="54" bestFit="1" customWidth="1"/>
    <col min="260" max="260" width="9.85546875" bestFit="1" customWidth="1"/>
    <col min="262" max="263" width="9.85546875" bestFit="1" customWidth="1"/>
    <col min="271" max="271" width="11.42578125" bestFit="1" customWidth="1"/>
    <col min="272" max="272" width="11.140625" bestFit="1" customWidth="1"/>
    <col min="274" max="274" width="10.140625" bestFit="1" customWidth="1"/>
    <col min="513" max="513" width="54" bestFit="1" customWidth="1"/>
    <col min="516" max="516" width="9.85546875" bestFit="1" customWidth="1"/>
    <col min="518" max="519" width="9.85546875" bestFit="1" customWidth="1"/>
    <col min="527" max="527" width="11.42578125" bestFit="1" customWidth="1"/>
    <col min="528" max="528" width="11.140625" bestFit="1" customWidth="1"/>
    <col min="530" max="530" width="10.140625" bestFit="1" customWidth="1"/>
    <col min="769" max="769" width="54" bestFit="1" customWidth="1"/>
    <col min="772" max="772" width="9.85546875" bestFit="1" customWidth="1"/>
    <col min="774" max="775" width="9.85546875" bestFit="1" customWidth="1"/>
    <col min="783" max="783" width="11.42578125" bestFit="1" customWidth="1"/>
    <col min="784" max="784" width="11.140625" bestFit="1" customWidth="1"/>
    <col min="786" max="786" width="10.140625" bestFit="1" customWidth="1"/>
    <col min="1025" max="1025" width="54" bestFit="1" customWidth="1"/>
    <col min="1028" max="1028" width="9.85546875" bestFit="1" customWidth="1"/>
    <col min="1030" max="1031" width="9.85546875" bestFit="1" customWidth="1"/>
    <col min="1039" max="1039" width="11.42578125" bestFit="1" customWidth="1"/>
    <col min="1040" max="1040" width="11.140625" bestFit="1" customWidth="1"/>
    <col min="1042" max="1042" width="10.140625" bestFit="1" customWidth="1"/>
    <col min="1281" max="1281" width="54" bestFit="1" customWidth="1"/>
    <col min="1284" max="1284" width="9.85546875" bestFit="1" customWidth="1"/>
    <col min="1286" max="1287" width="9.85546875" bestFit="1" customWidth="1"/>
    <col min="1295" max="1295" width="11.42578125" bestFit="1" customWidth="1"/>
    <col min="1296" max="1296" width="11.140625" bestFit="1" customWidth="1"/>
    <col min="1298" max="1298" width="10.140625" bestFit="1" customWidth="1"/>
    <col min="1537" max="1537" width="54" bestFit="1" customWidth="1"/>
    <col min="1540" max="1540" width="9.85546875" bestFit="1" customWidth="1"/>
    <col min="1542" max="1543" width="9.85546875" bestFit="1" customWidth="1"/>
    <col min="1551" max="1551" width="11.42578125" bestFit="1" customWidth="1"/>
    <col min="1552" max="1552" width="11.140625" bestFit="1" customWidth="1"/>
    <col min="1554" max="1554" width="10.140625" bestFit="1" customWidth="1"/>
    <col min="1793" max="1793" width="54" bestFit="1" customWidth="1"/>
    <col min="1796" max="1796" width="9.85546875" bestFit="1" customWidth="1"/>
    <col min="1798" max="1799" width="9.85546875" bestFit="1" customWidth="1"/>
    <col min="1807" max="1807" width="11.42578125" bestFit="1" customWidth="1"/>
    <col min="1808" max="1808" width="11.140625" bestFit="1" customWidth="1"/>
    <col min="1810" max="1810" width="10.140625" bestFit="1" customWidth="1"/>
    <col min="2049" max="2049" width="54" bestFit="1" customWidth="1"/>
    <col min="2052" max="2052" width="9.85546875" bestFit="1" customWidth="1"/>
    <col min="2054" max="2055" width="9.85546875" bestFit="1" customWidth="1"/>
    <col min="2063" max="2063" width="11.42578125" bestFit="1" customWidth="1"/>
    <col min="2064" max="2064" width="11.140625" bestFit="1" customWidth="1"/>
    <col min="2066" max="2066" width="10.140625" bestFit="1" customWidth="1"/>
    <col min="2305" max="2305" width="54" bestFit="1" customWidth="1"/>
    <col min="2308" max="2308" width="9.85546875" bestFit="1" customWidth="1"/>
    <col min="2310" max="2311" width="9.85546875" bestFit="1" customWidth="1"/>
    <col min="2319" max="2319" width="11.42578125" bestFit="1" customWidth="1"/>
    <col min="2320" max="2320" width="11.140625" bestFit="1" customWidth="1"/>
    <col min="2322" max="2322" width="10.140625" bestFit="1" customWidth="1"/>
    <col min="2561" max="2561" width="54" bestFit="1" customWidth="1"/>
    <col min="2564" max="2564" width="9.85546875" bestFit="1" customWidth="1"/>
    <col min="2566" max="2567" width="9.85546875" bestFit="1" customWidth="1"/>
    <col min="2575" max="2575" width="11.42578125" bestFit="1" customWidth="1"/>
    <col min="2576" max="2576" width="11.140625" bestFit="1" customWidth="1"/>
    <col min="2578" max="2578" width="10.140625" bestFit="1" customWidth="1"/>
    <col min="2817" max="2817" width="54" bestFit="1" customWidth="1"/>
    <col min="2820" max="2820" width="9.85546875" bestFit="1" customWidth="1"/>
    <col min="2822" max="2823" width="9.85546875" bestFit="1" customWidth="1"/>
    <col min="2831" max="2831" width="11.42578125" bestFit="1" customWidth="1"/>
    <col min="2832" max="2832" width="11.140625" bestFit="1" customWidth="1"/>
    <col min="2834" max="2834" width="10.140625" bestFit="1" customWidth="1"/>
    <col min="3073" max="3073" width="54" bestFit="1" customWidth="1"/>
    <col min="3076" max="3076" width="9.85546875" bestFit="1" customWidth="1"/>
    <col min="3078" max="3079" width="9.85546875" bestFit="1" customWidth="1"/>
    <col min="3087" max="3087" width="11.42578125" bestFit="1" customWidth="1"/>
    <col min="3088" max="3088" width="11.140625" bestFit="1" customWidth="1"/>
    <col min="3090" max="3090" width="10.140625" bestFit="1" customWidth="1"/>
    <col min="3329" max="3329" width="54" bestFit="1" customWidth="1"/>
    <col min="3332" max="3332" width="9.85546875" bestFit="1" customWidth="1"/>
    <col min="3334" max="3335" width="9.85546875" bestFit="1" customWidth="1"/>
    <col min="3343" max="3343" width="11.42578125" bestFit="1" customWidth="1"/>
    <col min="3344" max="3344" width="11.140625" bestFit="1" customWidth="1"/>
    <col min="3346" max="3346" width="10.140625" bestFit="1" customWidth="1"/>
    <col min="3585" max="3585" width="54" bestFit="1" customWidth="1"/>
    <col min="3588" max="3588" width="9.85546875" bestFit="1" customWidth="1"/>
    <col min="3590" max="3591" width="9.85546875" bestFit="1" customWidth="1"/>
    <col min="3599" max="3599" width="11.42578125" bestFit="1" customWidth="1"/>
    <col min="3600" max="3600" width="11.140625" bestFit="1" customWidth="1"/>
    <col min="3602" max="3602" width="10.140625" bestFit="1" customWidth="1"/>
    <col min="3841" max="3841" width="54" bestFit="1" customWidth="1"/>
    <col min="3844" max="3844" width="9.85546875" bestFit="1" customWidth="1"/>
    <col min="3846" max="3847" width="9.85546875" bestFit="1" customWidth="1"/>
    <col min="3855" max="3855" width="11.42578125" bestFit="1" customWidth="1"/>
    <col min="3856" max="3856" width="11.140625" bestFit="1" customWidth="1"/>
    <col min="3858" max="3858" width="10.140625" bestFit="1" customWidth="1"/>
    <col min="4097" max="4097" width="54" bestFit="1" customWidth="1"/>
    <col min="4100" max="4100" width="9.85546875" bestFit="1" customWidth="1"/>
    <col min="4102" max="4103" width="9.85546875" bestFit="1" customWidth="1"/>
    <col min="4111" max="4111" width="11.42578125" bestFit="1" customWidth="1"/>
    <col min="4112" max="4112" width="11.140625" bestFit="1" customWidth="1"/>
    <col min="4114" max="4114" width="10.140625" bestFit="1" customWidth="1"/>
    <col min="4353" max="4353" width="54" bestFit="1" customWidth="1"/>
    <col min="4356" max="4356" width="9.85546875" bestFit="1" customWidth="1"/>
    <col min="4358" max="4359" width="9.85546875" bestFit="1" customWidth="1"/>
    <col min="4367" max="4367" width="11.42578125" bestFit="1" customWidth="1"/>
    <col min="4368" max="4368" width="11.140625" bestFit="1" customWidth="1"/>
    <col min="4370" max="4370" width="10.140625" bestFit="1" customWidth="1"/>
    <col min="4609" max="4609" width="54" bestFit="1" customWidth="1"/>
    <col min="4612" max="4612" width="9.85546875" bestFit="1" customWidth="1"/>
    <col min="4614" max="4615" width="9.85546875" bestFit="1" customWidth="1"/>
    <col min="4623" max="4623" width="11.42578125" bestFit="1" customWidth="1"/>
    <col min="4624" max="4624" width="11.140625" bestFit="1" customWidth="1"/>
    <col min="4626" max="4626" width="10.140625" bestFit="1" customWidth="1"/>
    <col min="4865" max="4865" width="54" bestFit="1" customWidth="1"/>
    <col min="4868" max="4868" width="9.85546875" bestFit="1" customWidth="1"/>
    <col min="4870" max="4871" width="9.85546875" bestFit="1" customWidth="1"/>
    <col min="4879" max="4879" width="11.42578125" bestFit="1" customWidth="1"/>
    <col min="4880" max="4880" width="11.140625" bestFit="1" customWidth="1"/>
    <col min="4882" max="4882" width="10.140625" bestFit="1" customWidth="1"/>
    <col min="5121" max="5121" width="54" bestFit="1" customWidth="1"/>
    <col min="5124" max="5124" width="9.85546875" bestFit="1" customWidth="1"/>
    <col min="5126" max="5127" width="9.85546875" bestFit="1" customWidth="1"/>
    <col min="5135" max="5135" width="11.42578125" bestFit="1" customWidth="1"/>
    <col min="5136" max="5136" width="11.140625" bestFit="1" customWidth="1"/>
    <col min="5138" max="5138" width="10.140625" bestFit="1" customWidth="1"/>
    <col min="5377" max="5377" width="54" bestFit="1" customWidth="1"/>
    <col min="5380" max="5380" width="9.85546875" bestFit="1" customWidth="1"/>
    <col min="5382" max="5383" width="9.85546875" bestFit="1" customWidth="1"/>
    <col min="5391" max="5391" width="11.42578125" bestFit="1" customWidth="1"/>
    <col min="5392" max="5392" width="11.140625" bestFit="1" customWidth="1"/>
    <col min="5394" max="5394" width="10.140625" bestFit="1" customWidth="1"/>
    <col min="5633" max="5633" width="54" bestFit="1" customWidth="1"/>
    <col min="5636" max="5636" width="9.85546875" bestFit="1" customWidth="1"/>
    <col min="5638" max="5639" width="9.85546875" bestFit="1" customWidth="1"/>
    <col min="5647" max="5647" width="11.42578125" bestFit="1" customWidth="1"/>
    <col min="5648" max="5648" width="11.140625" bestFit="1" customWidth="1"/>
    <col min="5650" max="5650" width="10.140625" bestFit="1" customWidth="1"/>
    <col min="5889" max="5889" width="54" bestFit="1" customWidth="1"/>
    <col min="5892" max="5892" width="9.85546875" bestFit="1" customWidth="1"/>
    <col min="5894" max="5895" width="9.85546875" bestFit="1" customWidth="1"/>
    <col min="5903" max="5903" width="11.42578125" bestFit="1" customWidth="1"/>
    <col min="5904" max="5904" width="11.140625" bestFit="1" customWidth="1"/>
    <col min="5906" max="5906" width="10.140625" bestFit="1" customWidth="1"/>
    <col min="6145" max="6145" width="54" bestFit="1" customWidth="1"/>
    <col min="6148" max="6148" width="9.85546875" bestFit="1" customWidth="1"/>
    <col min="6150" max="6151" width="9.85546875" bestFit="1" customWidth="1"/>
    <col min="6159" max="6159" width="11.42578125" bestFit="1" customWidth="1"/>
    <col min="6160" max="6160" width="11.140625" bestFit="1" customWidth="1"/>
    <col min="6162" max="6162" width="10.140625" bestFit="1" customWidth="1"/>
    <col min="6401" max="6401" width="54" bestFit="1" customWidth="1"/>
    <col min="6404" max="6404" width="9.85546875" bestFit="1" customWidth="1"/>
    <col min="6406" max="6407" width="9.85546875" bestFit="1" customWidth="1"/>
    <col min="6415" max="6415" width="11.42578125" bestFit="1" customWidth="1"/>
    <col min="6416" max="6416" width="11.140625" bestFit="1" customWidth="1"/>
    <col min="6418" max="6418" width="10.140625" bestFit="1" customWidth="1"/>
    <col min="6657" max="6657" width="54" bestFit="1" customWidth="1"/>
    <col min="6660" max="6660" width="9.85546875" bestFit="1" customWidth="1"/>
    <col min="6662" max="6663" width="9.85546875" bestFit="1" customWidth="1"/>
    <col min="6671" max="6671" width="11.42578125" bestFit="1" customWidth="1"/>
    <col min="6672" max="6672" width="11.140625" bestFit="1" customWidth="1"/>
    <col min="6674" max="6674" width="10.140625" bestFit="1" customWidth="1"/>
    <col min="6913" max="6913" width="54" bestFit="1" customWidth="1"/>
    <col min="6916" max="6916" width="9.85546875" bestFit="1" customWidth="1"/>
    <col min="6918" max="6919" width="9.85546875" bestFit="1" customWidth="1"/>
    <col min="6927" max="6927" width="11.42578125" bestFit="1" customWidth="1"/>
    <col min="6928" max="6928" width="11.140625" bestFit="1" customWidth="1"/>
    <col min="6930" max="6930" width="10.140625" bestFit="1" customWidth="1"/>
    <col min="7169" max="7169" width="54" bestFit="1" customWidth="1"/>
    <col min="7172" max="7172" width="9.85546875" bestFit="1" customWidth="1"/>
    <col min="7174" max="7175" width="9.85546875" bestFit="1" customWidth="1"/>
    <col min="7183" max="7183" width="11.42578125" bestFit="1" customWidth="1"/>
    <col min="7184" max="7184" width="11.140625" bestFit="1" customWidth="1"/>
    <col min="7186" max="7186" width="10.140625" bestFit="1" customWidth="1"/>
    <col min="7425" max="7425" width="54" bestFit="1" customWidth="1"/>
    <col min="7428" max="7428" width="9.85546875" bestFit="1" customWidth="1"/>
    <col min="7430" max="7431" width="9.85546875" bestFit="1" customWidth="1"/>
    <col min="7439" max="7439" width="11.42578125" bestFit="1" customWidth="1"/>
    <col min="7440" max="7440" width="11.140625" bestFit="1" customWidth="1"/>
    <col min="7442" max="7442" width="10.140625" bestFit="1" customWidth="1"/>
    <col min="7681" max="7681" width="54" bestFit="1" customWidth="1"/>
    <col min="7684" max="7684" width="9.85546875" bestFit="1" customWidth="1"/>
    <col min="7686" max="7687" width="9.85546875" bestFit="1" customWidth="1"/>
    <col min="7695" max="7695" width="11.42578125" bestFit="1" customWidth="1"/>
    <col min="7696" max="7696" width="11.140625" bestFit="1" customWidth="1"/>
    <col min="7698" max="7698" width="10.140625" bestFit="1" customWidth="1"/>
    <col min="7937" max="7937" width="54" bestFit="1" customWidth="1"/>
    <col min="7940" max="7940" width="9.85546875" bestFit="1" customWidth="1"/>
    <col min="7942" max="7943" width="9.85546875" bestFit="1" customWidth="1"/>
    <col min="7951" max="7951" width="11.42578125" bestFit="1" customWidth="1"/>
    <col min="7952" max="7952" width="11.140625" bestFit="1" customWidth="1"/>
    <col min="7954" max="7954" width="10.140625" bestFit="1" customWidth="1"/>
    <col min="8193" max="8193" width="54" bestFit="1" customWidth="1"/>
    <col min="8196" max="8196" width="9.85546875" bestFit="1" customWidth="1"/>
    <col min="8198" max="8199" width="9.85546875" bestFit="1" customWidth="1"/>
    <col min="8207" max="8207" width="11.42578125" bestFit="1" customWidth="1"/>
    <col min="8208" max="8208" width="11.140625" bestFit="1" customWidth="1"/>
    <col min="8210" max="8210" width="10.140625" bestFit="1" customWidth="1"/>
    <col min="8449" max="8449" width="54" bestFit="1" customWidth="1"/>
    <col min="8452" max="8452" width="9.85546875" bestFit="1" customWidth="1"/>
    <col min="8454" max="8455" width="9.85546875" bestFit="1" customWidth="1"/>
    <col min="8463" max="8463" width="11.42578125" bestFit="1" customWidth="1"/>
    <col min="8464" max="8464" width="11.140625" bestFit="1" customWidth="1"/>
    <col min="8466" max="8466" width="10.140625" bestFit="1" customWidth="1"/>
    <col min="8705" max="8705" width="54" bestFit="1" customWidth="1"/>
    <col min="8708" max="8708" width="9.85546875" bestFit="1" customWidth="1"/>
    <col min="8710" max="8711" width="9.85546875" bestFit="1" customWidth="1"/>
    <col min="8719" max="8719" width="11.42578125" bestFit="1" customWidth="1"/>
    <col min="8720" max="8720" width="11.140625" bestFit="1" customWidth="1"/>
    <col min="8722" max="8722" width="10.140625" bestFit="1" customWidth="1"/>
    <col min="8961" max="8961" width="54" bestFit="1" customWidth="1"/>
    <col min="8964" max="8964" width="9.85546875" bestFit="1" customWidth="1"/>
    <col min="8966" max="8967" width="9.85546875" bestFit="1" customWidth="1"/>
    <col min="8975" max="8975" width="11.42578125" bestFit="1" customWidth="1"/>
    <col min="8976" max="8976" width="11.140625" bestFit="1" customWidth="1"/>
    <col min="8978" max="8978" width="10.140625" bestFit="1" customWidth="1"/>
    <col min="9217" max="9217" width="54" bestFit="1" customWidth="1"/>
    <col min="9220" max="9220" width="9.85546875" bestFit="1" customWidth="1"/>
    <col min="9222" max="9223" width="9.85546875" bestFit="1" customWidth="1"/>
    <col min="9231" max="9231" width="11.42578125" bestFit="1" customWidth="1"/>
    <col min="9232" max="9232" width="11.140625" bestFit="1" customWidth="1"/>
    <col min="9234" max="9234" width="10.140625" bestFit="1" customWidth="1"/>
    <col min="9473" max="9473" width="54" bestFit="1" customWidth="1"/>
    <col min="9476" max="9476" width="9.85546875" bestFit="1" customWidth="1"/>
    <col min="9478" max="9479" width="9.85546875" bestFit="1" customWidth="1"/>
    <col min="9487" max="9487" width="11.42578125" bestFit="1" customWidth="1"/>
    <col min="9488" max="9488" width="11.140625" bestFit="1" customWidth="1"/>
    <col min="9490" max="9490" width="10.140625" bestFit="1" customWidth="1"/>
    <col min="9729" max="9729" width="54" bestFit="1" customWidth="1"/>
    <col min="9732" max="9732" width="9.85546875" bestFit="1" customWidth="1"/>
    <col min="9734" max="9735" width="9.85546875" bestFit="1" customWidth="1"/>
    <col min="9743" max="9743" width="11.42578125" bestFit="1" customWidth="1"/>
    <col min="9744" max="9744" width="11.140625" bestFit="1" customWidth="1"/>
    <col min="9746" max="9746" width="10.140625" bestFit="1" customWidth="1"/>
    <col min="9985" max="9985" width="54" bestFit="1" customWidth="1"/>
    <col min="9988" max="9988" width="9.85546875" bestFit="1" customWidth="1"/>
    <col min="9990" max="9991" width="9.85546875" bestFit="1" customWidth="1"/>
    <col min="9999" max="9999" width="11.42578125" bestFit="1" customWidth="1"/>
    <col min="10000" max="10000" width="11.140625" bestFit="1" customWidth="1"/>
    <col min="10002" max="10002" width="10.140625" bestFit="1" customWidth="1"/>
    <col min="10241" max="10241" width="54" bestFit="1" customWidth="1"/>
    <col min="10244" max="10244" width="9.85546875" bestFit="1" customWidth="1"/>
    <col min="10246" max="10247" width="9.85546875" bestFit="1" customWidth="1"/>
    <col min="10255" max="10255" width="11.42578125" bestFit="1" customWidth="1"/>
    <col min="10256" max="10256" width="11.140625" bestFit="1" customWidth="1"/>
    <col min="10258" max="10258" width="10.140625" bestFit="1" customWidth="1"/>
    <col min="10497" max="10497" width="54" bestFit="1" customWidth="1"/>
    <col min="10500" max="10500" width="9.85546875" bestFit="1" customWidth="1"/>
    <col min="10502" max="10503" width="9.85546875" bestFit="1" customWidth="1"/>
    <col min="10511" max="10511" width="11.42578125" bestFit="1" customWidth="1"/>
    <col min="10512" max="10512" width="11.140625" bestFit="1" customWidth="1"/>
    <col min="10514" max="10514" width="10.140625" bestFit="1" customWidth="1"/>
    <col min="10753" max="10753" width="54" bestFit="1" customWidth="1"/>
    <col min="10756" max="10756" width="9.85546875" bestFit="1" customWidth="1"/>
    <col min="10758" max="10759" width="9.85546875" bestFit="1" customWidth="1"/>
    <col min="10767" max="10767" width="11.42578125" bestFit="1" customWidth="1"/>
    <col min="10768" max="10768" width="11.140625" bestFit="1" customWidth="1"/>
    <col min="10770" max="10770" width="10.140625" bestFit="1" customWidth="1"/>
    <col min="11009" max="11009" width="54" bestFit="1" customWidth="1"/>
    <col min="11012" max="11012" width="9.85546875" bestFit="1" customWidth="1"/>
    <col min="11014" max="11015" width="9.85546875" bestFit="1" customWidth="1"/>
    <col min="11023" max="11023" width="11.42578125" bestFit="1" customWidth="1"/>
    <col min="11024" max="11024" width="11.140625" bestFit="1" customWidth="1"/>
    <col min="11026" max="11026" width="10.140625" bestFit="1" customWidth="1"/>
    <col min="11265" max="11265" width="54" bestFit="1" customWidth="1"/>
    <col min="11268" max="11268" width="9.85546875" bestFit="1" customWidth="1"/>
    <col min="11270" max="11271" width="9.85546875" bestFit="1" customWidth="1"/>
    <col min="11279" max="11279" width="11.42578125" bestFit="1" customWidth="1"/>
    <col min="11280" max="11280" width="11.140625" bestFit="1" customWidth="1"/>
    <col min="11282" max="11282" width="10.140625" bestFit="1" customWidth="1"/>
    <col min="11521" max="11521" width="54" bestFit="1" customWidth="1"/>
    <col min="11524" max="11524" width="9.85546875" bestFit="1" customWidth="1"/>
    <col min="11526" max="11527" width="9.85546875" bestFit="1" customWidth="1"/>
    <col min="11535" max="11535" width="11.42578125" bestFit="1" customWidth="1"/>
    <col min="11536" max="11536" width="11.140625" bestFit="1" customWidth="1"/>
    <col min="11538" max="11538" width="10.140625" bestFit="1" customWidth="1"/>
    <col min="11777" max="11777" width="54" bestFit="1" customWidth="1"/>
    <col min="11780" max="11780" width="9.85546875" bestFit="1" customWidth="1"/>
    <col min="11782" max="11783" width="9.85546875" bestFit="1" customWidth="1"/>
    <col min="11791" max="11791" width="11.42578125" bestFit="1" customWidth="1"/>
    <col min="11792" max="11792" width="11.140625" bestFit="1" customWidth="1"/>
    <col min="11794" max="11794" width="10.140625" bestFit="1" customWidth="1"/>
    <col min="12033" max="12033" width="54" bestFit="1" customWidth="1"/>
    <col min="12036" max="12036" width="9.85546875" bestFit="1" customWidth="1"/>
    <col min="12038" max="12039" width="9.85546875" bestFit="1" customWidth="1"/>
    <col min="12047" max="12047" width="11.42578125" bestFit="1" customWidth="1"/>
    <col min="12048" max="12048" width="11.140625" bestFit="1" customWidth="1"/>
    <col min="12050" max="12050" width="10.140625" bestFit="1" customWidth="1"/>
    <col min="12289" max="12289" width="54" bestFit="1" customWidth="1"/>
    <col min="12292" max="12292" width="9.85546875" bestFit="1" customWidth="1"/>
    <col min="12294" max="12295" width="9.85546875" bestFit="1" customWidth="1"/>
    <col min="12303" max="12303" width="11.42578125" bestFit="1" customWidth="1"/>
    <col min="12304" max="12304" width="11.140625" bestFit="1" customWidth="1"/>
    <col min="12306" max="12306" width="10.140625" bestFit="1" customWidth="1"/>
    <col min="12545" max="12545" width="54" bestFit="1" customWidth="1"/>
    <col min="12548" max="12548" width="9.85546875" bestFit="1" customWidth="1"/>
    <col min="12550" max="12551" width="9.85546875" bestFit="1" customWidth="1"/>
    <col min="12559" max="12559" width="11.42578125" bestFit="1" customWidth="1"/>
    <col min="12560" max="12560" width="11.140625" bestFit="1" customWidth="1"/>
    <col min="12562" max="12562" width="10.140625" bestFit="1" customWidth="1"/>
    <col min="12801" max="12801" width="54" bestFit="1" customWidth="1"/>
    <col min="12804" max="12804" width="9.85546875" bestFit="1" customWidth="1"/>
    <col min="12806" max="12807" width="9.85546875" bestFit="1" customWidth="1"/>
    <col min="12815" max="12815" width="11.42578125" bestFit="1" customWidth="1"/>
    <col min="12816" max="12816" width="11.140625" bestFit="1" customWidth="1"/>
    <col min="12818" max="12818" width="10.140625" bestFit="1" customWidth="1"/>
    <col min="13057" max="13057" width="54" bestFit="1" customWidth="1"/>
    <col min="13060" max="13060" width="9.85546875" bestFit="1" customWidth="1"/>
    <col min="13062" max="13063" width="9.85546875" bestFit="1" customWidth="1"/>
    <col min="13071" max="13071" width="11.42578125" bestFit="1" customWidth="1"/>
    <col min="13072" max="13072" width="11.140625" bestFit="1" customWidth="1"/>
    <col min="13074" max="13074" width="10.140625" bestFit="1" customWidth="1"/>
    <col min="13313" max="13313" width="54" bestFit="1" customWidth="1"/>
    <col min="13316" max="13316" width="9.85546875" bestFit="1" customWidth="1"/>
    <col min="13318" max="13319" width="9.85546875" bestFit="1" customWidth="1"/>
    <col min="13327" max="13327" width="11.42578125" bestFit="1" customWidth="1"/>
    <col min="13328" max="13328" width="11.140625" bestFit="1" customWidth="1"/>
    <col min="13330" max="13330" width="10.140625" bestFit="1" customWidth="1"/>
    <col min="13569" max="13569" width="54" bestFit="1" customWidth="1"/>
    <col min="13572" max="13572" width="9.85546875" bestFit="1" customWidth="1"/>
    <col min="13574" max="13575" width="9.85546875" bestFit="1" customWidth="1"/>
    <col min="13583" max="13583" width="11.42578125" bestFit="1" customWidth="1"/>
    <col min="13584" max="13584" width="11.140625" bestFit="1" customWidth="1"/>
    <col min="13586" max="13586" width="10.140625" bestFit="1" customWidth="1"/>
    <col min="13825" max="13825" width="54" bestFit="1" customWidth="1"/>
    <col min="13828" max="13828" width="9.85546875" bestFit="1" customWidth="1"/>
    <col min="13830" max="13831" width="9.85546875" bestFit="1" customWidth="1"/>
    <col min="13839" max="13839" width="11.42578125" bestFit="1" customWidth="1"/>
    <col min="13840" max="13840" width="11.140625" bestFit="1" customWidth="1"/>
    <col min="13842" max="13842" width="10.140625" bestFit="1" customWidth="1"/>
    <col min="14081" max="14081" width="54" bestFit="1" customWidth="1"/>
    <col min="14084" max="14084" width="9.85546875" bestFit="1" customWidth="1"/>
    <col min="14086" max="14087" width="9.85546875" bestFit="1" customWidth="1"/>
    <col min="14095" max="14095" width="11.42578125" bestFit="1" customWidth="1"/>
    <col min="14096" max="14096" width="11.140625" bestFit="1" customWidth="1"/>
    <col min="14098" max="14098" width="10.140625" bestFit="1" customWidth="1"/>
    <col min="14337" max="14337" width="54" bestFit="1" customWidth="1"/>
    <col min="14340" max="14340" width="9.85546875" bestFit="1" customWidth="1"/>
    <col min="14342" max="14343" width="9.85546875" bestFit="1" customWidth="1"/>
    <col min="14351" max="14351" width="11.42578125" bestFit="1" customWidth="1"/>
    <col min="14352" max="14352" width="11.140625" bestFit="1" customWidth="1"/>
    <col min="14354" max="14354" width="10.140625" bestFit="1" customWidth="1"/>
    <col min="14593" max="14593" width="54" bestFit="1" customWidth="1"/>
    <col min="14596" max="14596" width="9.85546875" bestFit="1" customWidth="1"/>
    <col min="14598" max="14599" width="9.85546875" bestFit="1" customWidth="1"/>
    <col min="14607" max="14607" width="11.42578125" bestFit="1" customWidth="1"/>
    <col min="14608" max="14608" width="11.140625" bestFit="1" customWidth="1"/>
    <col min="14610" max="14610" width="10.140625" bestFit="1" customWidth="1"/>
    <col min="14849" max="14849" width="54" bestFit="1" customWidth="1"/>
    <col min="14852" max="14852" width="9.85546875" bestFit="1" customWidth="1"/>
    <col min="14854" max="14855" width="9.85546875" bestFit="1" customWidth="1"/>
    <col min="14863" max="14863" width="11.42578125" bestFit="1" customWidth="1"/>
    <col min="14864" max="14864" width="11.140625" bestFit="1" customWidth="1"/>
    <col min="14866" max="14866" width="10.140625" bestFit="1" customWidth="1"/>
    <col min="15105" max="15105" width="54" bestFit="1" customWidth="1"/>
    <col min="15108" max="15108" width="9.85546875" bestFit="1" customWidth="1"/>
    <col min="15110" max="15111" width="9.85546875" bestFit="1" customWidth="1"/>
    <col min="15119" max="15119" width="11.42578125" bestFit="1" customWidth="1"/>
    <col min="15120" max="15120" width="11.140625" bestFit="1" customWidth="1"/>
    <col min="15122" max="15122" width="10.140625" bestFit="1" customWidth="1"/>
    <col min="15361" max="15361" width="54" bestFit="1" customWidth="1"/>
    <col min="15364" max="15364" width="9.85546875" bestFit="1" customWidth="1"/>
    <col min="15366" max="15367" width="9.85546875" bestFit="1" customWidth="1"/>
    <col min="15375" max="15375" width="11.42578125" bestFit="1" customWidth="1"/>
    <col min="15376" max="15376" width="11.140625" bestFit="1" customWidth="1"/>
    <col min="15378" max="15378" width="10.140625" bestFit="1" customWidth="1"/>
    <col min="15617" max="15617" width="54" bestFit="1" customWidth="1"/>
    <col min="15620" max="15620" width="9.85546875" bestFit="1" customWidth="1"/>
    <col min="15622" max="15623" width="9.85546875" bestFit="1" customWidth="1"/>
    <col min="15631" max="15631" width="11.42578125" bestFit="1" customWidth="1"/>
    <col min="15632" max="15632" width="11.140625" bestFit="1" customWidth="1"/>
    <col min="15634" max="15634" width="10.140625" bestFit="1" customWidth="1"/>
    <col min="15873" max="15873" width="54" bestFit="1" customWidth="1"/>
    <col min="15876" max="15876" width="9.85546875" bestFit="1" customWidth="1"/>
    <col min="15878" max="15879" width="9.85546875" bestFit="1" customWidth="1"/>
    <col min="15887" max="15887" width="11.42578125" bestFit="1" customWidth="1"/>
    <col min="15888" max="15888" width="11.140625" bestFit="1" customWidth="1"/>
    <col min="15890" max="15890" width="10.140625" bestFit="1" customWidth="1"/>
    <col min="16129" max="16129" width="54" bestFit="1" customWidth="1"/>
    <col min="16132" max="16132" width="9.85546875" bestFit="1" customWidth="1"/>
    <col min="16134" max="16135" width="9.85546875" bestFit="1" customWidth="1"/>
    <col min="16143" max="16143" width="11.42578125" bestFit="1" customWidth="1"/>
    <col min="16144" max="16144" width="11.140625" bestFit="1" customWidth="1"/>
    <col min="16146" max="16146" width="10.140625" bestFit="1" customWidth="1"/>
  </cols>
  <sheetData>
    <row r="2" spans="1:18" ht="15.75" x14ac:dyDescent="0.25">
      <c r="A2" s="149" t="s">
        <v>197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8" ht="18.75" x14ac:dyDescent="0.3">
      <c r="A3" s="160" t="s">
        <v>198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8" ht="19.5" x14ac:dyDescent="0.35">
      <c r="A4" s="157" t="s">
        <v>130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8" ht="19.5" x14ac:dyDescent="0.3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8" ht="19.5" x14ac:dyDescent="0.3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8" spans="1:18" x14ac:dyDescent="0.25">
      <c r="A8" s="75"/>
      <c r="O8" s="3" t="s">
        <v>3</v>
      </c>
    </row>
    <row r="9" spans="1:18" ht="28.5" x14ac:dyDescent="0.25">
      <c r="A9" s="76" t="s">
        <v>25</v>
      </c>
      <c r="B9" s="77" t="s">
        <v>26</v>
      </c>
      <c r="C9" s="78" t="s">
        <v>131</v>
      </c>
      <c r="D9" s="78" t="s">
        <v>132</v>
      </c>
      <c r="E9" s="78" t="s">
        <v>133</v>
      </c>
      <c r="F9" s="78" t="s">
        <v>134</v>
      </c>
      <c r="G9" s="78" t="s">
        <v>135</v>
      </c>
      <c r="H9" s="78" t="s">
        <v>136</v>
      </c>
      <c r="I9" s="78" t="s">
        <v>137</v>
      </c>
      <c r="J9" s="78" t="s">
        <v>138</v>
      </c>
      <c r="K9" s="78" t="s">
        <v>139</v>
      </c>
      <c r="L9" s="78" t="s">
        <v>140</v>
      </c>
      <c r="M9" s="78" t="s">
        <v>141</v>
      </c>
      <c r="N9" s="78" t="s">
        <v>142</v>
      </c>
      <c r="O9" s="79" t="s">
        <v>143</v>
      </c>
      <c r="P9" s="75"/>
      <c r="Q9" s="75"/>
    </row>
    <row r="10" spans="1:18" x14ac:dyDescent="0.25">
      <c r="A10" s="80" t="s">
        <v>29</v>
      </c>
      <c r="B10" s="81" t="s">
        <v>30</v>
      </c>
      <c r="C10" s="82">
        <v>223609</v>
      </c>
      <c r="D10" s="82">
        <v>223609</v>
      </c>
      <c r="E10" s="82">
        <v>223609</v>
      </c>
      <c r="F10" s="82">
        <v>223609</v>
      </c>
      <c r="G10" s="82">
        <v>223609</v>
      </c>
      <c r="H10" s="82">
        <v>223609</v>
      </c>
      <c r="I10" s="82">
        <v>223609</v>
      </c>
      <c r="J10" s="82">
        <v>223610</v>
      </c>
      <c r="K10" s="82">
        <v>223609</v>
      </c>
      <c r="L10" s="82">
        <v>223609</v>
      </c>
      <c r="M10" s="82">
        <v>223609</v>
      </c>
      <c r="N10" s="82">
        <v>223609</v>
      </c>
      <c r="O10" s="83">
        <v>2683309</v>
      </c>
      <c r="P10" s="84"/>
      <c r="Q10" s="84"/>
      <c r="R10" s="85"/>
    </row>
    <row r="11" spans="1:18" x14ac:dyDescent="0.25">
      <c r="A11" s="80" t="s">
        <v>144</v>
      </c>
      <c r="B11" s="81" t="s">
        <v>32</v>
      </c>
      <c r="C11" s="82"/>
      <c r="D11" s="82"/>
      <c r="E11" s="82"/>
      <c r="F11" s="82"/>
      <c r="G11" s="82">
        <v>18400</v>
      </c>
      <c r="H11" s="82"/>
      <c r="I11" s="82"/>
      <c r="J11" s="82"/>
      <c r="K11" s="82"/>
      <c r="L11" s="82"/>
      <c r="M11" s="82"/>
      <c r="N11" s="82"/>
      <c r="O11" s="83">
        <v>18400</v>
      </c>
      <c r="P11" s="84"/>
      <c r="Q11" s="84"/>
      <c r="R11" s="85"/>
    </row>
    <row r="12" spans="1:18" x14ac:dyDescent="0.25">
      <c r="A12" s="80" t="s">
        <v>145</v>
      </c>
      <c r="B12" s="81" t="s">
        <v>34</v>
      </c>
      <c r="C12" s="82"/>
      <c r="D12" s="82"/>
      <c r="E12" s="82">
        <v>37500</v>
      </c>
      <c r="F12" s="82"/>
      <c r="G12" s="82"/>
      <c r="H12" s="82">
        <v>37500</v>
      </c>
      <c r="I12" s="82"/>
      <c r="J12" s="82"/>
      <c r="K12" s="82">
        <v>37500</v>
      </c>
      <c r="L12" s="82"/>
      <c r="M12" s="82">
        <v>37500</v>
      </c>
      <c r="N12" s="82"/>
      <c r="O12" s="83">
        <v>150000</v>
      </c>
      <c r="P12" s="84"/>
      <c r="Q12" s="84"/>
      <c r="R12" s="85"/>
    </row>
    <row r="13" spans="1:18" x14ac:dyDescent="0.25">
      <c r="A13" s="80" t="s">
        <v>146</v>
      </c>
      <c r="B13" s="81" t="s">
        <v>36</v>
      </c>
      <c r="C13" s="82"/>
      <c r="D13" s="82"/>
      <c r="E13" s="82"/>
      <c r="F13" s="82"/>
      <c r="G13" s="82">
        <v>31130</v>
      </c>
      <c r="H13" s="82"/>
      <c r="I13" s="82"/>
      <c r="J13" s="82"/>
      <c r="K13" s="82"/>
      <c r="L13" s="82"/>
      <c r="M13" s="82"/>
      <c r="N13" s="82"/>
      <c r="O13" s="83">
        <v>31130</v>
      </c>
      <c r="P13" s="84"/>
      <c r="Q13" s="84"/>
      <c r="R13" s="85"/>
    </row>
    <row r="14" spans="1:18" x14ac:dyDescent="0.25">
      <c r="A14" s="86" t="s">
        <v>147</v>
      </c>
      <c r="B14" s="87" t="s">
        <v>148</v>
      </c>
      <c r="C14" s="88">
        <v>182012</v>
      </c>
      <c r="D14" s="88">
        <v>182012</v>
      </c>
      <c r="E14" s="88">
        <v>182012</v>
      </c>
      <c r="F14" s="88">
        <v>182012</v>
      </c>
      <c r="G14" s="88">
        <v>182012</v>
      </c>
      <c r="H14" s="88">
        <v>182012</v>
      </c>
      <c r="I14" s="88">
        <v>182012</v>
      </c>
      <c r="J14" s="88">
        <v>182012</v>
      </c>
      <c r="K14" s="88">
        <v>182012</v>
      </c>
      <c r="L14" s="88">
        <v>182012</v>
      </c>
      <c r="M14" s="88">
        <v>182012</v>
      </c>
      <c r="N14" s="88">
        <v>182012</v>
      </c>
      <c r="O14" s="11">
        <v>2184144</v>
      </c>
      <c r="P14" s="84"/>
      <c r="Q14" s="84"/>
      <c r="R14" s="85"/>
    </row>
    <row r="15" spans="1:18" ht="30" x14ac:dyDescent="0.25">
      <c r="A15" s="86" t="s">
        <v>149</v>
      </c>
      <c r="B15" s="87" t="s">
        <v>150</v>
      </c>
      <c r="C15" s="88">
        <v>75000</v>
      </c>
      <c r="D15" s="88">
        <v>75000</v>
      </c>
      <c r="E15" s="88">
        <v>75000</v>
      </c>
      <c r="F15" s="88">
        <v>75000</v>
      </c>
      <c r="G15" s="88">
        <v>75000</v>
      </c>
      <c r="H15" s="88">
        <v>75000</v>
      </c>
      <c r="I15" s="88">
        <v>75000</v>
      </c>
      <c r="J15" s="88">
        <v>75000</v>
      </c>
      <c r="K15" s="88">
        <v>75000</v>
      </c>
      <c r="L15" s="88">
        <v>75000</v>
      </c>
      <c r="M15" s="88">
        <v>75000</v>
      </c>
      <c r="N15" s="88">
        <v>75000</v>
      </c>
      <c r="O15" s="11">
        <v>900000</v>
      </c>
      <c r="P15" s="84"/>
      <c r="Q15" s="84"/>
      <c r="R15" s="85"/>
    </row>
    <row r="16" spans="1:18" x14ac:dyDescent="0.25">
      <c r="A16" s="89" t="s">
        <v>39</v>
      </c>
      <c r="B16" s="90" t="s">
        <v>40</v>
      </c>
      <c r="C16" s="91">
        <f>SUM(C10:C15)</f>
        <v>480621</v>
      </c>
      <c r="D16" s="91">
        <f t="shared" ref="D16:N16" si="0">SUM(D10:D15)</f>
        <v>480621</v>
      </c>
      <c r="E16" s="91">
        <f t="shared" si="0"/>
        <v>518121</v>
      </c>
      <c r="F16" s="91">
        <f t="shared" si="0"/>
        <v>480621</v>
      </c>
      <c r="G16" s="91">
        <f t="shared" si="0"/>
        <v>530151</v>
      </c>
      <c r="H16" s="91">
        <f t="shared" si="0"/>
        <v>518121</v>
      </c>
      <c r="I16" s="91">
        <f t="shared" si="0"/>
        <v>480621</v>
      </c>
      <c r="J16" s="91">
        <f t="shared" si="0"/>
        <v>480622</v>
      </c>
      <c r="K16" s="91">
        <f t="shared" si="0"/>
        <v>518121</v>
      </c>
      <c r="L16" s="91">
        <f t="shared" si="0"/>
        <v>480621</v>
      </c>
      <c r="M16" s="91">
        <f t="shared" si="0"/>
        <v>518121</v>
      </c>
      <c r="N16" s="91">
        <f t="shared" si="0"/>
        <v>480621</v>
      </c>
      <c r="O16" s="91">
        <f>SUM(O10:O15)</f>
        <v>5966983</v>
      </c>
      <c r="P16" s="84"/>
      <c r="Q16" s="84"/>
      <c r="R16" s="85"/>
    </row>
    <row r="17" spans="1:18" ht="28.5" x14ac:dyDescent="0.25">
      <c r="A17" s="92" t="s">
        <v>41</v>
      </c>
      <c r="B17" s="90" t="s">
        <v>42</v>
      </c>
      <c r="C17" s="91">
        <v>87198</v>
      </c>
      <c r="D17" s="91">
        <v>87198</v>
      </c>
      <c r="E17" s="91">
        <v>87198</v>
      </c>
      <c r="F17" s="91">
        <v>87198</v>
      </c>
      <c r="G17" s="91">
        <v>87196</v>
      </c>
      <c r="H17" s="91">
        <v>87198</v>
      </c>
      <c r="I17" s="91">
        <v>87198</v>
      </c>
      <c r="J17" s="91">
        <v>87198</v>
      </c>
      <c r="K17" s="91">
        <v>87198</v>
      </c>
      <c r="L17" s="91">
        <v>87196</v>
      </c>
      <c r="M17" s="91">
        <v>87198</v>
      </c>
      <c r="N17" s="91">
        <v>87198</v>
      </c>
      <c r="O17" s="93">
        <f>SUM(C17:N17)</f>
        <v>1046372</v>
      </c>
      <c r="P17" s="84"/>
      <c r="Q17" s="84"/>
      <c r="R17" s="85"/>
    </row>
    <row r="18" spans="1:18" x14ac:dyDescent="0.25">
      <c r="A18" s="86" t="s">
        <v>43</v>
      </c>
      <c r="B18" s="87" t="s">
        <v>44</v>
      </c>
      <c r="C18" s="88">
        <v>129167</v>
      </c>
      <c r="D18" s="88">
        <v>129167</v>
      </c>
      <c r="E18" s="88">
        <v>129167</v>
      </c>
      <c r="F18" s="88">
        <v>129167</v>
      </c>
      <c r="G18" s="88">
        <v>129167</v>
      </c>
      <c r="H18" s="88">
        <v>129167</v>
      </c>
      <c r="I18" s="88">
        <v>129167</v>
      </c>
      <c r="J18" s="88">
        <v>129167</v>
      </c>
      <c r="K18" s="88">
        <v>129167</v>
      </c>
      <c r="L18" s="88">
        <v>129167</v>
      </c>
      <c r="M18" s="88">
        <v>129167</v>
      </c>
      <c r="N18" s="88">
        <v>129163</v>
      </c>
      <c r="O18" s="11">
        <v>1550000</v>
      </c>
      <c r="P18" s="84"/>
      <c r="Q18" s="84"/>
      <c r="R18" s="85"/>
    </row>
    <row r="19" spans="1:18" x14ac:dyDescent="0.25">
      <c r="A19" s="86" t="s">
        <v>45</v>
      </c>
      <c r="B19" s="87" t="s">
        <v>46</v>
      </c>
      <c r="C19" s="88">
        <v>14967</v>
      </c>
      <c r="D19" s="88">
        <v>14967</v>
      </c>
      <c r="E19" s="88">
        <v>14967</v>
      </c>
      <c r="F19" s="88">
        <v>14967</v>
      </c>
      <c r="G19" s="88">
        <v>14967</v>
      </c>
      <c r="H19" s="88">
        <v>14967</v>
      </c>
      <c r="I19" s="88">
        <v>14967</v>
      </c>
      <c r="J19" s="88">
        <v>14967</v>
      </c>
      <c r="K19" s="88">
        <v>14967</v>
      </c>
      <c r="L19" s="88">
        <v>14967</v>
      </c>
      <c r="M19" s="88">
        <v>14967</v>
      </c>
      <c r="N19" s="88">
        <v>14963</v>
      </c>
      <c r="O19" s="11">
        <v>179600</v>
      </c>
      <c r="P19" s="84"/>
      <c r="Q19" s="84"/>
      <c r="R19" s="85"/>
    </row>
    <row r="20" spans="1:18" x14ac:dyDescent="0.25">
      <c r="A20" s="86" t="s">
        <v>151</v>
      </c>
      <c r="B20" s="87" t="s">
        <v>152</v>
      </c>
      <c r="C20" s="88">
        <v>89167</v>
      </c>
      <c r="D20" s="88">
        <v>89167</v>
      </c>
      <c r="E20" s="88">
        <v>89167</v>
      </c>
      <c r="F20" s="88">
        <v>89167</v>
      </c>
      <c r="G20" s="88">
        <v>89167</v>
      </c>
      <c r="H20" s="88">
        <v>89167</v>
      </c>
      <c r="I20" s="88">
        <v>89167</v>
      </c>
      <c r="J20" s="88">
        <v>89167</v>
      </c>
      <c r="K20" s="88">
        <v>89167</v>
      </c>
      <c r="L20" s="88">
        <v>89167</v>
      </c>
      <c r="M20" s="88">
        <v>89167</v>
      </c>
      <c r="N20" s="88">
        <v>89167</v>
      </c>
      <c r="O20" s="11">
        <v>1070000</v>
      </c>
      <c r="P20" s="84"/>
      <c r="Q20" s="84"/>
      <c r="R20" s="85"/>
    </row>
    <row r="21" spans="1:18" x14ac:dyDescent="0.25">
      <c r="A21" s="86" t="s">
        <v>153</v>
      </c>
      <c r="B21" s="87" t="s">
        <v>154</v>
      </c>
      <c r="C21" s="88">
        <v>4333</v>
      </c>
      <c r="D21" s="88">
        <v>4333</v>
      </c>
      <c r="E21" s="88">
        <v>4334</v>
      </c>
      <c r="F21" s="88">
        <v>4333</v>
      </c>
      <c r="G21" s="88">
        <v>4334</v>
      </c>
      <c r="H21" s="88">
        <v>4333</v>
      </c>
      <c r="I21" s="88">
        <v>4333</v>
      </c>
      <c r="J21" s="88">
        <v>4334</v>
      </c>
      <c r="K21" s="88">
        <v>4334</v>
      </c>
      <c r="L21" s="88">
        <v>4333</v>
      </c>
      <c r="M21" s="88">
        <v>4333</v>
      </c>
      <c r="N21" s="88">
        <v>4333</v>
      </c>
      <c r="O21" s="11">
        <v>52000</v>
      </c>
      <c r="P21" s="84"/>
      <c r="Q21" s="84"/>
      <c r="R21" s="85"/>
    </row>
    <row r="22" spans="1:18" x14ac:dyDescent="0.25">
      <c r="A22" s="86" t="s">
        <v>155</v>
      </c>
      <c r="B22" s="87" t="s">
        <v>156</v>
      </c>
      <c r="C22" s="88"/>
      <c r="D22" s="88"/>
      <c r="E22" s="88">
        <v>150000</v>
      </c>
      <c r="F22" s="88"/>
      <c r="G22" s="88">
        <v>280000</v>
      </c>
      <c r="H22" s="88"/>
      <c r="I22" s="88">
        <v>250000</v>
      </c>
      <c r="J22" s="88"/>
      <c r="K22" s="88"/>
      <c r="L22" s="88">
        <v>180000</v>
      </c>
      <c r="M22" s="88"/>
      <c r="N22" s="88"/>
      <c r="O22" s="11">
        <v>860000</v>
      </c>
      <c r="P22" s="84"/>
      <c r="Q22" s="84"/>
      <c r="R22" s="85"/>
    </row>
    <row r="23" spans="1:18" x14ac:dyDescent="0.25">
      <c r="A23" s="86" t="s">
        <v>157</v>
      </c>
      <c r="B23" s="87" t="s">
        <v>158</v>
      </c>
      <c r="C23" s="88">
        <v>10000</v>
      </c>
      <c r="D23" s="88"/>
      <c r="E23" s="88">
        <v>240000</v>
      </c>
      <c r="F23" s="88">
        <v>1469025</v>
      </c>
      <c r="G23" s="88">
        <v>250000</v>
      </c>
      <c r="H23" s="88"/>
      <c r="I23" s="88">
        <v>10000</v>
      </c>
      <c r="J23" s="88"/>
      <c r="K23" s="88">
        <v>70000</v>
      </c>
      <c r="L23" s="88">
        <v>10000</v>
      </c>
      <c r="M23" s="88"/>
      <c r="N23" s="88"/>
      <c r="O23" s="11">
        <f>SUM(C23:N23)</f>
        <v>2059025</v>
      </c>
      <c r="P23" s="84"/>
      <c r="Q23" s="84"/>
      <c r="R23" s="85"/>
    </row>
    <row r="24" spans="1:18" x14ac:dyDescent="0.25">
      <c r="A24" s="86" t="s">
        <v>159</v>
      </c>
      <c r="B24" s="87" t="s">
        <v>160</v>
      </c>
      <c r="C24" s="88">
        <v>41000</v>
      </c>
      <c r="D24" s="88">
        <v>110000</v>
      </c>
      <c r="E24" s="88">
        <v>180000</v>
      </c>
      <c r="F24" s="88">
        <v>180000</v>
      </c>
      <c r="G24" s="88">
        <v>180000</v>
      </c>
      <c r="H24" s="88">
        <v>180000</v>
      </c>
      <c r="I24" s="88">
        <v>180000</v>
      </c>
      <c r="J24" s="88">
        <v>180000</v>
      </c>
      <c r="K24" s="88">
        <v>180000</v>
      </c>
      <c r="L24" s="88">
        <v>180000</v>
      </c>
      <c r="M24" s="88">
        <v>180000</v>
      </c>
      <c r="N24" s="88">
        <v>180000</v>
      </c>
      <c r="O24" s="11">
        <v>1951000</v>
      </c>
      <c r="P24" s="84"/>
      <c r="Q24" s="84"/>
      <c r="R24" s="85"/>
    </row>
    <row r="25" spans="1:18" x14ac:dyDescent="0.25">
      <c r="A25" s="86" t="s">
        <v>161</v>
      </c>
      <c r="B25" s="87" t="s">
        <v>162</v>
      </c>
      <c r="C25" s="88">
        <v>122272</v>
      </c>
      <c r="D25" s="88">
        <v>122272</v>
      </c>
      <c r="E25" s="88">
        <v>122272</v>
      </c>
      <c r="F25" s="88">
        <v>122272</v>
      </c>
      <c r="G25" s="88">
        <v>122272</v>
      </c>
      <c r="H25" s="88">
        <v>122272</v>
      </c>
      <c r="I25" s="88">
        <v>122272</v>
      </c>
      <c r="J25" s="88">
        <v>122272</v>
      </c>
      <c r="K25" s="88">
        <v>122272</v>
      </c>
      <c r="L25" s="88">
        <v>122272</v>
      </c>
      <c r="M25" s="88">
        <v>122278</v>
      </c>
      <c r="N25" s="88">
        <v>122272</v>
      </c>
      <c r="O25" s="11">
        <v>1467270</v>
      </c>
      <c r="P25" s="84"/>
      <c r="Q25" s="84"/>
      <c r="R25" s="85"/>
    </row>
    <row r="26" spans="1:18" x14ac:dyDescent="0.25">
      <c r="A26" s="86" t="s">
        <v>163</v>
      </c>
      <c r="B26" s="87" t="s">
        <v>164</v>
      </c>
      <c r="C26" s="88"/>
      <c r="D26" s="88"/>
      <c r="E26" s="88"/>
      <c r="F26" s="88"/>
      <c r="G26" s="88">
        <v>27500</v>
      </c>
      <c r="H26" s="88"/>
      <c r="I26" s="88"/>
      <c r="J26" s="88"/>
      <c r="K26" s="88"/>
      <c r="L26" s="88"/>
      <c r="M26" s="88"/>
      <c r="N26" s="88"/>
      <c r="O26" s="11">
        <v>27500</v>
      </c>
      <c r="P26" s="84"/>
      <c r="Q26" s="84"/>
      <c r="R26" s="85"/>
    </row>
    <row r="27" spans="1:18" x14ac:dyDescent="0.25">
      <c r="A27" s="92" t="s">
        <v>51</v>
      </c>
      <c r="B27" s="90" t="s">
        <v>52</v>
      </c>
      <c r="C27" s="91">
        <f>SUM(C18:C26)</f>
        <v>410906</v>
      </c>
      <c r="D27" s="91">
        <f t="shared" ref="D27:N27" si="1">SUM(D18:D26)</f>
        <v>469906</v>
      </c>
      <c r="E27" s="91">
        <f t="shared" si="1"/>
        <v>929907</v>
      </c>
      <c r="F27" s="91">
        <f t="shared" si="1"/>
        <v>2008931</v>
      </c>
      <c r="G27" s="91">
        <f t="shared" si="1"/>
        <v>1097407</v>
      </c>
      <c r="H27" s="91">
        <f t="shared" si="1"/>
        <v>539906</v>
      </c>
      <c r="I27" s="91">
        <f t="shared" si="1"/>
        <v>799906</v>
      </c>
      <c r="J27" s="91">
        <f t="shared" si="1"/>
        <v>539907</v>
      </c>
      <c r="K27" s="91">
        <f t="shared" si="1"/>
        <v>609907</v>
      </c>
      <c r="L27" s="91">
        <f t="shared" si="1"/>
        <v>729906</v>
      </c>
      <c r="M27" s="91">
        <f t="shared" si="1"/>
        <v>539912</v>
      </c>
      <c r="N27" s="91">
        <f t="shared" si="1"/>
        <v>539898</v>
      </c>
      <c r="O27" s="91">
        <f>SUM(O18:O26)</f>
        <v>9216395</v>
      </c>
      <c r="P27" s="84"/>
      <c r="Q27" s="84"/>
      <c r="R27" s="85"/>
    </row>
    <row r="28" spans="1:18" x14ac:dyDescent="0.25">
      <c r="A28" s="94" t="s">
        <v>53</v>
      </c>
      <c r="B28" s="87" t="s">
        <v>54</v>
      </c>
      <c r="C28" s="88">
        <v>20000</v>
      </c>
      <c r="D28" s="88">
        <v>20000</v>
      </c>
      <c r="E28" s="88">
        <v>30000</v>
      </c>
      <c r="F28" s="88">
        <v>70000</v>
      </c>
      <c r="G28" s="88">
        <v>70000</v>
      </c>
      <c r="H28" s="88">
        <v>20000</v>
      </c>
      <c r="I28" s="88">
        <v>70000</v>
      </c>
      <c r="J28" s="88">
        <v>20000</v>
      </c>
      <c r="K28" s="88">
        <v>250000</v>
      </c>
      <c r="L28" s="88">
        <v>20000</v>
      </c>
      <c r="M28" s="88">
        <v>70000</v>
      </c>
      <c r="N28" s="88">
        <v>781908</v>
      </c>
      <c r="O28" s="11">
        <v>1441908</v>
      </c>
      <c r="P28" s="84"/>
      <c r="Q28" s="84"/>
      <c r="R28" s="85"/>
    </row>
    <row r="29" spans="1:18" x14ac:dyDescent="0.25">
      <c r="A29" s="95" t="s">
        <v>55</v>
      </c>
      <c r="B29" s="90" t="s">
        <v>56</v>
      </c>
      <c r="C29" s="91">
        <f>SUM(C28)</f>
        <v>20000</v>
      </c>
      <c r="D29" s="91">
        <f t="shared" ref="D29:N29" si="2">SUM(D28)</f>
        <v>20000</v>
      </c>
      <c r="E29" s="91">
        <f t="shared" si="2"/>
        <v>30000</v>
      </c>
      <c r="F29" s="91">
        <f t="shared" si="2"/>
        <v>70000</v>
      </c>
      <c r="G29" s="91">
        <f t="shared" si="2"/>
        <v>70000</v>
      </c>
      <c r="H29" s="91">
        <f t="shared" si="2"/>
        <v>20000</v>
      </c>
      <c r="I29" s="91">
        <f t="shared" si="2"/>
        <v>70000</v>
      </c>
      <c r="J29" s="91">
        <f t="shared" si="2"/>
        <v>20000</v>
      </c>
      <c r="K29" s="91">
        <f t="shared" si="2"/>
        <v>250000</v>
      </c>
      <c r="L29" s="91">
        <f t="shared" si="2"/>
        <v>20000</v>
      </c>
      <c r="M29" s="91">
        <f t="shared" si="2"/>
        <v>70000</v>
      </c>
      <c r="N29" s="91">
        <f t="shared" si="2"/>
        <v>781908</v>
      </c>
      <c r="O29" s="93">
        <f>SUM(O28)</f>
        <v>1441908</v>
      </c>
      <c r="P29" s="84"/>
      <c r="Q29" s="84"/>
      <c r="R29" s="85"/>
    </row>
    <row r="30" spans="1:18" s="100" customFormat="1" ht="30" x14ac:dyDescent="0.25">
      <c r="A30" s="45" t="s">
        <v>165</v>
      </c>
      <c r="B30" s="46" t="s">
        <v>58</v>
      </c>
      <c r="C30" s="96"/>
      <c r="D30" s="96"/>
      <c r="E30" s="96">
        <v>296508</v>
      </c>
      <c r="F30" s="96"/>
      <c r="G30" s="96"/>
      <c r="H30" s="96"/>
      <c r="I30" s="96"/>
      <c r="J30" s="96"/>
      <c r="K30" s="96"/>
      <c r="L30" s="96"/>
      <c r="M30" s="96"/>
      <c r="N30" s="96"/>
      <c r="O30" s="97">
        <v>296508</v>
      </c>
      <c r="P30" s="98"/>
      <c r="Q30" s="98"/>
      <c r="R30" s="99"/>
    </row>
    <row r="31" spans="1:18" x14ac:dyDescent="0.25">
      <c r="A31" s="101" t="s">
        <v>166</v>
      </c>
      <c r="B31" s="87" t="s">
        <v>167</v>
      </c>
      <c r="C31" s="88"/>
      <c r="D31" s="88"/>
      <c r="E31" s="88">
        <v>360000</v>
      </c>
      <c r="F31" s="88"/>
      <c r="G31" s="88"/>
      <c r="H31" s="88"/>
      <c r="I31" s="88"/>
      <c r="J31" s="88"/>
      <c r="K31" s="88"/>
      <c r="L31" s="88"/>
      <c r="M31" s="88"/>
      <c r="N31" s="88"/>
      <c r="O31" s="11">
        <v>360000</v>
      </c>
      <c r="P31" s="84"/>
      <c r="Q31" s="84"/>
      <c r="R31" s="85"/>
    </row>
    <row r="32" spans="1:18" x14ac:dyDescent="0.25">
      <c r="A32" s="101" t="s">
        <v>61</v>
      </c>
      <c r="B32" s="87" t="s">
        <v>62</v>
      </c>
      <c r="C32" s="88"/>
      <c r="D32" s="88"/>
      <c r="E32" s="88">
        <v>74496</v>
      </c>
      <c r="F32" s="88"/>
      <c r="G32" s="88"/>
      <c r="H32" s="88">
        <v>74496</v>
      </c>
      <c r="I32" s="88"/>
      <c r="J32" s="88"/>
      <c r="K32" s="88">
        <v>74496</v>
      </c>
      <c r="L32" s="88"/>
      <c r="M32" s="88"/>
      <c r="N32" s="88">
        <v>74496</v>
      </c>
      <c r="O32" s="11">
        <v>297984</v>
      </c>
      <c r="P32" s="84"/>
      <c r="Q32" s="84"/>
      <c r="R32" s="85"/>
    </row>
    <row r="33" spans="1:18" x14ac:dyDescent="0.25">
      <c r="A33" s="101" t="s">
        <v>63</v>
      </c>
      <c r="B33" s="87" t="s">
        <v>64</v>
      </c>
      <c r="C33" s="88"/>
      <c r="D33" s="88"/>
      <c r="E33" s="88">
        <v>145500</v>
      </c>
      <c r="F33" s="88"/>
      <c r="G33" s="88"/>
      <c r="H33" s="88">
        <v>145500</v>
      </c>
      <c r="I33" s="88"/>
      <c r="J33" s="88"/>
      <c r="K33" s="88">
        <v>145500</v>
      </c>
      <c r="L33" s="88"/>
      <c r="M33" s="88"/>
      <c r="N33" s="88">
        <v>145500</v>
      </c>
      <c r="O33" s="11">
        <v>582000</v>
      </c>
      <c r="P33" s="84"/>
      <c r="Q33" s="84"/>
      <c r="R33" s="85"/>
    </row>
    <row r="34" spans="1:18" x14ac:dyDescent="0.25">
      <c r="A34" s="102" t="s">
        <v>65</v>
      </c>
      <c r="B34" s="87" t="s">
        <v>66</v>
      </c>
      <c r="C34" s="88"/>
      <c r="D34" s="88">
        <v>15488809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1">
        <f>SUM(C34:N34)</f>
        <v>15488809</v>
      </c>
      <c r="P34" s="84"/>
      <c r="Q34" s="84"/>
      <c r="R34" s="85"/>
    </row>
    <row r="35" spans="1:18" x14ac:dyDescent="0.25">
      <c r="A35" s="95" t="s">
        <v>67</v>
      </c>
      <c r="B35" s="90" t="s">
        <v>68</v>
      </c>
      <c r="C35" s="91">
        <f>SUM(C30:C34)</f>
        <v>0</v>
      </c>
      <c r="D35" s="91">
        <f t="shared" ref="D35:N35" si="3">SUM(D30:D34)</f>
        <v>15488809</v>
      </c>
      <c r="E35" s="91">
        <f t="shared" si="3"/>
        <v>876504</v>
      </c>
      <c r="F35" s="91">
        <f t="shared" si="3"/>
        <v>0</v>
      </c>
      <c r="G35" s="91">
        <f t="shared" si="3"/>
        <v>0</v>
      </c>
      <c r="H35" s="91">
        <f t="shared" si="3"/>
        <v>219996</v>
      </c>
      <c r="I35" s="91">
        <f t="shared" si="3"/>
        <v>0</v>
      </c>
      <c r="J35" s="91">
        <f t="shared" si="3"/>
        <v>0</v>
      </c>
      <c r="K35" s="91">
        <f t="shared" si="3"/>
        <v>219996</v>
      </c>
      <c r="L35" s="91">
        <f t="shared" si="3"/>
        <v>0</v>
      </c>
      <c r="M35" s="91">
        <f t="shared" si="3"/>
        <v>0</v>
      </c>
      <c r="N35" s="91">
        <f t="shared" si="3"/>
        <v>219996</v>
      </c>
      <c r="O35" s="91">
        <f>SUM(O30:O34)</f>
        <v>17025301</v>
      </c>
      <c r="P35" s="84"/>
      <c r="Q35" s="84"/>
      <c r="R35" s="85"/>
    </row>
    <row r="36" spans="1:18" x14ac:dyDescent="0.25">
      <c r="A36" s="103" t="s">
        <v>69</v>
      </c>
      <c r="B36" s="40"/>
      <c r="C36" s="104">
        <f>SUM(C16+C17+C27+C29+C35)</f>
        <v>998725</v>
      </c>
      <c r="D36" s="104">
        <f t="shared" ref="D36:N36" si="4">SUM(D16+D17+D27+D29+D35)</f>
        <v>16546534</v>
      </c>
      <c r="E36" s="104">
        <f t="shared" si="4"/>
        <v>2441730</v>
      </c>
      <c r="F36" s="104">
        <f t="shared" si="4"/>
        <v>2646750</v>
      </c>
      <c r="G36" s="104">
        <f t="shared" si="4"/>
        <v>1784754</v>
      </c>
      <c r="H36" s="104">
        <f t="shared" si="4"/>
        <v>1385221</v>
      </c>
      <c r="I36" s="104">
        <f t="shared" si="4"/>
        <v>1437725</v>
      </c>
      <c r="J36" s="104">
        <f t="shared" si="4"/>
        <v>1127727</v>
      </c>
      <c r="K36" s="104">
        <f t="shared" si="4"/>
        <v>1685222</v>
      </c>
      <c r="L36" s="104">
        <f t="shared" si="4"/>
        <v>1317723</v>
      </c>
      <c r="M36" s="104">
        <f t="shared" si="4"/>
        <v>1215231</v>
      </c>
      <c r="N36" s="104">
        <f t="shared" si="4"/>
        <v>2109621</v>
      </c>
      <c r="O36" s="104">
        <f>SUM(O16+O17+O27+O29+O35)</f>
        <v>34696959</v>
      </c>
      <c r="P36" s="84"/>
      <c r="Q36" s="84"/>
      <c r="R36" s="85"/>
    </row>
    <row r="37" spans="1:18" x14ac:dyDescent="0.25">
      <c r="A37" s="105"/>
      <c r="B37" s="106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8"/>
      <c r="P37" s="84"/>
      <c r="Q37" s="84"/>
      <c r="R37" s="85"/>
    </row>
    <row r="38" spans="1:18" x14ac:dyDescent="0.25">
      <c r="A38" s="105"/>
      <c r="B38" s="10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  <c r="P38" s="84"/>
      <c r="Q38" s="75"/>
      <c r="R38" s="85"/>
    </row>
    <row r="39" spans="1:18" x14ac:dyDescent="0.25">
      <c r="A39" s="105"/>
      <c r="B39" s="106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8"/>
      <c r="P39" s="84"/>
      <c r="Q39" s="75"/>
      <c r="R39" s="85"/>
    </row>
    <row r="40" spans="1:18" x14ac:dyDescent="0.25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8"/>
      <c r="P40" s="84"/>
      <c r="Q40" s="75"/>
      <c r="R40" s="85"/>
    </row>
    <row r="41" spans="1:18" x14ac:dyDescent="0.25">
      <c r="A41" s="105"/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8"/>
      <c r="P41" s="84"/>
      <c r="Q41" s="75"/>
      <c r="R41" s="85"/>
    </row>
    <row r="42" spans="1:18" x14ac:dyDescent="0.25">
      <c r="A42" s="105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84"/>
      <c r="Q42" s="75"/>
      <c r="R42" s="85"/>
    </row>
    <row r="43" spans="1:18" x14ac:dyDescent="0.25">
      <c r="A43" s="105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  <c r="P43" s="84"/>
      <c r="Q43" s="75"/>
      <c r="R43" s="85"/>
    </row>
    <row r="44" spans="1:18" x14ac:dyDescent="0.25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84"/>
      <c r="Q44" s="75"/>
      <c r="R44" s="85"/>
    </row>
    <row r="45" spans="1:18" x14ac:dyDescent="0.25">
      <c r="A45" s="10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  <c r="P45" s="84"/>
      <c r="Q45" s="75"/>
      <c r="R45" s="85"/>
    </row>
    <row r="46" spans="1:18" ht="28.5" x14ac:dyDescent="0.25">
      <c r="A46" s="76" t="s">
        <v>25</v>
      </c>
      <c r="B46" s="77" t="s">
        <v>26</v>
      </c>
      <c r="C46" s="78" t="s">
        <v>131</v>
      </c>
      <c r="D46" s="78" t="s">
        <v>132</v>
      </c>
      <c r="E46" s="78" t="s">
        <v>133</v>
      </c>
      <c r="F46" s="78" t="s">
        <v>134</v>
      </c>
      <c r="G46" s="78" t="s">
        <v>135</v>
      </c>
      <c r="H46" s="78" t="s">
        <v>136</v>
      </c>
      <c r="I46" s="78" t="s">
        <v>137</v>
      </c>
      <c r="J46" s="78" t="s">
        <v>138</v>
      </c>
      <c r="K46" s="78" t="s">
        <v>139</v>
      </c>
      <c r="L46" s="78" t="s">
        <v>140</v>
      </c>
      <c r="M46" s="78" t="s">
        <v>141</v>
      </c>
      <c r="N46" s="78" t="s">
        <v>142</v>
      </c>
      <c r="O46" s="79" t="s">
        <v>143</v>
      </c>
      <c r="P46" s="84"/>
      <c r="Q46" s="75"/>
      <c r="R46" s="85"/>
    </row>
    <row r="47" spans="1:18" x14ac:dyDescent="0.25">
      <c r="A47" s="109" t="s">
        <v>70</v>
      </c>
      <c r="B47" s="87" t="s">
        <v>71</v>
      </c>
      <c r="C47" s="88"/>
      <c r="D47" s="88"/>
      <c r="E47" s="88"/>
      <c r="F47" s="88"/>
      <c r="G47" s="88">
        <v>350000</v>
      </c>
      <c r="H47" s="88"/>
      <c r="I47" s="88"/>
      <c r="J47" s="88"/>
      <c r="K47" s="88"/>
      <c r="L47" s="88"/>
      <c r="M47" s="88"/>
      <c r="N47" s="88"/>
      <c r="O47" s="11">
        <v>350000</v>
      </c>
      <c r="P47" s="84"/>
      <c r="Q47" s="75"/>
      <c r="R47" s="85"/>
    </row>
    <row r="48" spans="1:18" x14ac:dyDescent="0.25">
      <c r="A48" s="109" t="s">
        <v>168</v>
      </c>
      <c r="B48" s="87" t="s">
        <v>169</v>
      </c>
      <c r="C48" s="88"/>
      <c r="D48" s="88"/>
      <c r="E48" s="88"/>
      <c r="F48" s="88">
        <v>8661417</v>
      </c>
      <c r="G48" s="88">
        <v>560000</v>
      </c>
      <c r="H48" s="88"/>
      <c r="I48" s="88">
        <v>61811</v>
      </c>
      <c r="J48" s="88">
        <v>140000</v>
      </c>
      <c r="K48" s="88"/>
      <c r="L48" s="88"/>
      <c r="M48" s="88"/>
      <c r="N48" s="88"/>
      <c r="O48" s="11">
        <v>9423228</v>
      </c>
      <c r="P48" s="84"/>
      <c r="Q48" s="75"/>
      <c r="R48" s="85"/>
    </row>
    <row r="49" spans="1:18" x14ac:dyDescent="0.25">
      <c r="A49" s="110" t="s">
        <v>74</v>
      </c>
      <c r="B49" s="87" t="s">
        <v>75</v>
      </c>
      <c r="C49" s="88"/>
      <c r="D49" s="88"/>
      <c r="E49" s="88"/>
      <c r="F49" s="88">
        <v>2338583</v>
      </c>
      <c r="G49" s="88">
        <v>245700</v>
      </c>
      <c r="H49" s="88"/>
      <c r="I49" s="88">
        <v>16690</v>
      </c>
      <c r="J49" s="88">
        <v>37799</v>
      </c>
      <c r="K49" s="88"/>
      <c r="L49" s="88"/>
      <c r="M49" s="88"/>
      <c r="N49" s="88"/>
      <c r="O49" s="11">
        <v>2638772</v>
      </c>
      <c r="P49" s="84"/>
      <c r="Q49" s="75"/>
      <c r="R49" s="85"/>
    </row>
    <row r="50" spans="1:18" x14ac:dyDescent="0.25">
      <c r="A50" s="111" t="s">
        <v>76</v>
      </c>
      <c r="B50" s="90" t="s">
        <v>77</v>
      </c>
      <c r="C50" s="91">
        <f>SUM(C47:C49)</f>
        <v>0</v>
      </c>
      <c r="D50" s="91">
        <f t="shared" ref="D50:N50" si="5">SUM(D47:D49)</f>
        <v>0</v>
      </c>
      <c r="E50" s="91">
        <f t="shared" si="5"/>
        <v>0</v>
      </c>
      <c r="F50" s="91">
        <f t="shared" si="5"/>
        <v>11000000</v>
      </c>
      <c r="G50" s="91">
        <f t="shared" si="5"/>
        <v>1155700</v>
      </c>
      <c r="H50" s="91">
        <f t="shared" si="5"/>
        <v>0</v>
      </c>
      <c r="I50" s="91">
        <f t="shared" si="5"/>
        <v>78501</v>
      </c>
      <c r="J50" s="91">
        <f t="shared" si="5"/>
        <v>177799</v>
      </c>
      <c r="K50" s="91">
        <f t="shared" si="5"/>
        <v>0</v>
      </c>
      <c r="L50" s="91">
        <f t="shared" si="5"/>
        <v>0</v>
      </c>
      <c r="M50" s="91">
        <f t="shared" si="5"/>
        <v>0</v>
      </c>
      <c r="N50" s="91">
        <f t="shared" si="5"/>
        <v>0</v>
      </c>
      <c r="O50" s="91">
        <f>SUM(O47:O49)</f>
        <v>12412000</v>
      </c>
      <c r="P50" s="84"/>
      <c r="Q50" s="75"/>
      <c r="R50" s="85"/>
    </row>
    <row r="51" spans="1:18" x14ac:dyDescent="0.25">
      <c r="A51" s="94" t="s">
        <v>78</v>
      </c>
      <c r="B51" s="87" t="s">
        <v>79</v>
      </c>
      <c r="C51" s="88"/>
      <c r="D51" s="88"/>
      <c r="E51" s="88"/>
      <c r="F51" s="88"/>
      <c r="G51" s="88">
        <v>4329823</v>
      </c>
      <c r="H51" s="88"/>
      <c r="I51" s="88"/>
      <c r="J51" s="88"/>
      <c r="K51" s="88"/>
      <c r="L51" s="88"/>
      <c r="M51" s="88"/>
      <c r="N51" s="88"/>
      <c r="O51" s="11">
        <v>4329823</v>
      </c>
      <c r="P51" s="84"/>
      <c r="Q51" s="75"/>
      <c r="R51" s="85"/>
    </row>
    <row r="52" spans="1:18" x14ac:dyDescent="0.25">
      <c r="A52" s="94" t="s">
        <v>80</v>
      </c>
      <c r="B52" s="87" t="s">
        <v>81</v>
      </c>
      <c r="C52" s="88"/>
      <c r="D52" s="88"/>
      <c r="E52" s="88"/>
      <c r="F52" s="88"/>
      <c r="G52" s="88">
        <v>1169052</v>
      </c>
      <c r="H52" s="88"/>
      <c r="I52" s="88"/>
      <c r="J52" s="88"/>
      <c r="K52" s="88"/>
      <c r="L52" s="88"/>
      <c r="M52" s="88"/>
      <c r="N52" s="88"/>
      <c r="O52" s="11">
        <v>1169052</v>
      </c>
      <c r="P52" s="84"/>
      <c r="Q52" s="75"/>
      <c r="R52" s="85"/>
    </row>
    <row r="53" spans="1:18" x14ac:dyDescent="0.25">
      <c r="A53" s="95" t="s">
        <v>82</v>
      </c>
      <c r="B53" s="90" t="s">
        <v>83</v>
      </c>
      <c r="C53" s="91">
        <f>SUM(C51:C52)</f>
        <v>0</v>
      </c>
      <c r="D53" s="91">
        <f t="shared" ref="D53:N53" si="6">SUM(D51:D52)</f>
        <v>0</v>
      </c>
      <c r="E53" s="91">
        <f t="shared" si="6"/>
        <v>0</v>
      </c>
      <c r="F53" s="91">
        <f t="shared" si="6"/>
        <v>0</v>
      </c>
      <c r="G53" s="91">
        <f t="shared" si="6"/>
        <v>5498875</v>
      </c>
      <c r="H53" s="91">
        <f t="shared" si="6"/>
        <v>0</v>
      </c>
      <c r="I53" s="91">
        <f t="shared" si="6"/>
        <v>0</v>
      </c>
      <c r="J53" s="91">
        <f t="shared" si="6"/>
        <v>0</v>
      </c>
      <c r="K53" s="91">
        <f t="shared" si="6"/>
        <v>0</v>
      </c>
      <c r="L53" s="91">
        <f t="shared" si="6"/>
        <v>0</v>
      </c>
      <c r="M53" s="91">
        <f t="shared" si="6"/>
        <v>0</v>
      </c>
      <c r="N53" s="91">
        <f t="shared" si="6"/>
        <v>0</v>
      </c>
      <c r="O53" s="91">
        <f>SUM(O51:O52)</f>
        <v>5498875</v>
      </c>
      <c r="P53" s="84"/>
      <c r="Q53" s="75"/>
      <c r="R53" s="85"/>
    </row>
    <row r="54" spans="1:18" ht="30" x14ac:dyDescent="0.25">
      <c r="A54" s="94" t="s">
        <v>170</v>
      </c>
      <c r="B54" s="87" t="s">
        <v>85</v>
      </c>
      <c r="C54" s="88"/>
      <c r="D54" s="88"/>
      <c r="E54" s="88">
        <v>150000</v>
      </c>
      <c r="F54" s="88"/>
      <c r="G54" s="88"/>
      <c r="H54" s="88">
        <v>150000</v>
      </c>
      <c r="I54" s="88"/>
      <c r="J54" s="88"/>
      <c r="K54" s="88">
        <v>150000</v>
      </c>
      <c r="L54" s="88"/>
      <c r="M54" s="88"/>
      <c r="N54" s="88"/>
      <c r="O54" s="11">
        <v>450000</v>
      </c>
      <c r="P54" s="84"/>
      <c r="Q54" s="75"/>
      <c r="R54" s="85"/>
    </row>
    <row r="55" spans="1:18" x14ac:dyDescent="0.25">
      <c r="A55" s="103" t="s">
        <v>88</v>
      </c>
      <c r="B55" s="40"/>
      <c r="C55" s="104">
        <f>SUM(C50+C53+C54)</f>
        <v>0</v>
      </c>
      <c r="D55" s="104">
        <f t="shared" ref="D55:N55" si="7">SUM(D50+D53+D54)</f>
        <v>0</v>
      </c>
      <c r="E55" s="104">
        <f t="shared" si="7"/>
        <v>150000</v>
      </c>
      <c r="F55" s="104">
        <f t="shared" si="7"/>
        <v>11000000</v>
      </c>
      <c r="G55" s="104">
        <f t="shared" si="7"/>
        <v>6654575</v>
      </c>
      <c r="H55" s="104">
        <f t="shared" si="7"/>
        <v>150000</v>
      </c>
      <c r="I55" s="104">
        <f t="shared" si="7"/>
        <v>78501</v>
      </c>
      <c r="J55" s="104">
        <f t="shared" si="7"/>
        <v>177799</v>
      </c>
      <c r="K55" s="104">
        <f t="shared" si="7"/>
        <v>150000</v>
      </c>
      <c r="L55" s="104">
        <f t="shared" si="7"/>
        <v>0</v>
      </c>
      <c r="M55" s="104">
        <f t="shared" si="7"/>
        <v>0</v>
      </c>
      <c r="N55" s="104">
        <f t="shared" si="7"/>
        <v>0</v>
      </c>
      <c r="O55" s="104">
        <f>SUM(O50+O53+O54)</f>
        <v>18360875</v>
      </c>
      <c r="P55" s="84"/>
      <c r="Q55" s="75"/>
      <c r="R55" s="85"/>
    </row>
    <row r="56" spans="1:18" x14ac:dyDescent="0.25">
      <c r="A56" s="44" t="s">
        <v>171</v>
      </c>
      <c r="B56" s="28" t="s">
        <v>172</v>
      </c>
      <c r="C56" s="112">
        <f t="shared" ref="C56:O56" si="8">SUM(C36+C55)</f>
        <v>998725</v>
      </c>
      <c r="D56" s="112">
        <f t="shared" si="8"/>
        <v>16546534</v>
      </c>
      <c r="E56" s="112">
        <f t="shared" si="8"/>
        <v>2591730</v>
      </c>
      <c r="F56" s="112">
        <f t="shared" si="8"/>
        <v>13646750</v>
      </c>
      <c r="G56" s="112">
        <f t="shared" si="8"/>
        <v>8439329</v>
      </c>
      <c r="H56" s="112">
        <f t="shared" si="8"/>
        <v>1535221</v>
      </c>
      <c r="I56" s="112">
        <f t="shared" si="8"/>
        <v>1516226</v>
      </c>
      <c r="J56" s="112">
        <f t="shared" si="8"/>
        <v>1305526</v>
      </c>
      <c r="K56" s="112">
        <f t="shared" si="8"/>
        <v>1835222</v>
      </c>
      <c r="L56" s="112">
        <f t="shared" si="8"/>
        <v>1317723</v>
      </c>
      <c r="M56" s="112">
        <f t="shared" si="8"/>
        <v>1215231</v>
      </c>
      <c r="N56" s="112">
        <f t="shared" si="8"/>
        <v>2109621</v>
      </c>
      <c r="O56" s="112">
        <f t="shared" si="8"/>
        <v>53057834</v>
      </c>
      <c r="P56" s="84"/>
      <c r="Q56" s="75"/>
      <c r="R56" s="85"/>
    </row>
    <row r="57" spans="1:18" x14ac:dyDescent="0.25">
      <c r="A57" s="113" t="s">
        <v>173</v>
      </c>
      <c r="B57" s="114" t="s">
        <v>174</v>
      </c>
      <c r="C57" s="96">
        <v>687135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11">
        <v>687135</v>
      </c>
      <c r="P57" s="84"/>
      <c r="Q57" s="75"/>
      <c r="R57" s="85"/>
    </row>
    <row r="58" spans="1:18" x14ac:dyDescent="0.25">
      <c r="A58" s="115" t="s">
        <v>91</v>
      </c>
      <c r="B58" s="31" t="s">
        <v>92</v>
      </c>
      <c r="C58" s="112">
        <f>SUM(C57)</f>
        <v>687135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">
        <f>SUM(O57)</f>
        <v>687135</v>
      </c>
      <c r="P58" s="84"/>
      <c r="Q58" s="75"/>
      <c r="R58" s="85"/>
    </row>
    <row r="59" spans="1:18" x14ac:dyDescent="0.25">
      <c r="A59" s="116" t="s">
        <v>17</v>
      </c>
      <c r="B59" s="116"/>
      <c r="C59" s="112">
        <f>SUM(C56+C58)</f>
        <v>1685860</v>
      </c>
      <c r="D59" s="112">
        <f t="shared" ref="D59:N59" si="9">SUM(D56+D58)</f>
        <v>16546534</v>
      </c>
      <c r="E59" s="112">
        <f t="shared" si="9"/>
        <v>2591730</v>
      </c>
      <c r="F59" s="112">
        <f t="shared" si="9"/>
        <v>13646750</v>
      </c>
      <c r="G59" s="112">
        <f t="shared" si="9"/>
        <v>8439329</v>
      </c>
      <c r="H59" s="112">
        <f t="shared" si="9"/>
        <v>1535221</v>
      </c>
      <c r="I59" s="112">
        <f t="shared" si="9"/>
        <v>1516226</v>
      </c>
      <c r="J59" s="112">
        <f t="shared" si="9"/>
        <v>1305526</v>
      </c>
      <c r="K59" s="112">
        <f t="shared" si="9"/>
        <v>1835222</v>
      </c>
      <c r="L59" s="112">
        <f t="shared" si="9"/>
        <v>1317723</v>
      </c>
      <c r="M59" s="112">
        <f t="shared" si="9"/>
        <v>1215231</v>
      </c>
      <c r="N59" s="112">
        <f t="shared" si="9"/>
        <v>2109621</v>
      </c>
      <c r="O59" s="112">
        <f>SUM(O36+O55+O58)</f>
        <v>53744969</v>
      </c>
      <c r="P59" s="84"/>
      <c r="Q59" s="75"/>
      <c r="R59" s="117"/>
    </row>
    <row r="60" spans="1:18" x14ac:dyDescent="0.25">
      <c r="A60" s="118"/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08"/>
      <c r="P60" s="118"/>
      <c r="Q60" s="120"/>
      <c r="R60" s="121"/>
    </row>
    <row r="61" spans="1:18" x14ac:dyDescent="0.25">
      <c r="A61" s="161">
        <v>2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18"/>
      <c r="Q61" s="120"/>
      <c r="R61" s="121"/>
    </row>
    <row r="62" spans="1:18" x14ac:dyDescent="0.25">
      <c r="A62" s="118"/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08"/>
      <c r="P62" s="118"/>
      <c r="Q62" s="120"/>
      <c r="R62" s="121"/>
    </row>
    <row r="63" spans="1:18" x14ac:dyDescent="0.25">
      <c r="A63" s="161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18"/>
      <c r="Q63" s="120"/>
      <c r="R63" s="121"/>
    </row>
    <row r="64" spans="1:18" x14ac:dyDescent="0.25">
      <c r="A64" s="118"/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08"/>
      <c r="P64" s="118"/>
      <c r="Q64" s="120"/>
      <c r="R64" s="121"/>
    </row>
    <row r="65" spans="1:18" x14ac:dyDescent="0.25">
      <c r="A65" s="118"/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08"/>
      <c r="P65" s="118"/>
      <c r="Q65" s="120"/>
      <c r="R65" s="121"/>
    </row>
    <row r="66" spans="1:18" x14ac:dyDescent="0.25">
      <c r="A66" s="118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08"/>
      <c r="P66" s="118"/>
      <c r="Q66" s="120"/>
    </row>
    <row r="67" spans="1:18" x14ac:dyDescent="0.25">
      <c r="A67" s="118"/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08"/>
      <c r="P67" s="118"/>
      <c r="Q67" s="120"/>
    </row>
    <row r="68" spans="1:18" x14ac:dyDescent="0.25">
      <c r="A68" s="118"/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08"/>
      <c r="P68" s="118"/>
      <c r="Q68" s="120"/>
    </row>
    <row r="69" spans="1:18" x14ac:dyDescent="0.25">
      <c r="A69" s="118"/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08"/>
      <c r="P69" s="118"/>
      <c r="Q69" s="120"/>
    </row>
    <row r="70" spans="1:18" x14ac:dyDescent="0.25">
      <c r="A70" s="118"/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08"/>
      <c r="P70" s="118"/>
      <c r="Q70" s="120"/>
    </row>
    <row r="71" spans="1:18" x14ac:dyDescent="0.25">
      <c r="A71" s="118"/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08"/>
      <c r="P71" s="118"/>
      <c r="Q71" s="120"/>
    </row>
    <row r="72" spans="1:18" x14ac:dyDescent="0.25">
      <c r="A72" s="118"/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08"/>
      <c r="P72" s="118"/>
      <c r="Q72" s="120"/>
    </row>
    <row r="73" spans="1:18" x14ac:dyDescent="0.25">
      <c r="A73" s="118"/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08"/>
      <c r="P73" s="118"/>
      <c r="Q73" s="120"/>
    </row>
    <row r="74" spans="1:18" x14ac:dyDescent="0.25">
      <c r="A74" s="118"/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08"/>
      <c r="P74" s="118"/>
      <c r="Q74" s="120"/>
    </row>
    <row r="75" spans="1:18" x14ac:dyDescent="0.25">
      <c r="A75" s="118"/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08"/>
      <c r="P75" s="118"/>
      <c r="Q75" s="120"/>
    </row>
    <row r="76" spans="1:18" x14ac:dyDescent="0.25">
      <c r="A76" s="118"/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08"/>
      <c r="P76" s="118"/>
      <c r="Q76" s="120"/>
    </row>
    <row r="77" spans="1:18" x14ac:dyDescent="0.25">
      <c r="A77" s="118"/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08"/>
      <c r="P77" s="118"/>
      <c r="Q77" s="120"/>
    </row>
    <row r="78" spans="1:18" x14ac:dyDescent="0.25">
      <c r="A78" s="118"/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08"/>
      <c r="P78" s="118"/>
      <c r="Q78" s="120"/>
    </row>
    <row r="79" spans="1:18" x14ac:dyDescent="0.25">
      <c r="A79" s="118"/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08"/>
      <c r="P79" s="118"/>
      <c r="Q79" s="120"/>
    </row>
    <row r="80" spans="1:18" x14ac:dyDescent="0.25">
      <c r="A80" s="118"/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08"/>
      <c r="P80" s="118"/>
      <c r="Q80" s="120"/>
    </row>
    <row r="81" spans="1:19" x14ac:dyDescent="0.25">
      <c r="A81" s="118"/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08"/>
      <c r="P81" s="118"/>
      <c r="Q81" s="120"/>
    </row>
    <row r="82" spans="1:19" x14ac:dyDescent="0.25">
      <c r="A82" s="118"/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08"/>
      <c r="P82" s="118"/>
      <c r="Q82" s="120"/>
      <c r="R82" s="121"/>
      <c r="S82" s="121"/>
    </row>
    <row r="83" spans="1:19" x14ac:dyDescent="0.25">
      <c r="A83" s="118"/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08"/>
      <c r="P83" s="118"/>
      <c r="Q83" s="120"/>
      <c r="R83" s="121"/>
      <c r="S83" s="121"/>
    </row>
    <row r="84" spans="1:19" x14ac:dyDescent="0.25">
      <c r="A84" s="118"/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08"/>
      <c r="P84" s="118"/>
      <c r="Q84" s="120"/>
      <c r="R84" s="121"/>
      <c r="S84" s="121"/>
    </row>
    <row r="85" spans="1:19" x14ac:dyDescent="0.25">
      <c r="A85" s="118"/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08"/>
      <c r="P85" s="118"/>
      <c r="Q85" s="120"/>
      <c r="R85" s="121"/>
      <c r="S85" s="121"/>
    </row>
    <row r="86" spans="1:19" x14ac:dyDescent="0.25">
      <c r="A86" s="118"/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08"/>
      <c r="P86" s="118"/>
      <c r="Q86" s="120"/>
      <c r="R86" s="121"/>
      <c r="S86" s="121"/>
    </row>
    <row r="87" spans="1:19" ht="28.5" x14ac:dyDescent="0.25">
      <c r="A87" s="76" t="s">
        <v>25</v>
      </c>
      <c r="B87" s="77" t="s">
        <v>175</v>
      </c>
      <c r="C87" s="78" t="s">
        <v>131</v>
      </c>
      <c r="D87" s="78" t="s">
        <v>132</v>
      </c>
      <c r="E87" s="78" t="s">
        <v>133</v>
      </c>
      <c r="F87" s="78" t="s">
        <v>134</v>
      </c>
      <c r="G87" s="78" t="s">
        <v>135</v>
      </c>
      <c r="H87" s="78" t="s">
        <v>136</v>
      </c>
      <c r="I87" s="78" t="s">
        <v>137</v>
      </c>
      <c r="J87" s="78" t="s">
        <v>138</v>
      </c>
      <c r="K87" s="78" t="s">
        <v>139</v>
      </c>
      <c r="L87" s="78" t="s">
        <v>140</v>
      </c>
      <c r="M87" s="78" t="s">
        <v>141</v>
      </c>
      <c r="N87" s="78" t="s">
        <v>142</v>
      </c>
      <c r="O87" s="79" t="s">
        <v>143</v>
      </c>
      <c r="P87" s="75"/>
      <c r="Q87" s="75"/>
    </row>
    <row r="88" spans="1:19" x14ac:dyDescent="0.25">
      <c r="A88" s="110" t="s">
        <v>176</v>
      </c>
      <c r="B88" s="86" t="s">
        <v>96</v>
      </c>
      <c r="C88" s="122">
        <v>1446202</v>
      </c>
      <c r="D88" s="122">
        <v>1446202</v>
      </c>
      <c r="E88" s="122">
        <v>1446202</v>
      </c>
      <c r="F88" s="122">
        <v>1446202</v>
      </c>
      <c r="G88" s="122">
        <v>1446202</v>
      </c>
      <c r="H88" s="122">
        <v>1446202</v>
      </c>
      <c r="I88" s="122">
        <v>1446202</v>
      </c>
      <c r="J88" s="122">
        <v>1446202</v>
      </c>
      <c r="K88" s="122">
        <v>1446204</v>
      </c>
      <c r="L88" s="122">
        <v>1446202</v>
      </c>
      <c r="M88" s="122">
        <v>1446202</v>
      </c>
      <c r="N88" s="122">
        <v>1446202</v>
      </c>
      <c r="O88" s="122">
        <v>17354426</v>
      </c>
      <c r="P88" s="123"/>
      <c r="Q88" s="123"/>
      <c r="R88" s="124"/>
      <c r="S88" s="125"/>
    </row>
    <row r="89" spans="1:19" x14ac:dyDescent="0.25">
      <c r="A89" s="92" t="s">
        <v>95</v>
      </c>
      <c r="B89" s="111" t="s">
        <v>96</v>
      </c>
      <c r="C89" s="91">
        <f>SUM(C88)</f>
        <v>1446202</v>
      </c>
      <c r="D89" s="91">
        <f t="shared" ref="D89:N89" si="10">SUM(D88)</f>
        <v>1446202</v>
      </c>
      <c r="E89" s="91">
        <f t="shared" si="10"/>
        <v>1446202</v>
      </c>
      <c r="F89" s="91">
        <f t="shared" si="10"/>
        <v>1446202</v>
      </c>
      <c r="G89" s="91">
        <f t="shared" si="10"/>
        <v>1446202</v>
      </c>
      <c r="H89" s="91">
        <f t="shared" si="10"/>
        <v>1446202</v>
      </c>
      <c r="I89" s="91">
        <f t="shared" si="10"/>
        <v>1446202</v>
      </c>
      <c r="J89" s="91">
        <f t="shared" si="10"/>
        <v>1446202</v>
      </c>
      <c r="K89" s="91">
        <f t="shared" si="10"/>
        <v>1446204</v>
      </c>
      <c r="L89" s="91">
        <f t="shared" si="10"/>
        <v>1446202</v>
      </c>
      <c r="M89" s="91">
        <f t="shared" si="10"/>
        <v>1446202</v>
      </c>
      <c r="N89" s="91">
        <f t="shared" si="10"/>
        <v>1446202</v>
      </c>
      <c r="O89" s="91">
        <f>SUM(O88)</f>
        <v>17354426</v>
      </c>
      <c r="P89" s="123"/>
      <c r="Q89" s="123"/>
      <c r="R89" s="124"/>
      <c r="S89" s="125"/>
    </row>
    <row r="90" spans="1:19" x14ac:dyDescent="0.25">
      <c r="A90" s="86" t="s">
        <v>101</v>
      </c>
      <c r="B90" s="110" t="s">
        <v>102</v>
      </c>
      <c r="C90" s="88"/>
      <c r="D90" s="88"/>
      <c r="E90" s="88">
        <v>375000</v>
      </c>
      <c r="F90" s="88"/>
      <c r="G90" s="88"/>
      <c r="H90" s="88"/>
      <c r="I90" s="88"/>
      <c r="J90" s="88"/>
      <c r="K90" s="88">
        <v>375000</v>
      </c>
      <c r="L90" s="88"/>
      <c r="M90" s="88"/>
      <c r="N90" s="88"/>
      <c r="O90" s="11">
        <v>750000</v>
      </c>
      <c r="P90" s="123"/>
      <c r="Q90" s="123"/>
      <c r="R90" s="124"/>
      <c r="S90" s="125"/>
    </row>
    <row r="91" spans="1:19" x14ac:dyDescent="0.25">
      <c r="A91" s="86" t="s">
        <v>177</v>
      </c>
      <c r="B91" s="110" t="s">
        <v>178</v>
      </c>
      <c r="C91" s="88"/>
      <c r="D91" s="88"/>
      <c r="E91" s="88">
        <v>300000</v>
      </c>
      <c r="F91" s="88"/>
      <c r="G91" s="88"/>
      <c r="H91" s="88"/>
      <c r="I91" s="88"/>
      <c r="J91" s="88"/>
      <c r="K91" s="88">
        <v>300000</v>
      </c>
      <c r="L91" s="88"/>
      <c r="M91" s="88"/>
      <c r="N91" s="88"/>
      <c r="O91" s="11">
        <v>600000</v>
      </c>
      <c r="P91" s="123"/>
      <c r="Q91" s="123"/>
      <c r="R91" s="124"/>
      <c r="S91" s="125"/>
    </row>
    <row r="92" spans="1:19" x14ac:dyDescent="0.25">
      <c r="A92" s="92" t="s">
        <v>105</v>
      </c>
      <c r="B92" s="111" t="s">
        <v>106</v>
      </c>
      <c r="C92" s="91">
        <f>SUM(C90:C91)</f>
        <v>0</v>
      </c>
      <c r="D92" s="91">
        <f t="shared" ref="D92:N92" si="11">SUM(D90:D91)</f>
        <v>0</v>
      </c>
      <c r="E92" s="91">
        <f t="shared" si="11"/>
        <v>675000</v>
      </c>
      <c r="F92" s="91">
        <f t="shared" si="11"/>
        <v>0</v>
      </c>
      <c r="G92" s="91">
        <f t="shared" si="11"/>
        <v>0</v>
      </c>
      <c r="H92" s="91">
        <f t="shared" si="11"/>
        <v>0</v>
      </c>
      <c r="I92" s="91">
        <f t="shared" si="11"/>
        <v>0</v>
      </c>
      <c r="J92" s="91">
        <f t="shared" si="11"/>
        <v>0</v>
      </c>
      <c r="K92" s="91">
        <f t="shared" si="11"/>
        <v>675000</v>
      </c>
      <c r="L92" s="91">
        <f t="shared" si="11"/>
        <v>0</v>
      </c>
      <c r="M92" s="91">
        <f t="shared" si="11"/>
        <v>0</v>
      </c>
      <c r="N92" s="91">
        <f t="shared" si="11"/>
        <v>0</v>
      </c>
      <c r="O92" s="93">
        <f>SUM(O90:O91)</f>
        <v>1350000</v>
      </c>
      <c r="P92" s="123"/>
      <c r="Q92" s="123"/>
      <c r="R92" s="124"/>
      <c r="S92" s="125"/>
    </row>
    <row r="93" spans="1:19" x14ac:dyDescent="0.25">
      <c r="A93" s="94" t="s">
        <v>107</v>
      </c>
      <c r="B93" s="110" t="s">
        <v>108</v>
      </c>
      <c r="C93" s="88">
        <v>42155</v>
      </c>
      <c r="D93" s="88">
        <v>42155</v>
      </c>
      <c r="E93" s="88">
        <v>42155</v>
      </c>
      <c r="F93" s="88">
        <v>42155</v>
      </c>
      <c r="G93" s="88">
        <v>42155</v>
      </c>
      <c r="H93" s="88">
        <v>42155</v>
      </c>
      <c r="I93" s="88">
        <v>42155</v>
      </c>
      <c r="J93" s="88">
        <v>42155</v>
      </c>
      <c r="K93" s="88">
        <v>42155</v>
      </c>
      <c r="L93" s="88">
        <v>42155</v>
      </c>
      <c r="M93" s="88">
        <v>42155</v>
      </c>
      <c r="N93" s="88">
        <v>42155</v>
      </c>
      <c r="O93" s="11">
        <v>505859</v>
      </c>
      <c r="P93" s="123"/>
      <c r="Q93" s="123"/>
      <c r="R93" s="124"/>
      <c r="S93" s="125"/>
    </row>
    <row r="94" spans="1:19" x14ac:dyDescent="0.25">
      <c r="A94" s="94" t="s">
        <v>109</v>
      </c>
      <c r="B94" s="110" t="s">
        <v>110</v>
      </c>
      <c r="C94" s="88">
        <v>9329</v>
      </c>
      <c r="D94" s="88">
        <v>9329</v>
      </c>
      <c r="E94" s="88">
        <v>9329</v>
      </c>
      <c r="F94" s="88">
        <v>9329</v>
      </c>
      <c r="G94" s="88">
        <v>9329</v>
      </c>
      <c r="H94" s="88">
        <v>9329</v>
      </c>
      <c r="I94" s="88">
        <v>9327</v>
      </c>
      <c r="J94" s="88">
        <v>9329</v>
      </c>
      <c r="K94" s="88">
        <v>9327</v>
      </c>
      <c r="L94" s="88">
        <v>9329</v>
      </c>
      <c r="M94" s="88">
        <v>9329</v>
      </c>
      <c r="N94" s="88">
        <v>9327</v>
      </c>
      <c r="O94" s="11">
        <v>111942</v>
      </c>
      <c r="P94" s="123"/>
      <c r="Q94" s="123"/>
      <c r="R94" s="124"/>
      <c r="S94" s="125"/>
    </row>
    <row r="95" spans="1:19" x14ac:dyDescent="0.25">
      <c r="A95" s="94" t="s">
        <v>111</v>
      </c>
      <c r="B95" s="110" t="s">
        <v>112</v>
      </c>
      <c r="C95" s="88">
        <v>8334</v>
      </c>
      <c r="D95" s="88">
        <v>8334</v>
      </c>
      <c r="E95" s="88">
        <v>8334</v>
      </c>
      <c r="F95" s="88">
        <v>8334</v>
      </c>
      <c r="G95" s="88">
        <v>8334</v>
      </c>
      <c r="H95" s="88">
        <v>8334</v>
      </c>
      <c r="I95" s="88">
        <v>8334</v>
      </c>
      <c r="J95" s="88">
        <v>8334</v>
      </c>
      <c r="K95" s="88">
        <v>8330</v>
      </c>
      <c r="L95" s="88">
        <v>8334</v>
      </c>
      <c r="M95" s="88">
        <v>8334</v>
      </c>
      <c r="N95" s="88">
        <v>8330</v>
      </c>
      <c r="O95" s="11">
        <v>100000</v>
      </c>
      <c r="P95" s="123"/>
      <c r="Q95" s="123"/>
      <c r="R95" s="124"/>
      <c r="S95" s="125"/>
    </row>
    <row r="96" spans="1:19" x14ac:dyDescent="0.25">
      <c r="A96" s="95" t="s">
        <v>115</v>
      </c>
      <c r="B96" s="111" t="s">
        <v>116</v>
      </c>
      <c r="C96" s="91">
        <f>SUM(C93:C95)</f>
        <v>59818</v>
      </c>
      <c r="D96" s="91">
        <f t="shared" ref="D96:N96" si="12">SUM(D93:D95)</f>
        <v>59818</v>
      </c>
      <c r="E96" s="91">
        <f t="shared" si="12"/>
        <v>59818</v>
      </c>
      <c r="F96" s="91">
        <f t="shared" si="12"/>
        <v>59818</v>
      </c>
      <c r="G96" s="91">
        <f t="shared" si="12"/>
        <v>59818</v>
      </c>
      <c r="H96" s="91">
        <f t="shared" si="12"/>
        <v>59818</v>
      </c>
      <c r="I96" s="91">
        <f t="shared" si="12"/>
        <v>59816</v>
      </c>
      <c r="J96" s="91">
        <f t="shared" si="12"/>
        <v>59818</v>
      </c>
      <c r="K96" s="91">
        <f t="shared" si="12"/>
        <v>59812</v>
      </c>
      <c r="L96" s="91">
        <f t="shared" si="12"/>
        <v>59818</v>
      </c>
      <c r="M96" s="91">
        <f t="shared" si="12"/>
        <v>59818</v>
      </c>
      <c r="N96" s="91">
        <f t="shared" si="12"/>
        <v>59812</v>
      </c>
      <c r="O96" s="91">
        <f>SUM(O93:O95)</f>
        <v>717801</v>
      </c>
      <c r="P96" s="123"/>
      <c r="Q96" s="123"/>
      <c r="R96" s="124"/>
      <c r="S96" s="125"/>
    </row>
    <row r="97" spans="1:19" x14ac:dyDescent="0.25">
      <c r="A97" s="33" t="s">
        <v>120</v>
      </c>
      <c r="B97" s="44" t="s">
        <v>179</v>
      </c>
      <c r="C97" s="112">
        <f>SUM(C96,C92,C89)</f>
        <v>1506020</v>
      </c>
      <c r="D97" s="112">
        <f t="shared" ref="D97:N97" si="13">SUM(D96,D92,D89)</f>
        <v>1506020</v>
      </c>
      <c r="E97" s="112">
        <f t="shared" si="13"/>
        <v>2181020</v>
      </c>
      <c r="F97" s="112">
        <f t="shared" si="13"/>
        <v>1506020</v>
      </c>
      <c r="G97" s="112">
        <f t="shared" si="13"/>
        <v>1506020</v>
      </c>
      <c r="H97" s="112">
        <f t="shared" si="13"/>
        <v>1506020</v>
      </c>
      <c r="I97" s="112">
        <f t="shared" si="13"/>
        <v>1506018</v>
      </c>
      <c r="J97" s="112">
        <f t="shared" si="13"/>
        <v>1506020</v>
      </c>
      <c r="K97" s="112">
        <f t="shared" si="13"/>
        <v>2181016</v>
      </c>
      <c r="L97" s="112">
        <f t="shared" si="13"/>
        <v>1506020</v>
      </c>
      <c r="M97" s="112">
        <f t="shared" si="13"/>
        <v>1506020</v>
      </c>
      <c r="N97" s="112">
        <f t="shared" si="13"/>
        <v>1506014</v>
      </c>
      <c r="O97" s="112">
        <f>SUM(O89+O92+O96)</f>
        <v>19422227</v>
      </c>
      <c r="P97" s="123"/>
      <c r="Q97" s="123"/>
      <c r="R97" s="124"/>
      <c r="S97" s="125"/>
    </row>
    <row r="98" spans="1:19" x14ac:dyDescent="0.25">
      <c r="A98" s="126" t="s">
        <v>180</v>
      </c>
      <c r="B98" s="126" t="s">
        <v>181</v>
      </c>
      <c r="C98" s="127"/>
      <c r="D98" s="127"/>
      <c r="E98" s="127"/>
      <c r="F98" s="127"/>
      <c r="G98" s="127">
        <v>34322742</v>
      </c>
      <c r="H98" s="127"/>
      <c r="I98" s="127"/>
      <c r="J98" s="127"/>
      <c r="K98" s="127"/>
      <c r="L98" s="127"/>
      <c r="M98" s="127"/>
      <c r="N98" s="127"/>
      <c r="O98" s="11">
        <f>SUM(C98:N98)</f>
        <v>34322742</v>
      </c>
      <c r="P98" s="123"/>
      <c r="Q98" s="123"/>
      <c r="R98" s="124"/>
      <c r="S98" s="125"/>
    </row>
    <row r="99" spans="1:19" x14ac:dyDescent="0.25">
      <c r="A99" s="95" t="s">
        <v>182</v>
      </c>
      <c r="B99" s="92" t="s">
        <v>183</v>
      </c>
      <c r="C99" s="91">
        <f>SUM(C98)</f>
        <v>0</v>
      </c>
      <c r="D99" s="91">
        <f t="shared" ref="D99:N99" si="14">SUM(D98)</f>
        <v>0</v>
      </c>
      <c r="E99" s="91">
        <f t="shared" si="14"/>
        <v>0</v>
      </c>
      <c r="F99" s="91">
        <f t="shared" si="14"/>
        <v>0</v>
      </c>
      <c r="G99" s="91">
        <f t="shared" si="14"/>
        <v>34322742</v>
      </c>
      <c r="H99" s="91">
        <f t="shared" si="14"/>
        <v>0</v>
      </c>
      <c r="I99" s="91">
        <f t="shared" si="14"/>
        <v>0</v>
      </c>
      <c r="J99" s="91">
        <f t="shared" si="14"/>
        <v>0</v>
      </c>
      <c r="K99" s="91">
        <f t="shared" si="14"/>
        <v>0</v>
      </c>
      <c r="L99" s="91">
        <f t="shared" si="14"/>
        <v>0</v>
      </c>
      <c r="M99" s="91">
        <f t="shared" si="14"/>
        <v>0</v>
      </c>
      <c r="N99" s="91">
        <f t="shared" si="14"/>
        <v>0</v>
      </c>
      <c r="O99" s="91">
        <f>SUM(C99:N99)</f>
        <v>34322742</v>
      </c>
      <c r="P99" s="123"/>
      <c r="Q99" s="123"/>
      <c r="R99" s="124"/>
      <c r="S99" s="125"/>
    </row>
    <row r="100" spans="1:19" x14ac:dyDescent="0.25">
      <c r="A100" s="116" t="s">
        <v>23</v>
      </c>
      <c r="B100" s="116"/>
      <c r="C100" s="112">
        <f>SUM(C97+C99)</f>
        <v>1506020</v>
      </c>
      <c r="D100" s="112">
        <f t="shared" ref="D100:N100" si="15">SUM(D97+D99)</f>
        <v>1506020</v>
      </c>
      <c r="E100" s="112">
        <f t="shared" si="15"/>
        <v>2181020</v>
      </c>
      <c r="F100" s="112">
        <f t="shared" si="15"/>
        <v>1506020</v>
      </c>
      <c r="G100" s="112">
        <f t="shared" si="15"/>
        <v>35828762</v>
      </c>
      <c r="H100" s="112">
        <f t="shared" si="15"/>
        <v>1506020</v>
      </c>
      <c r="I100" s="112">
        <f t="shared" si="15"/>
        <v>1506018</v>
      </c>
      <c r="J100" s="112">
        <f t="shared" si="15"/>
        <v>1506020</v>
      </c>
      <c r="K100" s="112">
        <f t="shared" si="15"/>
        <v>2181016</v>
      </c>
      <c r="L100" s="112">
        <f t="shared" si="15"/>
        <v>1506020</v>
      </c>
      <c r="M100" s="112">
        <f t="shared" si="15"/>
        <v>1506020</v>
      </c>
      <c r="N100" s="112">
        <f t="shared" si="15"/>
        <v>1506014</v>
      </c>
      <c r="O100" s="112">
        <f>SUM(O97+O99)</f>
        <v>53744969</v>
      </c>
      <c r="P100" s="123"/>
      <c r="Q100" s="123"/>
      <c r="R100" s="124"/>
      <c r="S100" s="125"/>
    </row>
    <row r="101" spans="1:19" x14ac:dyDescent="0.2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128"/>
      <c r="P101" s="75"/>
      <c r="Q101" s="75"/>
      <c r="S101" s="125"/>
    </row>
    <row r="102" spans="1:19" x14ac:dyDescent="0.25">
      <c r="A102" s="158">
        <v>3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75"/>
      <c r="Q102" s="75"/>
      <c r="S102" s="125"/>
    </row>
    <row r="103" spans="1:19" x14ac:dyDescent="0.2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128"/>
      <c r="P103" s="75"/>
      <c r="Q103" s="75"/>
      <c r="S103" s="125"/>
    </row>
    <row r="104" spans="1:19" x14ac:dyDescent="0.2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128"/>
      <c r="P104" s="75"/>
      <c r="Q104" s="75"/>
      <c r="S104" s="125"/>
    </row>
    <row r="105" spans="1:19" x14ac:dyDescent="0.2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128"/>
      <c r="P105" s="75"/>
      <c r="Q105" s="75"/>
    </row>
    <row r="106" spans="1:19" x14ac:dyDescent="0.2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128"/>
      <c r="P106" s="75"/>
      <c r="Q106" s="75"/>
    </row>
    <row r="107" spans="1:19" x14ac:dyDescent="0.2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128"/>
      <c r="P107" s="75"/>
      <c r="Q107" s="75"/>
    </row>
    <row r="108" spans="1:19" x14ac:dyDescent="0.2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128"/>
      <c r="P108" s="75"/>
      <c r="Q108" s="75"/>
    </row>
    <row r="109" spans="1:19" x14ac:dyDescent="0.2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128"/>
      <c r="P109" s="75"/>
      <c r="Q109" s="75"/>
    </row>
    <row r="110" spans="1:19" x14ac:dyDescent="0.2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128"/>
      <c r="P110" s="75"/>
      <c r="Q110" s="75"/>
    </row>
    <row r="111" spans="1:19" x14ac:dyDescent="0.2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128"/>
      <c r="P111" s="75"/>
      <c r="Q111" s="75"/>
    </row>
    <row r="112" spans="1:19" x14ac:dyDescent="0.2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128"/>
      <c r="P112" s="75"/>
      <c r="Q112" s="75"/>
    </row>
    <row r="113" spans="2:17" x14ac:dyDescent="0.2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128"/>
      <c r="P113" s="75"/>
      <c r="Q113" s="75"/>
    </row>
  </sheetData>
  <mergeCells count="6">
    <mergeCell ref="A102:O102"/>
    <mergeCell ref="A2:O2"/>
    <mergeCell ref="A3:O3"/>
    <mergeCell ref="A4:O4"/>
    <mergeCell ref="A61:O61"/>
    <mergeCell ref="A63:O63"/>
  </mergeCells>
  <printOptions horizontalCentered="1"/>
  <pageMargins left="0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Kiemelt ei. </vt:lpstr>
      <vt:lpstr>Kiadások mük., felhalm. </vt:lpstr>
      <vt:lpstr>Bevételek műk., felhalm. </vt:lpstr>
      <vt:lpstr>Tartalék</vt:lpstr>
      <vt:lpstr>Felhasználási üt.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Admin</cp:lastModifiedBy>
  <cp:lastPrinted>2020-09-28T13:17:26Z</cp:lastPrinted>
  <dcterms:created xsi:type="dcterms:W3CDTF">2020-09-28T12:36:08Z</dcterms:created>
  <dcterms:modified xsi:type="dcterms:W3CDTF">2020-09-30T05:05:55Z</dcterms:modified>
</cp:coreProperties>
</file>