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firstSheet="2" activeTab="2"/>
  </bookViews>
  <sheets>
    <sheet name="Kiemelt előirányzatok" sheetId="1" r:id="rId1"/>
    <sheet name="Kiadások működési, felhalmozási" sheetId="2" r:id="rId2"/>
    <sheet name="Bevételek működési,felhalmozási" sheetId="3" r:id="rId3"/>
    <sheet name="Létszám" sheetId="4" r:id="rId4"/>
    <sheet name="Beruházás,m felújítás" sheetId="5" r:id="rId5"/>
    <sheet name="Tartalék" sheetId="6" r:id="rId6"/>
    <sheet name="Szociális" sheetId="7" r:id="rId7"/>
    <sheet name="Adott támogatás" sheetId="8" r:id="rId8"/>
    <sheet name="Felhasználási ütemterv" sheetId="9" r:id="rId9"/>
    <sheet name="Munka1" sheetId="10" r:id="rId10"/>
  </sheets>
  <definedNames/>
  <calcPr fullCalcOnLoad="1"/>
</workbook>
</file>

<file path=xl/sharedStrings.xml><?xml version="1.0" encoding="utf-8"?>
<sst xmlns="http://schemas.openxmlformats.org/spreadsheetml/2006/main" count="427" uniqueCount="264">
  <si>
    <t>Nemeskér  Község Önkormányzata  2019. évi költségvetése</t>
  </si>
  <si>
    <t xml:space="preserve">1. sz. melléklet a  2/2019.(II.26.) sz. önkormányzati rendelethez </t>
  </si>
  <si>
    <t>Nemeskér  Község Önkormányzatának  2019. évi költségvetése</t>
  </si>
  <si>
    <t>Az egységes rovatrend szerint a kiemelt kiadási és bevételi jogcímek</t>
  </si>
  <si>
    <t xml:space="preserve"> </t>
  </si>
  <si>
    <t>forint</t>
  </si>
  <si>
    <t xml:space="preserve">Megnevezés </t>
  </si>
  <si>
    <t>Eredeti ei.</t>
  </si>
  <si>
    <t>Módosított ei.   2019.06.30.</t>
  </si>
  <si>
    <t>Módosított ei.   2019.12.31.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</si>
  <si>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</si>
  <si>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</si>
  <si>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</si>
  <si>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</si>
  <si>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</si>
  <si>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</si>
  <si>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</si>
  <si>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</si>
  <si>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</si>
  <si>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</si>
  <si>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</si>
  <si>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</si>
  <si>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 xml:space="preserve">B2Felhalmozási c.támogatás áh.belülről </t>
  </si>
  <si>
    <t>B3. Közhatalmi bevételek</t>
  </si>
  <si>
    <t>B4. Működési bevételek</t>
  </si>
  <si>
    <t xml:space="preserve">B6 Működési célú átvett pénzeszközök </t>
  </si>
  <si>
    <t>B1-7. Költségvetési bevételek</t>
  </si>
  <si>
    <t>B8. Finanszírozási bevételek</t>
  </si>
  <si>
    <t>BEVÉTELEK ÖSSZESEN (B1-8)</t>
  </si>
  <si>
    <t xml:space="preserve">A helyi önkormányzat 2019. költségvetési mérlege közgazdasági tagolásban </t>
  </si>
  <si>
    <t>Kiadások</t>
  </si>
  <si>
    <t>Rovat megnevezése</t>
  </si>
  <si>
    <t>Rovat-szám</t>
  </si>
  <si>
    <t>Módosított ei.  2019.06.30.</t>
  </si>
  <si>
    <t>Módosított ei. 2019.12.31.</t>
  </si>
  <si>
    <t>Kötelező feladatok</t>
  </si>
  <si>
    <t>Önként vállalt feladat</t>
  </si>
  <si>
    <t>Törvény szerinti illetmény</t>
  </si>
  <si>
    <t>K1101</t>
  </si>
  <si>
    <t>Céljuttatás, projektprémium</t>
  </si>
  <si>
    <t>K1103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</si>
  <si>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</si>
  <si>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</si>
  <si>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</si>
  <si>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</si>
  <si>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</si>
  <si>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</si>
  <si>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Készletbeszerzés </t>
  </si>
  <si>
    <t>K31</t>
  </si>
  <si>
    <t xml:space="preserve">Kommunikációs szolgáltatások </t>
  </si>
  <si>
    <t>K32</t>
  </si>
  <si>
    <t xml:space="preserve">Szolgáltatási kiadások </t>
  </si>
  <si>
    <t>K33</t>
  </si>
  <si>
    <t>Különféle befizetések és egyéb dologi kiadások</t>
  </si>
  <si>
    <t>K35</t>
  </si>
  <si>
    <t xml:space="preserve">Dologi kiadások </t>
  </si>
  <si>
    <t>K3</t>
  </si>
  <si>
    <t>Egyéb nem intézményi ellátások</t>
  </si>
  <si>
    <t>K48</t>
  </si>
  <si>
    <t xml:space="preserve">Ellátottak pénzbeli juttatásai </t>
  </si>
  <si>
    <t>K4</t>
  </si>
  <si>
    <t>Egyéb elvonások és befizetések</t>
  </si>
  <si>
    <t>K502</t>
  </si>
  <si>
    <t>Egyéb működési célú támogatások államháztartáson belülre</t>
  </si>
  <si>
    <t>K506</t>
  </si>
  <si>
    <t>Egyéb működési célú támogatások államháztartáson kívülre</t>
  </si>
  <si>
    <t>K511</t>
  </si>
  <si>
    <t>Tartalékok-általános</t>
  </si>
  <si>
    <t>K512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</si>
  <si>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</si>
  <si>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</si>
  <si>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</si>
  <si>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</si>
  <si>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</si>
  <si>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</si>
  <si>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</si>
  <si>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Egyéb tárgyi eszköz beszerzés</t>
  </si>
  <si>
    <t>K641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</si>
  <si>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</si>
  <si>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</si>
  <si>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</si>
  <si>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</si>
  <si>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</si>
  <si>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</si>
  <si>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Felújítási célú előzetesen felszámított általános forgalmi adó</t>
  </si>
  <si>
    <t>K74</t>
  </si>
  <si>
    <t xml:space="preserve">Felújítások </t>
  </si>
  <si>
    <t>K7</t>
  </si>
  <si>
    <t>Egyéb felhalmozási c. támogatások áh.belülre</t>
  </si>
  <si>
    <t>K84</t>
  </si>
  <si>
    <t>Egyéb felhalmozási célú támogatások ÁH-n kívülre</t>
  </si>
  <si>
    <t>K89</t>
  </si>
  <si>
    <t>Egyéb felhalmozási célú kiadások</t>
  </si>
  <si>
    <t>K8</t>
  </si>
  <si>
    <t xml:space="preserve">Felhalmozási költségvetés előirányzat csoport </t>
  </si>
  <si>
    <t>Áh.belüli megelőlegezés visszafizetése</t>
  </si>
  <si>
    <t>K8141</t>
  </si>
  <si>
    <t xml:space="preserve">Finanszírozási kiadások </t>
  </si>
  <si>
    <t>K9</t>
  </si>
  <si>
    <t xml:space="preserve">A helyi önkormányzat 2019.  költségvetési mérlege közgazdasági tagolásban </t>
  </si>
  <si>
    <t>Bevétel</t>
  </si>
  <si>
    <t>Rovat-
szám</t>
  </si>
  <si>
    <t>Módosított ei. 2019.06.30.</t>
  </si>
  <si>
    <t xml:space="preserve">Önkormányzatok működési támogatásai </t>
  </si>
  <si>
    <t>B11</t>
  </si>
  <si>
    <t>Egyéb működési célú támogatások ÁH-n belülről</t>
  </si>
  <si>
    <t>B16</t>
  </si>
  <si>
    <t>Működési célú támogatások államháztartáson belülről</t>
  </si>
  <si>
    <t>B1</t>
  </si>
  <si>
    <t>Egyéb felhalmozási c. tám. Án. Belülről</t>
  </si>
  <si>
    <t>B2</t>
  </si>
  <si>
    <t xml:space="preserve">Vagyoni tipusú adók </t>
  </si>
  <si>
    <t>B34</t>
  </si>
  <si>
    <t xml:space="preserve">Termékek és szolgáltatások adói </t>
  </si>
  <si>
    <t>B35</t>
  </si>
  <si>
    <t xml:space="preserve">Közhatalmi bevételek </t>
  </si>
  <si>
    <t>B3</t>
  </si>
  <si>
    <t>Szolgáltatások ellenértéke</t>
  </si>
  <si>
    <t>B402</t>
  </si>
  <si>
    <t>Közvetített szolgáltatások ellenértéke</t>
  </si>
  <si>
    <t>B403</t>
  </si>
  <si>
    <t>Kiszámlázott áfa</t>
  </si>
  <si>
    <t>B406</t>
  </si>
  <si>
    <t>Általános forgalmi adó visszatérítése</t>
  </si>
  <si>
    <t>B407</t>
  </si>
  <si>
    <t>Kamatbevételek</t>
  </si>
  <si>
    <t>B408</t>
  </si>
  <si>
    <t>Egyéb működési bevétel</t>
  </si>
  <si>
    <t>B411</t>
  </si>
  <si>
    <t xml:space="preserve">Működési bevételek </t>
  </si>
  <si>
    <t>B4</t>
  </si>
  <si>
    <t>Működési c. átvett pénzeszközök</t>
  </si>
  <si>
    <t>B6</t>
  </si>
  <si>
    <t xml:space="preserve">Költségvetési bevételek </t>
  </si>
  <si>
    <t>B1-B6</t>
  </si>
  <si>
    <t>költségvetési egyenleg  MŰKÖDÉSI</t>
  </si>
  <si>
    <t>költségvetési egyenleg FELHALMOZÁSI</t>
  </si>
  <si>
    <t>Előző év költségvetési maradványának igénybevétele MŰKÖDÉSRE</t>
  </si>
  <si>
    <t>B8131</t>
  </si>
  <si>
    <t xml:space="preserve">Belföldi finanszírozás bevételei </t>
  </si>
  <si>
    <t>B81</t>
  </si>
  <si>
    <t xml:space="preserve">Finanszírozási bevételek </t>
  </si>
  <si>
    <t>B7-B8</t>
  </si>
  <si>
    <t>Nemeskér  Község Önkormányzat  2019. évi költségvetése</t>
  </si>
  <si>
    <t>Foglalkoztatottak létszáma (fő)</t>
  </si>
  <si>
    <t>MEGNEVEZÉS</t>
  </si>
  <si>
    <t xml:space="preserve">Költségvetési engedélyezett létszámkeret (álláshely) (fő) </t>
  </si>
  <si>
    <t>Költségvetési engedélyezett létszámkeret (álláshely) (fő) 2019.12.31.</t>
  </si>
  <si>
    <t>"A", "B" fizetési  osztály összesen</t>
  </si>
  <si>
    <t xml:space="preserve">KÖZALKALMAZOTTAK ÖSSZESEN 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</si>
  <si>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</si>
  <si>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</si>
  <si>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</si>
  <si>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</si>
  <si>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</si>
  <si>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</si>
  <si>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KÖLTSÉGVETÉSI ENGEDÉLYEZETT LÉTSZÁMKERETBE NEM TARTOZÓ FOGLALKOZTATOTTAK LÉTSZÁMA AZ IDŐSZAK VÉGÉN ÖSSZESEN </t>
  </si>
  <si>
    <t>Nemeskér Község Önkormányzat  2019. évi költségvetése</t>
  </si>
  <si>
    <t xml:space="preserve">Beruházások és felújítások </t>
  </si>
  <si>
    <t xml:space="preserve">Eredeti ei. </t>
  </si>
  <si>
    <t xml:space="preserve">Településrendezési terv módosítás </t>
  </si>
  <si>
    <t xml:space="preserve">Vízközművel kapcsolatos ingatlan beszerzés, létesítés </t>
  </si>
  <si>
    <t xml:space="preserve">Viziközmű egyéb tárgyi eszköz beszerzés </t>
  </si>
  <si>
    <t>K64</t>
  </si>
  <si>
    <t xml:space="preserve">Falugondnoki busz beszerzése </t>
  </si>
  <si>
    <t xml:space="preserve">Stihl fűkasza beszerzése (kisértékű tárgyi eszköz) </t>
  </si>
  <si>
    <t xml:space="preserve">Út- és járdafelújítás közműberuházást követően </t>
  </si>
  <si>
    <t>Művelődési ház vizesblokkjának felújítása</t>
  </si>
  <si>
    <t xml:space="preserve">Vízközművel kapcsolatos ingatlanok felújítása </t>
  </si>
  <si>
    <t xml:space="preserve">Általános- és céltartalékok </t>
  </si>
  <si>
    <t>KÖLTSÉGVETÉSI SZERV</t>
  </si>
  <si>
    <t>MINDÖSSZESEN</t>
  </si>
  <si>
    <t>Általános tartalékok</t>
  </si>
  <si>
    <t>Céltartalékok-</t>
  </si>
  <si>
    <t>Nemeskér Község Önkormányzat 2019. évi költségvetése</t>
  </si>
  <si>
    <t xml:space="preserve">Lakosságnak juttatott támogatások, szociális, rászorultsági jellegű ellátások </t>
  </si>
  <si>
    <t>Megnevezés</t>
  </si>
  <si>
    <t>Lakhatással kapcsolatos ellátások</t>
  </si>
  <si>
    <t>K46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</si>
  <si>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</si>
  <si>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</si>
  <si>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</si>
  <si>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</si>
  <si>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</si>
  <si>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</si>
  <si>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</si>
  <si>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</si>
  <si>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</si>
  <si>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</si>
  <si>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</si>
  <si>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Támogatások, kölcsönök nyújtása és törlesztése </t>
  </si>
  <si>
    <t>központi költségvetési szervek részére</t>
  </si>
  <si>
    <t>helyi önkormányzatok és költségvetési szerveik részére</t>
  </si>
  <si>
    <t>társulások és költségvetési szerveik részére</t>
  </si>
  <si>
    <t>egyéb civil szervezetek részére</t>
  </si>
  <si>
    <t xml:space="preserve">Egyéb működési célú támogatások államháztartáson kívülre </t>
  </si>
  <si>
    <t>Egyéb felhalmozási célú támogatás áh.belülre</t>
  </si>
  <si>
    <t>Egyéb felhalmozási célú támogatások áh.kívülre</t>
  </si>
  <si>
    <t>Egyéb felhalmozási kiadások</t>
  </si>
  <si>
    <t>Gépjárműadók</t>
  </si>
  <si>
    <t>B354</t>
  </si>
  <si>
    <t xml:space="preserve">Előirányzat felhasználási terv </t>
  </si>
  <si>
    <t>janár</t>
  </si>
  <si>
    <t>február</t>
  </si>
  <si>
    <t>március</t>
  </si>
  <si>
    <t>ápirilis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</si>
  <si>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</si>
  <si>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</si>
  <si>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</si>
  <si>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</si>
  <si>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</si>
  <si>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</si>
  <si>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</si>
  <si>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</si>
  <si>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</si>
  <si>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</si>
  <si>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</si>
  <si>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</si>
  <si>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</si>
  <si>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Közüzemi díjak</t>
  </si>
  <si>
    <t>K331</t>
  </si>
  <si>
    <t>Bérleti és lízing díjak</t>
  </si>
  <si>
    <t>K333</t>
  </si>
  <si>
    <t xml:space="preserve">Bérleti és lízing díjak </t>
  </si>
  <si>
    <t>Karbantartási, kisjavítási szolgáltatások</t>
  </si>
  <si>
    <t>K334</t>
  </si>
  <si>
    <t>Szakmai tevékenységet segítő szolgáltatás</t>
  </si>
  <si>
    <t>K336</t>
  </si>
  <si>
    <t>Más egyéb szolgáltatás</t>
  </si>
  <si>
    <t>K337</t>
  </si>
  <si>
    <t>Működési áfa</t>
  </si>
  <si>
    <t>K351</t>
  </si>
  <si>
    <t>Elvonások és befizetések</t>
  </si>
  <si>
    <t>K5023</t>
  </si>
  <si>
    <t>Egyéb tárgyi eszközök beszerzése, létesítése</t>
  </si>
  <si>
    <t>K6041</t>
  </si>
  <si>
    <t>Ingatlan felújítás</t>
  </si>
  <si>
    <t>Egyéb felhalmozási célú támogatások államháztartáson belülre</t>
  </si>
  <si>
    <t xml:space="preserve">Egyéb felhalmozási célú támogatások </t>
  </si>
  <si>
    <t xml:space="preserve">Költségvetési kiadások </t>
  </si>
  <si>
    <t>K1-K8</t>
  </si>
  <si>
    <t>Rovat
száma</t>
  </si>
  <si>
    <t xml:space="preserve">Önkormányzatok működési támogatásai  </t>
  </si>
  <si>
    <t xml:space="preserve">Felhalmozási célő támogatás áh. Belülről </t>
  </si>
  <si>
    <t>Egyéb működési bevételek</t>
  </si>
  <si>
    <t>Egyéb működési célú átvett pénzeszközök</t>
  </si>
  <si>
    <t xml:space="preserve">Működési célú átvett pénzeszközök </t>
  </si>
  <si>
    <t>B1-B7</t>
  </si>
  <si>
    <t>Előző év költségvetési maradványának igénybevétele</t>
  </si>
  <si>
    <t>B813</t>
  </si>
  <si>
    <t>Finansízrozási bevételek</t>
  </si>
  <si>
    <t>Egyéb felhalmozási célú támogatások államháztartások kívülre</t>
  </si>
  <si>
    <t xml:space="preserve">Egyéb felhalmozási célőú támogatások bevételek áh. belülről </t>
  </si>
  <si>
    <t>B25</t>
  </si>
  <si>
    <t>B65</t>
  </si>
  <si>
    <t xml:space="preserve">1. melléklet a   4 /2020.(VII.15.)  önkormányzati rendelethez </t>
  </si>
  <si>
    <t>2/1. melléklet a 4/2020.(VII.15.)  önkormányzati rendelethez</t>
  </si>
  <si>
    <t>2/2.  melléklet a 4/2020.(VII.15.)  önkormányzati rendelethez</t>
  </si>
  <si>
    <t xml:space="preserve">3. melléklet a   4 /2020.(VII.15.) önkormányzati rendelethez </t>
  </si>
  <si>
    <t xml:space="preserve">4. melléklet a    4/2020.(VII.15 .) önkormányzati rendelethez </t>
  </si>
  <si>
    <t xml:space="preserve">5. melléklet a   4 /2020.VII.15.) önkormányzati rendelethez </t>
  </si>
  <si>
    <t>6. melléklet a   4/2020.(VII.15.) önkormányzati rendelethez</t>
  </si>
  <si>
    <t>7. melléklet a  4/2020.(VII.15.) önkormányzati rendelethez</t>
  </si>
  <si>
    <t>10. melléklet a    4/2020./(VII.15.) 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</si>
</sst>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\ _F_t_-;\-* #,##0\ _F_t_-;_-* &quot;-&quot;??\ _F_t_-;_-@_-"/>
    <numFmt numFmtId="167" formatCode="\ ##########"/>
    <numFmt numFmtId="168" formatCode="0__"/>
    <numFmt numFmtId="169" formatCode="#&quot; &quot;?/2"/>
    <numFmt numFmtId="170" formatCode="[$-40E]yyyy/\ mmmm;@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i/>
      <u val="single"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1"/>
      <color indexed="8"/>
      <name val="Times New Roman"/>
      <family val="1"/>
    </font>
    <font>
      <sz val="10"/>
      <name val="Arial CE"/>
      <family val="0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i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Accounting"/>
      <sz val="11"/>
      <color indexed="8"/>
      <name val="Calibri"/>
      <family val="2"/>
    </font>
    <font>
      <sz val="10"/>
      <color indexed="8"/>
      <name val="Calibri"/>
      <family val="2"/>
    </font>
    <font>
      <b/>
      <i/>
      <u val="singleAccounting"/>
      <sz val="11"/>
      <color indexed="8"/>
      <name val="Times New Roman"/>
      <family val="1"/>
    </font>
    <font>
      <b/>
      <i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u val="singleAccounting"/>
      <sz val="11"/>
      <color theme="1"/>
      <name val="Calibri"/>
      <family val="2"/>
    </font>
    <font>
      <sz val="10"/>
      <color theme="1"/>
      <name val="Calibri"/>
      <family val="2"/>
    </font>
    <font>
      <b/>
      <i/>
      <u val="singleAccounting"/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4"/>
      <color theme="1"/>
      <name val="Calibri"/>
      <family val="2"/>
    </font>
    <font>
      <b/>
      <i/>
      <u val="single"/>
      <sz val="11"/>
      <color theme="1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19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63" fillId="0" borderId="0" xfId="0" applyFont="1" applyAlignment="1">
      <alignment horizontal="right"/>
    </xf>
    <xf numFmtId="0" fontId="64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166" fontId="63" fillId="0" borderId="10" xfId="4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166" fontId="64" fillId="0" borderId="10" xfId="40" applyNumberFormat="1" applyFont="1" applyBorder="1" applyAlignment="1">
      <alignment horizontal="right"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166" fontId="64" fillId="33" borderId="10" xfId="40" applyNumberFormat="1" applyFont="1" applyFill="1" applyBorder="1" applyAlignment="1">
      <alignment horizontal="right"/>
    </xf>
    <xf numFmtId="0" fontId="63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wrapText="1"/>
    </xf>
    <xf numFmtId="0" fontId="65" fillId="0" borderId="10" xfId="0" applyFont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6" fontId="0" fillId="0" borderId="10" xfId="40" applyNumberFormat="1" applyFont="1" applyBorder="1" applyAlignment="1">
      <alignment horizontal="left"/>
    </xf>
    <xf numFmtId="0" fontId="66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167" fontId="9" fillId="33" borderId="1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/>
    </xf>
    <xf numFmtId="166" fontId="0" fillId="0" borderId="10" xfId="40" applyNumberFormat="1" applyFont="1" applyBorder="1" applyAlignment="1">
      <alignment/>
    </xf>
    <xf numFmtId="0" fontId="63" fillId="0" borderId="10" xfId="0" applyFont="1" applyBorder="1" applyAlignment="1">
      <alignment/>
    </xf>
    <xf numFmtId="0" fontId="6" fillId="33" borderId="10" xfId="0" applyFont="1" applyFill="1" applyBorder="1" applyAlignment="1">
      <alignment vertical="center" wrapText="1"/>
    </xf>
    <xf numFmtId="167" fontId="6" fillId="33" borderId="10" xfId="0" applyNumberFormat="1" applyFont="1" applyFill="1" applyBorder="1" applyAlignment="1">
      <alignment vertical="center"/>
    </xf>
    <xf numFmtId="166" fontId="59" fillId="0" borderId="10" xfId="40" applyNumberFormat="1" applyFont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167" fontId="2" fillId="33" borderId="10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/>
    </xf>
    <xf numFmtId="0" fontId="13" fillId="33" borderId="10" xfId="0" applyFont="1" applyFill="1" applyBorder="1" applyAlignment="1">
      <alignment/>
    </xf>
    <xf numFmtId="167" fontId="14" fillId="33" borderId="10" xfId="0" applyNumberFormat="1" applyFont="1" applyFill="1" applyBorder="1" applyAlignment="1">
      <alignment vertical="center"/>
    </xf>
    <xf numFmtId="3" fontId="14" fillId="33" borderId="10" xfId="0" applyNumberFormat="1" applyFont="1" applyFill="1" applyBorder="1" applyAlignment="1">
      <alignment/>
    </xf>
    <xf numFmtId="166" fontId="67" fillId="0" borderId="10" xfId="4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3" fontId="9" fillId="33" borderId="10" xfId="0" applyNumberFormat="1" applyFont="1" applyFill="1" applyBorder="1" applyAlignment="1">
      <alignment/>
    </xf>
    <xf numFmtId="166" fontId="68" fillId="0" borderId="10" xfId="40" applyNumberFormat="1" applyFont="1" applyBorder="1" applyAlignment="1">
      <alignment/>
    </xf>
    <xf numFmtId="166" fontId="66" fillId="0" borderId="10" xfId="40" applyNumberFormat="1" applyFont="1" applyBorder="1" applyAlignment="1">
      <alignment/>
    </xf>
    <xf numFmtId="0" fontId="66" fillId="0" borderId="10" xfId="0" applyFont="1" applyBorder="1" applyAlignment="1">
      <alignment/>
    </xf>
    <xf numFmtId="0" fontId="66" fillId="0" borderId="0" xfId="0" applyFont="1" applyAlignment="1">
      <alignment/>
    </xf>
    <xf numFmtId="0" fontId="68" fillId="0" borderId="0" xfId="0" applyFont="1" applyAlignment="1">
      <alignment/>
    </xf>
    <xf numFmtId="168" fontId="9" fillId="33" borderId="10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64" fillId="0" borderId="10" xfId="0" applyFont="1" applyBorder="1" applyAlignment="1">
      <alignment/>
    </xf>
    <xf numFmtId="166" fontId="69" fillId="0" borderId="10" xfId="4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0" fontId="15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70" fillId="33" borderId="0" xfId="0" applyFont="1" applyFill="1" applyAlignment="1">
      <alignment horizontal="center"/>
    </xf>
    <xf numFmtId="0" fontId="0" fillId="0" borderId="11" xfId="0" applyBorder="1" applyAlignment="1">
      <alignment horizontal="left"/>
    </xf>
    <xf numFmtId="0" fontId="71" fillId="0" borderId="0" xfId="0" applyFont="1" applyAlignment="1">
      <alignment horizontal="center"/>
    </xf>
    <xf numFmtId="169" fontId="4" fillId="33" borderId="11" xfId="0" applyNumberFormat="1" applyFont="1" applyFill="1" applyBorder="1" applyAlignment="1">
      <alignment horizontal="left"/>
    </xf>
    <xf numFmtId="169" fontId="63" fillId="0" borderId="11" xfId="0" applyNumberFormat="1" applyFont="1" applyBorder="1" applyAlignment="1">
      <alignment horizontal="left"/>
    </xf>
    <xf numFmtId="169" fontId="6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63" fillId="33" borderId="10" xfId="0" applyNumberFormat="1" applyFont="1" applyFill="1" applyBorder="1" applyAlignment="1">
      <alignment/>
    </xf>
    <xf numFmtId="166" fontId="63" fillId="0" borderId="10" xfId="40" applyNumberFormat="1" applyFont="1" applyBorder="1" applyAlignment="1">
      <alignment/>
    </xf>
    <xf numFmtId="3" fontId="64" fillId="33" borderId="10" xfId="0" applyNumberFormat="1" applyFont="1" applyFill="1" applyBorder="1" applyAlignment="1">
      <alignment/>
    </xf>
    <xf numFmtId="166" fontId="64" fillId="0" borderId="10" xfId="40" applyNumberFormat="1" applyFont="1" applyBorder="1" applyAlignment="1">
      <alignment/>
    </xf>
    <xf numFmtId="0" fontId="59" fillId="0" borderId="0" xfId="0" applyFont="1" applyAlignment="1">
      <alignment/>
    </xf>
    <xf numFmtId="0" fontId="16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3" fontId="64" fillId="33" borderId="10" xfId="0" applyNumberFormat="1" applyFont="1" applyFill="1" applyBorder="1" applyAlignment="1">
      <alignment horizontal="right"/>
    </xf>
    <xf numFmtId="0" fontId="1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17" fillId="0" borderId="10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7" fillId="0" borderId="10" xfId="54" applyFont="1" applyFill="1" applyBorder="1" applyAlignment="1">
      <alignment horizontal="left" vertical="center" wrapText="1"/>
      <protection/>
    </xf>
    <xf numFmtId="0" fontId="1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6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3" fontId="63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/>
    </xf>
    <xf numFmtId="3" fontId="64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3" fontId="63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64" fillId="0" borderId="10" xfId="0" applyFont="1" applyBorder="1" applyAlignment="1">
      <alignment horizontal="center" wrapText="1"/>
    </xf>
    <xf numFmtId="3" fontId="64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0" fillId="0" borderId="10" xfId="0" applyBorder="1" applyAlignment="1">
      <alignment/>
    </xf>
    <xf numFmtId="3" fontId="63" fillId="0" borderId="10" xfId="0" applyNumberFormat="1" applyFont="1" applyBorder="1" applyAlignment="1">
      <alignment/>
    </xf>
    <xf numFmtId="0" fontId="1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166" fontId="59" fillId="0" borderId="10" xfId="40" applyNumberFormat="1" applyFont="1" applyBorder="1" applyAlignment="1">
      <alignment/>
    </xf>
    <xf numFmtId="3" fontId="64" fillId="0" borderId="10" xfId="0" applyNumberFormat="1" applyFont="1" applyBorder="1" applyAlignment="1">
      <alignment horizontal="right"/>
    </xf>
    <xf numFmtId="0" fontId="59" fillId="0" borderId="10" xfId="0" applyFont="1" applyBorder="1" applyAlignment="1">
      <alignment/>
    </xf>
    <xf numFmtId="3" fontId="64" fillId="0" borderId="10" xfId="0" applyNumberFormat="1" applyFont="1" applyBorder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3" fontId="22" fillId="0" borderId="0" xfId="0" applyNumberFormat="1" applyFont="1" applyAlignment="1">
      <alignment horizontal="center" wrapText="1"/>
    </xf>
    <xf numFmtId="0" fontId="2" fillId="0" borderId="0" xfId="0" applyFont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 horizontal="right"/>
    </xf>
    <xf numFmtId="3" fontId="66" fillId="0" borderId="10" xfId="0" applyNumberFormat="1" applyFont="1" applyBorder="1" applyAlignment="1">
      <alignment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left" vertical="center"/>
    </xf>
    <xf numFmtId="0" fontId="16" fillId="33" borderId="10" xfId="0" applyFont="1" applyFill="1" applyBorder="1" applyAlignment="1">
      <alignment vertical="center" wrapText="1"/>
    </xf>
    <xf numFmtId="3" fontId="63" fillId="0" borderId="0" xfId="0" applyNumberFormat="1" applyFont="1" applyAlignment="1">
      <alignment horizontal="right"/>
    </xf>
    <xf numFmtId="3" fontId="6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64" fillId="0" borderId="0" xfId="0" applyFont="1" applyAlignment="1">
      <alignment/>
    </xf>
    <xf numFmtId="3" fontId="2" fillId="0" borderId="0" xfId="0" applyNumberFormat="1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170" fontId="23" fillId="0" borderId="10" xfId="0" applyNumberFormat="1" applyFont="1" applyBorder="1" applyAlignment="1">
      <alignment horizontal="center"/>
    </xf>
    <xf numFmtId="170" fontId="24" fillId="0" borderId="10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 wrapText="1"/>
    </xf>
    <xf numFmtId="3" fontId="9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63" fillId="0" borderId="0" xfId="0" applyNumberFormat="1" applyFont="1" applyAlignment="1">
      <alignment/>
    </xf>
    <xf numFmtId="167" fontId="2" fillId="0" borderId="10" xfId="0" applyNumberFormat="1" applyFont="1" applyFill="1" applyBorder="1" applyAlignment="1">
      <alignment vertical="center"/>
    </xf>
    <xf numFmtId="3" fontId="9" fillId="0" borderId="10" xfId="0" applyNumberFormat="1" applyFont="1" applyBorder="1" applyAlignment="1">
      <alignment/>
    </xf>
    <xf numFmtId="0" fontId="6" fillId="34" borderId="10" xfId="0" applyFont="1" applyFill="1" applyBorder="1" applyAlignment="1">
      <alignment vertical="center" wrapText="1"/>
    </xf>
    <xf numFmtId="167" fontId="6" fillId="34" borderId="10" xfId="0" applyNumberFormat="1" applyFont="1" applyFill="1" applyBorder="1" applyAlignment="1">
      <alignment vertical="center"/>
    </xf>
    <xf numFmtId="3" fontId="8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3" fontId="6" fillId="34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0" fontId="14" fillId="33" borderId="10" xfId="0" applyFont="1" applyFill="1" applyBorder="1" applyAlignment="1">
      <alignment/>
    </xf>
    <xf numFmtId="3" fontId="25" fillId="33" borderId="10" xfId="0" applyNumberFormat="1" applyFont="1" applyFill="1" applyBorder="1" applyAlignment="1">
      <alignment/>
    </xf>
    <xf numFmtId="0" fontId="72" fillId="33" borderId="0" xfId="0" applyFont="1" applyFill="1" applyAlignment="1">
      <alignment/>
    </xf>
    <xf numFmtId="170" fontId="9" fillId="0" borderId="10" xfId="0" applyNumberFormat="1" applyFont="1" applyBorder="1" applyAlignment="1">
      <alignment horizontal="center"/>
    </xf>
    <xf numFmtId="168" fontId="2" fillId="0" borderId="10" xfId="0" applyNumberFormat="1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3" fontId="8" fillId="33" borderId="10" xfId="0" applyNumberFormat="1" applyFont="1" applyFill="1" applyBorder="1" applyAlignment="1">
      <alignment/>
    </xf>
    <xf numFmtId="0" fontId="64" fillId="33" borderId="0" xfId="0" applyFont="1" applyFill="1" applyAlignment="1">
      <alignment/>
    </xf>
    <xf numFmtId="0" fontId="11" fillId="33" borderId="1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6" fillId="33" borderId="0" xfId="0" applyNumberFormat="1" applyFont="1" applyFill="1" applyAlignment="1">
      <alignment/>
    </xf>
    <xf numFmtId="3" fontId="23" fillId="0" borderId="1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63" fillId="0" borderId="0" xfId="0" applyNumberFormat="1" applyFont="1" applyAlignment="1">
      <alignment horizontal="left"/>
    </xf>
    <xf numFmtId="0" fontId="63" fillId="0" borderId="0" xfId="0" applyFont="1" applyAlignment="1">
      <alignment horizontal="left"/>
    </xf>
    <xf numFmtId="3" fontId="8" fillId="0" borderId="10" xfId="0" applyNumberFormat="1" applyFont="1" applyBorder="1" applyAlignment="1">
      <alignment/>
    </xf>
    <xf numFmtId="0" fontId="6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/>
    </xf>
    <xf numFmtId="3" fontId="8" fillId="35" borderId="10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6" fillId="0" borderId="0" xfId="0" applyNumberFormat="1" applyFont="1" applyAlignment="1">
      <alignment horizontal="left"/>
    </xf>
    <xf numFmtId="3" fontId="64" fillId="0" borderId="0" xfId="0" applyNumberFormat="1" applyFont="1" applyAlignment="1">
      <alignment horizontal="left"/>
    </xf>
    <xf numFmtId="0" fontId="11" fillId="35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3" fillId="0" borderId="0" xfId="0" applyFont="1" applyAlignment="1">
      <alignment/>
    </xf>
    <xf numFmtId="3" fontId="6" fillId="33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167" fontId="6" fillId="0" borderId="10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3" fontId="6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73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73" fillId="0" borderId="0" xfId="0" applyFont="1" applyAlignment="1">
      <alignment/>
    </xf>
    <xf numFmtId="0" fontId="70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7" fillId="3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" fillId="0" borderId="0" xfId="0" applyFont="1" applyAlignment="1">
      <alignment/>
    </xf>
    <xf numFmtId="0" fontId="20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2" fontId="63" fillId="0" borderId="0" xfId="0" applyNumberFormat="1" applyFont="1" applyAlignment="1">
      <alignment horizontal="center"/>
    </xf>
    <xf numFmtId="12" fontId="0" fillId="0" borderId="0" xfId="0" applyNumberFormat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zoomScalePageLayoutView="0" workbookViewId="0" topLeftCell="A1">
      <selection activeCell="A13" sqref="A13"/>
    </sheetView>
  </sheetViews>
  <sheetFormatPr defaultColWidth="56.7109375" defaultRowHeight="15"/>
  <cols>
    <col min="1" max="1" width="56.8515625" style="1" customWidth="1"/>
    <col min="2" max="2" width="15.57421875" style="1" customWidth="1"/>
    <col min="3" max="3" width="18.7109375" style="1" customWidth="1"/>
    <col min="4" max="4" width="15.421875" style="1" bestFit="1" customWidth="1"/>
    <col min="5" max="254" width="9.140625" style="1" customWidth="1"/>
    <col min="255" max="255" width="56.7109375" style="1" customWidth="1"/>
    <col min="256" max="16384" width="56.7109375" style="1" bestFit="1" customWidth="1"/>
  </cols>
  <sheetData>
    <row r="2" spans="1:4" ht="15">
      <c r="A2" s="196" t="s">
        <v>255</v>
      </c>
      <c r="B2" s="196"/>
      <c r="C2" s="197"/>
      <c r="D2" s="198"/>
    </row>
    <row r="3" spans="1:4" ht="15.75">
      <c r="A3" s="199" t="s">
        <v>0</v>
      </c>
      <c r="B3" s="197"/>
      <c r="C3" s="197"/>
      <c r="D3" s="200"/>
    </row>
    <row r="4" spans="1:2" ht="15" customHeight="1" hidden="1">
      <c r="A4" s="196" t="s">
        <v>1</v>
      </c>
      <c r="B4" s="196"/>
    </row>
    <row r="5" spans="1:2" ht="15.75" customHeight="1" hidden="1">
      <c r="A5" s="199" t="s">
        <v>2</v>
      </c>
      <c r="B5" s="201"/>
    </row>
    <row r="6" spans="1:4" ht="15.75" customHeight="1">
      <c r="A6" s="202" t="s">
        <v>3</v>
      </c>
      <c r="B6" s="202"/>
      <c r="C6" s="202"/>
      <c r="D6" s="200"/>
    </row>
    <row r="8" ht="15">
      <c r="I8" s="1" t="s">
        <v>4</v>
      </c>
    </row>
    <row r="12" spans="1:4" ht="15">
      <c r="A12" s="2"/>
      <c r="B12" s="3"/>
      <c r="D12" s="4" t="s">
        <v>5</v>
      </c>
    </row>
    <row r="13" spans="1:4" ht="34.5" customHeight="1">
      <c r="A13" s="5" t="s">
        <v>6</v>
      </c>
      <c r="B13" s="6" t="s">
        <v>7</v>
      </c>
      <c r="C13" s="7" t="s">
        <v>8</v>
      </c>
      <c r="D13" s="7" t="s">
        <v>9</v>
      </c>
    </row>
    <row r="14" spans="1:4" ht="15">
      <c r="A14" s="8" t="s">
        <v>10</v>
      </c>
      <c r="B14" s="9">
        <v>2881144</v>
      </c>
      <c r="C14" s="10">
        <v>2732144</v>
      </c>
      <c r="D14" s="10">
        <v>4305629</v>
      </c>
    </row>
    <row r="15" spans="1:4" ht="15">
      <c r="A15" s="11" t="s">
        <v>11</v>
      </c>
      <c r="B15" s="9">
        <v>763198</v>
      </c>
      <c r="C15" s="10">
        <v>796250</v>
      </c>
      <c r="D15" s="10">
        <v>848539</v>
      </c>
    </row>
    <row r="16" spans="1:4" ht="15">
      <c r="A16" s="8" t="s">
        <v>12</v>
      </c>
      <c r="B16" s="9">
        <v>7200420</v>
      </c>
      <c r="C16" s="10">
        <v>7264593</v>
      </c>
      <c r="D16" s="10">
        <v>7473786</v>
      </c>
    </row>
    <row r="17" spans="1:4" ht="15">
      <c r="A17" s="8" t="s">
        <v>13</v>
      </c>
      <c r="B17" s="9">
        <v>1970268</v>
      </c>
      <c r="C17" s="10">
        <v>1970268</v>
      </c>
      <c r="D17" s="10">
        <v>1970268</v>
      </c>
    </row>
    <row r="18" spans="1:4" ht="15">
      <c r="A18" s="8" t="s">
        <v>14</v>
      </c>
      <c r="B18" s="9">
        <v>6334426</v>
      </c>
      <c r="C18" s="10">
        <v>6203108</v>
      </c>
      <c r="D18" s="10">
        <v>4596783</v>
      </c>
    </row>
    <row r="19" spans="1:4" ht="15">
      <c r="A19" s="8" t="s">
        <v>15</v>
      </c>
      <c r="B19" s="9">
        <v>762000</v>
      </c>
      <c r="C19" s="10">
        <v>762000</v>
      </c>
      <c r="D19" s="10">
        <v>13604408</v>
      </c>
    </row>
    <row r="20" spans="1:4" ht="15">
      <c r="A20" s="8" t="s">
        <v>16</v>
      </c>
      <c r="B20" s="9">
        <v>13362108</v>
      </c>
      <c r="C20" s="10">
        <v>13362108</v>
      </c>
      <c r="D20" s="10">
        <v>18860983</v>
      </c>
    </row>
    <row r="21" spans="1:4" ht="15">
      <c r="A21" s="8" t="s">
        <v>17</v>
      </c>
      <c r="B21" s="9"/>
      <c r="C21" s="10">
        <v>100000</v>
      </c>
      <c r="D21" s="10">
        <v>400000</v>
      </c>
    </row>
    <row r="22" spans="1:4" ht="15">
      <c r="A22" s="12" t="s">
        <v>18</v>
      </c>
      <c r="B22" s="13">
        <f>SUM(B14:B20)</f>
        <v>33273564</v>
      </c>
      <c r="C22" s="14">
        <f>SUM(C14:C21)</f>
        <v>33190471</v>
      </c>
      <c r="D22" s="14">
        <f>SUM(D14:D21)</f>
        <v>52060396</v>
      </c>
    </row>
    <row r="23" spans="1:4" ht="15">
      <c r="A23" s="12" t="s">
        <v>19</v>
      </c>
      <c r="B23" s="13">
        <v>504925</v>
      </c>
      <c r="C23" s="14">
        <v>504925</v>
      </c>
      <c r="D23" s="14">
        <v>504925</v>
      </c>
    </row>
    <row r="24" spans="1:4" s="18" customFormat="1" ht="15">
      <c r="A24" s="15" t="s">
        <v>20</v>
      </c>
      <c r="B24" s="16">
        <f>SUM(B22:B23)</f>
        <v>33778489</v>
      </c>
      <c r="C24" s="17">
        <f>SUM(C22:C23)</f>
        <v>33695396</v>
      </c>
      <c r="D24" s="17">
        <f>SUM(D22:D23)</f>
        <v>52565321</v>
      </c>
    </row>
    <row r="25" spans="1:4" ht="30" customHeight="1">
      <c r="A25" s="11" t="s">
        <v>21</v>
      </c>
      <c r="B25" s="9">
        <v>12623130</v>
      </c>
      <c r="C25" s="10">
        <v>13029240</v>
      </c>
      <c r="D25" s="10">
        <v>14679840</v>
      </c>
    </row>
    <row r="26" spans="1:4" ht="30" customHeight="1">
      <c r="A26" s="11" t="s">
        <v>22</v>
      </c>
      <c r="B26" s="9"/>
      <c r="C26" s="10"/>
      <c r="D26" s="10">
        <v>16498872</v>
      </c>
    </row>
    <row r="27" spans="1:4" ht="15">
      <c r="A27" s="8" t="s">
        <v>23</v>
      </c>
      <c r="B27" s="9">
        <v>1310000</v>
      </c>
      <c r="C27" s="10">
        <v>1310000</v>
      </c>
      <c r="D27" s="10">
        <v>1310000</v>
      </c>
    </row>
    <row r="28" spans="1:4" ht="15">
      <c r="A28" s="8" t="s">
        <v>24</v>
      </c>
      <c r="B28" s="9">
        <v>707151</v>
      </c>
      <c r="C28" s="10">
        <v>707151</v>
      </c>
      <c r="D28" s="10">
        <v>788401</v>
      </c>
    </row>
    <row r="29" spans="1:4" ht="15">
      <c r="A29" s="8" t="s">
        <v>25</v>
      </c>
      <c r="B29" s="9"/>
      <c r="C29" s="10"/>
      <c r="D29" s="10">
        <v>150000</v>
      </c>
    </row>
    <row r="30" spans="1:4" ht="15">
      <c r="A30" s="12" t="s">
        <v>26</v>
      </c>
      <c r="B30" s="13">
        <f>SUM(B25:B28)</f>
        <v>14640281</v>
      </c>
      <c r="C30" s="14">
        <f>SUM(C25:C28)</f>
        <v>15046391</v>
      </c>
      <c r="D30" s="14">
        <f>SUM(D25:D29)</f>
        <v>33427113</v>
      </c>
    </row>
    <row r="31" spans="1:4" ht="15">
      <c r="A31" s="12" t="s">
        <v>27</v>
      </c>
      <c r="B31" s="13">
        <v>19138208</v>
      </c>
      <c r="C31" s="14">
        <v>19138208</v>
      </c>
      <c r="D31" s="14">
        <v>19138208</v>
      </c>
    </row>
    <row r="32" spans="1:4" s="18" customFormat="1" ht="15">
      <c r="A32" s="15" t="s">
        <v>28</v>
      </c>
      <c r="B32" s="16">
        <f>SUM(B30:B31)</f>
        <v>33778489</v>
      </c>
      <c r="C32" s="17">
        <f>SUM(C30:C31)</f>
        <v>34184599</v>
      </c>
      <c r="D32" s="17">
        <f>SUM(D30:D31)</f>
        <v>52565321</v>
      </c>
    </row>
  </sheetData>
  <sheetProtection/>
  <mergeCells count="5">
    <mergeCell ref="A2:D2"/>
    <mergeCell ref="A3:D3"/>
    <mergeCell ref="A4:B4"/>
    <mergeCell ref="A5:B5"/>
    <mergeCell ref="A6:D6"/>
  </mergeCells>
  <printOptions horizontalCentered="1"/>
  <pageMargins left="0.11811023622047245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4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48.8515625" style="0" bestFit="1" customWidth="1"/>
    <col min="2" max="2" width="9.140625" style="0" customWidth="1"/>
    <col min="3" max="3" width="11.8515625" style="0" bestFit="1" customWidth="1"/>
    <col min="4" max="5" width="15.421875" style="0" customWidth="1"/>
    <col min="6" max="6" width="16.00390625" style="0" bestFit="1" customWidth="1"/>
    <col min="7" max="254" width="9.140625" style="0" customWidth="1"/>
    <col min="255" max="255" width="48.8515625" style="0" bestFit="1" customWidth="1"/>
  </cols>
  <sheetData>
    <row r="2" spans="1:7" ht="15.75">
      <c r="A2" s="203" t="s">
        <v>256</v>
      </c>
      <c r="B2" s="204"/>
      <c r="C2" s="204"/>
      <c r="D2" s="200"/>
      <c r="E2" s="200"/>
      <c r="F2" s="200"/>
      <c r="G2" s="200"/>
    </row>
    <row r="3" spans="1:7" ht="15.75">
      <c r="A3" s="199" t="s">
        <v>0</v>
      </c>
      <c r="B3" s="197"/>
      <c r="C3" s="197"/>
      <c r="D3" s="198"/>
      <c r="E3" s="198"/>
      <c r="F3" s="198"/>
      <c r="G3" s="198"/>
    </row>
    <row r="4" spans="1:7" ht="15.75">
      <c r="A4" s="205" t="s">
        <v>29</v>
      </c>
      <c r="B4" s="205"/>
      <c r="C4" s="205"/>
      <c r="D4" s="205"/>
      <c r="E4" s="205"/>
      <c r="F4" s="206"/>
      <c r="G4" s="206"/>
    </row>
    <row r="5" spans="1:7" ht="19.5">
      <c r="A5" s="207" t="s">
        <v>30</v>
      </c>
      <c r="B5" s="207"/>
      <c r="C5" s="207"/>
      <c r="D5" s="207"/>
      <c r="E5" s="207"/>
      <c r="F5" s="200"/>
      <c r="G5" s="200"/>
    </row>
    <row r="6" spans="1:2" ht="15">
      <c r="A6" s="18"/>
      <c r="B6" s="18"/>
    </row>
    <row r="7" spans="1:7" ht="15">
      <c r="A7" s="208"/>
      <c r="B7" s="209"/>
      <c r="C7" s="209"/>
      <c r="G7" t="s">
        <v>5</v>
      </c>
    </row>
    <row r="8" spans="1:7" ht="38.25">
      <c r="A8" s="19" t="s">
        <v>31</v>
      </c>
      <c r="B8" s="20" t="s">
        <v>32</v>
      </c>
      <c r="C8" s="21" t="s">
        <v>7</v>
      </c>
      <c r="D8" s="22" t="s">
        <v>33</v>
      </c>
      <c r="E8" s="23" t="s">
        <v>34</v>
      </c>
      <c r="F8" s="24" t="s">
        <v>35</v>
      </c>
      <c r="G8" s="23" t="s">
        <v>36</v>
      </c>
    </row>
    <row r="9" spans="1:7" s="30" customFormat="1" ht="15">
      <c r="A9" s="25" t="s">
        <v>37</v>
      </c>
      <c r="B9" s="26" t="s">
        <v>38</v>
      </c>
      <c r="C9" s="27">
        <v>149000</v>
      </c>
      <c r="D9" s="28">
        <v>489203</v>
      </c>
      <c r="E9" s="28">
        <v>1423485</v>
      </c>
      <c r="F9" s="28">
        <v>1423485</v>
      </c>
      <c r="G9" s="29"/>
    </row>
    <row r="10" spans="1:7" s="30" customFormat="1" ht="15">
      <c r="A10" s="25" t="s">
        <v>39</v>
      </c>
      <c r="B10" s="26" t="s">
        <v>40</v>
      </c>
      <c r="C10" s="27"/>
      <c r="D10" s="28"/>
      <c r="E10" s="28">
        <v>150000</v>
      </c>
      <c r="F10" s="28">
        <v>150000</v>
      </c>
      <c r="G10" s="29"/>
    </row>
    <row r="11" spans="1:7" ht="15">
      <c r="A11" s="26" t="s">
        <v>41</v>
      </c>
      <c r="B11" s="31" t="s">
        <v>42</v>
      </c>
      <c r="C11" s="32">
        <v>2732144</v>
      </c>
      <c r="D11" s="33">
        <v>2732144</v>
      </c>
      <c r="E11" s="33">
        <v>2732144</v>
      </c>
      <c r="F11" s="33">
        <v>2732144</v>
      </c>
      <c r="G11" s="34">
        <v>0</v>
      </c>
    </row>
    <row r="12" spans="1:7" ht="15">
      <c r="A12" s="35" t="s">
        <v>43</v>
      </c>
      <c r="B12" s="36" t="s">
        <v>44</v>
      </c>
      <c r="C12" s="16">
        <f>SUM(C9:C11)</f>
        <v>2881144</v>
      </c>
      <c r="D12" s="37">
        <f>SUM(D9:D11)</f>
        <v>3221347</v>
      </c>
      <c r="E12" s="37">
        <f>SUM(E9:E11)</f>
        <v>4305629</v>
      </c>
      <c r="F12" s="37">
        <f>SUM(F9:F11)</f>
        <v>4305629</v>
      </c>
      <c r="G12" s="34">
        <v>0</v>
      </c>
    </row>
    <row r="13" spans="1:7" ht="28.5">
      <c r="A13" s="38" t="s">
        <v>45</v>
      </c>
      <c r="B13" s="36" t="s">
        <v>46</v>
      </c>
      <c r="C13" s="16">
        <v>763198</v>
      </c>
      <c r="D13" s="37">
        <v>796250</v>
      </c>
      <c r="E13" s="37">
        <v>848539</v>
      </c>
      <c r="F13" s="37">
        <v>848539</v>
      </c>
      <c r="G13" s="34">
        <v>0</v>
      </c>
    </row>
    <row r="14" spans="1:7" ht="15">
      <c r="A14" s="26" t="s">
        <v>47</v>
      </c>
      <c r="B14" s="31" t="s">
        <v>48</v>
      </c>
      <c r="C14" s="32">
        <v>1200000</v>
      </c>
      <c r="D14" s="33">
        <v>1264173</v>
      </c>
      <c r="E14" s="33">
        <v>920674</v>
      </c>
      <c r="F14" s="33">
        <v>920674</v>
      </c>
      <c r="G14" s="34">
        <v>0</v>
      </c>
    </row>
    <row r="15" spans="1:7" ht="15">
      <c r="A15" s="26" t="s">
        <v>49</v>
      </c>
      <c r="B15" s="31" t="s">
        <v>50</v>
      </c>
      <c r="C15" s="32">
        <v>198000</v>
      </c>
      <c r="D15" s="33">
        <v>198000</v>
      </c>
      <c r="E15" s="33">
        <v>307158</v>
      </c>
      <c r="F15" s="33">
        <v>307158</v>
      </c>
      <c r="G15" s="34">
        <v>0</v>
      </c>
    </row>
    <row r="16" spans="1:7" ht="15">
      <c r="A16" s="26" t="s">
        <v>51</v>
      </c>
      <c r="B16" s="31" t="s">
        <v>52</v>
      </c>
      <c r="C16" s="32">
        <v>4236000</v>
      </c>
      <c r="D16" s="33">
        <v>4236000</v>
      </c>
      <c r="E16" s="33">
        <v>4679534</v>
      </c>
      <c r="F16" s="33">
        <v>4679534</v>
      </c>
      <c r="G16" s="34">
        <v>0</v>
      </c>
    </row>
    <row r="17" spans="1:7" ht="15">
      <c r="A17" s="26" t="s">
        <v>53</v>
      </c>
      <c r="B17" s="31" t="s">
        <v>54</v>
      </c>
      <c r="C17" s="32">
        <v>1566420</v>
      </c>
      <c r="D17" s="33">
        <v>1566420</v>
      </c>
      <c r="E17" s="33">
        <v>1566420</v>
      </c>
      <c r="F17" s="33">
        <v>1566420</v>
      </c>
      <c r="G17" s="34"/>
    </row>
    <row r="18" spans="1:7" ht="15">
      <c r="A18" s="38" t="s">
        <v>55</v>
      </c>
      <c r="B18" s="36" t="s">
        <v>56</v>
      </c>
      <c r="C18" s="16">
        <f>SUM(C14:C17)</f>
        <v>7200420</v>
      </c>
      <c r="D18" s="37">
        <f>SUM(D14:D17)</f>
        <v>7264593</v>
      </c>
      <c r="E18" s="37">
        <f>SUM(E14:E17)</f>
        <v>7473786</v>
      </c>
      <c r="F18" s="37">
        <f>SUM(F14:F17)</f>
        <v>7473786</v>
      </c>
      <c r="G18" s="34">
        <v>0</v>
      </c>
    </row>
    <row r="19" spans="1:7" ht="15">
      <c r="A19" s="39" t="s">
        <v>57</v>
      </c>
      <c r="B19" s="31" t="s">
        <v>58</v>
      </c>
      <c r="C19" s="32">
        <v>1970268</v>
      </c>
      <c r="D19" s="33">
        <v>1970268</v>
      </c>
      <c r="E19" s="33">
        <v>1970268</v>
      </c>
      <c r="F19" s="33">
        <v>1970268</v>
      </c>
      <c r="G19" s="34">
        <v>0</v>
      </c>
    </row>
    <row r="20" spans="1:7" ht="15">
      <c r="A20" s="40" t="s">
        <v>59</v>
      </c>
      <c r="B20" s="36" t="s">
        <v>60</v>
      </c>
      <c r="C20" s="16">
        <f>SUM(C19)</f>
        <v>1970268</v>
      </c>
      <c r="D20" s="37">
        <f>SUM(D19)</f>
        <v>1970268</v>
      </c>
      <c r="E20" s="37">
        <f>SUM(E19)</f>
        <v>1970268</v>
      </c>
      <c r="F20" s="37">
        <f>SUM(F19)</f>
        <v>1970268</v>
      </c>
      <c r="G20" s="34">
        <v>0</v>
      </c>
    </row>
    <row r="21" spans="1:7" ht="15">
      <c r="A21" s="41" t="s">
        <v>61</v>
      </c>
      <c r="B21" s="42" t="s">
        <v>62</v>
      </c>
      <c r="C21" s="32"/>
      <c r="D21" s="33">
        <v>722</v>
      </c>
      <c r="E21" s="33">
        <v>722</v>
      </c>
      <c r="F21" s="33">
        <v>722</v>
      </c>
      <c r="G21" s="34"/>
    </row>
    <row r="22" spans="1:7" ht="15">
      <c r="A22" s="43" t="s">
        <v>63</v>
      </c>
      <c r="B22" s="31" t="s">
        <v>64</v>
      </c>
      <c r="C22" s="32">
        <v>255770</v>
      </c>
      <c r="D22" s="33">
        <v>255770</v>
      </c>
      <c r="E22" s="33">
        <v>328164</v>
      </c>
      <c r="F22" s="33">
        <v>328164</v>
      </c>
      <c r="G22" s="34">
        <v>0</v>
      </c>
    </row>
    <row r="23" spans="1:7" ht="15">
      <c r="A23" s="43" t="s">
        <v>65</v>
      </c>
      <c r="B23" s="31" t="s">
        <v>66</v>
      </c>
      <c r="C23" s="32">
        <v>250000</v>
      </c>
      <c r="D23" s="33">
        <v>500000</v>
      </c>
      <c r="E23" s="33">
        <v>500000</v>
      </c>
      <c r="F23" s="33">
        <v>500000</v>
      </c>
      <c r="G23" s="34">
        <v>0</v>
      </c>
    </row>
    <row r="24" spans="1:7" ht="15">
      <c r="A24" s="44" t="s">
        <v>67</v>
      </c>
      <c r="B24" s="31" t="s">
        <v>68</v>
      </c>
      <c r="C24" s="32">
        <v>5828656</v>
      </c>
      <c r="D24" s="33">
        <v>5446616</v>
      </c>
      <c r="E24" s="33">
        <v>3767897</v>
      </c>
      <c r="F24" s="33">
        <v>3767897</v>
      </c>
      <c r="G24" s="34">
        <v>0</v>
      </c>
    </row>
    <row r="25" spans="1:7" ht="15">
      <c r="A25" s="40" t="s">
        <v>69</v>
      </c>
      <c r="B25" s="36" t="s">
        <v>70</v>
      </c>
      <c r="C25" s="16">
        <f>SUM(C21:C24)</f>
        <v>6334426</v>
      </c>
      <c r="D25" s="37">
        <f>SUM(D21:D24)</f>
        <v>6203108</v>
      </c>
      <c r="E25" s="37">
        <f>SUM(E21:E24)</f>
        <v>4596783</v>
      </c>
      <c r="F25" s="37">
        <f>SUM(F21:F24)</f>
        <v>4596783</v>
      </c>
      <c r="G25" s="34">
        <v>0</v>
      </c>
    </row>
    <row r="26" spans="1:7" ht="18">
      <c r="A26" s="45" t="s">
        <v>71</v>
      </c>
      <c r="B26" s="46"/>
      <c r="C26" s="47">
        <f>SUM(C12+C13+C18+C20+C25)</f>
        <v>19149456</v>
      </c>
      <c r="D26" s="48">
        <f>SUM(D12+D13+D18+D20+D25)</f>
        <v>19455566</v>
      </c>
      <c r="E26" s="48">
        <f>SUM(E12+E13+E18+E20+E25)</f>
        <v>19195005</v>
      </c>
      <c r="F26" s="48">
        <f>SUM(F12+F13+F18+F20+F25)</f>
        <v>19195005</v>
      </c>
      <c r="G26" s="34">
        <v>0</v>
      </c>
    </row>
    <row r="27" spans="1:8" s="55" customFormat="1" ht="12.75">
      <c r="A27" s="49" t="s">
        <v>72</v>
      </c>
      <c r="B27" s="31" t="s">
        <v>73</v>
      </c>
      <c r="C27" s="50"/>
      <c r="D27" s="51"/>
      <c r="E27" s="52">
        <v>750000</v>
      </c>
      <c r="F27" s="52">
        <v>750000</v>
      </c>
      <c r="G27" s="53"/>
      <c r="H27" s="54"/>
    </row>
    <row r="28" spans="1:7" ht="15">
      <c r="A28" s="56" t="s">
        <v>74</v>
      </c>
      <c r="B28" s="31" t="s">
        <v>75</v>
      </c>
      <c r="C28" s="32">
        <v>350000</v>
      </c>
      <c r="D28" s="33">
        <v>350000</v>
      </c>
      <c r="E28" s="33">
        <v>794812</v>
      </c>
      <c r="F28" s="33">
        <v>794812</v>
      </c>
      <c r="G28" s="34">
        <v>0</v>
      </c>
    </row>
    <row r="29" spans="1:7" ht="15">
      <c r="A29" s="56" t="s">
        <v>76</v>
      </c>
      <c r="B29" s="31" t="s">
        <v>77</v>
      </c>
      <c r="C29" s="32">
        <v>250000</v>
      </c>
      <c r="D29" s="33">
        <v>250000</v>
      </c>
      <c r="E29" s="33">
        <v>9009840</v>
      </c>
      <c r="F29" s="33">
        <v>9009840</v>
      </c>
      <c r="G29" s="34">
        <v>0</v>
      </c>
    </row>
    <row r="30" spans="1:7" ht="15">
      <c r="A30" s="25" t="s">
        <v>78</v>
      </c>
      <c r="B30" s="31" t="s">
        <v>79</v>
      </c>
      <c r="C30" s="32">
        <v>162000</v>
      </c>
      <c r="D30" s="33">
        <v>162000</v>
      </c>
      <c r="E30" s="33">
        <v>3049756</v>
      </c>
      <c r="F30" s="33">
        <v>3049756</v>
      </c>
      <c r="G30" s="34">
        <v>0</v>
      </c>
    </row>
    <row r="31" spans="1:7" ht="15">
      <c r="A31" s="57" t="s">
        <v>80</v>
      </c>
      <c r="B31" s="36" t="s">
        <v>81</v>
      </c>
      <c r="C31" s="16">
        <f>SUM(C28:C30)</f>
        <v>762000</v>
      </c>
      <c r="D31" s="37">
        <f>SUM(D28:D30)</f>
        <v>762000</v>
      </c>
      <c r="E31" s="37">
        <f>SUM(E27:E30)</f>
        <v>13604408</v>
      </c>
      <c r="F31" s="37">
        <f>SUM(F27:F30)</f>
        <v>13604408</v>
      </c>
      <c r="G31" s="34">
        <v>0</v>
      </c>
    </row>
    <row r="32" spans="1:7" ht="15">
      <c r="A32" s="39" t="s">
        <v>82</v>
      </c>
      <c r="B32" s="31" t="s">
        <v>83</v>
      </c>
      <c r="C32" s="32">
        <v>10000000</v>
      </c>
      <c r="D32" s="33">
        <v>10000000</v>
      </c>
      <c r="E32" s="33">
        <v>14329823</v>
      </c>
      <c r="F32" s="33">
        <v>14329823</v>
      </c>
      <c r="G32" s="34">
        <v>0</v>
      </c>
    </row>
    <row r="33" spans="1:7" ht="15">
      <c r="A33" s="39" t="s">
        <v>84</v>
      </c>
      <c r="B33" s="31" t="s">
        <v>85</v>
      </c>
      <c r="C33" s="32">
        <v>3362108</v>
      </c>
      <c r="D33" s="33">
        <v>3362108</v>
      </c>
      <c r="E33" s="33">
        <v>4531160</v>
      </c>
      <c r="F33" s="33">
        <v>4531160</v>
      </c>
      <c r="G33" s="34">
        <v>0</v>
      </c>
    </row>
    <row r="34" spans="1:7" ht="15">
      <c r="A34" s="40" t="s">
        <v>86</v>
      </c>
      <c r="B34" s="36" t="s">
        <v>87</v>
      </c>
      <c r="C34" s="16">
        <f>SUM(C32:C33)</f>
        <v>13362108</v>
      </c>
      <c r="D34" s="37">
        <f>SUM(D32:D33)</f>
        <v>13362108</v>
      </c>
      <c r="E34" s="37">
        <f>SUM(E32:E33)</f>
        <v>18860983</v>
      </c>
      <c r="F34" s="37">
        <f>SUM(F32:F33)</f>
        <v>18860983</v>
      </c>
      <c r="G34" s="34">
        <v>0</v>
      </c>
    </row>
    <row r="35" spans="1:7" s="58" customFormat="1" ht="15">
      <c r="A35" s="41" t="s">
        <v>88</v>
      </c>
      <c r="B35" s="42" t="s">
        <v>89</v>
      </c>
      <c r="C35" s="32"/>
      <c r="D35" s="33"/>
      <c r="E35" s="33">
        <v>100000</v>
      </c>
      <c r="F35" s="33">
        <v>100000</v>
      </c>
      <c r="G35" s="34"/>
    </row>
    <row r="36" spans="1:7" ht="15">
      <c r="A36" s="41" t="s">
        <v>90</v>
      </c>
      <c r="B36" s="42" t="s">
        <v>91</v>
      </c>
      <c r="C36" s="32"/>
      <c r="D36" s="33">
        <v>100000</v>
      </c>
      <c r="E36" s="33">
        <v>300000</v>
      </c>
      <c r="F36" s="33">
        <v>300000</v>
      </c>
      <c r="G36" s="34"/>
    </row>
    <row r="37" spans="1:7" ht="15">
      <c r="A37" s="40" t="s">
        <v>92</v>
      </c>
      <c r="B37" s="36" t="s">
        <v>93</v>
      </c>
      <c r="C37" s="16"/>
      <c r="D37" s="37">
        <f>SUM(D36)</f>
        <v>100000</v>
      </c>
      <c r="E37" s="37">
        <f>SUM(E35:E36)</f>
        <v>400000</v>
      </c>
      <c r="F37" s="37">
        <f>SUM(F35:F36)</f>
        <v>400000</v>
      </c>
      <c r="G37" s="59"/>
    </row>
    <row r="38" spans="1:7" ht="18">
      <c r="A38" s="45" t="s">
        <v>94</v>
      </c>
      <c r="B38" s="46"/>
      <c r="C38" s="47">
        <f>SUM(C34,C31)</f>
        <v>14124108</v>
      </c>
      <c r="D38" s="60">
        <f>SUM(D37,D34,D31)</f>
        <v>14224108</v>
      </c>
      <c r="E38" s="60">
        <f>SUM(E31+E34+E37)</f>
        <v>32865391</v>
      </c>
      <c r="F38" s="60">
        <f>SUM(F31+F34+F37)</f>
        <v>32865391</v>
      </c>
      <c r="G38" s="34">
        <v>0</v>
      </c>
    </row>
    <row r="39" spans="1:7" ht="15.75">
      <c r="A39" s="61" t="s">
        <v>95</v>
      </c>
      <c r="B39" s="42" t="s">
        <v>96</v>
      </c>
      <c r="C39" s="13">
        <v>504925</v>
      </c>
      <c r="D39" s="33">
        <v>504925</v>
      </c>
      <c r="E39" s="33">
        <v>504925</v>
      </c>
      <c r="F39" s="33">
        <v>504925</v>
      </c>
      <c r="G39" s="34">
        <v>0</v>
      </c>
    </row>
    <row r="40" spans="1:7" ht="15.75">
      <c r="A40" s="62" t="s">
        <v>97</v>
      </c>
      <c r="B40" s="63" t="s">
        <v>98</v>
      </c>
      <c r="C40" s="16">
        <f>SUM(C39)</f>
        <v>504925</v>
      </c>
      <c r="D40" s="37">
        <f>SUM(D39)</f>
        <v>504925</v>
      </c>
      <c r="E40" s="37">
        <f>SUM(E39)</f>
        <v>504925</v>
      </c>
      <c r="F40" s="37">
        <f>SUM(F39)</f>
        <v>504925</v>
      </c>
      <c r="G40" s="34">
        <v>0</v>
      </c>
    </row>
    <row r="41" spans="1:7" ht="15.75">
      <c r="A41" s="64" t="s">
        <v>20</v>
      </c>
      <c r="B41" s="64"/>
      <c r="C41" s="16">
        <f>SUM(C26+C38+C40)</f>
        <v>33778489</v>
      </c>
      <c r="D41" s="37">
        <f>SUM(D26+D38+D40)</f>
        <v>34184599</v>
      </c>
      <c r="E41" s="37">
        <f>SUM(E26+E38+E40)</f>
        <v>52565321</v>
      </c>
      <c r="F41" s="37">
        <f>SUM(F26+F38+F40)</f>
        <v>52565321</v>
      </c>
      <c r="G41" s="34">
        <v>0</v>
      </c>
    </row>
    <row r="42" spans="1:2" ht="15.75">
      <c r="A42" s="65"/>
      <c r="B42" s="65"/>
    </row>
    <row r="43" spans="3:5" ht="15">
      <c r="C43" s="66"/>
      <c r="D43" s="67"/>
      <c r="E43" s="67"/>
    </row>
    <row r="44" ht="15">
      <c r="C44" s="66"/>
    </row>
  </sheetData>
  <sheetProtection/>
  <mergeCells count="5">
    <mergeCell ref="A2:G2"/>
    <mergeCell ref="A4:G4"/>
    <mergeCell ref="A5:G5"/>
    <mergeCell ref="A7:C7"/>
    <mergeCell ref="A3:G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P33"/>
  <sheetViews>
    <sheetView tabSelected="1" zoomScalePageLayoutView="0" workbookViewId="0" topLeftCell="A1">
      <selection activeCell="A4" sqref="A4:G4"/>
    </sheetView>
  </sheetViews>
  <sheetFormatPr defaultColWidth="9.140625" defaultRowHeight="15"/>
  <cols>
    <col min="1" max="1" width="45.28125" style="0" customWidth="1"/>
    <col min="2" max="2" width="10.00390625" style="0" customWidth="1"/>
    <col min="3" max="3" width="13.140625" style="0" customWidth="1"/>
    <col min="4" max="4" width="16.8515625" style="0" customWidth="1"/>
    <col min="5" max="5" width="18.140625" style="0" customWidth="1"/>
    <col min="6" max="6" width="17.8515625" style="0" customWidth="1"/>
    <col min="7" max="7" width="11.57421875" style="0" customWidth="1"/>
  </cols>
  <sheetData>
    <row r="4" spans="1:7" ht="15.75">
      <c r="A4" s="203" t="s">
        <v>257</v>
      </c>
      <c r="B4" s="204"/>
      <c r="C4" s="204"/>
      <c r="D4" s="204"/>
      <c r="E4" s="204"/>
      <c r="F4" s="204"/>
      <c r="G4" s="204"/>
    </row>
    <row r="5" spans="1:8" ht="15.75">
      <c r="A5" s="199" t="s">
        <v>0</v>
      </c>
      <c r="B5" s="198"/>
      <c r="C5" s="198"/>
      <c r="D5" s="198"/>
      <c r="E5" s="198"/>
      <c r="F5" s="198"/>
      <c r="G5" s="198"/>
      <c r="H5" s="189"/>
    </row>
    <row r="6" spans="1:7" ht="19.5">
      <c r="A6" s="210" t="s">
        <v>99</v>
      </c>
      <c r="B6" s="210"/>
      <c r="C6" s="210"/>
      <c r="D6" s="210"/>
      <c r="E6" s="210"/>
      <c r="F6" s="210"/>
      <c r="G6" s="210"/>
    </row>
    <row r="7" spans="1:7" ht="19.5">
      <c r="A7" s="207" t="s">
        <v>100</v>
      </c>
      <c r="B7" s="207"/>
      <c r="C7" s="207"/>
      <c r="D7" s="207"/>
      <c r="E7" s="207"/>
      <c r="F7" s="207"/>
      <c r="G7" s="207"/>
    </row>
    <row r="8" spans="1:7" ht="19.5">
      <c r="A8" s="68"/>
      <c r="B8" s="70"/>
      <c r="C8" s="70"/>
      <c r="D8" s="70"/>
      <c r="E8" s="70"/>
      <c r="F8" s="70"/>
      <c r="G8" s="70"/>
    </row>
    <row r="9" spans="1:7" ht="19.5">
      <c r="A9" s="68"/>
      <c r="B9" s="70"/>
      <c r="C9" s="70"/>
      <c r="D9" s="70"/>
      <c r="E9" s="70"/>
      <c r="F9" s="70"/>
      <c r="G9" s="70"/>
    </row>
    <row r="10" spans="1:11" ht="15.75">
      <c r="A10" s="71"/>
      <c r="B10" s="72"/>
      <c r="C10" s="72"/>
      <c r="D10" s="72"/>
      <c r="E10" s="72"/>
      <c r="F10" s="72"/>
      <c r="G10" s="69" t="s">
        <v>5</v>
      </c>
      <c r="H10" s="73"/>
      <c r="I10" s="73"/>
      <c r="J10" s="74"/>
      <c r="K10" s="74"/>
    </row>
    <row r="11" spans="1:11" ht="37.5" customHeight="1">
      <c r="A11" s="19" t="s">
        <v>31</v>
      </c>
      <c r="B11" s="20" t="s">
        <v>101</v>
      </c>
      <c r="C11" s="21" t="s">
        <v>7</v>
      </c>
      <c r="D11" s="21" t="s">
        <v>102</v>
      </c>
      <c r="E11" s="21" t="s">
        <v>34</v>
      </c>
      <c r="F11" s="24" t="s">
        <v>35</v>
      </c>
      <c r="G11" s="23" t="s">
        <v>36</v>
      </c>
      <c r="H11" s="75"/>
      <c r="I11" s="75"/>
      <c r="J11" s="75"/>
      <c r="K11" s="75"/>
    </row>
    <row r="12" spans="1:7" ht="15">
      <c r="A12" s="26" t="s">
        <v>103</v>
      </c>
      <c r="B12" s="25" t="s">
        <v>104</v>
      </c>
      <c r="C12" s="76">
        <v>12623130</v>
      </c>
      <c r="D12" s="77">
        <v>12655985</v>
      </c>
      <c r="E12" s="77">
        <v>13755999</v>
      </c>
      <c r="F12" s="77">
        <v>13755999</v>
      </c>
      <c r="G12" s="34">
        <v>0</v>
      </c>
    </row>
    <row r="13" spans="1:7" ht="15">
      <c r="A13" s="26" t="s">
        <v>105</v>
      </c>
      <c r="B13" s="25" t="s">
        <v>106</v>
      </c>
      <c r="C13" s="76"/>
      <c r="D13" s="77">
        <v>373255</v>
      </c>
      <c r="E13" s="77">
        <v>923841</v>
      </c>
      <c r="F13" s="77">
        <v>923841</v>
      </c>
      <c r="G13" s="34"/>
    </row>
    <row r="14" spans="1:7" ht="28.5">
      <c r="A14" s="38" t="s">
        <v>107</v>
      </c>
      <c r="B14" s="57" t="s">
        <v>108</v>
      </c>
      <c r="C14" s="78">
        <f>SUM(C12)</f>
        <v>12623130</v>
      </c>
      <c r="D14" s="79">
        <f>SUM(D12:D13)</f>
        <v>13029240</v>
      </c>
      <c r="E14" s="79">
        <f>SUM(E12:E13)</f>
        <v>14679840</v>
      </c>
      <c r="F14" s="79">
        <f>SUM(F12:F13)</f>
        <v>14679840</v>
      </c>
      <c r="G14" s="34">
        <v>0</v>
      </c>
    </row>
    <row r="15" spans="1:7" s="80" customFormat="1" ht="15">
      <c r="A15" s="38" t="s">
        <v>109</v>
      </c>
      <c r="B15" s="57" t="s">
        <v>110</v>
      </c>
      <c r="C15" s="78"/>
      <c r="D15" s="79"/>
      <c r="E15" s="79">
        <v>16498872</v>
      </c>
      <c r="F15" s="79">
        <v>16498872</v>
      </c>
      <c r="G15" s="59"/>
    </row>
    <row r="16" spans="1:7" ht="15">
      <c r="A16" s="26" t="s">
        <v>111</v>
      </c>
      <c r="B16" s="25" t="s">
        <v>112</v>
      </c>
      <c r="C16" s="76">
        <v>650000</v>
      </c>
      <c r="D16" s="77">
        <v>650000</v>
      </c>
      <c r="E16" s="77">
        <v>650000</v>
      </c>
      <c r="F16" s="77">
        <v>650000</v>
      </c>
      <c r="G16" s="34">
        <v>0</v>
      </c>
    </row>
    <row r="17" spans="1:16" ht="15">
      <c r="A17" s="26" t="s">
        <v>113</v>
      </c>
      <c r="B17" s="25" t="s">
        <v>114</v>
      </c>
      <c r="C17" s="76">
        <v>660000</v>
      </c>
      <c r="D17" s="77">
        <v>660000</v>
      </c>
      <c r="E17" s="77">
        <v>660000</v>
      </c>
      <c r="F17" s="77">
        <v>660000</v>
      </c>
      <c r="G17" s="34">
        <v>0</v>
      </c>
      <c r="O17" s="55"/>
      <c r="P17" s="55"/>
    </row>
    <row r="18" spans="1:16" ht="15">
      <c r="A18" s="38" t="s">
        <v>115</v>
      </c>
      <c r="B18" s="57" t="s">
        <v>116</v>
      </c>
      <c r="C18" s="78">
        <f>SUM(C16:C17)</f>
        <v>1310000</v>
      </c>
      <c r="D18" s="79">
        <f>SUM(D16:D17)</f>
        <v>1310000</v>
      </c>
      <c r="E18" s="79">
        <f>SUM(E16:E17)</f>
        <v>1310000</v>
      </c>
      <c r="F18" s="79">
        <f>SUM(F16:F17)</f>
        <v>1310000</v>
      </c>
      <c r="G18" s="34">
        <v>0</v>
      </c>
      <c r="O18" s="55"/>
      <c r="P18" s="55"/>
    </row>
    <row r="19" spans="1:7" ht="15">
      <c r="A19" s="39" t="s">
        <v>117</v>
      </c>
      <c r="B19" s="25" t="s">
        <v>118</v>
      </c>
      <c r="C19" s="76">
        <v>483859</v>
      </c>
      <c r="D19" s="77">
        <v>483859</v>
      </c>
      <c r="E19" s="77">
        <v>555609</v>
      </c>
      <c r="F19" s="77">
        <v>555609</v>
      </c>
      <c r="G19" s="34">
        <v>0</v>
      </c>
    </row>
    <row r="20" spans="1:7" ht="15">
      <c r="A20" s="39" t="s">
        <v>119</v>
      </c>
      <c r="B20" s="25" t="s">
        <v>120</v>
      </c>
      <c r="C20" s="76"/>
      <c r="D20" s="77"/>
      <c r="E20" s="77">
        <v>6300</v>
      </c>
      <c r="F20" s="77">
        <v>6300</v>
      </c>
      <c r="G20" s="34"/>
    </row>
    <row r="21" spans="1:7" ht="15">
      <c r="A21" s="39" t="s">
        <v>121</v>
      </c>
      <c r="B21" s="25" t="s">
        <v>122</v>
      </c>
      <c r="C21" s="76">
        <v>113292</v>
      </c>
      <c r="D21" s="77">
        <v>113292</v>
      </c>
      <c r="E21" s="77">
        <v>116492</v>
      </c>
      <c r="F21" s="77">
        <v>116492</v>
      </c>
      <c r="G21" s="34">
        <v>0</v>
      </c>
    </row>
    <row r="22" spans="1:7" ht="15">
      <c r="A22" s="39" t="s">
        <v>123</v>
      </c>
      <c r="B22" s="25" t="s">
        <v>124</v>
      </c>
      <c r="C22" s="76"/>
      <c r="D22" s="77"/>
      <c r="E22" s="77"/>
      <c r="F22" s="77"/>
      <c r="G22" s="34"/>
    </row>
    <row r="23" spans="1:7" ht="15">
      <c r="A23" s="39" t="s">
        <v>125</v>
      </c>
      <c r="B23" s="25" t="s">
        <v>126</v>
      </c>
      <c r="C23" s="76">
        <v>60000</v>
      </c>
      <c r="D23" s="77">
        <v>60000</v>
      </c>
      <c r="E23" s="77">
        <v>60000</v>
      </c>
      <c r="F23" s="77">
        <v>60000</v>
      </c>
      <c r="G23" s="34">
        <v>0</v>
      </c>
    </row>
    <row r="24" spans="1:7" ht="15">
      <c r="A24" s="39" t="s">
        <v>127</v>
      </c>
      <c r="B24" s="25" t="s">
        <v>128</v>
      </c>
      <c r="C24" s="76">
        <v>50000</v>
      </c>
      <c r="D24" s="77">
        <v>50000</v>
      </c>
      <c r="E24" s="77">
        <v>50000</v>
      </c>
      <c r="F24" s="77">
        <v>50000</v>
      </c>
      <c r="G24" s="34"/>
    </row>
    <row r="25" spans="1:7" ht="15">
      <c r="A25" s="40" t="s">
        <v>129</v>
      </c>
      <c r="B25" s="57" t="s">
        <v>130</v>
      </c>
      <c r="C25" s="78">
        <f>SUM(C19:C24)</f>
        <v>707151</v>
      </c>
      <c r="D25" s="79">
        <f>SUM(D19:D24)</f>
        <v>707151</v>
      </c>
      <c r="E25" s="79">
        <f>SUM(E19:E24)</f>
        <v>788401</v>
      </c>
      <c r="F25" s="79">
        <f>SUM(F19:F24)</f>
        <v>788401</v>
      </c>
      <c r="G25" s="34">
        <v>0</v>
      </c>
    </row>
    <row r="26" spans="1:7" ht="15">
      <c r="A26" s="40" t="s">
        <v>131</v>
      </c>
      <c r="B26" s="57" t="s">
        <v>132</v>
      </c>
      <c r="C26" s="78"/>
      <c r="D26" s="79"/>
      <c r="E26" s="79">
        <v>150000</v>
      </c>
      <c r="F26" s="79">
        <v>150000</v>
      </c>
      <c r="G26" s="34"/>
    </row>
    <row r="27" spans="1:9" ht="15.75">
      <c r="A27" s="81" t="s">
        <v>133</v>
      </c>
      <c r="B27" s="82" t="s">
        <v>134</v>
      </c>
      <c r="C27" s="78">
        <f>SUM(C25,C18,C14)</f>
        <v>14640281</v>
      </c>
      <c r="D27" s="79">
        <f>SUM(D25,D18,D14)</f>
        <v>15046391</v>
      </c>
      <c r="E27" s="79">
        <f>SUM(E14+E15+E18+E25+E26)</f>
        <v>33427113</v>
      </c>
      <c r="F27" s="79">
        <f>SUM(F14+F15+F18+F25+F26)</f>
        <v>33427113</v>
      </c>
      <c r="G27" s="34">
        <v>0</v>
      </c>
      <c r="I27" s="1"/>
    </row>
    <row r="28" spans="1:7" ht="15.75">
      <c r="A28" s="64" t="s">
        <v>135</v>
      </c>
      <c r="B28" s="82"/>
      <c r="C28" s="83">
        <v>-4481519</v>
      </c>
      <c r="D28" s="79">
        <v>-4409175</v>
      </c>
      <c r="E28" s="79">
        <v>-2266764</v>
      </c>
      <c r="F28" s="79">
        <v>-2266764</v>
      </c>
      <c r="G28" s="34">
        <v>0</v>
      </c>
    </row>
    <row r="29" spans="1:7" ht="15.75">
      <c r="A29" s="64" t="s">
        <v>136</v>
      </c>
      <c r="B29" s="82"/>
      <c r="C29" s="78">
        <v>-14124108</v>
      </c>
      <c r="D29" s="79">
        <v>-14224108</v>
      </c>
      <c r="E29" s="79">
        <v>-16366519</v>
      </c>
      <c r="F29" s="79">
        <v>-16366519</v>
      </c>
      <c r="G29" s="34">
        <v>0</v>
      </c>
    </row>
    <row r="30" spans="1:7" ht="25.5">
      <c r="A30" s="26" t="s">
        <v>137</v>
      </c>
      <c r="B30" s="26" t="s">
        <v>138</v>
      </c>
      <c r="C30" s="76">
        <v>19138208</v>
      </c>
      <c r="D30" s="77">
        <v>19138208</v>
      </c>
      <c r="E30" s="77">
        <v>19138208</v>
      </c>
      <c r="F30" s="77">
        <v>19138208</v>
      </c>
      <c r="G30" s="34">
        <v>0</v>
      </c>
    </row>
    <row r="31" spans="1:7" ht="15">
      <c r="A31" s="84" t="s">
        <v>139</v>
      </c>
      <c r="B31" s="85" t="s">
        <v>140</v>
      </c>
      <c r="C31" s="78">
        <f>SUM(C30)</f>
        <v>19138208</v>
      </c>
      <c r="D31" s="79">
        <f>SUM(D30)</f>
        <v>19138208</v>
      </c>
      <c r="E31" s="79">
        <f>SUM(E30)</f>
        <v>19138208</v>
      </c>
      <c r="F31" s="79">
        <f>SUM(F30)</f>
        <v>19138208</v>
      </c>
      <c r="G31" s="34">
        <v>0</v>
      </c>
    </row>
    <row r="32" spans="1:7" ht="20.25" customHeight="1">
      <c r="A32" s="86" t="s">
        <v>141</v>
      </c>
      <c r="B32" s="63" t="s">
        <v>142</v>
      </c>
      <c r="C32" s="78">
        <f>SUM(C31)</f>
        <v>19138208</v>
      </c>
      <c r="D32" s="79">
        <v>19138208</v>
      </c>
      <c r="E32" s="79">
        <f>SUM(E31)</f>
        <v>19138208</v>
      </c>
      <c r="F32" s="79">
        <f>SUM(F31)</f>
        <v>19138208</v>
      </c>
      <c r="G32" s="34">
        <v>0</v>
      </c>
    </row>
    <row r="33" spans="1:7" ht="25.5" customHeight="1">
      <c r="A33" s="64" t="s">
        <v>28</v>
      </c>
      <c r="B33" s="64"/>
      <c r="C33" s="78">
        <f>SUM(C27+C32)</f>
        <v>33778489</v>
      </c>
      <c r="D33" s="79">
        <f>SUM(D27+D32)</f>
        <v>34184599</v>
      </c>
      <c r="E33" s="79">
        <f>SUM(E27+E32)</f>
        <v>52565321</v>
      </c>
      <c r="F33" s="79">
        <f>SUM(F27+F32)</f>
        <v>52565321</v>
      </c>
      <c r="G33" s="34">
        <v>0</v>
      </c>
    </row>
  </sheetData>
  <sheetProtection/>
  <mergeCells count="4">
    <mergeCell ref="A4:G4"/>
    <mergeCell ref="A6:G6"/>
    <mergeCell ref="A7:G7"/>
    <mergeCell ref="A5:G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53.28125" style="0" customWidth="1"/>
    <col min="2" max="2" width="22.8515625" style="0" customWidth="1"/>
    <col min="3" max="3" width="23.7109375" style="0" customWidth="1"/>
  </cols>
  <sheetData>
    <row r="1" spans="1:2" ht="15">
      <c r="A1" s="196"/>
      <c r="B1" s="196"/>
    </row>
    <row r="2" spans="1:3" ht="15">
      <c r="A2" s="196" t="s">
        <v>258</v>
      </c>
      <c r="B2" s="196"/>
      <c r="C2" s="200"/>
    </row>
    <row r="3" spans="1:3" ht="15.75">
      <c r="A3" s="199" t="s">
        <v>143</v>
      </c>
      <c r="B3" s="198"/>
      <c r="C3" s="200"/>
    </row>
    <row r="4" spans="1:3" ht="19.5">
      <c r="A4" s="211" t="s">
        <v>144</v>
      </c>
      <c r="B4" s="212"/>
      <c r="C4" s="200"/>
    </row>
    <row r="5" ht="15">
      <c r="A5" s="87"/>
    </row>
    <row r="6" ht="15">
      <c r="A6" s="87"/>
    </row>
    <row r="7" ht="15">
      <c r="A7" s="87"/>
    </row>
    <row r="8" ht="15">
      <c r="A8" s="87"/>
    </row>
    <row r="9" spans="1:3" ht="52.5" customHeight="1">
      <c r="A9" s="88" t="s">
        <v>145</v>
      </c>
      <c r="B9" s="88" t="s">
        <v>146</v>
      </c>
      <c r="C9" s="88" t="s">
        <v>147</v>
      </c>
    </row>
    <row r="10" spans="1:3" ht="15">
      <c r="A10" s="89" t="s">
        <v>148</v>
      </c>
      <c r="B10" s="90"/>
      <c r="C10" s="90">
        <v>1</v>
      </c>
    </row>
    <row r="11" spans="1:3" ht="21" customHeight="1">
      <c r="A11" s="91" t="s">
        <v>149</v>
      </c>
      <c r="B11" s="90"/>
      <c r="C11" s="92">
        <v>1</v>
      </c>
    </row>
    <row r="12" spans="1:3" ht="15">
      <c r="A12" s="89" t="s">
        <v>150</v>
      </c>
      <c r="B12" s="90">
        <v>1</v>
      </c>
      <c r="C12" s="90">
        <v>1</v>
      </c>
    </row>
    <row r="13" spans="1:3" ht="35.25" customHeight="1">
      <c r="A13" s="91" t="s">
        <v>151</v>
      </c>
      <c r="B13" s="92">
        <v>1</v>
      </c>
      <c r="C13" s="92">
        <v>1</v>
      </c>
    </row>
    <row r="14" spans="1:3" ht="15">
      <c r="A14" s="89" t="s">
        <v>152</v>
      </c>
      <c r="B14" s="90">
        <v>1</v>
      </c>
      <c r="C14" s="90">
        <v>1</v>
      </c>
    </row>
    <row r="15" spans="1:3" ht="25.5">
      <c r="A15" s="89" t="s">
        <v>153</v>
      </c>
      <c r="B15" s="90">
        <v>4</v>
      </c>
      <c r="C15" s="90">
        <v>4</v>
      </c>
    </row>
    <row r="16" spans="1:3" ht="26.25" customHeight="1">
      <c r="A16" s="91" t="s">
        <v>154</v>
      </c>
      <c r="B16" s="92">
        <v>5</v>
      </c>
      <c r="C16" s="92">
        <v>5</v>
      </c>
    </row>
    <row r="17" spans="1:3" ht="52.5" customHeight="1">
      <c r="A17" s="91" t="s">
        <v>155</v>
      </c>
      <c r="B17" s="93">
        <v>6</v>
      </c>
      <c r="C17" s="93">
        <v>7</v>
      </c>
    </row>
    <row r="18" spans="1:3" ht="54" customHeight="1">
      <c r="A18" s="91" t="s">
        <v>156</v>
      </c>
      <c r="B18" s="94">
        <v>6</v>
      </c>
      <c r="C18" s="94">
        <v>7</v>
      </c>
    </row>
  </sheetData>
  <sheetProtection/>
  <mergeCells count="4">
    <mergeCell ref="A1:B1"/>
    <mergeCell ref="A2:C2"/>
    <mergeCell ref="A3:C3"/>
    <mergeCell ref="A4:C4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21"/>
  <sheetViews>
    <sheetView zoomScalePageLayoutView="0" workbookViewId="0" topLeftCell="A1">
      <selection activeCell="A2" sqref="A2:D2"/>
    </sheetView>
  </sheetViews>
  <sheetFormatPr defaultColWidth="46.140625" defaultRowHeight="15"/>
  <cols>
    <col min="1" max="1" width="46.140625" style="0" customWidth="1"/>
    <col min="2" max="2" width="12.28125" style="0" customWidth="1"/>
    <col min="3" max="3" width="11.28125" style="66" bestFit="1" customWidth="1"/>
    <col min="4" max="4" width="14.7109375" style="98" customWidth="1"/>
    <col min="5" max="255" width="9.140625" style="0" customWidth="1"/>
  </cols>
  <sheetData>
    <row r="2" spans="1:4" ht="15">
      <c r="A2" s="196" t="s">
        <v>259</v>
      </c>
      <c r="B2" s="196"/>
      <c r="C2" s="196"/>
      <c r="D2" s="198"/>
    </row>
    <row r="3" spans="1:4" ht="15.75">
      <c r="A3" s="199" t="s">
        <v>157</v>
      </c>
      <c r="B3" s="201"/>
      <c r="C3" s="201"/>
      <c r="D3" s="198"/>
    </row>
    <row r="4" spans="1:4" ht="16.5" customHeight="1">
      <c r="A4" s="211" t="s">
        <v>158</v>
      </c>
      <c r="B4" s="211"/>
      <c r="C4" s="211"/>
      <c r="D4" s="198"/>
    </row>
    <row r="5" spans="1:3" ht="19.5">
      <c r="A5" s="95"/>
      <c r="B5" s="96"/>
      <c r="C5" s="97"/>
    </row>
    <row r="6" spans="1:3" ht="19.5">
      <c r="A6" s="95"/>
      <c r="B6" s="96"/>
      <c r="C6" s="97"/>
    </row>
    <row r="7" spans="1:3" ht="19.5">
      <c r="A7" s="95"/>
      <c r="B7" s="96"/>
      <c r="C7" s="97"/>
    </row>
    <row r="9" spans="1:4" ht="25.5">
      <c r="A9" s="99" t="s">
        <v>31</v>
      </c>
      <c r="B9" s="100" t="s">
        <v>32</v>
      </c>
      <c r="C9" s="101" t="s">
        <v>159</v>
      </c>
      <c r="D9" s="23" t="s">
        <v>34</v>
      </c>
    </row>
    <row r="10" spans="1:4" s="58" customFormat="1" ht="22.5" customHeight="1">
      <c r="A10" s="102" t="s">
        <v>160</v>
      </c>
      <c r="B10" s="103" t="s">
        <v>73</v>
      </c>
      <c r="C10" s="9"/>
      <c r="D10" s="104">
        <v>750000</v>
      </c>
    </row>
    <row r="11" spans="1:4" s="58" customFormat="1" ht="20.25" customHeight="1">
      <c r="A11" s="102" t="s">
        <v>161</v>
      </c>
      <c r="B11" s="103" t="s">
        <v>75</v>
      </c>
      <c r="C11" s="9">
        <v>350000</v>
      </c>
      <c r="D11" s="104">
        <v>794812</v>
      </c>
    </row>
    <row r="12" spans="1:4" ht="20.25" customHeight="1">
      <c r="A12" s="105" t="s">
        <v>162</v>
      </c>
      <c r="B12" s="103" t="s">
        <v>163</v>
      </c>
      <c r="C12" s="9">
        <v>250000</v>
      </c>
      <c r="D12" s="104"/>
    </row>
    <row r="13" spans="1:4" ht="19.5" customHeight="1">
      <c r="A13" s="105" t="s">
        <v>164</v>
      </c>
      <c r="B13" s="103" t="s">
        <v>163</v>
      </c>
      <c r="C13" s="9"/>
      <c r="D13" s="104">
        <v>8911383</v>
      </c>
    </row>
    <row r="14" spans="1:4" ht="23.25" customHeight="1">
      <c r="A14" s="105" t="s">
        <v>165</v>
      </c>
      <c r="B14" s="103" t="s">
        <v>163</v>
      </c>
      <c r="C14" s="9"/>
      <c r="D14" s="104">
        <v>98457</v>
      </c>
    </row>
    <row r="15" spans="1:4" ht="25.5">
      <c r="A15" s="105" t="s">
        <v>78</v>
      </c>
      <c r="B15" s="103" t="s">
        <v>79</v>
      </c>
      <c r="C15" s="9">
        <v>162000</v>
      </c>
      <c r="D15" s="104">
        <v>3049756</v>
      </c>
    </row>
    <row r="16" spans="1:4" s="108" customFormat="1" ht="25.5" customHeight="1">
      <c r="A16" s="81" t="s">
        <v>80</v>
      </c>
      <c r="B16" s="106" t="s">
        <v>81</v>
      </c>
      <c r="C16" s="16">
        <f>SUM(C11:C15)</f>
        <v>762000</v>
      </c>
      <c r="D16" s="107">
        <f>SUM(D10:D15)</f>
        <v>13604408</v>
      </c>
    </row>
    <row r="17" spans="1:4" ht="24.75" customHeight="1">
      <c r="A17" s="102" t="s">
        <v>166</v>
      </c>
      <c r="B17" s="103" t="s">
        <v>83</v>
      </c>
      <c r="C17" s="9">
        <v>10000000</v>
      </c>
      <c r="D17" s="104">
        <v>10000000</v>
      </c>
    </row>
    <row r="18" spans="1:4" ht="21.75" customHeight="1">
      <c r="A18" s="102" t="s">
        <v>167</v>
      </c>
      <c r="B18" s="103" t="s">
        <v>83</v>
      </c>
      <c r="C18" s="9"/>
      <c r="D18" s="104">
        <v>3530184</v>
      </c>
    </row>
    <row r="19" spans="1:4" ht="24" customHeight="1">
      <c r="A19" s="102" t="s">
        <v>168</v>
      </c>
      <c r="B19" s="103" t="s">
        <v>83</v>
      </c>
      <c r="C19" s="9"/>
      <c r="D19" s="104">
        <v>799639</v>
      </c>
    </row>
    <row r="20" spans="1:4" ht="25.5">
      <c r="A20" s="102" t="s">
        <v>84</v>
      </c>
      <c r="B20" s="103" t="s">
        <v>85</v>
      </c>
      <c r="C20" s="9">
        <v>3362108</v>
      </c>
      <c r="D20" s="104">
        <v>4531160</v>
      </c>
    </row>
    <row r="21" spans="1:4" s="108" customFormat="1" ht="24.75" customHeight="1">
      <c r="A21" s="81" t="s">
        <v>86</v>
      </c>
      <c r="B21" s="106" t="s">
        <v>87</v>
      </c>
      <c r="C21" s="191">
        <f>SUM(C17:C20)</f>
        <v>13362108</v>
      </c>
      <c r="D21" s="107">
        <f>SUM(D17:D20)</f>
        <v>18860983</v>
      </c>
    </row>
  </sheetData>
  <sheetProtection/>
  <mergeCells count="3"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34.8515625" style="0" customWidth="1"/>
    <col min="2" max="2" width="11.28125" style="0" customWidth="1"/>
    <col min="3" max="3" width="15.57421875" style="0" customWidth="1"/>
    <col min="4" max="8" width="0" style="0" hidden="1" customWidth="1"/>
    <col min="9" max="9" width="17.8515625" style="0" customWidth="1"/>
    <col min="10" max="10" width="19.421875" style="109" customWidth="1"/>
  </cols>
  <sheetData>
    <row r="1" spans="1:3" ht="15">
      <c r="A1" s="196"/>
      <c r="B1" s="196"/>
      <c r="C1" s="196"/>
    </row>
    <row r="2" spans="1:10" ht="15">
      <c r="A2" s="196" t="s">
        <v>260</v>
      </c>
      <c r="B2" s="196"/>
      <c r="C2" s="196"/>
      <c r="D2" s="196"/>
      <c r="E2" s="196"/>
      <c r="F2" s="196"/>
      <c r="G2" s="200"/>
      <c r="H2" s="200"/>
      <c r="I2" s="200"/>
      <c r="J2" s="200"/>
    </row>
    <row r="3" spans="1:10" ht="15.75">
      <c r="A3" s="199" t="s">
        <v>157</v>
      </c>
      <c r="B3" s="201"/>
      <c r="C3" s="201"/>
      <c r="D3" s="201"/>
      <c r="E3" s="201"/>
      <c r="F3" s="213"/>
      <c r="G3" s="200"/>
      <c r="H3" s="200"/>
      <c r="I3" s="200"/>
      <c r="J3" s="200"/>
    </row>
    <row r="4" spans="1:10" ht="20.25" customHeight="1">
      <c r="A4" s="211" t="s">
        <v>169</v>
      </c>
      <c r="B4" s="211"/>
      <c r="C4" s="211"/>
      <c r="D4" s="211"/>
      <c r="E4" s="211"/>
      <c r="F4" s="211"/>
      <c r="G4" s="211"/>
      <c r="H4" s="211"/>
      <c r="I4" s="211"/>
      <c r="J4" s="200"/>
    </row>
    <row r="5" ht="19.5">
      <c r="A5" s="110"/>
    </row>
    <row r="6" ht="19.5">
      <c r="A6" s="110"/>
    </row>
    <row r="7" ht="19.5">
      <c r="A7" s="110"/>
    </row>
    <row r="8" ht="19.5">
      <c r="A8" s="110"/>
    </row>
    <row r="9" ht="15">
      <c r="J9" s="111" t="s">
        <v>5</v>
      </c>
    </row>
    <row r="10" spans="1:10" ht="39">
      <c r="A10" s="99" t="s">
        <v>31</v>
      </c>
      <c r="B10" s="100" t="s">
        <v>32</v>
      </c>
      <c r="C10" s="112" t="s">
        <v>159</v>
      </c>
      <c r="D10" s="113" t="s">
        <v>170</v>
      </c>
      <c r="E10" s="113" t="s">
        <v>170</v>
      </c>
      <c r="F10" s="113" t="s">
        <v>170</v>
      </c>
      <c r="G10" s="113" t="s">
        <v>170</v>
      </c>
      <c r="H10" s="114" t="s">
        <v>171</v>
      </c>
      <c r="I10" s="115" t="s">
        <v>102</v>
      </c>
      <c r="J10" s="116" t="s">
        <v>34</v>
      </c>
    </row>
    <row r="11" spans="1:10" ht="15" hidden="1">
      <c r="A11" s="8"/>
      <c r="B11" s="8"/>
      <c r="C11" s="8"/>
      <c r="D11" s="8"/>
      <c r="E11" s="8"/>
      <c r="F11" s="8"/>
      <c r="G11" s="8"/>
      <c r="H11" s="117"/>
      <c r="I11" s="118"/>
      <c r="J11" s="119"/>
    </row>
    <row r="12" spans="1:10" ht="15" hidden="1">
      <c r="A12" s="8"/>
      <c r="B12" s="8"/>
      <c r="C12" s="8"/>
      <c r="D12" s="8"/>
      <c r="E12" s="8"/>
      <c r="F12" s="8"/>
      <c r="G12" s="8"/>
      <c r="H12" s="117"/>
      <c r="I12" s="118"/>
      <c r="J12" s="119"/>
    </row>
    <row r="13" spans="1:10" ht="15" hidden="1">
      <c r="A13" s="8"/>
      <c r="B13" s="8"/>
      <c r="C13" s="8"/>
      <c r="D13" s="8"/>
      <c r="E13" s="8"/>
      <c r="F13" s="8"/>
      <c r="G13" s="8"/>
      <c r="H13" s="117"/>
      <c r="I13" s="118"/>
      <c r="J13" s="119"/>
    </row>
    <row r="14" spans="1:10" ht="15" hidden="1">
      <c r="A14" s="8"/>
      <c r="B14" s="8"/>
      <c r="C14" s="8"/>
      <c r="D14" s="8"/>
      <c r="E14" s="8"/>
      <c r="F14" s="8"/>
      <c r="G14" s="8"/>
      <c r="H14" s="117"/>
      <c r="I14" s="118"/>
      <c r="J14" s="119"/>
    </row>
    <row r="15" spans="1:10" ht="15">
      <c r="A15" s="120" t="s">
        <v>172</v>
      </c>
      <c r="B15" s="121" t="s">
        <v>68</v>
      </c>
      <c r="C15" s="13">
        <v>5801000</v>
      </c>
      <c r="D15" s="8"/>
      <c r="E15" s="8"/>
      <c r="F15" s="8"/>
      <c r="G15" s="8"/>
      <c r="H15" s="117"/>
      <c r="I15" s="122">
        <v>5446616</v>
      </c>
      <c r="J15" s="123">
        <v>3767897</v>
      </c>
    </row>
    <row r="16" spans="1:10" ht="15" hidden="1">
      <c r="A16" s="120"/>
      <c r="B16" s="121"/>
      <c r="C16" s="8"/>
      <c r="D16" s="8"/>
      <c r="E16" s="8"/>
      <c r="F16" s="8"/>
      <c r="G16" s="8"/>
      <c r="H16" s="117"/>
      <c r="I16" s="118"/>
      <c r="J16" s="119"/>
    </row>
    <row r="17" spans="1:10" ht="15" hidden="1">
      <c r="A17" s="120"/>
      <c r="B17" s="121"/>
      <c r="C17" s="8"/>
      <c r="D17" s="8"/>
      <c r="E17" s="8"/>
      <c r="F17" s="8"/>
      <c r="G17" s="8"/>
      <c r="H17" s="117"/>
      <c r="I17" s="118"/>
      <c r="J17" s="119"/>
    </row>
    <row r="18" spans="1:10" ht="15" hidden="1">
      <c r="A18" s="120"/>
      <c r="B18" s="121"/>
      <c r="C18" s="8"/>
      <c r="D18" s="8"/>
      <c r="E18" s="8"/>
      <c r="F18" s="8"/>
      <c r="G18" s="8"/>
      <c r="H18" s="117"/>
      <c r="I18" s="118"/>
      <c r="J18" s="119"/>
    </row>
    <row r="19" spans="1:10" ht="15" hidden="1">
      <c r="A19" s="120"/>
      <c r="B19" s="121"/>
      <c r="C19" s="8"/>
      <c r="D19" s="8"/>
      <c r="E19" s="8"/>
      <c r="F19" s="8"/>
      <c r="G19" s="8"/>
      <c r="H19" s="117"/>
      <c r="I19" s="118"/>
      <c r="J19" s="119"/>
    </row>
    <row r="20" spans="1:10" ht="15">
      <c r="A20" s="120" t="s">
        <v>173</v>
      </c>
      <c r="B20" s="121" t="s">
        <v>68</v>
      </c>
      <c r="C20" s="12">
        <v>0</v>
      </c>
      <c r="D20" s="8"/>
      <c r="E20" s="8"/>
      <c r="F20" s="8"/>
      <c r="G20" s="8"/>
      <c r="H20" s="117"/>
      <c r="I20" s="124">
        <v>0</v>
      </c>
      <c r="J20" s="125">
        <v>0</v>
      </c>
    </row>
    <row r="21" spans="1:10" ht="15">
      <c r="A21" s="8"/>
      <c r="B21" s="8"/>
      <c r="C21" s="8"/>
      <c r="I21" s="118"/>
      <c r="J21" s="119"/>
    </row>
  </sheetData>
  <sheetProtection/>
  <mergeCells count="4">
    <mergeCell ref="A1:C1"/>
    <mergeCell ref="A2:J2"/>
    <mergeCell ref="A3:J3"/>
    <mergeCell ref="A4:J4"/>
  </mergeCells>
  <printOptions/>
  <pageMargins left="0.11811023622047245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D1"/>
    </sheetView>
  </sheetViews>
  <sheetFormatPr defaultColWidth="55.28125" defaultRowHeight="15"/>
  <cols>
    <col min="1" max="1" width="58.140625" style="0" customWidth="1"/>
    <col min="2" max="2" width="10.8515625" style="0" customWidth="1"/>
    <col min="3" max="3" width="17.140625" style="66" customWidth="1"/>
    <col min="4" max="4" width="16.421875" style="109" customWidth="1"/>
    <col min="5" max="255" width="9.140625" style="0" customWidth="1"/>
  </cols>
  <sheetData>
    <row r="1" spans="1:4" ht="15">
      <c r="A1" s="196" t="s">
        <v>261</v>
      </c>
      <c r="B1" s="196"/>
      <c r="C1" s="196"/>
      <c r="D1" s="200"/>
    </row>
    <row r="2" spans="1:4" ht="18.75">
      <c r="A2" s="214" t="s">
        <v>174</v>
      </c>
      <c r="B2" s="214"/>
      <c r="C2" s="214"/>
      <c r="D2" s="200"/>
    </row>
    <row r="3" spans="1:4" ht="15.75">
      <c r="A3" s="202" t="s">
        <v>175</v>
      </c>
      <c r="B3" s="202"/>
      <c r="C3" s="202"/>
      <c r="D3" s="200"/>
    </row>
    <row r="4" spans="1:3" ht="19.5">
      <c r="A4" s="126"/>
      <c r="B4" s="127"/>
      <c r="C4" s="128"/>
    </row>
    <row r="5" spans="1:3" ht="19.5">
      <c r="A5" s="126"/>
      <c r="B5" s="127"/>
      <c r="C5" s="128"/>
    </row>
    <row r="6" spans="1:4" ht="15">
      <c r="A6" s="129"/>
      <c r="D6" s="136" t="s">
        <v>5</v>
      </c>
    </row>
    <row r="7" spans="1:4" ht="34.5" customHeight="1">
      <c r="A7" s="12" t="s">
        <v>176</v>
      </c>
      <c r="B7" s="100" t="s">
        <v>32</v>
      </c>
      <c r="C7" s="6" t="s">
        <v>7</v>
      </c>
      <c r="D7" s="116" t="s">
        <v>34</v>
      </c>
    </row>
    <row r="8" spans="1:4" s="55" customFormat="1" ht="12.75">
      <c r="A8" s="130" t="s">
        <v>177</v>
      </c>
      <c r="B8" s="105" t="s">
        <v>178</v>
      </c>
      <c r="C8" s="131">
        <v>144000</v>
      </c>
      <c r="D8" s="132"/>
    </row>
    <row r="9" spans="1:4" ht="15">
      <c r="A9" s="102" t="s">
        <v>179</v>
      </c>
      <c r="B9" s="103" t="s">
        <v>58</v>
      </c>
      <c r="C9" s="9"/>
      <c r="D9" s="119"/>
    </row>
    <row r="10" spans="1:4" ht="15">
      <c r="A10" s="102" t="s">
        <v>180</v>
      </c>
      <c r="B10" s="103" t="s">
        <v>58</v>
      </c>
      <c r="C10" s="9"/>
      <c r="D10" s="119"/>
    </row>
    <row r="11" spans="1:4" ht="15">
      <c r="A11" s="102" t="s">
        <v>181</v>
      </c>
      <c r="B11" s="103" t="s">
        <v>58</v>
      </c>
      <c r="C11" s="9"/>
      <c r="D11" s="119"/>
    </row>
    <row r="12" spans="1:4" ht="25.5">
      <c r="A12" s="102" t="s">
        <v>182</v>
      </c>
      <c r="B12" s="103" t="s">
        <v>58</v>
      </c>
      <c r="C12" s="9"/>
      <c r="D12" s="119"/>
    </row>
    <row r="13" spans="1:4" ht="15">
      <c r="A13" s="102" t="s">
        <v>183</v>
      </c>
      <c r="B13" s="103" t="s">
        <v>58</v>
      </c>
      <c r="C13" s="9"/>
      <c r="D13" s="119"/>
    </row>
    <row r="14" spans="1:4" ht="15">
      <c r="A14" s="102" t="s">
        <v>184</v>
      </c>
      <c r="B14" s="103" t="s">
        <v>58</v>
      </c>
      <c r="C14" s="9"/>
      <c r="D14" s="119"/>
    </row>
    <row r="15" spans="1:4" ht="15">
      <c r="A15" s="102" t="s">
        <v>185</v>
      </c>
      <c r="B15" s="103" t="s">
        <v>58</v>
      </c>
      <c r="C15" s="9"/>
      <c r="D15" s="119"/>
    </row>
    <row r="16" spans="1:4" ht="15">
      <c r="A16" s="102" t="s">
        <v>186</v>
      </c>
      <c r="B16" s="103" t="s">
        <v>58</v>
      </c>
      <c r="C16" s="9"/>
      <c r="D16" s="119"/>
    </row>
    <row r="17" spans="1:4" ht="25.5">
      <c r="A17" s="102" t="s">
        <v>187</v>
      </c>
      <c r="B17" s="103" t="s">
        <v>58</v>
      </c>
      <c r="C17" s="9">
        <v>1826268</v>
      </c>
      <c r="D17" s="119">
        <v>1970268</v>
      </c>
    </row>
    <row r="18" spans="1:4" ht="25.5">
      <c r="A18" s="102" t="s">
        <v>188</v>
      </c>
      <c r="B18" s="103" t="s">
        <v>58</v>
      </c>
      <c r="C18" s="9"/>
      <c r="D18" s="119"/>
    </row>
    <row r="19" spans="1:4" ht="15">
      <c r="A19" s="133" t="s">
        <v>189</v>
      </c>
      <c r="B19" s="134" t="s">
        <v>58</v>
      </c>
      <c r="C19" s="13">
        <f>SUM(C9:C18)</f>
        <v>1826268</v>
      </c>
      <c r="D19" s="125">
        <f>SUM(D17:D18)</f>
        <v>1970268</v>
      </c>
    </row>
    <row r="20" spans="1:4" s="108" customFormat="1" ht="15.75">
      <c r="A20" s="135" t="s">
        <v>59</v>
      </c>
      <c r="B20" s="106" t="s">
        <v>60</v>
      </c>
      <c r="C20" s="16">
        <f>SUM(C19)</f>
        <v>1826268</v>
      </c>
      <c r="D20" s="78">
        <f>SUM(D19)</f>
        <v>1970268</v>
      </c>
    </row>
  </sheetData>
  <sheetProtection/>
  <mergeCells count="3">
    <mergeCell ref="A1:D1"/>
    <mergeCell ref="A2:D2"/>
    <mergeCell ref="A3:D3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O22"/>
  <sheetViews>
    <sheetView zoomScalePageLayoutView="0" workbookViewId="0" topLeftCell="A1">
      <selection activeCell="A3" sqref="A3:D3"/>
    </sheetView>
  </sheetViews>
  <sheetFormatPr defaultColWidth="45.421875" defaultRowHeight="15"/>
  <cols>
    <col min="1" max="1" width="45.421875" style="0" customWidth="1"/>
    <col min="2" max="2" width="12.57421875" style="0" customWidth="1"/>
    <col min="3" max="3" width="15.28125" style="66" customWidth="1"/>
    <col min="4" max="4" width="16.421875" style="1" customWidth="1"/>
    <col min="5" max="255" width="9.140625" style="0" customWidth="1"/>
  </cols>
  <sheetData>
    <row r="3" spans="1:4" ht="15">
      <c r="A3" s="196" t="s">
        <v>262</v>
      </c>
      <c r="B3" s="196"/>
      <c r="C3" s="196"/>
      <c r="D3" s="200"/>
    </row>
    <row r="4" spans="1:4" ht="18.75">
      <c r="A4" s="214" t="s">
        <v>174</v>
      </c>
      <c r="B4" s="214"/>
      <c r="C4" s="214"/>
      <c r="D4" s="200"/>
    </row>
    <row r="5" spans="1:4" ht="19.5">
      <c r="A5" s="211" t="s">
        <v>190</v>
      </c>
      <c r="B5" s="196"/>
      <c r="C5" s="196"/>
      <c r="D5" s="200"/>
    </row>
    <row r="6" spans="1:3" ht="19.5">
      <c r="A6" s="95"/>
      <c r="B6" s="96"/>
      <c r="C6" s="97"/>
    </row>
    <row r="7" spans="1:3" ht="19.5">
      <c r="A7" s="95"/>
      <c r="B7" s="96"/>
      <c r="C7" s="97"/>
    </row>
    <row r="8" spans="1:3" ht="19.5">
      <c r="A8" s="95"/>
      <c r="B8" s="96"/>
      <c r="C8" s="97"/>
    </row>
    <row r="9" spans="1:3" ht="19.5">
      <c r="A9" s="95"/>
      <c r="B9" s="96"/>
      <c r="C9" s="97"/>
    </row>
    <row r="10" spans="1:3" ht="19.5">
      <c r="A10" s="95"/>
      <c r="B10" s="96"/>
      <c r="C10" s="97"/>
    </row>
    <row r="11" spans="1:3" ht="19.5">
      <c r="A11" s="95"/>
      <c r="B11" s="96"/>
      <c r="C11" s="97"/>
    </row>
    <row r="12" ht="15">
      <c r="A12" s="129"/>
    </row>
    <row r="13" spans="1:4" ht="28.5">
      <c r="A13" s="12" t="s">
        <v>176</v>
      </c>
      <c r="B13" s="100" t="s">
        <v>32</v>
      </c>
      <c r="C13" s="137" t="s">
        <v>7</v>
      </c>
      <c r="D13" s="7" t="s">
        <v>34</v>
      </c>
    </row>
    <row r="14" spans="1:4" ht="24" customHeight="1">
      <c r="A14" s="102" t="s">
        <v>191</v>
      </c>
      <c r="B14" s="103" t="s">
        <v>64</v>
      </c>
      <c r="C14" s="9"/>
      <c r="D14" s="119">
        <v>50000</v>
      </c>
    </row>
    <row r="15" spans="1:4" ht="29.25" customHeight="1">
      <c r="A15" s="102" t="s">
        <v>192</v>
      </c>
      <c r="B15" s="103" t="s">
        <v>64</v>
      </c>
      <c r="C15" s="9">
        <v>122400</v>
      </c>
      <c r="D15" s="119">
        <v>178814</v>
      </c>
    </row>
    <row r="16" spans="1:4" ht="25.5" customHeight="1">
      <c r="A16" s="102" t="s">
        <v>193</v>
      </c>
      <c r="B16" s="103" t="s">
        <v>64</v>
      </c>
      <c r="C16" s="9">
        <v>133370</v>
      </c>
      <c r="D16" s="119">
        <v>99350</v>
      </c>
    </row>
    <row r="17" spans="1:4" ht="34.5" customHeight="1">
      <c r="A17" s="133" t="s">
        <v>63</v>
      </c>
      <c r="B17" s="121" t="s">
        <v>64</v>
      </c>
      <c r="C17" s="13">
        <v>255770</v>
      </c>
      <c r="D17" s="125">
        <f>SUM(D14:D16)</f>
        <v>328164</v>
      </c>
    </row>
    <row r="18" spans="1:4" ht="26.25" customHeight="1">
      <c r="A18" s="102" t="s">
        <v>194</v>
      </c>
      <c r="B18" s="105" t="s">
        <v>68</v>
      </c>
      <c r="C18" s="9">
        <v>250000</v>
      </c>
      <c r="D18" s="119">
        <v>500000</v>
      </c>
    </row>
    <row r="19" spans="1:4" ht="25.5">
      <c r="A19" s="120" t="s">
        <v>195</v>
      </c>
      <c r="B19" s="121" t="s">
        <v>66</v>
      </c>
      <c r="C19" s="13">
        <f>SUM(C14:C18)</f>
        <v>761540</v>
      </c>
      <c r="D19" s="125">
        <f>SUM(D18:D18)</f>
        <v>500000</v>
      </c>
    </row>
    <row r="20" spans="1:4" ht="23.25" customHeight="1">
      <c r="A20" s="102" t="s">
        <v>196</v>
      </c>
      <c r="B20" s="105" t="s">
        <v>89</v>
      </c>
      <c r="C20" s="138"/>
      <c r="D20" s="119">
        <v>100000</v>
      </c>
    </row>
    <row r="21" spans="1:15" ht="25.5" customHeight="1">
      <c r="A21" s="102" t="s">
        <v>197</v>
      </c>
      <c r="B21" s="105" t="s">
        <v>91</v>
      </c>
      <c r="C21" s="138"/>
      <c r="D21" s="119">
        <v>300000</v>
      </c>
      <c r="M21" s="1"/>
      <c r="N21" s="1"/>
      <c r="O21" s="1"/>
    </row>
    <row r="22" spans="1:4" s="139" customFormat="1" ht="27" customHeight="1">
      <c r="A22" s="59" t="s">
        <v>198</v>
      </c>
      <c r="B22" s="59" t="s">
        <v>93</v>
      </c>
      <c r="C22" s="125"/>
      <c r="D22" s="125">
        <f>SUM(D20:D21)</f>
        <v>400000</v>
      </c>
    </row>
  </sheetData>
  <sheetProtection/>
  <mergeCells count="3">
    <mergeCell ref="A3:D3"/>
    <mergeCell ref="A4:D4"/>
    <mergeCell ref="A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93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62.421875" style="1" customWidth="1"/>
    <col min="2" max="2" width="13.00390625" style="1" customWidth="1"/>
    <col min="3" max="3" width="10.7109375" style="1" customWidth="1"/>
    <col min="4" max="4" width="11.140625" style="1" customWidth="1"/>
    <col min="5" max="5" width="8.8515625" style="1" bestFit="1" customWidth="1"/>
    <col min="6" max="6" width="9.8515625" style="1" bestFit="1" customWidth="1"/>
    <col min="7" max="7" width="10.8515625" style="1" bestFit="1" customWidth="1"/>
    <col min="8" max="9" width="8.8515625" style="1" bestFit="1" customWidth="1"/>
    <col min="10" max="10" width="10.00390625" style="1" customWidth="1"/>
    <col min="11" max="11" width="9.57421875" style="1" customWidth="1"/>
    <col min="12" max="12" width="11.140625" style="1" customWidth="1"/>
    <col min="13" max="13" width="10.421875" style="1" customWidth="1"/>
    <col min="14" max="14" width="11.8515625" style="1" customWidth="1"/>
    <col min="15" max="15" width="14.28125" style="139" customWidth="1"/>
    <col min="16" max="16" width="11.28125" style="1" bestFit="1" customWidth="1"/>
    <col min="17" max="17" width="10.140625" style="1" bestFit="1" customWidth="1"/>
    <col min="18" max="18" width="11.28125" style="1" customWidth="1"/>
    <col min="19" max="19" width="10.140625" style="1" bestFit="1" customWidth="1"/>
    <col min="20" max="16384" width="9.140625" style="1" customWidth="1"/>
  </cols>
  <sheetData>
    <row r="1" spans="1:15" ht="15">
      <c r="A1" s="196" t="s">
        <v>263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</row>
    <row r="2" spans="1:15" ht="18.75">
      <c r="A2" s="214" t="s">
        <v>174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5" ht="19.5">
      <c r="A3" s="211" t="s">
        <v>201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</row>
    <row r="5" spans="1:15" ht="15">
      <c r="A5" s="129"/>
      <c r="O5" s="1" t="s">
        <v>5</v>
      </c>
    </row>
    <row r="6" spans="1:17" ht="15">
      <c r="A6" s="141" t="s">
        <v>31</v>
      </c>
      <c r="B6" s="93" t="s">
        <v>32</v>
      </c>
      <c r="C6" s="144" t="s">
        <v>202</v>
      </c>
      <c r="D6" s="144" t="s">
        <v>203</v>
      </c>
      <c r="E6" s="144" t="s">
        <v>204</v>
      </c>
      <c r="F6" s="144" t="s">
        <v>205</v>
      </c>
      <c r="G6" s="144" t="s">
        <v>206</v>
      </c>
      <c r="H6" s="144" t="s">
        <v>207</v>
      </c>
      <c r="I6" s="144" t="s">
        <v>208</v>
      </c>
      <c r="J6" s="144" t="s">
        <v>209</v>
      </c>
      <c r="K6" s="144" t="s">
        <v>210</v>
      </c>
      <c r="L6" s="144" t="s">
        <v>211</v>
      </c>
      <c r="M6" s="144" t="s">
        <v>212</v>
      </c>
      <c r="N6" s="144" t="s">
        <v>213</v>
      </c>
      <c r="O6" s="145" t="s">
        <v>214</v>
      </c>
      <c r="P6" s="129"/>
      <c r="Q6" s="129"/>
    </row>
    <row r="7" spans="1:17" s="151" customFormat="1" ht="15">
      <c r="A7" s="146" t="s">
        <v>37</v>
      </c>
      <c r="B7" s="147" t="s">
        <v>38</v>
      </c>
      <c r="C7" s="148">
        <v>118624</v>
      </c>
      <c r="D7" s="148">
        <v>118624</v>
      </c>
      <c r="E7" s="148">
        <v>118624</v>
      </c>
      <c r="F7" s="148">
        <v>118624</v>
      </c>
      <c r="G7" s="148">
        <v>118624</v>
      </c>
      <c r="H7" s="148">
        <v>118624</v>
      </c>
      <c r="I7" s="148">
        <v>118624</v>
      </c>
      <c r="J7" s="148">
        <v>118624</v>
      </c>
      <c r="K7" s="148">
        <v>118624</v>
      </c>
      <c r="L7" s="148">
        <v>118624</v>
      </c>
      <c r="M7" s="148">
        <v>118621</v>
      </c>
      <c r="N7" s="148">
        <v>118624</v>
      </c>
      <c r="O7" s="149">
        <f>SUM(C7:N7)</f>
        <v>1423485</v>
      </c>
      <c r="P7" s="150"/>
      <c r="Q7" s="150"/>
    </row>
    <row r="8" spans="1:17" s="151" customFormat="1" ht="15">
      <c r="A8" s="146" t="s">
        <v>39</v>
      </c>
      <c r="B8" s="147" t="s">
        <v>40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>
        <v>150000</v>
      </c>
      <c r="O8" s="149">
        <f>SUM(C8:N8)</f>
        <v>150000</v>
      </c>
      <c r="P8" s="150"/>
      <c r="Q8" s="150"/>
    </row>
    <row r="9" spans="1:18" ht="15">
      <c r="A9" s="142" t="s">
        <v>215</v>
      </c>
      <c r="B9" s="152" t="s">
        <v>216</v>
      </c>
      <c r="C9" s="153">
        <v>182012</v>
      </c>
      <c r="D9" s="153">
        <v>182012</v>
      </c>
      <c r="E9" s="153">
        <v>182012</v>
      </c>
      <c r="F9" s="153">
        <v>182012</v>
      </c>
      <c r="G9" s="153">
        <v>182012</v>
      </c>
      <c r="H9" s="153">
        <v>182012</v>
      </c>
      <c r="I9" s="153">
        <v>182012</v>
      </c>
      <c r="J9" s="153">
        <v>182012</v>
      </c>
      <c r="K9" s="153">
        <v>182012</v>
      </c>
      <c r="L9" s="153">
        <v>182012</v>
      </c>
      <c r="M9" s="153">
        <v>182012</v>
      </c>
      <c r="N9" s="153">
        <v>182012</v>
      </c>
      <c r="O9" s="13">
        <v>2184144</v>
      </c>
      <c r="P9" s="150"/>
      <c r="Q9" s="150"/>
      <c r="R9" s="151"/>
    </row>
    <row r="10" spans="1:18" ht="30">
      <c r="A10" s="142" t="s">
        <v>217</v>
      </c>
      <c r="B10" s="152" t="s">
        <v>218</v>
      </c>
      <c r="C10" s="153">
        <v>45667</v>
      </c>
      <c r="D10" s="153">
        <v>45667</v>
      </c>
      <c r="E10" s="153">
        <v>45667</v>
      </c>
      <c r="F10" s="153">
        <v>45667</v>
      </c>
      <c r="G10" s="153">
        <v>45667</v>
      </c>
      <c r="H10" s="153">
        <v>45667</v>
      </c>
      <c r="I10" s="153">
        <v>45667</v>
      </c>
      <c r="J10" s="153">
        <v>45667</v>
      </c>
      <c r="K10" s="153">
        <v>45667</v>
      </c>
      <c r="L10" s="153">
        <v>45667</v>
      </c>
      <c r="M10" s="153">
        <v>45667</v>
      </c>
      <c r="N10" s="153">
        <v>45663</v>
      </c>
      <c r="O10" s="13">
        <v>548000</v>
      </c>
      <c r="P10" s="150"/>
      <c r="Q10" s="150"/>
      <c r="R10" s="151"/>
    </row>
    <row r="11" spans="1:18" s="139" customFormat="1" ht="15">
      <c r="A11" s="154" t="s">
        <v>43</v>
      </c>
      <c r="B11" s="155" t="s">
        <v>44</v>
      </c>
      <c r="C11" s="156">
        <f>SUM(C7:C10)</f>
        <v>346303</v>
      </c>
      <c r="D11" s="156">
        <f aca="true" t="shared" si="0" ref="D11:N11">SUM(D7:D10)</f>
        <v>346303</v>
      </c>
      <c r="E11" s="156">
        <f t="shared" si="0"/>
        <v>346303</v>
      </c>
      <c r="F11" s="156">
        <f t="shared" si="0"/>
        <v>346303</v>
      </c>
      <c r="G11" s="156">
        <f t="shared" si="0"/>
        <v>346303</v>
      </c>
      <c r="H11" s="156">
        <f t="shared" si="0"/>
        <v>346303</v>
      </c>
      <c r="I11" s="156">
        <f t="shared" si="0"/>
        <v>346303</v>
      </c>
      <c r="J11" s="156">
        <f t="shared" si="0"/>
        <v>346303</v>
      </c>
      <c r="K11" s="156">
        <f t="shared" si="0"/>
        <v>346303</v>
      </c>
      <c r="L11" s="156">
        <f t="shared" si="0"/>
        <v>346303</v>
      </c>
      <c r="M11" s="156">
        <f t="shared" si="0"/>
        <v>346300</v>
      </c>
      <c r="N11" s="156">
        <f t="shared" si="0"/>
        <v>496299</v>
      </c>
      <c r="O11" s="156">
        <f>SUM(C11:N11)</f>
        <v>4305629</v>
      </c>
      <c r="P11" s="150"/>
      <c r="Q11" s="150"/>
      <c r="R11" s="151"/>
    </row>
    <row r="12" spans="1:18" s="139" customFormat="1" ht="15">
      <c r="A12" s="157" t="s">
        <v>45</v>
      </c>
      <c r="B12" s="155" t="s">
        <v>46</v>
      </c>
      <c r="C12" s="156">
        <v>70712</v>
      </c>
      <c r="D12" s="156">
        <v>70712</v>
      </c>
      <c r="E12" s="156">
        <v>70712</v>
      </c>
      <c r="F12" s="156">
        <v>70711</v>
      </c>
      <c r="G12" s="156">
        <v>70710</v>
      </c>
      <c r="H12" s="156">
        <v>70712</v>
      </c>
      <c r="I12" s="156">
        <v>70712</v>
      </c>
      <c r="J12" s="156">
        <v>70712</v>
      </c>
      <c r="K12" s="156">
        <v>70712</v>
      </c>
      <c r="L12" s="156">
        <v>70710</v>
      </c>
      <c r="M12" s="156">
        <v>70712</v>
      </c>
      <c r="N12" s="156">
        <v>70712</v>
      </c>
      <c r="O12" s="158">
        <f>SUM(C12:N12)</f>
        <v>848539</v>
      </c>
      <c r="P12" s="150"/>
      <c r="Q12" s="150"/>
      <c r="R12" s="151"/>
    </row>
    <row r="13" spans="1:18" ht="15">
      <c r="A13" s="142" t="s">
        <v>47</v>
      </c>
      <c r="B13" s="152" t="s">
        <v>48</v>
      </c>
      <c r="C13" s="153">
        <v>76723</v>
      </c>
      <c r="D13" s="153">
        <v>76723</v>
      </c>
      <c r="E13" s="153">
        <v>76723</v>
      </c>
      <c r="F13" s="153">
        <v>76723</v>
      </c>
      <c r="G13" s="153">
        <v>76723</v>
      </c>
      <c r="H13" s="153">
        <v>76723</v>
      </c>
      <c r="I13" s="153">
        <v>76723</v>
      </c>
      <c r="J13" s="153">
        <v>76723</v>
      </c>
      <c r="K13" s="153">
        <v>76723</v>
      </c>
      <c r="L13" s="153">
        <v>76721</v>
      </c>
      <c r="M13" s="153">
        <v>76723</v>
      </c>
      <c r="N13" s="153">
        <v>76723</v>
      </c>
      <c r="O13" s="13">
        <f>SUM(C13:N13)</f>
        <v>920674</v>
      </c>
      <c r="P13" s="150"/>
      <c r="Q13" s="150"/>
      <c r="R13" s="151"/>
    </row>
    <row r="14" spans="1:18" ht="15">
      <c r="A14" s="142" t="s">
        <v>49</v>
      </c>
      <c r="B14" s="152" t="s">
        <v>50</v>
      </c>
      <c r="C14" s="153">
        <v>25597</v>
      </c>
      <c r="D14" s="153">
        <v>25597</v>
      </c>
      <c r="E14" s="153">
        <v>25597</v>
      </c>
      <c r="F14" s="153">
        <v>25596</v>
      </c>
      <c r="G14" s="153">
        <v>25595</v>
      </c>
      <c r="H14" s="153">
        <v>25597</v>
      </c>
      <c r="I14" s="153">
        <v>25597</v>
      </c>
      <c r="J14" s="153">
        <v>25597</v>
      </c>
      <c r="K14" s="153">
        <v>25597</v>
      </c>
      <c r="L14" s="153">
        <v>25594</v>
      </c>
      <c r="M14" s="153">
        <v>25597</v>
      </c>
      <c r="N14" s="153">
        <v>25597</v>
      </c>
      <c r="O14" s="13">
        <f>SUM(C14:N14)</f>
        <v>307158</v>
      </c>
      <c r="P14" s="150"/>
      <c r="Q14" s="150"/>
      <c r="R14" s="151"/>
    </row>
    <row r="15" spans="1:18" ht="15">
      <c r="A15" s="142" t="s">
        <v>219</v>
      </c>
      <c r="B15" s="152" t="s">
        <v>220</v>
      </c>
      <c r="C15" s="153">
        <v>95836</v>
      </c>
      <c r="D15" s="153">
        <v>95836</v>
      </c>
      <c r="E15" s="153">
        <v>95836</v>
      </c>
      <c r="F15" s="153">
        <v>95836</v>
      </c>
      <c r="G15" s="153">
        <v>95836</v>
      </c>
      <c r="H15" s="153">
        <v>95836</v>
      </c>
      <c r="I15" s="153">
        <v>95837</v>
      </c>
      <c r="J15" s="153">
        <v>95836</v>
      </c>
      <c r="K15" s="153">
        <v>95836</v>
      </c>
      <c r="L15" s="153">
        <v>95838</v>
      </c>
      <c r="M15" s="153">
        <v>95836</v>
      </c>
      <c r="N15" s="153">
        <v>95836</v>
      </c>
      <c r="O15" s="13">
        <f>SUM(C15:N15)</f>
        <v>1150035</v>
      </c>
      <c r="P15" s="150"/>
      <c r="Q15" s="150"/>
      <c r="R15" s="151"/>
    </row>
    <row r="16" spans="1:18" ht="15">
      <c r="A16" s="142" t="s">
        <v>221</v>
      </c>
      <c r="B16" s="152" t="s">
        <v>222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3"/>
      <c r="P16" s="150"/>
      <c r="Q16" s="150"/>
      <c r="R16" s="151"/>
    </row>
    <row r="17" spans="1:18" ht="15">
      <c r="A17" s="142" t="s">
        <v>223</v>
      </c>
      <c r="B17" s="152" t="s">
        <v>222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>
        <v>66667</v>
      </c>
      <c r="M17" s="153">
        <v>66666</v>
      </c>
      <c r="N17" s="153">
        <v>66667</v>
      </c>
      <c r="O17" s="13">
        <f>SUM(C17:N17)</f>
        <v>200000</v>
      </c>
      <c r="P17" s="150"/>
      <c r="Q17" s="150"/>
      <c r="R17" s="151"/>
    </row>
    <row r="18" spans="1:18" ht="15">
      <c r="A18" s="142" t="s">
        <v>224</v>
      </c>
      <c r="B18" s="152" t="s">
        <v>225</v>
      </c>
      <c r="C18" s="153"/>
      <c r="D18" s="153"/>
      <c r="E18" s="153">
        <v>81000</v>
      </c>
      <c r="F18" s="153"/>
      <c r="G18" s="153"/>
      <c r="H18" s="153"/>
      <c r="I18" s="153"/>
      <c r="J18" s="153">
        <v>1300000</v>
      </c>
      <c r="K18" s="153"/>
      <c r="L18" s="153"/>
      <c r="M18" s="153"/>
      <c r="N18" s="153"/>
      <c r="O18" s="13">
        <v>1381000</v>
      </c>
      <c r="P18" s="150"/>
      <c r="Q18" s="150"/>
      <c r="R18" s="151"/>
    </row>
    <row r="19" spans="1:18" ht="15">
      <c r="A19" s="142" t="s">
        <v>226</v>
      </c>
      <c r="B19" s="152" t="s">
        <v>227</v>
      </c>
      <c r="C19" s="153">
        <v>33208</v>
      </c>
      <c r="D19" s="153">
        <v>33208</v>
      </c>
      <c r="E19" s="153">
        <v>33208</v>
      </c>
      <c r="F19" s="153">
        <v>33210</v>
      </c>
      <c r="G19" s="153">
        <v>33208</v>
      </c>
      <c r="H19" s="153">
        <v>33208</v>
      </c>
      <c r="I19" s="153">
        <v>33209</v>
      </c>
      <c r="J19" s="153">
        <v>33208</v>
      </c>
      <c r="K19" s="153">
        <v>33208</v>
      </c>
      <c r="L19" s="153">
        <v>33208</v>
      </c>
      <c r="M19" s="153">
        <v>33208</v>
      </c>
      <c r="N19" s="153">
        <v>33208</v>
      </c>
      <c r="O19" s="13">
        <f>SUM(C19:N19)</f>
        <v>398499</v>
      </c>
      <c r="P19" s="150"/>
      <c r="Q19" s="150"/>
      <c r="R19" s="151"/>
    </row>
    <row r="20" spans="1:18" ht="15">
      <c r="A20" s="142" t="s">
        <v>228</v>
      </c>
      <c r="B20" s="152" t="s">
        <v>229</v>
      </c>
      <c r="C20" s="153">
        <v>129167</v>
      </c>
      <c r="D20" s="153">
        <v>129167</v>
      </c>
      <c r="E20" s="153">
        <v>129167</v>
      </c>
      <c r="F20" s="153">
        <v>129167</v>
      </c>
      <c r="G20" s="153">
        <v>129167</v>
      </c>
      <c r="H20" s="153">
        <v>129167</v>
      </c>
      <c r="I20" s="153">
        <v>129167</v>
      </c>
      <c r="J20" s="153">
        <v>129167</v>
      </c>
      <c r="K20" s="153">
        <v>129167</v>
      </c>
      <c r="L20" s="153">
        <v>129167</v>
      </c>
      <c r="M20" s="153">
        <v>129167</v>
      </c>
      <c r="N20" s="153">
        <v>129163</v>
      </c>
      <c r="O20" s="13">
        <v>1550000</v>
      </c>
      <c r="P20" s="150"/>
      <c r="Q20" s="150"/>
      <c r="R20" s="151"/>
    </row>
    <row r="21" spans="1:18" ht="15">
      <c r="A21" s="142" t="s">
        <v>230</v>
      </c>
      <c r="B21" s="152" t="s">
        <v>231</v>
      </c>
      <c r="C21" s="153">
        <v>130535</v>
      </c>
      <c r="D21" s="153">
        <v>130535</v>
      </c>
      <c r="E21" s="153">
        <v>130535</v>
      </c>
      <c r="F21" s="153">
        <v>130535</v>
      </c>
      <c r="G21" s="153">
        <v>130535</v>
      </c>
      <c r="H21" s="153">
        <v>130535</v>
      </c>
      <c r="I21" s="153">
        <v>130535</v>
      </c>
      <c r="J21" s="153">
        <v>130535</v>
      </c>
      <c r="K21" s="153">
        <v>130535</v>
      </c>
      <c r="L21" s="153">
        <v>130535</v>
      </c>
      <c r="M21" s="153">
        <v>130535</v>
      </c>
      <c r="N21" s="153">
        <v>130535</v>
      </c>
      <c r="O21" s="13">
        <v>1566420</v>
      </c>
      <c r="P21" s="150"/>
      <c r="Q21" s="150"/>
      <c r="R21" s="151"/>
    </row>
    <row r="22" spans="1:18" s="139" customFormat="1" ht="15">
      <c r="A22" s="157" t="s">
        <v>55</v>
      </c>
      <c r="B22" s="155" t="s">
        <v>56</v>
      </c>
      <c r="C22" s="156">
        <f>SUM(C13:C21)</f>
        <v>491066</v>
      </c>
      <c r="D22" s="156">
        <f aca="true" t="shared" si="1" ref="D22:N22">SUM(D13:D21)</f>
        <v>491066</v>
      </c>
      <c r="E22" s="156">
        <f t="shared" si="1"/>
        <v>572066</v>
      </c>
      <c r="F22" s="156">
        <f t="shared" si="1"/>
        <v>491067</v>
      </c>
      <c r="G22" s="156">
        <f t="shared" si="1"/>
        <v>491064</v>
      </c>
      <c r="H22" s="156">
        <f t="shared" si="1"/>
        <v>491066</v>
      </c>
      <c r="I22" s="156">
        <f t="shared" si="1"/>
        <v>491068</v>
      </c>
      <c r="J22" s="156">
        <f t="shared" si="1"/>
        <v>1791066</v>
      </c>
      <c r="K22" s="156">
        <f t="shared" si="1"/>
        <v>491066</v>
      </c>
      <c r="L22" s="156">
        <f t="shared" si="1"/>
        <v>557730</v>
      </c>
      <c r="M22" s="156">
        <f t="shared" si="1"/>
        <v>557732</v>
      </c>
      <c r="N22" s="156">
        <f t="shared" si="1"/>
        <v>557729</v>
      </c>
      <c r="O22" s="156">
        <f>SUM(C22:N22)</f>
        <v>7473786</v>
      </c>
      <c r="P22" s="150"/>
      <c r="Q22" s="150"/>
      <c r="R22" s="151"/>
    </row>
    <row r="23" spans="1:18" ht="15">
      <c r="A23" s="159" t="s">
        <v>57</v>
      </c>
      <c r="B23" s="152" t="s">
        <v>58</v>
      </c>
      <c r="C23" s="153"/>
      <c r="D23" s="153"/>
      <c r="E23" s="153">
        <v>144000</v>
      </c>
      <c r="F23" s="153"/>
      <c r="G23" s="153"/>
      <c r="H23" s="153"/>
      <c r="I23" s="153"/>
      <c r="J23" s="153"/>
      <c r="K23" s="153">
        <v>100000</v>
      </c>
      <c r="L23" s="153"/>
      <c r="M23" s="153">
        <v>1726268</v>
      </c>
      <c r="N23" s="153"/>
      <c r="O23" s="13">
        <v>1970268</v>
      </c>
      <c r="P23" s="150"/>
      <c r="Q23" s="150"/>
      <c r="R23" s="151"/>
    </row>
    <row r="24" spans="1:18" s="139" customFormat="1" ht="15">
      <c r="A24" s="160" t="s">
        <v>59</v>
      </c>
      <c r="B24" s="155" t="s">
        <v>60</v>
      </c>
      <c r="C24" s="156">
        <f>SUM(C23)</f>
        <v>0</v>
      </c>
      <c r="D24" s="156">
        <f aca="true" t="shared" si="2" ref="D24:N24">SUM(D23)</f>
        <v>0</v>
      </c>
      <c r="E24" s="156">
        <f t="shared" si="2"/>
        <v>144000</v>
      </c>
      <c r="F24" s="156">
        <f t="shared" si="2"/>
        <v>0</v>
      </c>
      <c r="G24" s="156">
        <f t="shared" si="2"/>
        <v>0</v>
      </c>
      <c r="H24" s="156">
        <f t="shared" si="2"/>
        <v>0</v>
      </c>
      <c r="I24" s="156">
        <f t="shared" si="2"/>
        <v>0</v>
      </c>
      <c r="J24" s="156">
        <f t="shared" si="2"/>
        <v>0</v>
      </c>
      <c r="K24" s="156">
        <f t="shared" si="2"/>
        <v>100000</v>
      </c>
      <c r="L24" s="156">
        <f t="shared" si="2"/>
        <v>0</v>
      </c>
      <c r="M24" s="156">
        <f t="shared" si="2"/>
        <v>1726268</v>
      </c>
      <c r="N24" s="156">
        <f t="shared" si="2"/>
        <v>0</v>
      </c>
      <c r="O24" s="158">
        <f>SUM(O23)</f>
        <v>1970268</v>
      </c>
      <c r="P24" s="150"/>
      <c r="Q24" s="150"/>
      <c r="R24" s="151"/>
    </row>
    <row r="25" spans="1:18" ht="15">
      <c r="A25" s="161" t="s">
        <v>232</v>
      </c>
      <c r="B25" s="152" t="s">
        <v>233</v>
      </c>
      <c r="C25" s="153"/>
      <c r="D25" s="153"/>
      <c r="E25" s="153">
        <v>722</v>
      </c>
      <c r="F25" s="153"/>
      <c r="G25" s="153"/>
      <c r="H25" s="153"/>
      <c r="I25" s="153"/>
      <c r="J25" s="153"/>
      <c r="K25" s="153"/>
      <c r="L25" s="153"/>
      <c r="M25" s="153"/>
      <c r="N25" s="153"/>
      <c r="O25" s="13">
        <v>722</v>
      </c>
      <c r="P25" s="150"/>
      <c r="Q25" s="150"/>
      <c r="R25" s="151"/>
    </row>
    <row r="26" spans="1:18" ht="15">
      <c r="A26" s="161" t="s">
        <v>63</v>
      </c>
      <c r="B26" s="152" t="s">
        <v>64</v>
      </c>
      <c r="C26" s="153"/>
      <c r="D26" s="153"/>
      <c r="E26" s="153"/>
      <c r="F26" s="153"/>
      <c r="G26" s="153">
        <v>164082</v>
      </c>
      <c r="H26" s="153"/>
      <c r="I26" s="153"/>
      <c r="J26" s="153"/>
      <c r="K26" s="153">
        <v>164082</v>
      </c>
      <c r="L26" s="153"/>
      <c r="M26" s="153"/>
      <c r="N26" s="153"/>
      <c r="O26" s="13">
        <f>SUM(C26:N26)</f>
        <v>328164</v>
      </c>
      <c r="P26" s="150"/>
      <c r="Q26" s="150"/>
      <c r="R26" s="151"/>
    </row>
    <row r="27" spans="1:18" ht="15">
      <c r="A27" s="161" t="s">
        <v>65</v>
      </c>
      <c r="B27" s="152" t="s">
        <v>66</v>
      </c>
      <c r="C27" s="153"/>
      <c r="D27" s="153"/>
      <c r="E27" s="153">
        <v>125000</v>
      </c>
      <c r="F27" s="153"/>
      <c r="G27" s="153"/>
      <c r="H27" s="153">
        <v>125000</v>
      </c>
      <c r="I27" s="153"/>
      <c r="J27" s="153"/>
      <c r="K27" s="153">
        <v>125000</v>
      </c>
      <c r="L27" s="153"/>
      <c r="M27" s="153"/>
      <c r="N27" s="153">
        <v>125000</v>
      </c>
      <c r="O27" s="13">
        <f>SUM(C27:N27)</f>
        <v>500000</v>
      </c>
      <c r="P27" s="150"/>
      <c r="Q27" s="150"/>
      <c r="R27" s="151"/>
    </row>
    <row r="28" spans="1:18" ht="15">
      <c r="A28" s="162" t="s">
        <v>67</v>
      </c>
      <c r="B28" s="152" t="s">
        <v>68</v>
      </c>
      <c r="C28" s="153">
        <v>3767897</v>
      </c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3">
        <f>SUM(C28:N28)</f>
        <v>3767897</v>
      </c>
      <c r="P28" s="150"/>
      <c r="Q28" s="150"/>
      <c r="R28" s="151"/>
    </row>
    <row r="29" spans="1:18" s="139" customFormat="1" ht="15">
      <c r="A29" s="160" t="s">
        <v>69</v>
      </c>
      <c r="B29" s="155" t="s">
        <v>70</v>
      </c>
      <c r="C29" s="156">
        <f>SUM(C25:C28)</f>
        <v>3767897</v>
      </c>
      <c r="D29" s="156">
        <f aca="true" t="shared" si="3" ref="D29:N29">SUM(D25:D28)</f>
        <v>0</v>
      </c>
      <c r="E29" s="156">
        <f t="shared" si="3"/>
        <v>125722</v>
      </c>
      <c r="F29" s="156">
        <f t="shared" si="3"/>
        <v>0</v>
      </c>
      <c r="G29" s="156">
        <f t="shared" si="3"/>
        <v>164082</v>
      </c>
      <c r="H29" s="156">
        <f t="shared" si="3"/>
        <v>125000</v>
      </c>
      <c r="I29" s="156">
        <f t="shared" si="3"/>
        <v>0</v>
      </c>
      <c r="J29" s="156">
        <f t="shared" si="3"/>
        <v>0</v>
      </c>
      <c r="K29" s="156">
        <f t="shared" si="3"/>
        <v>289082</v>
      </c>
      <c r="L29" s="156">
        <f t="shared" si="3"/>
        <v>0</v>
      </c>
      <c r="M29" s="156">
        <f t="shared" si="3"/>
        <v>0</v>
      </c>
      <c r="N29" s="156">
        <f t="shared" si="3"/>
        <v>125000</v>
      </c>
      <c r="O29" s="156">
        <f>SUM(C29:N29)</f>
        <v>4596783</v>
      </c>
      <c r="P29" s="150"/>
      <c r="Q29" s="150"/>
      <c r="R29" s="151"/>
    </row>
    <row r="30" spans="1:18" s="165" customFormat="1" ht="15">
      <c r="A30" s="163" t="s">
        <v>71</v>
      </c>
      <c r="B30" s="46"/>
      <c r="C30" s="164">
        <f aca="true" t="shared" si="4" ref="C30:O30">SUM(C11+C12+C22+C24+C29)</f>
        <v>4675978</v>
      </c>
      <c r="D30" s="164">
        <f t="shared" si="4"/>
        <v>908081</v>
      </c>
      <c r="E30" s="164">
        <f t="shared" si="4"/>
        <v>1258803</v>
      </c>
      <c r="F30" s="164">
        <f t="shared" si="4"/>
        <v>908081</v>
      </c>
      <c r="G30" s="164">
        <f t="shared" si="4"/>
        <v>1072159</v>
      </c>
      <c r="H30" s="164">
        <f t="shared" si="4"/>
        <v>1033081</v>
      </c>
      <c r="I30" s="164">
        <f t="shared" si="4"/>
        <v>908083</v>
      </c>
      <c r="J30" s="164">
        <f t="shared" si="4"/>
        <v>2208081</v>
      </c>
      <c r="K30" s="164">
        <f t="shared" si="4"/>
        <v>1297163</v>
      </c>
      <c r="L30" s="164">
        <f t="shared" si="4"/>
        <v>974743</v>
      </c>
      <c r="M30" s="164">
        <f t="shared" si="4"/>
        <v>2701012</v>
      </c>
      <c r="N30" s="164">
        <f t="shared" si="4"/>
        <v>1249740</v>
      </c>
      <c r="O30" s="164">
        <f t="shared" si="4"/>
        <v>19195005</v>
      </c>
      <c r="P30" s="150"/>
      <c r="Q30" s="150"/>
      <c r="R30" s="151"/>
    </row>
    <row r="31" spans="1:18" ht="15">
      <c r="A31" s="143" t="s">
        <v>72</v>
      </c>
      <c r="B31" s="142" t="s">
        <v>73</v>
      </c>
      <c r="C31" s="166"/>
      <c r="D31" s="166"/>
      <c r="E31" s="166"/>
      <c r="F31" s="166"/>
      <c r="G31" s="131">
        <v>750000</v>
      </c>
      <c r="H31" s="166"/>
      <c r="I31" s="166"/>
      <c r="J31" s="166"/>
      <c r="K31" s="166"/>
      <c r="L31" s="166"/>
      <c r="M31" s="166"/>
      <c r="N31" s="166"/>
      <c r="O31" s="13">
        <f aca="true" t="shared" si="5" ref="O31:O37">SUM(C31:N31)</f>
        <v>750000</v>
      </c>
      <c r="P31" s="150"/>
      <c r="Q31" s="150"/>
      <c r="R31" s="151"/>
    </row>
    <row r="32" spans="1:18" ht="15">
      <c r="A32" s="167" t="s">
        <v>74</v>
      </c>
      <c r="B32" s="152" t="s">
        <v>75</v>
      </c>
      <c r="C32" s="153"/>
      <c r="D32" s="153"/>
      <c r="E32" s="153"/>
      <c r="F32" s="153"/>
      <c r="G32" s="153">
        <v>794812</v>
      </c>
      <c r="H32" s="153"/>
      <c r="I32" s="153"/>
      <c r="J32" s="153"/>
      <c r="K32" s="153"/>
      <c r="L32" s="153"/>
      <c r="M32" s="153"/>
      <c r="N32" s="153"/>
      <c r="O32" s="13">
        <f t="shared" si="5"/>
        <v>794812</v>
      </c>
      <c r="P32" s="150"/>
      <c r="Q32" s="150"/>
      <c r="R32" s="151"/>
    </row>
    <row r="33" spans="1:18" ht="15">
      <c r="A33" s="143" t="s">
        <v>234</v>
      </c>
      <c r="B33" s="152" t="s">
        <v>235</v>
      </c>
      <c r="C33" s="153"/>
      <c r="D33" s="153"/>
      <c r="E33" s="153"/>
      <c r="F33" s="153">
        <v>98457</v>
      </c>
      <c r="G33" s="153"/>
      <c r="H33" s="153"/>
      <c r="I33" s="153"/>
      <c r="J33" s="153"/>
      <c r="K33" s="153"/>
      <c r="L33" s="153"/>
      <c r="M33" s="153"/>
      <c r="N33" s="153">
        <v>8911383</v>
      </c>
      <c r="O33" s="13">
        <f t="shared" si="5"/>
        <v>9009840</v>
      </c>
      <c r="P33" s="150"/>
      <c r="Q33" s="150"/>
      <c r="R33" s="151"/>
    </row>
    <row r="34" spans="1:18" ht="15">
      <c r="A34" s="143" t="s">
        <v>78</v>
      </c>
      <c r="B34" s="152" t="s">
        <v>79</v>
      </c>
      <c r="C34" s="153"/>
      <c r="D34" s="153"/>
      <c r="E34" s="153"/>
      <c r="F34" s="153">
        <v>26583</v>
      </c>
      <c r="G34" s="153">
        <v>162000</v>
      </c>
      <c r="H34" s="153"/>
      <c r="I34" s="153"/>
      <c r="J34" s="153"/>
      <c r="K34" s="153"/>
      <c r="L34" s="153"/>
      <c r="M34" s="153"/>
      <c r="N34" s="153">
        <v>2861173</v>
      </c>
      <c r="O34" s="13">
        <f t="shared" si="5"/>
        <v>3049756</v>
      </c>
      <c r="P34" s="150"/>
      <c r="Q34" s="150"/>
      <c r="R34" s="151"/>
    </row>
    <row r="35" spans="1:18" s="139" customFormat="1" ht="15">
      <c r="A35" s="168" t="s">
        <v>80</v>
      </c>
      <c r="B35" s="155" t="s">
        <v>81</v>
      </c>
      <c r="C35" s="156">
        <f>SUM(C31:C34)</f>
        <v>0</v>
      </c>
      <c r="D35" s="156">
        <f aca="true" t="shared" si="6" ref="D35:N35">SUM(D31:D34)</f>
        <v>0</v>
      </c>
      <c r="E35" s="156">
        <f t="shared" si="6"/>
        <v>0</v>
      </c>
      <c r="F35" s="156">
        <f t="shared" si="6"/>
        <v>125040</v>
      </c>
      <c r="G35" s="156">
        <f t="shared" si="6"/>
        <v>1706812</v>
      </c>
      <c r="H35" s="156">
        <f t="shared" si="6"/>
        <v>0</v>
      </c>
      <c r="I35" s="156">
        <f t="shared" si="6"/>
        <v>0</v>
      </c>
      <c r="J35" s="156">
        <f t="shared" si="6"/>
        <v>0</v>
      </c>
      <c r="K35" s="156">
        <f t="shared" si="6"/>
        <v>0</v>
      </c>
      <c r="L35" s="156">
        <f t="shared" si="6"/>
        <v>0</v>
      </c>
      <c r="M35" s="156">
        <f t="shared" si="6"/>
        <v>0</v>
      </c>
      <c r="N35" s="156">
        <f t="shared" si="6"/>
        <v>11772556</v>
      </c>
      <c r="O35" s="156">
        <f t="shared" si="5"/>
        <v>13604408</v>
      </c>
      <c r="P35" s="150"/>
      <c r="Q35" s="150"/>
      <c r="R35" s="151"/>
    </row>
    <row r="36" spans="1:18" ht="15">
      <c r="A36" s="159" t="s">
        <v>236</v>
      </c>
      <c r="B36" s="152" t="s">
        <v>83</v>
      </c>
      <c r="C36" s="153"/>
      <c r="D36" s="153">
        <v>4329823</v>
      </c>
      <c r="E36" s="153"/>
      <c r="F36" s="153"/>
      <c r="G36" s="153"/>
      <c r="H36" s="153"/>
      <c r="I36" s="153"/>
      <c r="J36" s="153"/>
      <c r="K36" s="153"/>
      <c r="L36" s="153">
        <v>10000000</v>
      </c>
      <c r="M36" s="153"/>
      <c r="N36" s="153"/>
      <c r="O36" s="13">
        <f t="shared" si="5"/>
        <v>14329823</v>
      </c>
      <c r="P36" s="150"/>
      <c r="Q36" s="150"/>
      <c r="R36" s="151"/>
    </row>
    <row r="37" spans="1:18" ht="15">
      <c r="A37" s="159" t="s">
        <v>84</v>
      </c>
      <c r="B37" s="152" t="s">
        <v>85</v>
      </c>
      <c r="C37" s="153"/>
      <c r="D37" s="153">
        <v>1169052</v>
      </c>
      <c r="E37" s="153"/>
      <c r="F37" s="153"/>
      <c r="G37" s="153"/>
      <c r="H37" s="153"/>
      <c r="I37" s="153"/>
      <c r="J37" s="153"/>
      <c r="K37" s="153"/>
      <c r="L37" s="153">
        <v>3362108</v>
      </c>
      <c r="M37" s="153"/>
      <c r="N37" s="153"/>
      <c r="O37" s="13">
        <f t="shared" si="5"/>
        <v>4531160</v>
      </c>
      <c r="P37" s="150"/>
      <c r="Q37" s="150"/>
      <c r="R37" s="151"/>
    </row>
    <row r="38" spans="1:18" s="139" customFormat="1" ht="15">
      <c r="A38" s="160" t="s">
        <v>86</v>
      </c>
      <c r="B38" s="155" t="s">
        <v>87</v>
      </c>
      <c r="C38" s="156">
        <f>SUM(C36:C37)</f>
        <v>0</v>
      </c>
      <c r="D38" s="156">
        <f aca="true" t="shared" si="7" ref="D38:O38">SUM(D36:D37)</f>
        <v>5498875</v>
      </c>
      <c r="E38" s="156">
        <f t="shared" si="7"/>
        <v>0</v>
      </c>
      <c r="F38" s="156">
        <f t="shared" si="7"/>
        <v>0</v>
      </c>
      <c r="G38" s="156">
        <f t="shared" si="7"/>
        <v>0</v>
      </c>
      <c r="H38" s="156">
        <f t="shared" si="7"/>
        <v>0</v>
      </c>
      <c r="I38" s="156">
        <f t="shared" si="7"/>
        <v>0</v>
      </c>
      <c r="J38" s="156">
        <f t="shared" si="7"/>
        <v>0</v>
      </c>
      <c r="K38" s="156">
        <f t="shared" si="7"/>
        <v>0</v>
      </c>
      <c r="L38" s="156">
        <f t="shared" si="7"/>
        <v>13362108</v>
      </c>
      <c r="M38" s="156">
        <f t="shared" si="7"/>
        <v>0</v>
      </c>
      <c r="N38" s="156">
        <f t="shared" si="7"/>
        <v>0</v>
      </c>
      <c r="O38" s="156">
        <f t="shared" si="7"/>
        <v>18860983</v>
      </c>
      <c r="P38" s="150"/>
      <c r="Q38" s="150"/>
      <c r="R38" s="151"/>
    </row>
    <row r="39" spans="1:18" ht="15">
      <c r="A39" s="159" t="s">
        <v>237</v>
      </c>
      <c r="B39" s="152" t="s">
        <v>89</v>
      </c>
      <c r="C39" s="153"/>
      <c r="D39" s="153"/>
      <c r="E39" s="153">
        <v>100000</v>
      </c>
      <c r="F39" s="153"/>
      <c r="G39" s="153"/>
      <c r="H39" s="153"/>
      <c r="I39" s="153"/>
      <c r="J39" s="153"/>
      <c r="K39" s="153"/>
      <c r="L39" s="153"/>
      <c r="M39" s="153"/>
      <c r="N39" s="153"/>
      <c r="O39" s="13"/>
      <c r="P39" s="150"/>
      <c r="Q39" s="150"/>
      <c r="R39" s="151"/>
    </row>
    <row r="40" spans="1:18" s="190" customFormat="1" ht="15">
      <c r="A40" s="159" t="s">
        <v>251</v>
      </c>
      <c r="B40" s="152" t="s">
        <v>91</v>
      </c>
      <c r="C40" s="153"/>
      <c r="D40" s="153"/>
      <c r="E40" s="153"/>
      <c r="F40" s="153"/>
      <c r="G40" s="153"/>
      <c r="H40" s="153"/>
      <c r="I40" s="153"/>
      <c r="J40" s="153">
        <v>300000</v>
      </c>
      <c r="K40" s="153"/>
      <c r="L40" s="153"/>
      <c r="M40" s="153"/>
      <c r="N40" s="153"/>
      <c r="O40" s="13"/>
      <c r="P40" s="150"/>
      <c r="Q40" s="150"/>
      <c r="R40" s="151"/>
    </row>
    <row r="41" spans="1:18" s="139" customFormat="1" ht="14.25">
      <c r="A41" s="192" t="s">
        <v>238</v>
      </c>
      <c r="B41" s="193" t="s">
        <v>93</v>
      </c>
      <c r="C41" s="180"/>
      <c r="D41" s="180"/>
      <c r="E41" s="180">
        <v>100000</v>
      </c>
      <c r="F41" s="180"/>
      <c r="G41" s="180"/>
      <c r="H41" s="180"/>
      <c r="I41" s="180"/>
      <c r="J41" s="180">
        <v>300000</v>
      </c>
      <c r="K41" s="180"/>
      <c r="L41" s="180"/>
      <c r="M41" s="180"/>
      <c r="N41" s="180"/>
      <c r="O41" s="13">
        <f>SUM(C41:N41)</f>
        <v>400000</v>
      </c>
      <c r="P41" s="194"/>
      <c r="Q41" s="194"/>
      <c r="R41" s="195"/>
    </row>
    <row r="42" spans="1:18" s="165" customFormat="1" ht="15">
      <c r="A42" s="163" t="s">
        <v>94</v>
      </c>
      <c r="B42" s="46"/>
      <c r="C42" s="164">
        <f aca="true" t="shared" si="8" ref="C42:N42">SUM(C35+C38+C41)</f>
        <v>0</v>
      </c>
      <c r="D42" s="164">
        <f t="shared" si="8"/>
        <v>5498875</v>
      </c>
      <c r="E42" s="164">
        <f t="shared" si="8"/>
        <v>100000</v>
      </c>
      <c r="F42" s="164">
        <f t="shared" si="8"/>
        <v>125040</v>
      </c>
      <c r="G42" s="164">
        <f t="shared" si="8"/>
        <v>1706812</v>
      </c>
      <c r="H42" s="164">
        <f t="shared" si="8"/>
        <v>0</v>
      </c>
      <c r="I42" s="164">
        <f t="shared" si="8"/>
        <v>0</v>
      </c>
      <c r="J42" s="164">
        <f t="shared" si="8"/>
        <v>300000</v>
      </c>
      <c r="K42" s="164">
        <f t="shared" si="8"/>
        <v>0</v>
      </c>
      <c r="L42" s="164">
        <f t="shared" si="8"/>
        <v>13362108</v>
      </c>
      <c r="M42" s="164">
        <f t="shared" si="8"/>
        <v>0</v>
      </c>
      <c r="N42" s="164">
        <f t="shared" si="8"/>
        <v>11772556</v>
      </c>
      <c r="O42" s="164">
        <f>SUM(C42:N42)</f>
        <v>32865391</v>
      </c>
      <c r="P42" s="150"/>
      <c r="Q42" s="150"/>
      <c r="R42" s="151"/>
    </row>
    <row r="43" spans="1:18" s="170" customFormat="1" ht="15">
      <c r="A43" s="57" t="s">
        <v>239</v>
      </c>
      <c r="B43" s="36" t="s">
        <v>240</v>
      </c>
      <c r="C43" s="169">
        <f aca="true" t="shared" si="9" ref="C43:N43">SUM(C30+C42)</f>
        <v>4675978</v>
      </c>
      <c r="D43" s="169">
        <f t="shared" si="9"/>
        <v>6406956</v>
      </c>
      <c r="E43" s="169">
        <f t="shared" si="9"/>
        <v>1358803</v>
      </c>
      <c r="F43" s="169">
        <f t="shared" si="9"/>
        <v>1033121</v>
      </c>
      <c r="G43" s="169">
        <f t="shared" si="9"/>
        <v>2778971</v>
      </c>
      <c r="H43" s="169">
        <f t="shared" si="9"/>
        <v>1033081</v>
      </c>
      <c r="I43" s="169">
        <f t="shared" si="9"/>
        <v>908083</v>
      </c>
      <c r="J43" s="169">
        <f t="shared" si="9"/>
        <v>2508081</v>
      </c>
      <c r="K43" s="169">
        <f t="shared" si="9"/>
        <v>1297163</v>
      </c>
      <c r="L43" s="169">
        <f t="shared" si="9"/>
        <v>14336851</v>
      </c>
      <c r="M43" s="169">
        <f t="shared" si="9"/>
        <v>2701012</v>
      </c>
      <c r="N43" s="169">
        <f t="shared" si="9"/>
        <v>13022296</v>
      </c>
      <c r="O43" s="169">
        <f>SUM(C43:N43)</f>
        <v>52060396</v>
      </c>
      <c r="P43" s="150"/>
      <c r="Q43" s="150"/>
      <c r="R43" s="151"/>
    </row>
    <row r="44" spans="1:18" s="170" customFormat="1" ht="15">
      <c r="A44" s="171" t="s">
        <v>97</v>
      </c>
      <c r="B44" s="38" t="s">
        <v>98</v>
      </c>
      <c r="C44" s="169">
        <v>504925</v>
      </c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3">
        <f>SUM(C44:N44)</f>
        <v>504925</v>
      </c>
      <c r="P44" s="150"/>
      <c r="Q44" s="150"/>
      <c r="R44" s="151"/>
    </row>
    <row r="45" spans="1:18" s="170" customFormat="1" ht="15">
      <c r="A45" s="15" t="s">
        <v>20</v>
      </c>
      <c r="B45" s="15"/>
      <c r="C45" s="169">
        <f aca="true" t="shared" si="10" ref="C45:N45">SUM(C43:C44)</f>
        <v>5180903</v>
      </c>
      <c r="D45" s="169">
        <f t="shared" si="10"/>
        <v>6406956</v>
      </c>
      <c r="E45" s="169">
        <f t="shared" si="10"/>
        <v>1358803</v>
      </c>
      <c r="F45" s="169">
        <f t="shared" si="10"/>
        <v>1033121</v>
      </c>
      <c r="G45" s="169">
        <f t="shared" si="10"/>
        <v>2778971</v>
      </c>
      <c r="H45" s="169">
        <f t="shared" si="10"/>
        <v>1033081</v>
      </c>
      <c r="I45" s="169">
        <f t="shared" si="10"/>
        <v>908083</v>
      </c>
      <c r="J45" s="169">
        <f t="shared" si="10"/>
        <v>2508081</v>
      </c>
      <c r="K45" s="169">
        <f t="shared" si="10"/>
        <v>1297163</v>
      </c>
      <c r="L45" s="169">
        <f t="shared" si="10"/>
        <v>14336851</v>
      </c>
      <c r="M45" s="169">
        <f t="shared" si="10"/>
        <v>2701012</v>
      </c>
      <c r="N45" s="169">
        <f t="shared" si="10"/>
        <v>13022296</v>
      </c>
      <c r="O45" s="169">
        <f>SUM(C45:N45)</f>
        <v>52565321</v>
      </c>
      <c r="P45" s="140"/>
      <c r="Q45" s="150"/>
      <c r="R45" s="151"/>
    </row>
    <row r="46" spans="1:17" s="170" customFormat="1" ht="14.25">
      <c r="A46" s="172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4"/>
      <c r="P46" s="172"/>
      <c r="Q46" s="175"/>
    </row>
    <row r="47" spans="1:17" s="170" customFormat="1" ht="14.25">
      <c r="A47" s="172"/>
      <c r="B47" s="172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4"/>
      <c r="P47" s="172"/>
      <c r="Q47" s="175"/>
    </row>
    <row r="48" spans="1:17" s="170" customFormat="1" ht="14.25">
      <c r="A48" s="172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4"/>
      <c r="P48" s="172"/>
      <c r="Q48" s="175"/>
    </row>
    <row r="49" spans="1:17" s="170" customFormat="1" ht="15">
      <c r="A49" s="215"/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172"/>
      <c r="Q49" s="175"/>
    </row>
    <row r="50" spans="1:17" s="170" customFormat="1" ht="14.25">
      <c r="A50" s="172"/>
      <c r="B50" s="172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4"/>
      <c r="P50" s="172"/>
      <c r="Q50" s="175"/>
    </row>
    <row r="51" spans="1:17" s="170" customFormat="1" ht="14.25">
      <c r="A51" s="172"/>
      <c r="B51" s="172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4"/>
      <c r="P51" s="172"/>
      <c r="Q51" s="175"/>
    </row>
    <row r="52" spans="1:17" s="170" customFormat="1" ht="14.25">
      <c r="A52" s="172"/>
      <c r="B52" s="172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4"/>
      <c r="P52" s="172"/>
      <c r="Q52" s="175"/>
    </row>
    <row r="53" spans="1:17" s="170" customFormat="1" ht="14.25">
      <c r="A53" s="172"/>
      <c r="B53" s="172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4"/>
      <c r="P53" s="172"/>
      <c r="Q53" s="175"/>
    </row>
    <row r="54" spans="1:17" s="170" customFormat="1" ht="14.25">
      <c r="A54" s="172"/>
      <c r="B54" s="172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4"/>
      <c r="P54" s="172"/>
      <c r="Q54" s="175"/>
    </row>
    <row r="55" spans="1:17" s="170" customFormat="1" ht="14.25">
      <c r="A55" s="172"/>
      <c r="B55" s="172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4"/>
      <c r="P55" s="172"/>
      <c r="Q55" s="175"/>
    </row>
    <row r="56" spans="1:17" s="170" customFormat="1" ht="14.25">
      <c r="A56" s="172"/>
      <c r="B56" s="172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4"/>
      <c r="P56" s="172"/>
      <c r="Q56" s="175"/>
    </row>
    <row r="57" spans="1:17" s="170" customFormat="1" ht="14.25">
      <c r="A57" s="172"/>
      <c r="B57" s="172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4"/>
      <c r="P57" s="172"/>
      <c r="Q57" s="175"/>
    </row>
    <row r="58" spans="1:17" s="170" customFormat="1" ht="14.25">
      <c r="A58" s="172"/>
      <c r="B58" s="172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4"/>
      <c r="P58" s="172"/>
      <c r="Q58" s="175"/>
    </row>
    <row r="59" spans="1:17" s="170" customFormat="1" ht="14.25">
      <c r="A59" s="172"/>
      <c r="B59" s="172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4"/>
      <c r="P59" s="172"/>
      <c r="Q59" s="175"/>
    </row>
    <row r="60" spans="1:17" s="170" customFormat="1" ht="14.25">
      <c r="A60" s="172"/>
      <c r="B60" s="172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4"/>
      <c r="P60" s="172"/>
      <c r="Q60" s="175"/>
    </row>
    <row r="61" spans="1:17" ht="28.5">
      <c r="A61" s="141" t="s">
        <v>31</v>
      </c>
      <c r="B61" s="93" t="s">
        <v>241</v>
      </c>
      <c r="C61" s="144" t="s">
        <v>202</v>
      </c>
      <c r="D61" s="144" t="s">
        <v>203</v>
      </c>
      <c r="E61" s="144" t="s">
        <v>204</v>
      </c>
      <c r="F61" s="144" t="s">
        <v>205</v>
      </c>
      <c r="G61" s="144" t="s">
        <v>206</v>
      </c>
      <c r="H61" s="144" t="s">
        <v>207</v>
      </c>
      <c r="I61" s="144" t="s">
        <v>208</v>
      </c>
      <c r="J61" s="144" t="s">
        <v>209</v>
      </c>
      <c r="K61" s="144" t="s">
        <v>210</v>
      </c>
      <c r="L61" s="144" t="s">
        <v>211</v>
      </c>
      <c r="M61" s="144" t="s">
        <v>212</v>
      </c>
      <c r="N61" s="144" t="s">
        <v>213</v>
      </c>
      <c r="O61" s="145" t="s">
        <v>214</v>
      </c>
      <c r="P61" s="129"/>
      <c r="Q61" s="129"/>
    </row>
    <row r="62" spans="1:19" s="179" customFormat="1" ht="15">
      <c r="A62" s="143" t="s">
        <v>242</v>
      </c>
      <c r="B62" s="142" t="s">
        <v>108</v>
      </c>
      <c r="C62" s="176">
        <v>1223320</v>
      </c>
      <c r="D62" s="176">
        <v>1223320</v>
      </c>
      <c r="E62" s="176">
        <v>1223320</v>
      </c>
      <c r="F62" s="176">
        <v>1223320</v>
      </c>
      <c r="G62" s="176">
        <v>1223320</v>
      </c>
      <c r="H62" s="176">
        <v>1223320</v>
      </c>
      <c r="I62" s="176">
        <v>1223320</v>
      </c>
      <c r="J62" s="176">
        <v>1223320</v>
      </c>
      <c r="K62" s="176">
        <v>1223320</v>
      </c>
      <c r="L62" s="176">
        <v>1223320</v>
      </c>
      <c r="M62" s="176">
        <v>1223320</v>
      </c>
      <c r="N62" s="176">
        <v>1223320</v>
      </c>
      <c r="O62" s="176">
        <f>SUM(C62:N62)</f>
        <v>14679840</v>
      </c>
      <c r="P62" s="177"/>
      <c r="Q62" s="177"/>
      <c r="R62" s="178"/>
      <c r="S62" s="178"/>
    </row>
    <row r="63" spans="1:19" s="139" customFormat="1" ht="15">
      <c r="A63" s="157" t="s">
        <v>103</v>
      </c>
      <c r="B63" s="168" t="s">
        <v>108</v>
      </c>
      <c r="C63" s="156">
        <f>SUM(C62)</f>
        <v>1223320</v>
      </c>
      <c r="D63" s="156">
        <f aca="true" t="shared" si="11" ref="D63:N63">SUM(D62)</f>
        <v>1223320</v>
      </c>
      <c r="E63" s="156">
        <f t="shared" si="11"/>
        <v>1223320</v>
      </c>
      <c r="F63" s="156">
        <f t="shared" si="11"/>
        <v>1223320</v>
      </c>
      <c r="G63" s="156">
        <f t="shared" si="11"/>
        <v>1223320</v>
      </c>
      <c r="H63" s="156">
        <f t="shared" si="11"/>
        <v>1223320</v>
      </c>
      <c r="I63" s="156">
        <f t="shared" si="11"/>
        <v>1223320</v>
      </c>
      <c r="J63" s="156">
        <f t="shared" si="11"/>
        <v>1223320</v>
      </c>
      <c r="K63" s="156">
        <f t="shared" si="11"/>
        <v>1223320</v>
      </c>
      <c r="L63" s="156">
        <f t="shared" si="11"/>
        <v>1223320</v>
      </c>
      <c r="M63" s="156">
        <f t="shared" si="11"/>
        <v>1223320</v>
      </c>
      <c r="N63" s="156">
        <f t="shared" si="11"/>
        <v>1223320</v>
      </c>
      <c r="O63" s="156">
        <f>SUM(O62)</f>
        <v>14679840</v>
      </c>
      <c r="P63" s="177"/>
      <c r="Q63" s="177"/>
      <c r="S63" s="178"/>
    </row>
    <row r="64" spans="1:19" s="190" customFormat="1" ht="15">
      <c r="A64" s="142" t="s">
        <v>252</v>
      </c>
      <c r="B64" s="143" t="s">
        <v>253</v>
      </c>
      <c r="C64" s="153"/>
      <c r="D64" s="153"/>
      <c r="E64" s="153"/>
      <c r="F64" s="153"/>
      <c r="G64" s="153">
        <v>16498872</v>
      </c>
      <c r="H64" s="153"/>
      <c r="I64" s="153"/>
      <c r="J64" s="153"/>
      <c r="K64" s="153"/>
      <c r="L64" s="153"/>
      <c r="M64" s="153"/>
      <c r="N64" s="153"/>
      <c r="O64" s="13">
        <f>SUM(C64:N64)</f>
        <v>16498872</v>
      </c>
      <c r="P64" s="177"/>
      <c r="Q64" s="177"/>
      <c r="S64" s="178"/>
    </row>
    <row r="65" spans="1:19" s="139" customFormat="1" ht="15">
      <c r="A65" s="181" t="s">
        <v>243</v>
      </c>
      <c r="B65" s="182" t="s">
        <v>110</v>
      </c>
      <c r="C65" s="183"/>
      <c r="D65" s="183"/>
      <c r="E65" s="183"/>
      <c r="F65" s="183"/>
      <c r="G65" s="183">
        <v>16498872</v>
      </c>
      <c r="H65" s="183"/>
      <c r="I65" s="183"/>
      <c r="J65" s="183"/>
      <c r="K65" s="183"/>
      <c r="L65" s="183"/>
      <c r="M65" s="183"/>
      <c r="N65" s="183"/>
      <c r="O65" s="184">
        <f>SUM(C65:N65)</f>
        <v>16498872</v>
      </c>
      <c r="P65" s="185"/>
      <c r="Q65" s="177"/>
      <c r="S65" s="186"/>
    </row>
    <row r="66" spans="1:19" ht="15">
      <c r="A66" s="142" t="s">
        <v>111</v>
      </c>
      <c r="B66" s="143" t="s">
        <v>112</v>
      </c>
      <c r="C66" s="153"/>
      <c r="D66" s="153"/>
      <c r="E66" s="153">
        <v>325000</v>
      </c>
      <c r="F66" s="153"/>
      <c r="G66" s="153"/>
      <c r="H66" s="153"/>
      <c r="I66" s="153"/>
      <c r="J66" s="153"/>
      <c r="K66" s="153">
        <v>325000</v>
      </c>
      <c r="L66" s="153"/>
      <c r="M66" s="153"/>
      <c r="N66" s="153"/>
      <c r="O66" s="13">
        <f>SUM(C66:N66)</f>
        <v>650000</v>
      </c>
      <c r="P66" s="177"/>
      <c r="Q66" s="177"/>
      <c r="S66" s="178"/>
    </row>
    <row r="67" spans="1:19" ht="15">
      <c r="A67" s="142" t="s">
        <v>199</v>
      </c>
      <c r="B67" s="143" t="s">
        <v>200</v>
      </c>
      <c r="C67" s="153"/>
      <c r="D67" s="153"/>
      <c r="E67" s="153">
        <v>330000</v>
      </c>
      <c r="F67" s="153"/>
      <c r="G67" s="153"/>
      <c r="H67" s="153"/>
      <c r="I67" s="153"/>
      <c r="J67" s="153"/>
      <c r="K67" s="153">
        <v>330000</v>
      </c>
      <c r="L67" s="153"/>
      <c r="M67" s="153"/>
      <c r="N67" s="153"/>
      <c r="O67" s="13">
        <f>SUM(C67:N67)</f>
        <v>660000</v>
      </c>
      <c r="P67" s="177"/>
      <c r="Q67" s="177"/>
      <c r="S67" s="178"/>
    </row>
    <row r="68" spans="1:19" s="139" customFormat="1" ht="15">
      <c r="A68" s="157" t="s">
        <v>115</v>
      </c>
      <c r="B68" s="168" t="s">
        <v>116</v>
      </c>
      <c r="C68" s="156">
        <f aca="true" t="shared" si="12" ref="C68:O68">SUM(C66:C67)</f>
        <v>0</v>
      </c>
      <c r="D68" s="156">
        <f t="shared" si="12"/>
        <v>0</v>
      </c>
      <c r="E68" s="156">
        <f t="shared" si="12"/>
        <v>655000</v>
      </c>
      <c r="F68" s="156">
        <f t="shared" si="12"/>
        <v>0</v>
      </c>
      <c r="G68" s="156">
        <f t="shared" si="12"/>
        <v>0</v>
      </c>
      <c r="H68" s="156">
        <f t="shared" si="12"/>
        <v>0</v>
      </c>
      <c r="I68" s="156">
        <f t="shared" si="12"/>
        <v>0</v>
      </c>
      <c r="J68" s="156">
        <f t="shared" si="12"/>
        <v>0</v>
      </c>
      <c r="K68" s="156">
        <f t="shared" si="12"/>
        <v>655000</v>
      </c>
      <c r="L68" s="156">
        <f t="shared" si="12"/>
        <v>0</v>
      </c>
      <c r="M68" s="156">
        <f t="shared" si="12"/>
        <v>0</v>
      </c>
      <c r="N68" s="156">
        <f t="shared" si="12"/>
        <v>0</v>
      </c>
      <c r="O68" s="158">
        <f t="shared" si="12"/>
        <v>1310000</v>
      </c>
      <c r="P68" s="177"/>
      <c r="Q68" s="177"/>
      <c r="S68" s="178"/>
    </row>
    <row r="69" spans="1:19" ht="15">
      <c r="A69" s="159" t="s">
        <v>117</v>
      </c>
      <c r="B69" s="143" t="s">
        <v>118</v>
      </c>
      <c r="C69" s="153">
        <v>46301</v>
      </c>
      <c r="D69" s="153">
        <v>46301</v>
      </c>
      <c r="E69" s="153">
        <v>46301</v>
      </c>
      <c r="F69" s="153">
        <v>46300</v>
      </c>
      <c r="G69" s="153">
        <v>46301</v>
      </c>
      <c r="H69" s="153">
        <v>46300</v>
      </c>
      <c r="I69" s="153">
        <v>46301</v>
      </c>
      <c r="J69" s="153">
        <v>46300</v>
      </c>
      <c r="K69" s="153">
        <v>46301</v>
      </c>
      <c r="L69" s="153">
        <v>46301</v>
      </c>
      <c r="M69" s="153">
        <v>46301</v>
      </c>
      <c r="N69" s="153">
        <v>46301</v>
      </c>
      <c r="O69" s="13">
        <f>SUM(C69:N69)</f>
        <v>555609</v>
      </c>
      <c r="P69" s="177"/>
      <c r="Q69" s="177"/>
      <c r="S69" s="178"/>
    </row>
    <row r="70" spans="1:19" ht="15">
      <c r="A70" s="159" t="s">
        <v>119</v>
      </c>
      <c r="B70" s="143" t="s">
        <v>120</v>
      </c>
      <c r="C70" s="153"/>
      <c r="D70" s="153"/>
      <c r="E70" s="153"/>
      <c r="F70" s="153">
        <v>6300</v>
      </c>
      <c r="G70" s="153"/>
      <c r="H70" s="153"/>
      <c r="I70" s="153"/>
      <c r="J70" s="153"/>
      <c r="K70" s="153"/>
      <c r="L70" s="153"/>
      <c r="M70" s="153"/>
      <c r="N70" s="153"/>
      <c r="O70" s="13">
        <f>SUM(C70:N70)</f>
        <v>6300</v>
      </c>
      <c r="P70" s="177"/>
      <c r="Q70" s="177"/>
      <c r="S70" s="178"/>
    </row>
    <row r="71" spans="1:19" ht="15">
      <c r="A71" s="159" t="s">
        <v>121</v>
      </c>
      <c r="B71" s="143" t="s">
        <v>122</v>
      </c>
      <c r="C71" s="153">
        <v>9708</v>
      </c>
      <c r="D71" s="153">
        <v>9708</v>
      </c>
      <c r="E71" s="153">
        <v>9708</v>
      </c>
      <c r="F71" s="153">
        <v>9708</v>
      </c>
      <c r="G71" s="153">
        <v>9708</v>
      </c>
      <c r="H71" s="153">
        <v>9708</v>
      </c>
      <c r="I71" s="153">
        <v>9708</v>
      </c>
      <c r="J71" s="153">
        <v>9708</v>
      </c>
      <c r="K71" s="153">
        <v>9704</v>
      </c>
      <c r="L71" s="153">
        <v>9708</v>
      </c>
      <c r="M71" s="153">
        <v>9708</v>
      </c>
      <c r="N71" s="153">
        <v>9708</v>
      </c>
      <c r="O71" s="13">
        <f>SUM(C71:N71)</f>
        <v>116492</v>
      </c>
      <c r="P71" s="177"/>
      <c r="Q71" s="177"/>
      <c r="S71" s="178"/>
    </row>
    <row r="72" spans="1:19" ht="15">
      <c r="A72" s="159" t="s">
        <v>125</v>
      </c>
      <c r="B72" s="143" t="s">
        <v>126</v>
      </c>
      <c r="C72" s="153">
        <v>5000</v>
      </c>
      <c r="D72" s="153">
        <v>5000</v>
      </c>
      <c r="E72" s="153">
        <v>5000</v>
      </c>
      <c r="F72" s="153">
        <v>5000</v>
      </c>
      <c r="G72" s="153">
        <v>5000</v>
      </c>
      <c r="H72" s="153">
        <v>5000</v>
      </c>
      <c r="I72" s="153">
        <v>5000</v>
      </c>
      <c r="J72" s="153">
        <v>5000</v>
      </c>
      <c r="K72" s="153">
        <v>5000</v>
      </c>
      <c r="L72" s="153">
        <v>5000</v>
      </c>
      <c r="M72" s="153">
        <v>5000</v>
      </c>
      <c r="N72" s="153">
        <v>5000</v>
      </c>
      <c r="O72" s="13">
        <v>60000</v>
      </c>
      <c r="P72" s="177"/>
      <c r="Q72" s="177"/>
      <c r="S72" s="178"/>
    </row>
    <row r="73" spans="1:19" ht="15">
      <c r="A73" s="159" t="s">
        <v>244</v>
      </c>
      <c r="B73" s="143" t="s">
        <v>128</v>
      </c>
      <c r="C73" s="153">
        <v>4167</v>
      </c>
      <c r="D73" s="153">
        <v>4167</v>
      </c>
      <c r="E73" s="153">
        <v>4167</v>
      </c>
      <c r="F73" s="153">
        <v>4167</v>
      </c>
      <c r="G73" s="153">
        <v>4167</v>
      </c>
      <c r="H73" s="153">
        <v>4167</v>
      </c>
      <c r="I73" s="153">
        <v>4167</v>
      </c>
      <c r="J73" s="153">
        <v>4167</v>
      </c>
      <c r="K73" s="153">
        <v>4167</v>
      </c>
      <c r="L73" s="153">
        <v>4167</v>
      </c>
      <c r="M73" s="153">
        <v>4167</v>
      </c>
      <c r="N73" s="153">
        <v>4163</v>
      </c>
      <c r="O73" s="13">
        <v>50000</v>
      </c>
      <c r="P73" s="177"/>
      <c r="Q73" s="177"/>
      <c r="S73" s="178"/>
    </row>
    <row r="74" spans="1:19" s="139" customFormat="1" ht="15">
      <c r="A74" s="160" t="s">
        <v>129</v>
      </c>
      <c r="B74" s="168" t="s">
        <v>130</v>
      </c>
      <c r="C74" s="156">
        <f aca="true" t="shared" si="13" ref="C74:K74">SUM(C69:C73)</f>
        <v>65176</v>
      </c>
      <c r="D74" s="156">
        <f t="shared" si="13"/>
        <v>65176</v>
      </c>
      <c r="E74" s="156">
        <f t="shared" si="13"/>
        <v>65176</v>
      </c>
      <c r="F74" s="156">
        <f t="shared" si="13"/>
        <v>71475</v>
      </c>
      <c r="G74" s="156">
        <f t="shared" si="13"/>
        <v>65176</v>
      </c>
      <c r="H74" s="156">
        <f t="shared" si="13"/>
        <v>65175</v>
      </c>
      <c r="I74" s="156">
        <f t="shared" si="13"/>
        <v>65176</v>
      </c>
      <c r="J74" s="156">
        <f t="shared" si="13"/>
        <v>65175</v>
      </c>
      <c r="K74" s="156">
        <f t="shared" si="13"/>
        <v>65172</v>
      </c>
      <c r="L74" s="156">
        <f>SUM(L69:L76)</f>
        <v>215176</v>
      </c>
      <c r="M74" s="156">
        <f>SUM(M69:M73)</f>
        <v>65176</v>
      </c>
      <c r="N74" s="156">
        <f>SUM(N69:N73)</f>
        <v>65172</v>
      </c>
      <c r="O74" s="156">
        <f>SUM(O69:O73)</f>
        <v>788401</v>
      </c>
      <c r="P74" s="177"/>
      <c r="Q74" s="177"/>
      <c r="S74" s="178"/>
    </row>
    <row r="75" spans="1:19" ht="15">
      <c r="A75" s="159" t="s">
        <v>245</v>
      </c>
      <c r="B75" s="143" t="s">
        <v>254</v>
      </c>
      <c r="C75" s="153"/>
      <c r="D75" s="153"/>
      <c r="E75" s="153"/>
      <c r="F75" s="153"/>
      <c r="G75" s="153"/>
      <c r="H75" s="153"/>
      <c r="I75" s="153"/>
      <c r="J75" s="153"/>
      <c r="K75" s="153"/>
      <c r="L75" s="153">
        <v>150000</v>
      </c>
      <c r="M75" s="153"/>
      <c r="N75" s="153"/>
      <c r="O75" s="13">
        <v>150000</v>
      </c>
      <c r="P75" s="177"/>
      <c r="Q75" s="177"/>
      <c r="S75" s="178"/>
    </row>
    <row r="76" spans="1:19" s="139" customFormat="1" ht="14.25">
      <c r="A76" s="187" t="s">
        <v>246</v>
      </c>
      <c r="B76" s="182" t="s">
        <v>132</v>
      </c>
      <c r="C76" s="183"/>
      <c r="D76" s="183"/>
      <c r="E76" s="183"/>
      <c r="F76" s="183"/>
      <c r="G76" s="183"/>
      <c r="H76" s="183"/>
      <c r="I76" s="183"/>
      <c r="J76" s="183"/>
      <c r="K76" s="183"/>
      <c r="L76" s="183">
        <v>150000</v>
      </c>
      <c r="M76" s="183"/>
      <c r="N76" s="183"/>
      <c r="O76" s="184">
        <f>SUM(C76:N76)</f>
        <v>150000</v>
      </c>
      <c r="P76" s="185"/>
      <c r="Q76" s="185"/>
      <c r="S76" s="186"/>
    </row>
    <row r="77" spans="1:19" s="170" customFormat="1" ht="15">
      <c r="A77" s="40" t="s">
        <v>133</v>
      </c>
      <c r="B77" s="57" t="s">
        <v>247</v>
      </c>
      <c r="C77" s="169">
        <f aca="true" t="shared" si="14" ref="C77:O77">SUM(C63+C65+C68+C74+C76)</f>
        <v>1288496</v>
      </c>
      <c r="D77" s="169">
        <f t="shared" si="14"/>
        <v>1288496</v>
      </c>
      <c r="E77" s="169">
        <f t="shared" si="14"/>
        <v>1943496</v>
      </c>
      <c r="F77" s="169">
        <f t="shared" si="14"/>
        <v>1294795</v>
      </c>
      <c r="G77" s="169">
        <f t="shared" si="14"/>
        <v>17787368</v>
      </c>
      <c r="H77" s="169">
        <f t="shared" si="14"/>
        <v>1288495</v>
      </c>
      <c r="I77" s="169">
        <f t="shared" si="14"/>
        <v>1288496</v>
      </c>
      <c r="J77" s="169">
        <f t="shared" si="14"/>
        <v>1288495</v>
      </c>
      <c r="K77" s="169">
        <f t="shared" si="14"/>
        <v>1943492</v>
      </c>
      <c r="L77" s="169">
        <f t="shared" si="14"/>
        <v>1288496</v>
      </c>
      <c r="M77" s="169">
        <f t="shared" si="14"/>
        <v>1288496</v>
      </c>
      <c r="N77" s="169">
        <f t="shared" si="14"/>
        <v>1288492</v>
      </c>
      <c r="O77" s="169">
        <f t="shared" si="14"/>
        <v>33427113</v>
      </c>
      <c r="P77" s="177"/>
      <c r="Q77" s="177"/>
      <c r="S77" s="178"/>
    </row>
    <row r="78" spans="1:19" ht="15">
      <c r="A78" s="34" t="s">
        <v>248</v>
      </c>
      <c r="B78" s="34" t="s">
        <v>249</v>
      </c>
      <c r="C78" s="53"/>
      <c r="D78" s="53"/>
      <c r="E78" s="53"/>
      <c r="F78" s="53"/>
      <c r="G78" s="53">
        <v>19138208</v>
      </c>
      <c r="H78" s="53"/>
      <c r="I78" s="53"/>
      <c r="J78" s="53"/>
      <c r="K78" s="53"/>
      <c r="L78" s="53"/>
      <c r="M78" s="53"/>
      <c r="N78" s="53"/>
      <c r="O78" s="13">
        <f>SUM(C78:N78)</f>
        <v>19138208</v>
      </c>
      <c r="P78" s="177"/>
      <c r="Q78" s="177"/>
      <c r="S78" s="178"/>
    </row>
    <row r="79" spans="1:19" s="170" customFormat="1" ht="15">
      <c r="A79" s="160" t="s">
        <v>250</v>
      </c>
      <c r="B79" s="157" t="s">
        <v>142</v>
      </c>
      <c r="C79" s="156">
        <f>SUM(C78)</f>
        <v>0</v>
      </c>
      <c r="D79" s="156">
        <f aca="true" t="shared" si="15" ref="D79:O79">SUM(D78)</f>
        <v>0</v>
      </c>
      <c r="E79" s="156">
        <f t="shared" si="15"/>
        <v>0</v>
      </c>
      <c r="F79" s="156">
        <f t="shared" si="15"/>
        <v>0</v>
      </c>
      <c r="G79" s="156">
        <f t="shared" si="15"/>
        <v>19138208</v>
      </c>
      <c r="H79" s="156">
        <f t="shared" si="15"/>
        <v>0</v>
      </c>
      <c r="I79" s="156">
        <f t="shared" si="15"/>
        <v>0</v>
      </c>
      <c r="J79" s="156">
        <f t="shared" si="15"/>
        <v>0</v>
      </c>
      <c r="K79" s="156">
        <f t="shared" si="15"/>
        <v>0</v>
      </c>
      <c r="L79" s="156">
        <f t="shared" si="15"/>
        <v>0</v>
      </c>
      <c r="M79" s="156">
        <f t="shared" si="15"/>
        <v>0</v>
      </c>
      <c r="N79" s="156">
        <f t="shared" si="15"/>
        <v>0</v>
      </c>
      <c r="O79" s="156">
        <f t="shared" si="15"/>
        <v>19138208</v>
      </c>
      <c r="P79" s="177"/>
      <c r="Q79" s="177"/>
      <c r="S79" s="178"/>
    </row>
    <row r="80" spans="1:19" s="170" customFormat="1" ht="15">
      <c r="A80" s="15" t="s">
        <v>28</v>
      </c>
      <c r="B80" s="15"/>
      <c r="C80" s="169">
        <f aca="true" t="shared" si="16" ref="C80:O80">SUM(C77+C79)</f>
        <v>1288496</v>
      </c>
      <c r="D80" s="169">
        <f t="shared" si="16"/>
        <v>1288496</v>
      </c>
      <c r="E80" s="169">
        <f t="shared" si="16"/>
        <v>1943496</v>
      </c>
      <c r="F80" s="169">
        <f t="shared" si="16"/>
        <v>1294795</v>
      </c>
      <c r="G80" s="169">
        <f t="shared" si="16"/>
        <v>36925576</v>
      </c>
      <c r="H80" s="169">
        <f t="shared" si="16"/>
        <v>1288495</v>
      </c>
      <c r="I80" s="169">
        <f t="shared" si="16"/>
        <v>1288496</v>
      </c>
      <c r="J80" s="169">
        <f t="shared" si="16"/>
        <v>1288495</v>
      </c>
      <c r="K80" s="169">
        <f t="shared" si="16"/>
        <v>1943492</v>
      </c>
      <c r="L80" s="169">
        <f t="shared" si="16"/>
        <v>1595945</v>
      </c>
      <c r="M80" s="169">
        <f t="shared" si="16"/>
        <v>1288496</v>
      </c>
      <c r="N80" s="169">
        <f t="shared" si="16"/>
        <v>1288492</v>
      </c>
      <c r="O80" s="169">
        <f t="shared" si="16"/>
        <v>52565321</v>
      </c>
      <c r="P80" s="177"/>
      <c r="Q80" s="177"/>
      <c r="S80" s="178"/>
    </row>
    <row r="81" spans="2:19" ht="15"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88"/>
      <c r="P81" s="129"/>
      <c r="Q81" s="129"/>
      <c r="S81" s="178"/>
    </row>
    <row r="82" spans="1:19" ht="15">
      <c r="A82" s="217">
        <v>2</v>
      </c>
      <c r="B82" s="218"/>
      <c r="C82" s="218"/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218"/>
      <c r="O82" s="218"/>
      <c r="P82" s="140"/>
      <c r="Q82" s="129"/>
      <c r="S82" s="178"/>
    </row>
    <row r="83" spans="2:19" ht="15"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88"/>
      <c r="P83" s="129"/>
      <c r="Q83" s="129"/>
      <c r="S83" s="178"/>
    </row>
    <row r="84" spans="2:19" ht="15"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88"/>
      <c r="P84" s="129"/>
      <c r="Q84" s="129"/>
      <c r="S84" s="178"/>
    </row>
    <row r="85" spans="2:17" ht="15"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88"/>
      <c r="P85" s="129"/>
      <c r="Q85" s="129"/>
    </row>
    <row r="86" spans="2:17" ht="15"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88"/>
      <c r="P86" s="129"/>
      <c r="Q86" s="129"/>
    </row>
    <row r="87" spans="2:17" ht="15"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88"/>
      <c r="P87" s="129"/>
      <c r="Q87" s="129"/>
    </row>
    <row r="88" spans="2:17" ht="15"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88"/>
      <c r="P88" s="129"/>
      <c r="Q88" s="129"/>
    </row>
    <row r="89" spans="2:17" ht="15"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88"/>
      <c r="P89" s="129"/>
      <c r="Q89" s="129"/>
    </row>
    <row r="90" spans="2:17" ht="15"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88"/>
      <c r="P90" s="129"/>
      <c r="Q90" s="129"/>
    </row>
    <row r="91" spans="2:17" ht="15"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88"/>
      <c r="P91" s="129"/>
      <c r="Q91" s="129"/>
    </row>
    <row r="92" spans="2:17" ht="15"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88"/>
      <c r="P92" s="129"/>
      <c r="Q92" s="129"/>
    </row>
    <row r="93" spans="2:17" ht="15"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88"/>
      <c r="P93" s="129"/>
      <c r="Q93" s="129"/>
    </row>
  </sheetData>
  <sheetProtection/>
  <mergeCells count="5">
    <mergeCell ref="A1:O1"/>
    <mergeCell ref="A2:O2"/>
    <mergeCell ref="A3:O3"/>
    <mergeCell ref="A49:O49"/>
    <mergeCell ref="A82:O82"/>
  </mergeCells>
  <printOptions horizontalCentered="1"/>
  <pageMargins left="0.1968503937007874" right="0.11811023622047245" top="0.7480314960629921" bottom="0.7480314960629921" header="0.31496062992125984" footer="0.31496062992125984"/>
  <pageSetup horizontalDpi="600" verticalDpi="600" orientation="landscape" paperSize="9" scale="65" r:id="rId1"/>
  <ignoredErrors>
    <ignoredError sqref="C22:D22 G68 E22:N22" formulaRange="1"/>
    <ignoredError sqref="O77 L74 O68 O63 O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Penzugy2</dc:creator>
  <cp:keywords/>
  <dc:description/>
  <cp:lastModifiedBy>Admin</cp:lastModifiedBy>
  <cp:lastPrinted>2020-07-13T16:29:22Z</cp:lastPrinted>
  <dcterms:created xsi:type="dcterms:W3CDTF">2020-06-23T11:54:27Z</dcterms:created>
  <dcterms:modified xsi:type="dcterms:W3CDTF">2020-07-16T07:13:58Z</dcterms:modified>
  <cp:category/>
  <cp:version/>
  <cp:contentType/>
  <cp:contentStatus/>
</cp:coreProperties>
</file>