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firstSheet="3" activeTab="5"/>
  </bookViews>
  <sheets>
    <sheet name="Kiemelt ei. " sheetId="1" r:id="rId1"/>
    <sheet name="Kiadások működési, felhalm. " sheetId="2" r:id="rId2"/>
    <sheet name="Bevételek működési, felhalm. " sheetId="3" r:id="rId3"/>
    <sheet name="Létszám" sheetId="4" r:id="rId4"/>
    <sheet name="Beruházás, felújítás" sheetId="5" r:id="rId5"/>
    <sheet name="Tartalék" sheetId="6" r:id="rId6"/>
    <sheet name="Szociális" sheetId="7" r:id="rId7"/>
    <sheet name="Adott támogatás" sheetId="8" r:id="rId8"/>
    <sheet name="Helyi adók" sheetId="9" state="hidden" r:id="rId9"/>
    <sheet name="Közvetett támogatások" sheetId="10" state="hidden" r:id="rId10"/>
    <sheet name="Felhaszn. ütemterv" sheetId="11" r:id="rId11"/>
    <sheet name="Vagyonkimutatás" sheetId="12" r:id="rId12"/>
    <sheet name="Maradványkimutatás" sheetId="13" r:id="rId13"/>
    <sheet name="Eredménykimutatás" sheetId="14" r:id="rId14"/>
    <sheet name="Munka3" sheetId="15" r:id="rId15"/>
  </sheets>
  <definedNames/>
  <calcPr fullCalcOnLoad="1"/>
</workbook>
</file>

<file path=xl/sharedStrings.xml><?xml version="1.0" encoding="utf-8"?>
<sst xmlns="http://schemas.openxmlformats.org/spreadsheetml/2006/main" count="917" uniqueCount="594">
  <si>
    <t>forint</t>
  </si>
  <si>
    <t>Eredeti ei.</t>
  </si>
  <si>
    <t>KIADÁSOK ÖSSZESEN (K1-9)</t>
  </si>
  <si>
    <t>BEVÉTELEK ÖSSZESEN (B1-8)</t>
  </si>
  <si>
    <t xml:space="preserve">A helyi önkormányzat 2019. költségvetési mérlege közgazdasági tagolásban </t>
  </si>
  <si>
    <t>Kiadások</t>
  </si>
  <si>
    <t>Rovat megnevezése</t>
  </si>
  <si>
    <t>Rovat-szám</t>
  </si>
  <si>
    <t>Módosított ei.  2019.06.30.</t>
  </si>
  <si>
    <t>Kötelező feladatok</t>
  </si>
  <si>
    <t>Önként vállalt feladat</t>
  </si>
  <si>
    <t>Törvény szerinti illetmény</t>
  </si>
  <si>
    <t>K1101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</si>
  <si>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</si>
  <si>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</si>
  <si>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</si>
  <si>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</si>
  <si>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</si>
  <si>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</si>
  <si>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Készletbeszerzés </t>
  </si>
  <si>
    <t>K31</t>
  </si>
  <si>
    <t xml:space="preserve">Kommunikációs szolgáltatások </t>
  </si>
  <si>
    <t>K32</t>
  </si>
  <si>
    <t xml:space="preserve">Szolgáltatási kiadások </t>
  </si>
  <si>
    <t>K33</t>
  </si>
  <si>
    <t>Különféle befizetések és egyéb dologi kiadások</t>
  </si>
  <si>
    <t>K35</t>
  </si>
  <si>
    <t xml:space="preserve">Dologi kiadások </t>
  </si>
  <si>
    <t>K3</t>
  </si>
  <si>
    <t>Egyéb nem intézményi ellátások</t>
  </si>
  <si>
    <t>K48</t>
  </si>
  <si>
    <t xml:space="preserve">Ellátottak pénzbeli juttatásai </t>
  </si>
  <si>
    <t>K4</t>
  </si>
  <si>
    <t>Egyéb elvonások és befizetések</t>
  </si>
  <si>
    <t>K502</t>
  </si>
  <si>
    <t>Egyéb működési célú támogatások államháztartáson belülre</t>
  </si>
  <si>
    <t>K506</t>
  </si>
  <si>
    <t>Egyéb működési célú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</si>
  <si>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</si>
  <si>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</si>
  <si>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</si>
  <si>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</si>
  <si>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</si>
  <si>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</si>
  <si>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</si>
  <si>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</si>
  <si>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Egyéb tárgyi eszköz beszerzés</t>
  </si>
  <si>
    <t>K641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</si>
  <si>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</si>
  <si>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</si>
  <si>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</si>
  <si>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</si>
  <si>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</si>
  <si>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</si>
  <si>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Felújítási célú előzetesen felszámított általános forgalmi adó</t>
  </si>
  <si>
    <t>K74</t>
  </si>
  <si>
    <t xml:space="preserve">Felújítások </t>
  </si>
  <si>
    <t>K7</t>
  </si>
  <si>
    <t>Egyéb felhalmozási célú támogatások ÁH-n kívülre</t>
  </si>
  <si>
    <t>K89</t>
  </si>
  <si>
    <t>Egyéb felhalmozási célú kiadások</t>
  </si>
  <si>
    <t>K8</t>
  </si>
  <si>
    <t xml:space="preserve">Felhalmozási költségvetés előirányzat csoport </t>
  </si>
  <si>
    <t>Áh.belüli megelőlegezés visszafizetése</t>
  </si>
  <si>
    <t>K8141</t>
  </si>
  <si>
    <t xml:space="preserve">Finanszírozási kiadások </t>
  </si>
  <si>
    <t>K9</t>
  </si>
  <si>
    <t xml:space="preserve">A helyi önkormányzat 2019.  költségvetési mérlege közgazdasági tagolásban </t>
  </si>
  <si>
    <t>Bevétel</t>
  </si>
  <si>
    <t>Rovat-
szám</t>
  </si>
  <si>
    <t>Módosított ei. 2019.06.30.</t>
  </si>
  <si>
    <t xml:space="preserve">Önkormányzatok működési támogatásai </t>
  </si>
  <si>
    <t>B11</t>
  </si>
  <si>
    <t>Egyéb működési célú támogatások ÁH-n belülről</t>
  </si>
  <si>
    <t>B16</t>
  </si>
  <si>
    <t>Működési célú támogatások államháztartáson belülről</t>
  </si>
  <si>
    <t>B1</t>
  </si>
  <si>
    <t xml:space="preserve">Vagyoni tipusú adók </t>
  </si>
  <si>
    <t>B34</t>
  </si>
  <si>
    <t xml:space="preserve">Termékek és szolgáltatások adói </t>
  </si>
  <si>
    <t>B35</t>
  </si>
  <si>
    <t xml:space="preserve">Közhatalmi bevételek </t>
  </si>
  <si>
    <t>B3</t>
  </si>
  <si>
    <t>Szolgáltatások ellenértéke</t>
  </si>
  <si>
    <t>B402</t>
  </si>
  <si>
    <t>Közvetített szolgáltatások ellenértéke</t>
  </si>
  <si>
    <t>B403</t>
  </si>
  <si>
    <t>Kiszámlázott áfa</t>
  </si>
  <si>
    <t>B406</t>
  </si>
  <si>
    <t>Általános forgalmi adó visszatérítése</t>
  </si>
  <si>
    <t>B407</t>
  </si>
  <si>
    <t>Kamatbevételek</t>
  </si>
  <si>
    <t>B408</t>
  </si>
  <si>
    <t>Egyéb működési bevétel</t>
  </si>
  <si>
    <t>B411</t>
  </si>
  <si>
    <t xml:space="preserve">Működési bevételek </t>
  </si>
  <si>
    <t>B4</t>
  </si>
  <si>
    <t xml:space="preserve">Költségvetési bevételek </t>
  </si>
  <si>
    <t>B1-B6</t>
  </si>
  <si>
    <t>költségvetési egyenleg  MŰKÖDÉSI</t>
  </si>
  <si>
    <t>költségvetési egyenleg FELHALMOZÁSI</t>
  </si>
  <si>
    <t>Előző év költségvetési maradványának igénybevétele MŰKÖDÉSRE</t>
  </si>
  <si>
    <t>B8131</t>
  </si>
  <si>
    <t xml:space="preserve">Belföldi finanszírozás bevételei </t>
  </si>
  <si>
    <t>B81</t>
  </si>
  <si>
    <t xml:space="preserve">Finanszírozási bevételek </t>
  </si>
  <si>
    <t>B7-B8</t>
  </si>
  <si>
    <t>Foglalkoztatottak létszáma (fő)</t>
  </si>
  <si>
    <t>MEGNEVEZÉS</t>
  </si>
  <si>
    <t>"A", "B" fizetési  osztály összesen</t>
  </si>
  <si>
    <t xml:space="preserve">KÖZALKALMAZOTTAK ÖSSZESEN 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</si>
  <si>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</si>
  <si>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</si>
  <si>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</si>
  <si>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</si>
  <si>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</si>
  <si>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</si>
  <si>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KÖLTSÉGVETÉSI ENGEDÉLYEZETT LÉTSZÁMKERETBE NEM TARTOZÓ FOGLALKOZTATOTTAK LÉTSZÁMA AZ IDŐSZAK VÉGÉN ÖSSZESEN </t>
  </si>
  <si>
    <t xml:space="preserve">Beruházások és felújítások </t>
  </si>
  <si>
    <t xml:space="preserve">Eredeti ei. </t>
  </si>
  <si>
    <t xml:space="preserve">Vízközművel kapcsolatos ingatlan beszerzés, létesítés </t>
  </si>
  <si>
    <t xml:space="preserve">Viziközmű egyéb tárgyi eszköz beszerzés </t>
  </si>
  <si>
    <t>K64</t>
  </si>
  <si>
    <t xml:space="preserve">Út- és járdafelújítás közműberuházást követően </t>
  </si>
  <si>
    <t xml:space="preserve">Általános- és céltartalékok </t>
  </si>
  <si>
    <t>KÖLTSÉGVETÉSI SZERV</t>
  </si>
  <si>
    <t>MINDÖSSZESEN</t>
  </si>
  <si>
    <t>Általános tartalékok</t>
  </si>
  <si>
    <t>Céltartalékok-</t>
  </si>
  <si>
    <t>Nemeskér Község Önkormányzat 2019. évi költségvetése</t>
  </si>
  <si>
    <t xml:space="preserve">Lakosságnak juttatott támogatások, szociális, rászorultsági jellegű ellátások </t>
  </si>
  <si>
    <t>Megnevezés</t>
  </si>
  <si>
    <t>eredeti ei.</t>
  </si>
  <si>
    <t>Lakhatással kapcsolatos ellátások</t>
  </si>
  <si>
    <t>K46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</si>
  <si>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</si>
  <si>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</si>
  <si>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</si>
  <si>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</si>
  <si>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</si>
  <si>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</si>
  <si>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</si>
  <si>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</si>
  <si>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</si>
  <si>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</si>
  <si>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</si>
  <si>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Támogatások, kölcsönök nyújtása és törlesztése 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</si>
  <si>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</si>
  <si>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</si>
  <si>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</si>
  <si>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</si>
  <si>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</si>
  <si>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</si>
  <si>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</si>
  <si>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</si>
  <si>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</si>
  <si>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</si>
  <si>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</si>
  <si>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</si>
  <si>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>K505</t>
  </si>
  <si>
    <t xml:space="preserve">Működési célú visszatérítendő támogatások, kölcsönök törlesztése államháztartáson belülre </t>
  </si>
  <si>
    <t>egyházi jogi személyek részére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</si>
  <si>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</si>
  <si>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</si>
  <si>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</si>
  <si>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</si>
  <si>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</si>
  <si>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</si>
  <si>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</si>
  <si>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</si>
  <si>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</si>
  <si>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</si>
  <si>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</si>
  <si>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</si>
  <si>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>8.sz.melléklet a    2/2019.(II.26.) önkormányzati rendelethez</t>
  </si>
  <si>
    <t>Önkormányzat 2014. évi költségvetése</t>
  </si>
  <si>
    <t xml:space="preserve">Helyi adó és egyéb közhatalmi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</si>
  <si>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</si>
  <si>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</si>
  <si>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</si>
  <si>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</si>
  <si>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Értékesítési és forgalmi adók 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</si>
  <si>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</si>
  <si>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</si>
  <si>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</si>
  <si>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Gépjárműadók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</si>
  <si>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</si>
  <si>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</si>
  <si>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</si>
  <si>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</si>
  <si>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</si>
  <si>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</si>
  <si>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>B355</t>
  </si>
  <si>
    <t xml:space="preserve">ebből: tartózkodás után fizetett idegenforgalmi adó </t>
  </si>
  <si>
    <t>ebből: talajterhelési díj</t>
  </si>
  <si>
    <t>eljárási illetékek</t>
  </si>
  <si>
    <t>B36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</si>
  <si>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</si>
  <si>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</si>
  <si>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</si>
  <si>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</si>
  <si>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</si>
  <si>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</si>
  <si>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</si>
  <si>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</si>
  <si>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</si>
  <si>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Egyéb közhatalmi bevételek </t>
  </si>
  <si>
    <t>9. sz.melléklet a   2 /2019.(II.26.) önkormányzati rendelethez</t>
  </si>
  <si>
    <t xml:space="preserve">Közvetett támogatások </t>
  </si>
  <si>
    <t>tervezett elvárt bevétel</t>
  </si>
  <si>
    <t>közvetett támogatás</t>
  </si>
  <si>
    <t>várható bevétel</t>
  </si>
  <si>
    <t>magánszemélyek kommunális adója</t>
  </si>
  <si>
    <t>a helyi adónál, gépjárműadónál biztosított kedvezmény, mentesség összege adónemenként</t>
  </si>
  <si>
    <t>B3, B7</t>
  </si>
  <si>
    <t xml:space="preserve">Előirányzat felhasználási terv 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</si>
  <si>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</si>
  <si>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</si>
  <si>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</si>
  <si>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</si>
  <si>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</si>
  <si>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</si>
  <si>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</si>
  <si>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</si>
  <si>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</si>
  <si>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</si>
  <si>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</si>
  <si>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</si>
  <si>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</si>
  <si>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</si>
  <si>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</si>
  <si>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</si>
  <si>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</si>
  <si>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Közüzemi díjak</t>
  </si>
  <si>
    <t>K331</t>
  </si>
  <si>
    <t>Bérleti és lízing díjak</t>
  </si>
  <si>
    <t>K333</t>
  </si>
  <si>
    <t>Karbantartási, kisjavítási szolgáltatások</t>
  </si>
  <si>
    <t>K334</t>
  </si>
  <si>
    <t>Szakmai tevékenységet segítő szolgáltatás</t>
  </si>
  <si>
    <t>K336</t>
  </si>
  <si>
    <t>Más egyéb szolgáltatás</t>
  </si>
  <si>
    <t>K337</t>
  </si>
  <si>
    <t>Működési áfa</t>
  </si>
  <si>
    <t>K351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</si>
  <si>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</si>
  <si>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</si>
  <si>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</si>
  <si>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</si>
  <si>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</si>
  <si>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</si>
  <si>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</si>
  <si>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</si>
  <si>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</si>
  <si>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</si>
  <si>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Intézményi ellátottak pénzbeli juttatásai</t>
  </si>
  <si>
    <t>K47</t>
  </si>
  <si>
    <t>Nemzetközi kötelezettségek</t>
  </si>
  <si>
    <t>K501</t>
  </si>
  <si>
    <t>Elvonások és befizetések</t>
  </si>
  <si>
    <t>Működési célú garancia- és kezességvállalásból származó kifizetés államháztartáson belülre</t>
  </si>
  <si>
    <t>K503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</si>
  <si>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</si>
  <si>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</si>
  <si>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</si>
  <si>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Árkiegészítések, ártámogatások</t>
  </si>
  <si>
    <t>K509</t>
  </si>
  <si>
    <t>Kamattámogatások</t>
  </si>
  <si>
    <t>K510</t>
  </si>
  <si>
    <t>Tartalékok-cél</t>
  </si>
  <si>
    <t>Immateriális javak beszerzése, létesítése</t>
  </si>
  <si>
    <t>K61</t>
  </si>
  <si>
    <t>Informatikai eszközök beszerzése, létesítése</t>
  </si>
  <si>
    <t>K63</t>
  </si>
  <si>
    <t>Egyéb tárgyi eszközök beszerzése, létesítése</t>
  </si>
  <si>
    <t>Részesedések beszerzése</t>
  </si>
  <si>
    <t>K65</t>
  </si>
  <si>
    <t>Meglévő részesedések növeléséhez kapcsolódó kiadások</t>
  </si>
  <si>
    <t>K66</t>
  </si>
  <si>
    <t>K6041</t>
  </si>
  <si>
    <t>Informatikai eszközök felújítása</t>
  </si>
  <si>
    <t>K72</t>
  </si>
  <si>
    <t>Ingatlan felújítás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</si>
  <si>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</si>
  <si>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</si>
  <si>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</si>
  <si>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</si>
  <si>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</si>
  <si>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</si>
  <si>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</si>
  <si>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</si>
  <si>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</si>
  <si>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</si>
  <si>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</si>
  <si>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</si>
  <si>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</si>
  <si>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</si>
  <si>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</si>
  <si>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</si>
  <si>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</si>
  <si>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</si>
  <si>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</si>
  <si>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</si>
  <si>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</si>
  <si>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</si>
  <si>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</si>
  <si>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</si>
  <si>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</si>
  <si>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</si>
  <si>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</si>
  <si>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</si>
  <si>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</si>
  <si>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</si>
  <si>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</si>
  <si>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</si>
  <si>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</si>
  <si>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</si>
  <si>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</si>
  <si>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</si>
  <si>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</si>
  <si>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</si>
  <si>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</si>
  <si>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</si>
  <si>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</si>
  <si>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</si>
  <si>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</si>
  <si>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</si>
  <si>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</si>
  <si>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</si>
  <si>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</si>
  <si>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</si>
  <si>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</si>
  <si>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</si>
  <si>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</si>
  <si>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</si>
  <si>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</si>
  <si>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</si>
  <si>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>Rovat
száma</t>
  </si>
  <si>
    <t xml:space="preserve">Önkormányzatok működési támogatásai  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</si>
  <si>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</si>
  <si>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</si>
  <si>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</si>
  <si>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</si>
  <si>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</si>
  <si>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</si>
  <si>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Egyéb működési célú támogatások bevételei államháztartáson belülről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</si>
  <si>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</si>
  <si>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</si>
  <si>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</si>
  <si>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</si>
  <si>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</si>
  <si>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</si>
  <si>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</si>
  <si>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</si>
  <si>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</si>
  <si>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</si>
  <si>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Fogyasztási adók </t>
  </si>
  <si>
    <t>B352</t>
  </si>
  <si>
    <t xml:space="preserve">Pénzügyi monopóliumok nyereségét terhelő adók </t>
  </si>
  <si>
    <t>B353</t>
  </si>
  <si>
    <t xml:space="preserve">Egyéb áruhasználati és szolgáltatási adók </t>
  </si>
  <si>
    <t>Áru- és készletértékesítés ellenértéke</t>
  </si>
  <si>
    <t>B401</t>
  </si>
  <si>
    <t>Tulajdonosi bevételek</t>
  </si>
  <si>
    <t>B404</t>
  </si>
  <si>
    <t>Egyéb pénzügyi műveletek bevételei</t>
  </si>
  <si>
    <t>B409</t>
  </si>
  <si>
    <t>Egyéb működési bevételek</t>
  </si>
  <si>
    <t>B410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</si>
  <si>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</si>
  <si>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</si>
  <si>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</si>
  <si>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</si>
  <si>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</si>
  <si>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</si>
  <si>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</si>
  <si>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</si>
  <si>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B1-B7</t>
  </si>
  <si>
    <t>Előző év költségvetési maradványának igénybevétele</t>
  </si>
  <si>
    <t>B813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</si>
  <si>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</si>
  <si>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</si>
  <si>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</si>
  <si>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</si>
  <si>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>Finansízrozási bevételek</t>
  </si>
  <si>
    <t xml:space="preserve">1. sz. melléklet a  2/2019.(II.26.) sz. önkormányzati rendelethez </t>
  </si>
  <si>
    <t>Nemeskér  Község Önkormányzatának  2019. évi költségvetése</t>
  </si>
  <si>
    <t>Az egységes rovatrend szerint a kiemelt kiadási és bevételi jogcímek</t>
  </si>
  <si>
    <t xml:space="preserve"> </t>
  </si>
  <si>
    <t xml:space="preserve">Megnevezés </t>
  </si>
  <si>
    <t>Módosított ei.   2019.06.30.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</si>
  <si>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</si>
  <si>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</si>
  <si>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</si>
  <si>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</si>
  <si>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</si>
  <si>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</si>
  <si>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</si>
  <si>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</si>
  <si>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</si>
  <si>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</si>
  <si>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B1. Működési célú támogatások államháztartáson belülről</t>
  </si>
  <si>
    <t>B3. Közhatalmi bevételek</t>
  </si>
  <si>
    <t>B4. Működési bevételek</t>
  </si>
  <si>
    <t>B1-7. Költségvetési bevételek</t>
  </si>
  <si>
    <t>B8. Finanszírozási bevételek</t>
  </si>
  <si>
    <t>Módosított ei.   2019.12.31.</t>
  </si>
  <si>
    <t xml:space="preserve">B6 Működési célú átvett pénzeszközök </t>
  </si>
  <si>
    <t>Módosított ei. 2019.12.31.</t>
  </si>
  <si>
    <t>Teljesítés</t>
  </si>
  <si>
    <t>Céljuttatás, projektprémium</t>
  </si>
  <si>
    <t>K1103</t>
  </si>
  <si>
    <t>Egyéb felhalmozási c. támogatások áh.belülre</t>
  </si>
  <si>
    <t xml:space="preserve">B2Felhalmozási c.támogatás áh.belülről </t>
  </si>
  <si>
    <t>Egyéb felhalmozási c. tám. Án. Belülről</t>
  </si>
  <si>
    <t>B2</t>
  </si>
  <si>
    <t>Működési c. átvett pénzeszközök</t>
  </si>
  <si>
    <t xml:space="preserve">Költségvetési engedélyezett létszámkeret (álláshely) (fő) </t>
  </si>
  <si>
    <t>Költségvetési engedélyezett létszámkeret (álláshely) (fő) 2019.12.31.</t>
  </si>
  <si>
    <t xml:space="preserve">Településrendezési terv módosítás </t>
  </si>
  <si>
    <t xml:space="preserve">Stihl fűkasza beszerzése (kisértékű tárgyi eszköz) </t>
  </si>
  <si>
    <t xml:space="preserve">Falugondnoki busz beszerzése </t>
  </si>
  <si>
    <t>Művelődési ház vizesblokkjának felújítása</t>
  </si>
  <si>
    <t xml:space="preserve">Vízközművel kapcsolatos ingatlanok felújítása </t>
  </si>
  <si>
    <t>Egyéb felhalmozási célú támogatás áh.belülre</t>
  </si>
  <si>
    <t>Egyéb felhalmozási célú támogatások áh.kívülre</t>
  </si>
  <si>
    <t>Egyéb felhalmozási kiadások</t>
  </si>
  <si>
    <t xml:space="preserve">Bérleti és lízing díjak </t>
  </si>
  <si>
    <t xml:space="preserve">Egyéb felhalmozási célú támogatások </t>
  </si>
  <si>
    <t>K5023</t>
  </si>
  <si>
    <t xml:space="preserve">Felhalmozási célő támogatás áh. Belülről </t>
  </si>
  <si>
    <t xml:space="preserve">Nemeskér Község Önkormányzat </t>
  </si>
  <si>
    <t xml:space="preserve">2019 év zárszámadás </t>
  </si>
  <si>
    <t xml:space="preserve">Vagyonkimutatás </t>
  </si>
  <si>
    <t>Sorszám</t>
  </si>
  <si>
    <t>Előző év</t>
  </si>
  <si>
    <t>Tárgyév</t>
  </si>
  <si>
    <t>Index (%)</t>
  </si>
  <si>
    <t>ESZKÖZÖK</t>
  </si>
  <si>
    <t>A/ NEMZETI VAGYONBA TARTOZÓ BEFEKTETETT ESZKÖZÖK</t>
  </si>
  <si>
    <t>A</t>
  </si>
  <si>
    <t>I. IMMATERIÁLIS JAVAK</t>
  </si>
  <si>
    <t>A/I</t>
  </si>
  <si>
    <t>1. Vagyoni értékű jogok</t>
  </si>
  <si>
    <t>A/I/1</t>
  </si>
  <si>
    <t>c) Korlátozottan forgalomképes vagyon</t>
  </si>
  <si>
    <t>A/I/1/c</t>
  </si>
  <si>
    <t>2. Szellemi termékek</t>
  </si>
  <si>
    <t>A/I/2</t>
  </si>
  <si>
    <t>A/I/2/c</t>
  </si>
  <si>
    <t>II. TÁRGYI ESZKÖZÖK</t>
  </si>
  <si>
    <t>A/II</t>
  </si>
  <si>
    <t>1. Ingatlanok és kapcsolódó vagyoni értékű jogok</t>
  </si>
  <si>
    <t>A/II/1</t>
  </si>
  <si>
    <t>a) Forgalomképtelen törzsvagyon</t>
  </si>
  <si>
    <t>A/II/1/a</t>
  </si>
  <si>
    <t>A/II/1/c</t>
  </si>
  <si>
    <t>d) Üzleti vagyon</t>
  </si>
  <si>
    <t>A/II/1/d</t>
  </si>
  <si>
    <t>2. Gépek, berendezések, felszerelések, járművek</t>
  </si>
  <si>
    <t>A/II/2</t>
  </si>
  <si>
    <t>A/II/2/c</t>
  </si>
  <si>
    <t>A/II/2/d</t>
  </si>
  <si>
    <t>4. Beruházások, felújítások</t>
  </si>
  <si>
    <t>A/II/4</t>
  </si>
  <si>
    <t>A/II/4/d</t>
  </si>
  <si>
    <t>III. BEFEKTETETT PÉNZÜGYI ESZKÖZÖK</t>
  </si>
  <si>
    <t>A/III</t>
  </si>
  <si>
    <t>1. Tartós részesedések</t>
  </si>
  <si>
    <t>A/III/1</t>
  </si>
  <si>
    <t>A/III/1/d</t>
  </si>
  <si>
    <t>B/ NEMZETI VAGYONBA TARTOZÓ FORGÓESZKÖZÖK</t>
  </si>
  <si>
    <t>B</t>
  </si>
  <si>
    <t>I. Készletek</t>
  </si>
  <si>
    <t>B/I</t>
  </si>
  <si>
    <t>II. Értékpapírok</t>
  </si>
  <si>
    <t>B/II</t>
  </si>
  <si>
    <t>C/ PÉNZESZKÖZÖK</t>
  </si>
  <si>
    <t>C</t>
  </si>
  <si>
    <t>II. Pénztárak, csekkek, betétkönyvek</t>
  </si>
  <si>
    <t>C/II</t>
  </si>
  <si>
    <t>III. Forintszámlák</t>
  </si>
  <si>
    <t>C/III</t>
  </si>
  <si>
    <t>IV. Devizaszámlák</t>
  </si>
  <si>
    <t>C/IV</t>
  </si>
  <si>
    <t>D/ KÖVETELÉSEK</t>
  </si>
  <si>
    <t>D</t>
  </si>
  <si>
    <t>I. Költségvetési évben esedékes követelések</t>
  </si>
  <si>
    <t>D/I</t>
  </si>
  <si>
    <t>III. Követelés jellegű sajátos elszámolások</t>
  </si>
  <si>
    <t>D/III</t>
  </si>
  <si>
    <t>E/ EGYÉB SAJÁTOS ESZKÖZOLDALI ELSZÁMOLÁSOK</t>
  </si>
  <si>
    <t>E</t>
  </si>
  <si>
    <t>F/ AKTÍV IDŐBELI ELHATÁROLÁSOK</t>
  </si>
  <si>
    <t>F</t>
  </si>
  <si>
    <t>ESZKÖZÖK ÖSSZESEN</t>
  </si>
  <si>
    <t>A+..+F</t>
  </si>
  <si>
    <t>FORRÁSOK</t>
  </si>
  <si>
    <t>G/ SAJÁT TŐKE</t>
  </si>
  <si>
    <t>G</t>
  </si>
  <si>
    <t>I. Nemzeti vagyon induláskori értéke</t>
  </si>
  <si>
    <t>G/I</t>
  </si>
  <si>
    <t>II. Nemzeti vagyon változásai</t>
  </si>
  <si>
    <t>G/II</t>
  </si>
  <si>
    <t>III. Egyéb eszközök induláskori értéke és változásai</t>
  </si>
  <si>
    <t>G/III</t>
  </si>
  <si>
    <t>IV. Felhalmozott eredmény</t>
  </si>
  <si>
    <t>G/IV</t>
  </si>
  <si>
    <t>VI. Mérleg szerinti eredmény</t>
  </si>
  <si>
    <t>G/VI</t>
  </si>
  <si>
    <t>H/ KÖTELEZETTSÉGEK</t>
  </si>
  <si>
    <t>H</t>
  </si>
  <si>
    <t>II. Költségvetési évet követően esedékes kötelezettségek</t>
  </si>
  <si>
    <t>H/II</t>
  </si>
  <si>
    <t>III. Kötelezettség jellegű sajátos elszámolások</t>
  </si>
  <si>
    <t>H/III</t>
  </si>
  <si>
    <t>J/ PASSZÍV IDŐBELI ELHATÁROLÁSOK (=K/1+K/2+K/3)</t>
  </si>
  <si>
    <t>J</t>
  </si>
  <si>
    <t>FORRÁSOK ÖSSZESEN</t>
  </si>
  <si>
    <t>G+...+J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</si>
  <si>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</si>
  <si>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</si>
  <si>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</si>
  <si>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</si>
  <si>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</si>
  <si>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</si>
  <si>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Nemeskér  Község Önkormányzata  2019. évi zárszámadás előterjesztés</t>
  </si>
  <si>
    <t>1. melléklet</t>
  </si>
  <si>
    <t>2/1.melléklet</t>
  </si>
  <si>
    <t>2/2. melléklet</t>
  </si>
  <si>
    <t xml:space="preserve">Nemeskér  Község Önkormányzat  2019. évi zárszámadás előterjesztés </t>
  </si>
  <si>
    <t>3. melléklet</t>
  </si>
  <si>
    <t>Nemeskér Község Önkormányzat  2019. évi zárszámadás előterjesztése</t>
  </si>
  <si>
    <t>4. melléklet</t>
  </si>
  <si>
    <t>5. melléklet</t>
  </si>
  <si>
    <t>Nemeskér Község Önkormányzat 2019. évi zárszámadás előterjesztése</t>
  </si>
  <si>
    <t>6. melléklet</t>
  </si>
  <si>
    <t>7. melléklet</t>
  </si>
  <si>
    <t xml:space="preserve">8. melléklet </t>
  </si>
  <si>
    <t>Előző év (ft)</t>
  </si>
  <si>
    <t>Tárgyév (ft)</t>
  </si>
  <si>
    <t>9. melléklet</t>
  </si>
  <si>
    <t>Nemeskér Község Önkormányzata</t>
  </si>
  <si>
    <t>Összeg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</si>
  <si>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</si>
  <si>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</si>
  <si>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</si>
  <si>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</si>
  <si>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</si>
  <si>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</si>
  <si>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</si>
  <si>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</si>
  <si>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</si>
  <si>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</si>
  <si>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</si>
  <si>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</si>
  <si>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</si>
  <si>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</si>
  <si>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</si>
  <si>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</si>
  <si>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</si>
  <si>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</si>
  <si>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</si>
  <si>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</si>
  <si>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Előző időszak</t>
  </si>
  <si>
    <t>01 Közhatalmi eredményszemléletű bevételek</t>
  </si>
  <si>
    <t>02 Eszközök és szolgáltatások értékesítése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</si>
  <si>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</si>
  <si>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</si>
  <si>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</si>
  <si>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</si>
  <si>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</si>
  <si>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</si>
  <si>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</si>
  <si>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</si>
  <si>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</si>
  <si>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</si>
  <si>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</si>
  <si>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</si>
  <si>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</si>
  <si>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</si>
  <si>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</si>
  <si>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</si>
  <si>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</si>
  <si>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</si>
  <si>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B)  PÉNZÜGYI MŰVELETEK EREDMÉNYE (=VIII-IX)</t>
  </si>
  <si>
    <t>C)  MÉRLEG SZERINTI EREDMÉNY (=±A±B)</t>
  </si>
  <si>
    <t>Módosulásítások +/-</t>
  </si>
  <si>
    <t>Tárgyidőszak</t>
  </si>
  <si>
    <t>Eredménykimutatás</t>
  </si>
  <si>
    <t>Maradványkimutatás</t>
  </si>
  <si>
    <t xml:space="preserve">Sorszám </t>
  </si>
  <si>
    <t>10 melléklet</t>
  </si>
  <si>
    <t>11. melléklet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</si>
</sst>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_F_t_-;\-* #,##0\ _F_t_-;_-* &quot;-&quot;??\ _F_t_-;_-@_-"/>
    <numFmt numFmtId="167" formatCode="\ ##########"/>
    <numFmt numFmtId="168" formatCode="0__"/>
    <numFmt numFmtId="169" formatCode="#&quot; &quot;?/2"/>
    <numFmt numFmtId="170" formatCode="[$-40E]yyyy/\ mmmm;@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 CE"/>
      <family val="0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4"/>
      <color indexed="8"/>
      <name val="Times New Roman"/>
      <family val="1"/>
    </font>
    <font>
      <i/>
      <sz val="10"/>
      <color indexed="40"/>
      <name val="Times New Roman"/>
      <family val="1"/>
    </font>
    <font>
      <i/>
      <sz val="10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Accounting"/>
      <sz val="11"/>
      <color indexed="8"/>
      <name val="Calibri"/>
      <family val="2"/>
    </font>
    <font>
      <b/>
      <i/>
      <u val="singleAccounting"/>
      <sz val="11"/>
      <color indexed="8"/>
      <name val="Times New Roman"/>
      <family val="1"/>
    </font>
    <font>
      <b/>
      <i/>
      <sz val="14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u val="singleAccounting"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i/>
      <u val="singleAccounting"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4"/>
      <color theme="1"/>
      <name val="Calibri"/>
      <family val="2"/>
    </font>
    <font>
      <sz val="10"/>
      <color theme="1"/>
      <name val="Calibri"/>
      <family val="2"/>
    </font>
    <font>
      <b/>
      <i/>
      <u val="single"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i/>
      <sz val="11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18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ont="0" applyFill="0" applyBorder="0" applyAlignment="0" applyProtection="0"/>
  </cellStyleXfs>
  <cellXfs count="259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66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 wrapText="1"/>
    </xf>
    <xf numFmtId="166" fontId="0" fillId="0" borderId="10" xfId="40" applyNumberFormat="1" applyFont="1" applyBorder="1" applyAlignment="1">
      <alignment horizontal="left"/>
    </xf>
    <xf numFmtId="0" fontId="68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167" fontId="9" fillId="33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/>
    </xf>
    <xf numFmtId="166" fontId="0" fillId="0" borderId="10" xfId="40" applyNumberFormat="1" applyFont="1" applyBorder="1" applyAlignment="1">
      <alignment/>
    </xf>
    <xf numFmtId="0" fontId="66" fillId="0" borderId="10" xfId="0" applyFont="1" applyBorder="1" applyAlignment="1">
      <alignment/>
    </xf>
    <xf numFmtId="0" fontId="6" fillId="33" borderId="10" xfId="0" applyFont="1" applyFill="1" applyBorder="1" applyAlignment="1">
      <alignment vertical="center" wrapText="1"/>
    </xf>
    <xf numFmtId="167" fontId="6" fillId="33" borderId="10" xfId="0" applyNumberFormat="1" applyFont="1" applyFill="1" applyBorder="1" applyAlignment="1">
      <alignment vertical="center"/>
    </xf>
    <xf numFmtId="166" fontId="62" fillId="0" borderId="10" xfId="40" applyNumberFormat="1" applyFont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167" fontId="2" fillId="33" borderId="10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/>
    </xf>
    <xf numFmtId="0" fontId="13" fillId="33" borderId="10" xfId="0" applyFont="1" applyFill="1" applyBorder="1" applyAlignment="1">
      <alignment/>
    </xf>
    <xf numFmtId="167" fontId="14" fillId="33" borderId="10" xfId="0" applyNumberFormat="1" applyFont="1" applyFill="1" applyBorder="1" applyAlignment="1">
      <alignment vertical="center"/>
    </xf>
    <xf numFmtId="3" fontId="14" fillId="33" borderId="10" xfId="0" applyNumberFormat="1" applyFont="1" applyFill="1" applyBorder="1" applyAlignment="1">
      <alignment/>
    </xf>
    <xf numFmtId="166" fontId="69" fillId="0" borderId="10" xfId="40" applyNumberFormat="1" applyFont="1" applyBorder="1" applyAlignment="1">
      <alignment/>
    </xf>
    <xf numFmtId="168" fontId="9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70" fillId="0" borderId="10" xfId="0" applyFont="1" applyBorder="1" applyAlignment="1">
      <alignment/>
    </xf>
    <xf numFmtId="166" fontId="71" fillId="0" borderId="10" xfId="4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15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72" fillId="33" borderId="0" xfId="0" applyFont="1" applyFill="1" applyAlignment="1">
      <alignment horizontal="center"/>
    </xf>
    <xf numFmtId="0" fontId="73" fillId="0" borderId="0" xfId="0" applyFont="1" applyAlignment="1">
      <alignment horizontal="center"/>
    </xf>
    <xf numFmtId="169" fontId="4" fillId="33" borderId="11" xfId="0" applyNumberFormat="1" applyFont="1" applyFill="1" applyBorder="1" applyAlignment="1">
      <alignment horizontal="left"/>
    </xf>
    <xf numFmtId="169" fontId="66" fillId="0" borderId="11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169" fontId="6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66" fillId="33" borderId="10" xfId="0" applyNumberFormat="1" applyFont="1" applyFill="1" applyBorder="1" applyAlignment="1">
      <alignment/>
    </xf>
    <xf numFmtId="166" fontId="66" fillId="0" borderId="10" xfId="40" applyNumberFormat="1" applyFont="1" applyBorder="1" applyAlignment="1">
      <alignment/>
    </xf>
    <xf numFmtId="3" fontId="70" fillId="33" borderId="10" xfId="0" applyNumberFormat="1" applyFont="1" applyFill="1" applyBorder="1" applyAlignment="1">
      <alignment/>
    </xf>
    <xf numFmtId="166" fontId="70" fillId="0" borderId="10" xfId="40" applyNumberFormat="1" applyFont="1" applyBorder="1" applyAlignment="1">
      <alignment/>
    </xf>
    <xf numFmtId="0" fontId="16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3" fontId="70" fillId="33" borderId="10" xfId="0" applyNumberFormat="1" applyFont="1" applyFill="1" applyBorder="1" applyAlignment="1">
      <alignment horizontal="right"/>
    </xf>
    <xf numFmtId="0" fontId="1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7" fillId="0" borderId="10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7" fillId="0" borderId="10" xfId="54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0" fillId="0" borderId="10" xfId="0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3" fontId="21" fillId="0" borderId="0" xfId="0" applyNumberFormat="1" applyFont="1" applyAlignment="1">
      <alignment horizontal="center" wrapText="1"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right"/>
    </xf>
    <xf numFmtId="0" fontId="74" fillId="0" borderId="0" xfId="0" applyFont="1" applyAlignment="1">
      <alignment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justify"/>
    </xf>
    <xf numFmtId="3" fontId="2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justify"/>
    </xf>
    <xf numFmtId="0" fontId="70" fillId="0" borderId="0" xfId="0" applyFont="1" applyAlignment="1">
      <alignment/>
    </xf>
    <xf numFmtId="170" fontId="25" fillId="0" borderId="10" xfId="0" applyNumberFormat="1" applyFont="1" applyBorder="1" applyAlignment="1">
      <alignment horizontal="center"/>
    </xf>
    <xf numFmtId="170" fontId="26" fillId="0" borderId="1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 wrapText="1"/>
    </xf>
    <xf numFmtId="3" fontId="9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66" fillId="0" borderId="0" xfId="0" applyNumberFormat="1" applyFont="1" applyAlignment="1">
      <alignment/>
    </xf>
    <xf numFmtId="167" fontId="2" fillId="0" borderId="10" xfId="0" applyNumberFormat="1" applyFont="1" applyFill="1" applyBorder="1" applyAlignment="1">
      <alignment vertical="center"/>
    </xf>
    <xf numFmtId="3" fontId="9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 vertical="center" wrapText="1"/>
    </xf>
    <xf numFmtId="167" fontId="6" fillId="34" borderId="10" xfId="0" applyNumberFormat="1" applyFont="1" applyFill="1" applyBorder="1" applyAlignment="1">
      <alignment vertical="center"/>
    </xf>
    <xf numFmtId="3" fontId="8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3" fontId="6" fillId="34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14" fillId="33" borderId="10" xfId="0" applyFont="1" applyFill="1" applyBorder="1" applyAlignment="1">
      <alignment/>
    </xf>
    <xf numFmtId="3" fontId="27" fillId="33" borderId="10" xfId="0" applyNumberFormat="1" applyFont="1" applyFill="1" applyBorder="1" applyAlignment="1">
      <alignment/>
    </xf>
    <xf numFmtId="0" fontId="75" fillId="33" borderId="0" xfId="0" applyFont="1" applyFill="1" applyAlignment="1">
      <alignment/>
    </xf>
    <xf numFmtId="168" fontId="2" fillId="0" borderId="13" xfId="0" applyNumberFormat="1" applyFont="1" applyFill="1" applyBorder="1" applyAlignment="1">
      <alignment horizontal="left" vertical="center"/>
    </xf>
    <xf numFmtId="167" fontId="2" fillId="0" borderId="13" xfId="0" applyNumberFormat="1" applyFont="1" applyFill="1" applyBorder="1" applyAlignment="1">
      <alignment vertical="center"/>
    </xf>
    <xf numFmtId="3" fontId="9" fillId="0" borderId="13" xfId="0" applyNumberFormat="1" applyFont="1" applyBorder="1" applyAlignment="1">
      <alignment/>
    </xf>
    <xf numFmtId="168" fontId="2" fillId="0" borderId="0" xfId="0" applyNumberFormat="1" applyFont="1" applyFill="1" applyBorder="1" applyAlignment="1">
      <alignment horizontal="left" vertical="center"/>
    </xf>
    <xf numFmtId="167" fontId="2" fillId="0" borderId="0" xfId="0" applyNumberFormat="1" applyFont="1" applyFill="1" applyBorder="1" applyAlignment="1">
      <alignment vertical="center"/>
    </xf>
    <xf numFmtId="3" fontId="9" fillId="0" borderId="0" xfId="0" applyNumberFormat="1" applyFont="1" applyBorder="1" applyAlignment="1">
      <alignment/>
    </xf>
    <xf numFmtId="170" fontId="9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3" fontId="8" fillId="33" borderId="10" xfId="0" applyNumberFormat="1" applyFont="1" applyFill="1" applyBorder="1" applyAlignment="1">
      <alignment/>
    </xf>
    <xf numFmtId="0" fontId="70" fillId="33" borderId="0" xfId="0" applyFont="1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3" fontId="9" fillId="33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6" fillId="33" borderId="0" xfId="0" applyNumberFormat="1" applyFont="1" applyFill="1" applyAlignment="1">
      <alignment/>
    </xf>
    <xf numFmtId="3" fontId="25" fillId="0" borderId="1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0" fontId="66" fillId="0" borderId="0" xfId="0" applyFont="1" applyAlignment="1">
      <alignment horizontal="left"/>
    </xf>
    <xf numFmtId="3" fontId="66" fillId="0" borderId="0" xfId="0" applyNumberFormat="1" applyFont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3" fontId="8" fillId="0" borderId="10" xfId="0" applyNumberFormat="1" applyFont="1" applyBorder="1" applyAlignment="1">
      <alignment/>
    </xf>
    <xf numFmtId="0" fontId="68" fillId="0" borderId="10" xfId="0" applyFont="1" applyBorder="1" applyAlignment="1">
      <alignment/>
    </xf>
    <xf numFmtId="0" fontId="6" fillId="0" borderId="0" xfId="0" applyFont="1" applyAlignment="1">
      <alignment/>
    </xf>
    <xf numFmtId="0" fontId="66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66" fillId="0" borderId="0" xfId="0" applyFont="1" applyAlignment="1">
      <alignment horizontal="right"/>
    </xf>
    <xf numFmtId="0" fontId="70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166" fontId="66" fillId="0" borderId="10" xfId="40" applyNumberFormat="1" applyFont="1" applyBorder="1" applyAlignment="1">
      <alignment horizontal="right"/>
    </xf>
    <xf numFmtId="166" fontId="70" fillId="0" borderId="10" xfId="40" applyNumberFormat="1" applyFont="1" applyBorder="1" applyAlignment="1">
      <alignment horizontal="right"/>
    </xf>
    <xf numFmtId="166" fontId="70" fillId="33" borderId="10" xfId="4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/>
    </xf>
    <xf numFmtId="166" fontId="74" fillId="0" borderId="10" xfId="40" applyNumberFormat="1" applyFont="1" applyBorder="1" applyAlignment="1">
      <alignment/>
    </xf>
    <xf numFmtId="166" fontId="68" fillId="0" borderId="10" xfId="40" applyNumberFormat="1" applyFont="1" applyBorder="1" applyAlignment="1">
      <alignment/>
    </xf>
    <xf numFmtId="0" fontId="68" fillId="0" borderId="0" xfId="0" applyFont="1" applyAlignment="1">
      <alignment/>
    </xf>
    <xf numFmtId="0" fontId="62" fillId="0" borderId="0" xfId="0" applyFon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3" fontId="66" fillId="0" borderId="10" xfId="0" applyNumberFormat="1" applyFont="1" applyBorder="1" applyAlignment="1">
      <alignment horizontal="center" vertical="center"/>
    </xf>
    <xf numFmtId="3" fontId="70" fillId="33" borderId="10" xfId="0" applyNumberFormat="1" applyFont="1" applyFill="1" applyBorder="1" applyAlignment="1">
      <alignment horizontal="center" vertical="center"/>
    </xf>
    <xf numFmtId="3" fontId="66" fillId="0" borderId="0" xfId="0" applyNumberFormat="1" applyFont="1" applyAlignment="1">
      <alignment/>
    </xf>
    <xf numFmtId="3" fontId="70" fillId="0" borderId="10" xfId="0" applyNumberFormat="1" applyFont="1" applyBorder="1" applyAlignment="1">
      <alignment horizontal="center" vertical="center" wrapText="1"/>
    </xf>
    <xf numFmtId="3" fontId="66" fillId="0" borderId="10" xfId="0" applyNumberFormat="1" applyFont="1" applyBorder="1" applyAlignment="1">
      <alignment/>
    </xf>
    <xf numFmtId="3" fontId="70" fillId="0" borderId="10" xfId="0" applyNumberFormat="1" applyFont="1" applyBorder="1" applyAlignment="1">
      <alignment/>
    </xf>
    <xf numFmtId="0" fontId="62" fillId="0" borderId="10" xfId="0" applyFont="1" applyBorder="1" applyAlignment="1">
      <alignment/>
    </xf>
    <xf numFmtId="3" fontId="70" fillId="0" borderId="10" xfId="0" applyNumberFormat="1" applyFont="1" applyBorder="1" applyAlignment="1">
      <alignment horizontal="right"/>
    </xf>
    <xf numFmtId="166" fontId="62" fillId="0" borderId="10" xfId="40" applyNumberFormat="1" applyFont="1" applyBorder="1" applyAlignment="1">
      <alignment/>
    </xf>
    <xf numFmtId="0" fontId="0" fillId="0" borderId="0" xfId="0" applyAlignment="1">
      <alignment horizontal="right"/>
    </xf>
    <xf numFmtId="3" fontId="0" fillId="0" borderId="10" xfId="0" applyNumberFormat="1" applyBorder="1" applyAlignment="1">
      <alignment/>
    </xf>
    <xf numFmtId="3" fontId="70" fillId="0" borderId="10" xfId="0" applyNumberFormat="1" applyFont="1" applyBorder="1" applyAlignment="1">
      <alignment horizontal="center" vertical="center"/>
    </xf>
    <xf numFmtId="3" fontId="68" fillId="0" borderId="10" xfId="0" applyNumberFormat="1" applyFont="1" applyBorder="1" applyAlignment="1">
      <alignment/>
    </xf>
    <xf numFmtId="3" fontId="6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3" fontId="70" fillId="0" borderId="0" xfId="0" applyNumberFormat="1" applyFont="1" applyAlignment="1">
      <alignment horizontal="left"/>
    </xf>
    <xf numFmtId="0" fontId="6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/>
    </xf>
    <xf numFmtId="3" fontId="8" fillId="35" borderId="10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0" fontId="11" fillId="35" borderId="10" xfId="0" applyFont="1" applyFill="1" applyBorder="1" applyAlignment="1">
      <alignment horizontal="left" vertical="center" wrapText="1"/>
    </xf>
    <xf numFmtId="0" fontId="76" fillId="0" borderId="10" xfId="0" applyFont="1" applyBorder="1" applyAlignment="1">
      <alignment wrapText="1"/>
    </xf>
    <xf numFmtId="0" fontId="76" fillId="0" borderId="10" xfId="0" applyFont="1" applyBorder="1" applyAlignment="1">
      <alignment horizontal="center" wrapText="1"/>
    </xf>
    <xf numFmtId="0" fontId="77" fillId="0" borderId="10" xfId="0" applyFont="1" applyBorder="1" applyAlignment="1">
      <alignment wrapText="1"/>
    </xf>
    <xf numFmtId="0" fontId="78" fillId="0" borderId="10" xfId="0" applyFont="1" applyBorder="1" applyAlignment="1">
      <alignment wrapText="1"/>
    </xf>
    <xf numFmtId="0" fontId="79" fillId="0" borderId="10" xfId="0" applyFont="1" applyBorder="1" applyAlignment="1">
      <alignment wrapText="1"/>
    </xf>
    <xf numFmtId="0" fontId="79" fillId="0" borderId="10" xfId="0" applyFont="1" applyBorder="1" applyAlignment="1">
      <alignment/>
    </xf>
    <xf numFmtId="0" fontId="79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66" fillId="0" borderId="0" xfId="0" applyFont="1" applyAlignment="1">
      <alignment/>
    </xf>
    <xf numFmtId="0" fontId="80" fillId="0" borderId="0" xfId="0" applyFont="1" applyAlignment="1">
      <alignment/>
    </xf>
    <xf numFmtId="0" fontId="73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66" fillId="0" borderId="0" xfId="0" applyFont="1" applyAlignment="1">
      <alignment/>
    </xf>
    <xf numFmtId="0" fontId="6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3" fontId="10" fillId="0" borderId="10" xfId="0" applyNumberFormat="1" applyFont="1" applyBorder="1" applyAlignment="1">
      <alignment horizontal="right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3" fontId="17" fillId="0" borderId="10" xfId="0" applyNumberFormat="1" applyFont="1" applyBorder="1" applyAlignment="1">
      <alignment horizontal="right" vertical="top" wrapText="1"/>
    </xf>
    <xf numFmtId="0" fontId="66" fillId="0" borderId="10" xfId="0" applyFont="1" applyBorder="1" applyAlignment="1">
      <alignment horizontal="center"/>
    </xf>
    <xf numFmtId="0" fontId="17" fillId="0" borderId="10" xfId="0" applyNumberFormat="1" applyFont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0" fontId="72" fillId="33" borderId="0" xfId="0" applyFont="1" applyFill="1" applyAlignment="1">
      <alignment horizontal="center"/>
    </xf>
    <xf numFmtId="0" fontId="7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2" fontId="66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  <xf numFmtId="0" fontId="81" fillId="0" borderId="0" xfId="0" applyFont="1" applyAlignment="1">
      <alignment horizontal="center" vertical="center"/>
    </xf>
    <xf numFmtId="0" fontId="82" fillId="0" borderId="0" xfId="0" applyFont="1" applyAlignment="1">
      <alignment horizontal="center" wrapText="1"/>
    </xf>
    <xf numFmtId="0" fontId="66" fillId="0" borderId="0" xfId="0" applyFont="1" applyAlignment="1">
      <alignment/>
    </xf>
    <xf numFmtId="0" fontId="81" fillId="0" borderId="0" xfId="0" applyFont="1" applyAlignment="1">
      <alignment horizontal="center"/>
    </xf>
    <xf numFmtId="0" fontId="66" fillId="0" borderId="0" xfId="0" applyFon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A1" sqref="A1:IV16384"/>
    </sheetView>
  </sheetViews>
  <sheetFormatPr defaultColWidth="56.7109375" defaultRowHeight="15"/>
  <cols>
    <col min="1" max="1" width="50.57421875" style="1" customWidth="1"/>
    <col min="2" max="2" width="11.28125" style="1" bestFit="1" customWidth="1"/>
    <col min="3" max="3" width="16.140625" style="1" customWidth="1"/>
    <col min="4" max="5" width="15.421875" style="1" bestFit="1" customWidth="1"/>
    <col min="6" max="255" width="9.140625" style="1" customWidth="1"/>
    <col min="256" max="16384" width="56.7109375" style="1" customWidth="1"/>
  </cols>
  <sheetData>
    <row r="2" spans="1:5" ht="15">
      <c r="A2" s="231"/>
      <c r="B2" s="231"/>
      <c r="C2" s="234"/>
      <c r="D2" s="235"/>
      <c r="E2" s="235"/>
    </row>
    <row r="3" spans="1:5" ht="15.75">
      <c r="A3" s="232" t="s">
        <v>526</v>
      </c>
      <c r="B3" s="234"/>
      <c r="C3" s="234"/>
      <c r="D3" s="236"/>
      <c r="E3" s="236"/>
    </row>
    <row r="4" spans="1:2" ht="15" hidden="1">
      <c r="A4" s="231" t="s">
        <v>385</v>
      </c>
      <c r="B4" s="231"/>
    </row>
    <row r="5" spans="1:2" ht="15.75" hidden="1">
      <c r="A5" s="232" t="s">
        <v>386</v>
      </c>
      <c r="B5" s="233"/>
    </row>
    <row r="6" spans="1:5" ht="15.75" customHeight="1">
      <c r="A6" s="237" t="s">
        <v>387</v>
      </c>
      <c r="B6" s="237"/>
      <c r="C6" s="237"/>
      <c r="D6" s="236"/>
      <c r="E6" s="236"/>
    </row>
    <row r="8" ht="15">
      <c r="J8" s="1" t="s">
        <v>388</v>
      </c>
    </row>
    <row r="12" spans="1:5" ht="15">
      <c r="A12" s="166" t="s">
        <v>527</v>
      </c>
      <c r="B12" s="167"/>
      <c r="E12" s="168" t="s">
        <v>0</v>
      </c>
    </row>
    <row r="13" spans="1:5" ht="34.5" customHeight="1">
      <c r="A13" s="169" t="s">
        <v>389</v>
      </c>
      <c r="B13" s="170" t="s">
        <v>1</v>
      </c>
      <c r="C13" s="171" t="s">
        <v>390</v>
      </c>
      <c r="D13" s="171" t="s">
        <v>406</v>
      </c>
      <c r="E13" s="171" t="s">
        <v>409</v>
      </c>
    </row>
    <row r="14" spans="1:5" ht="15">
      <c r="A14" s="2" t="s">
        <v>391</v>
      </c>
      <c r="B14" s="3">
        <v>2881144</v>
      </c>
      <c r="C14" s="172">
        <v>2732144</v>
      </c>
      <c r="D14" s="172">
        <v>4305629</v>
      </c>
      <c r="E14" s="172">
        <v>4119064</v>
      </c>
    </row>
    <row r="15" spans="1:5" ht="30">
      <c r="A15" s="175" t="s">
        <v>392</v>
      </c>
      <c r="B15" s="3">
        <v>763198</v>
      </c>
      <c r="C15" s="172">
        <v>796250</v>
      </c>
      <c r="D15" s="172">
        <v>848539</v>
      </c>
      <c r="E15" s="172">
        <v>658223</v>
      </c>
    </row>
    <row r="16" spans="1:5" ht="15">
      <c r="A16" s="2" t="s">
        <v>393</v>
      </c>
      <c r="B16" s="3">
        <v>7200420</v>
      </c>
      <c r="C16" s="172">
        <v>7264593</v>
      </c>
      <c r="D16" s="172">
        <v>7473786</v>
      </c>
      <c r="E16" s="172">
        <v>5248270</v>
      </c>
    </row>
    <row r="17" spans="1:5" ht="15">
      <c r="A17" s="2" t="s">
        <v>394</v>
      </c>
      <c r="B17" s="3">
        <v>1970268</v>
      </c>
      <c r="C17" s="172">
        <v>1970268</v>
      </c>
      <c r="D17" s="172">
        <v>1970268</v>
      </c>
      <c r="E17" s="172">
        <v>1498285</v>
      </c>
    </row>
    <row r="18" spans="1:5" ht="15">
      <c r="A18" s="2" t="s">
        <v>395</v>
      </c>
      <c r="B18" s="3">
        <v>6334426</v>
      </c>
      <c r="C18" s="172">
        <v>6203108</v>
      </c>
      <c r="D18" s="172">
        <v>4596783</v>
      </c>
      <c r="E18" s="172">
        <v>665886</v>
      </c>
    </row>
    <row r="19" spans="1:5" ht="15">
      <c r="A19" s="2" t="s">
        <v>396</v>
      </c>
      <c r="B19" s="3">
        <v>762000</v>
      </c>
      <c r="C19" s="172">
        <v>762000</v>
      </c>
      <c r="D19" s="172">
        <v>13604408</v>
      </c>
      <c r="E19" s="172">
        <v>1709341</v>
      </c>
    </row>
    <row r="20" spans="1:5" ht="15">
      <c r="A20" s="2" t="s">
        <v>397</v>
      </c>
      <c r="B20" s="3">
        <v>13362108</v>
      </c>
      <c r="C20" s="172">
        <v>13362108</v>
      </c>
      <c r="D20" s="172">
        <v>18860983</v>
      </c>
      <c r="E20" s="172">
        <v>4483334</v>
      </c>
    </row>
    <row r="21" spans="1:5" ht="15">
      <c r="A21" s="2" t="s">
        <v>398</v>
      </c>
      <c r="B21" s="3"/>
      <c r="C21" s="172">
        <v>100000</v>
      </c>
      <c r="D21" s="172">
        <v>400000</v>
      </c>
      <c r="E21" s="172">
        <v>373500</v>
      </c>
    </row>
    <row r="22" spans="1:5" ht="15">
      <c r="A22" s="4" t="s">
        <v>399</v>
      </c>
      <c r="B22" s="5">
        <f>SUM(B14:B20)</f>
        <v>33273564</v>
      </c>
      <c r="C22" s="173">
        <f>SUM(C14:C21)</f>
        <v>33190471</v>
      </c>
      <c r="D22" s="173">
        <f>SUM(D14:D21)</f>
        <v>52060396</v>
      </c>
      <c r="E22" s="173">
        <f>SUM(E14:E21)</f>
        <v>18755903</v>
      </c>
    </row>
    <row r="23" spans="1:5" ht="15">
      <c r="A23" s="4" t="s">
        <v>400</v>
      </c>
      <c r="B23" s="5">
        <v>504925</v>
      </c>
      <c r="C23" s="173">
        <v>504925</v>
      </c>
      <c r="D23" s="173">
        <v>504925</v>
      </c>
      <c r="E23" s="173">
        <v>504925</v>
      </c>
    </row>
    <row r="24" spans="1:5" s="8" customFormat="1" ht="15">
      <c r="A24" s="6" t="s">
        <v>2</v>
      </c>
      <c r="B24" s="7">
        <f>SUM(B22:B23)</f>
        <v>33778489</v>
      </c>
      <c r="C24" s="174">
        <f>SUM(C22:C23)</f>
        <v>33695396</v>
      </c>
      <c r="D24" s="174">
        <f>SUM(D22:D23)</f>
        <v>52565321</v>
      </c>
      <c r="E24" s="174">
        <f>SUM(E22:E23)</f>
        <v>19260828</v>
      </c>
    </row>
    <row r="25" spans="1:5" ht="30" customHeight="1">
      <c r="A25" s="175" t="s">
        <v>401</v>
      </c>
      <c r="B25" s="3">
        <v>12623130</v>
      </c>
      <c r="C25" s="172">
        <v>13029240</v>
      </c>
      <c r="D25" s="172">
        <v>14679840</v>
      </c>
      <c r="E25" s="172">
        <v>14769224</v>
      </c>
    </row>
    <row r="26" spans="1:5" ht="30" customHeight="1">
      <c r="A26" s="175" t="s">
        <v>413</v>
      </c>
      <c r="B26" s="3"/>
      <c r="C26" s="172"/>
      <c r="D26" s="172">
        <v>16498872</v>
      </c>
      <c r="E26" s="172">
        <v>16498872</v>
      </c>
    </row>
    <row r="27" spans="1:5" ht="15">
      <c r="A27" s="2" t="s">
        <v>402</v>
      </c>
      <c r="B27" s="3">
        <v>1310000</v>
      </c>
      <c r="C27" s="172">
        <v>1310000</v>
      </c>
      <c r="D27" s="172">
        <v>1310000</v>
      </c>
      <c r="E27" s="172">
        <v>1415683</v>
      </c>
    </row>
    <row r="28" spans="1:5" ht="15">
      <c r="A28" s="2" t="s">
        <v>403</v>
      </c>
      <c r="B28" s="3">
        <v>707151</v>
      </c>
      <c r="C28" s="172">
        <v>707151</v>
      </c>
      <c r="D28" s="172">
        <v>788401</v>
      </c>
      <c r="E28" s="172">
        <v>843448</v>
      </c>
    </row>
    <row r="29" spans="1:5" ht="15">
      <c r="A29" s="2" t="s">
        <v>407</v>
      </c>
      <c r="B29" s="3"/>
      <c r="C29" s="172"/>
      <c r="D29" s="172">
        <v>150000</v>
      </c>
      <c r="E29" s="172">
        <v>231000</v>
      </c>
    </row>
    <row r="30" spans="1:5" ht="15">
      <c r="A30" s="4" t="s">
        <v>404</v>
      </c>
      <c r="B30" s="5">
        <f>SUM(B25:B28)</f>
        <v>14640281</v>
      </c>
      <c r="C30" s="173">
        <f>SUM(C25:C28)</f>
        <v>15046391</v>
      </c>
      <c r="D30" s="173">
        <f>SUM(D25:D29)</f>
        <v>33427113</v>
      </c>
      <c r="E30" s="173">
        <f>SUM(E25:E29)</f>
        <v>33758227</v>
      </c>
    </row>
    <row r="31" spans="1:5" ht="15">
      <c r="A31" s="4" t="s">
        <v>405</v>
      </c>
      <c r="B31" s="5">
        <v>19138208</v>
      </c>
      <c r="C31" s="173">
        <v>19138208</v>
      </c>
      <c r="D31" s="173">
        <v>19138208</v>
      </c>
      <c r="E31" s="173">
        <v>19138208</v>
      </c>
    </row>
    <row r="32" spans="1:5" s="8" customFormat="1" ht="15">
      <c r="A32" s="6" t="s">
        <v>3</v>
      </c>
      <c r="B32" s="7">
        <f>SUM(B30:B31)</f>
        <v>33778489</v>
      </c>
      <c r="C32" s="174">
        <f>SUM(C30:C31)</f>
        <v>34184599</v>
      </c>
      <c r="D32" s="174">
        <f>SUM(D30:D31)</f>
        <v>52565321</v>
      </c>
      <c r="E32" s="174">
        <f>SUM(E30:E31)</f>
        <v>52896435</v>
      </c>
    </row>
  </sheetData>
  <sheetProtection/>
  <mergeCells count="5">
    <mergeCell ref="A4:B4"/>
    <mergeCell ref="A5:B5"/>
    <mergeCell ref="A2:E2"/>
    <mergeCell ref="A3:E3"/>
    <mergeCell ref="A6:E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0.00390625" style="0" customWidth="1"/>
    <col min="2" max="2" width="12.28125" style="0" customWidth="1"/>
    <col min="3" max="3" width="12.421875" style="47" customWidth="1"/>
    <col min="4" max="4" width="12.7109375" style="47" customWidth="1"/>
    <col min="5" max="5" width="12.8515625" style="47" customWidth="1"/>
  </cols>
  <sheetData>
    <row r="3" spans="1:5" ht="15">
      <c r="A3" s="231" t="s">
        <v>207</v>
      </c>
      <c r="B3" s="231"/>
      <c r="C3" s="231"/>
      <c r="D3" s="235"/>
      <c r="E3" s="235"/>
    </row>
    <row r="4" spans="1:5" ht="15">
      <c r="A4" s="248" t="s">
        <v>129</v>
      </c>
      <c r="B4" s="231"/>
      <c r="C4" s="231"/>
      <c r="D4" s="231"/>
      <c r="E4" s="231"/>
    </row>
    <row r="5" spans="1:5" ht="15">
      <c r="A5" s="249" t="s">
        <v>208</v>
      </c>
      <c r="B5" s="231"/>
      <c r="C5" s="231"/>
      <c r="D5" s="231"/>
      <c r="E5" s="231"/>
    </row>
    <row r="6" spans="1:5" ht="15">
      <c r="A6" s="107"/>
      <c r="B6" s="73"/>
      <c r="C6" s="74"/>
      <c r="D6" s="74"/>
      <c r="E6" s="74"/>
    </row>
    <row r="7" spans="1:5" ht="15">
      <c r="A7" s="107"/>
      <c r="B7" s="73"/>
      <c r="C7" s="74"/>
      <c r="D7" s="74"/>
      <c r="E7" s="74"/>
    </row>
    <row r="8" spans="1:5" ht="15">
      <c r="A8" s="107"/>
      <c r="B8" s="73"/>
      <c r="C8" s="74"/>
      <c r="D8" s="74"/>
      <c r="E8" s="74"/>
    </row>
    <row r="9" spans="1:5" ht="15">
      <c r="A9" s="107"/>
      <c r="B9" s="73"/>
      <c r="C9" s="74"/>
      <c r="D9" s="74"/>
      <c r="E9" s="74"/>
    </row>
    <row r="10" spans="1:5" ht="15">
      <c r="A10" s="107"/>
      <c r="B10" s="73"/>
      <c r="C10" s="74"/>
      <c r="D10" s="74"/>
      <c r="E10" s="74"/>
    </row>
    <row r="11" spans="1:5" ht="15">
      <c r="A11" s="95"/>
      <c r="B11" s="95"/>
      <c r="C11" s="108"/>
      <c r="D11" s="108"/>
      <c r="E11" s="108"/>
    </row>
    <row r="12" spans="1:5" ht="15">
      <c r="A12" s="95"/>
      <c r="B12" s="95"/>
      <c r="C12" s="108"/>
      <c r="D12" s="108"/>
      <c r="E12" s="108" t="s">
        <v>0</v>
      </c>
    </row>
    <row r="13" spans="1:5" ht="42.75">
      <c r="A13" s="109" t="s">
        <v>6</v>
      </c>
      <c r="B13" s="110" t="s">
        <v>7</v>
      </c>
      <c r="C13" s="111" t="s">
        <v>209</v>
      </c>
      <c r="D13" s="111" t="s">
        <v>210</v>
      </c>
      <c r="E13" s="111" t="s">
        <v>211</v>
      </c>
    </row>
    <row r="14" spans="1:5" ht="15">
      <c r="A14" s="112" t="s">
        <v>212</v>
      </c>
      <c r="B14" s="112" t="s">
        <v>78</v>
      </c>
      <c r="C14" s="3">
        <v>1590000</v>
      </c>
      <c r="D14" s="3">
        <v>940000</v>
      </c>
      <c r="E14" s="3">
        <v>650000</v>
      </c>
    </row>
    <row r="15" spans="1:5" ht="15">
      <c r="A15" s="112" t="s">
        <v>185</v>
      </c>
      <c r="B15" s="113" t="s">
        <v>186</v>
      </c>
      <c r="C15" s="3">
        <v>1650000</v>
      </c>
      <c r="D15" s="3">
        <v>0</v>
      </c>
      <c r="E15" s="3">
        <v>660000</v>
      </c>
    </row>
    <row r="16" spans="1:5" ht="43.5">
      <c r="A16" s="114" t="s">
        <v>213</v>
      </c>
      <c r="B16" s="4" t="s">
        <v>214</v>
      </c>
      <c r="C16" s="5">
        <f>SUM(C14:C15)</f>
        <v>3240000</v>
      </c>
      <c r="D16" s="5">
        <f>SUM(D14:D15)</f>
        <v>940000</v>
      </c>
      <c r="E16" s="5">
        <f>SUM(E14:E15)</f>
        <v>1310000</v>
      </c>
    </row>
  </sheetData>
  <sheetProtection/>
  <mergeCells count="3">
    <mergeCell ref="A3:E3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7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9.57421875" style="1" customWidth="1"/>
    <col min="2" max="2" width="13.00390625" style="1" customWidth="1"/>
    <col min="3" max="3" width="10.7109375" style="1" customWidth="1"/>
    <col min="4" max="4" width="11.140625" style="1" customWidth="1"/>
    <col min="5" max="5" width="8.8515625" style="1" bestFit="1" customWidth="1"/>
    <col min="6" max="6" width="9.8515625" style="1" bestFit="1" customWidth="1"/>
    <col min="7" max="7" width="10.8515625" style="1" bestFit="1" customWidth="1"/>
    <col min="8" max="9" width="8.8515625" style="1" bestFit="1" customWidth="1"/>
    <col min="10" max="10" width="10.00390625" style="1" customWidth="1"/>
    <col min="11" max="11" width="9.57421875" style="1" customWidth="1"/>
    <col min="12" max="12" width="11.140625" style="1" customWidth="1"/>
    <col min="13" max="13" width="10.421875" style="1" customWidth="1"/>
    <col min="14" max="14" width="11.8515625" style="1" customWidth="1"/>
    <col min="15" max="15" width="14.28125" style="115" customWidth="1"/>
    <col min="16" max="16" width="11.28125" style="1" bestFit="1" customWidth="1"/>
    <col min="17" max="17" width="10.140625" style="1" bestFit="1" customWidth="1"/>
    <col min="18" max="18" width="11.28125" style="1" customWidth="1"/>
    <col min="19" max="19" width="10.140625" style="1" bestFit="1" customWidth="1"/>
    <col min="20" max="16384" width="9.140625" style="1" customWidth="1"/>
  </cols>
  <sheetData>
    <row r="1" spans="1:15" ht="15">
      <c r="A1" s="231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5" ht="18.75">
      <c r="A2" s="244" t="s">
        <v>535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5" ht="19.5">
      <c r="A3" s="242" t="s">
        <v>215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</row>
    <row r="5" spans="1:15" ht="15">
      <c r="A5" s="95" t="s">
        <v>538</v>
      </c>
      <c r="O5" s="1" t="s">
        <v>0</v>
      </c>
    </row>
    <row r="6" spans="1:17" ht="15">
      <c r="A6" s="109" t="s">
        <v>6</v>
      </c>
      <c r="B6" s="110" t="s">
        <v>7</v>
      </c>
      <c r="C6" s="116" t="s">
        <v>216</v>
      </c>
      <c r="D6" s="116" t="s">
        <v>217</v>
      </c>
      <c r="E6" s="116" t="s">
        <v>218</v>
      </c>
      <c r="F6" s="116" t="s">
        <v>219</v>
      </c>
      <c r="G6" s="116" t="s">
        <v>220</v>
      </c>
      <c r="H6" s="116" t="s">
        <v>221</v>
      </c>
      <c r="I6" s="116" t="s">
        <v>222</v>
      </c>
      <c r="J6" s="116" t="s">
        <v>223</v>
      </c>
      <c r="K6" s="116" t="s">
        <v>224</v>
      </c>
      <c r="L6" s="116" t="s">
        <v>225</v>
      </c>
      <c r="M6" s="116" t="s">
        <v>226</v>
      </c>
      <c r="N6" s="116" t="s">
        <v>227</v>
      </c>
      <c r="O6" s="117" t="s">
        <v>228</v>
      </c>
      <c r="P6" s="95"/>
      <c r="Q6" s="95"/>
    </row>
    <row r="7" spans="1:17" s="123" customFormat="1" ht="15">
      <c r="A7" s="118" t="s">
        <v>11</v>
      </c>
      <c r="B7" s="119" t="s">
        <v>12</v>
      </c>
      <c r="C7" s="120">
        <v>118624</v>
      </c>
      <c r="D7" s="120">
        <v>118624</v>
      </c>
      <c r="E7" s="120">
        <v>118624</v>
      </c>
      <c r="F7" s="120">
        <v>118624</v>
      </c>
      <c r="G7" s="120">
        <v>118624</v>
      </c>
      <c r="H7" s="120">
        <v>118624</v>
      </c>
      <c r="I7" s="120">
        <v>118624</v>
      </c>
      <c r="J7" s="120">
        <v>118624</v>
      </c>
      <c r="K7" s="120">
        <v>118624</v>
      </c>
      <c r="L7" s="120">
        <v>118624</v>
      </c>
      <c r="M7" s="120">
        <v>118621</v>
      </c>
      <c r="N7" s="120">
        <v>118624</v>
      </c>
      <c r="O7" s="121">
        <f>SUM(C7:N7)</f>
        <v>1423485</v>
      </c>
      <c r="P7" s="122"/>
      <c r="Q7" s="122"/>
    </row>
    <row r="8" spans="1:17" s="123" customFormat="1" ht="15">
      <c r="A8" s="118" t="s">
        <v>410</v>
      </c>
      <c r="B8" s="119" t="s">
        <v>411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>
        <v>150000</v>
      </c>
      <c r="O8" s="121">
        <f>SUM(C8:N8)</f>
        <v>150000</v>
      </c>
      <c r="P8" s="122"/>
      <c r="Q8" s="122"/>
    </row>
    <row r="9" spans="1:18" ht="15">
      <c r="A9" s="112" t="s">
        <v>229</v>
      </c>
      <c r="B9" s="124" t="s">
        <v>230</v>
      </c>
      <c r="C9" s="125">
        <v>182012</v>
      </c>
      <c r="D9" s="125">
        <v>182012</v>
      </c>
      <c r="E9" s="125">
        <v>182012</v>
      </c>
      <c r="F9" s="125">
        <v>182012</v>
      </c>
      <c r="G9" s="125">
        <v>182012</v>
      </c>
      <c r="H9" s="125">
        <v>182012</v>
      </c>
      <c r="I9" s="125">
        <v>182012</v>
      </c>
      <c r="J9" s="125">
        <v>182012</v>
      </c>
      <c r="K9" s="125">
        <v>182012</v>
      </c>
      <c r="L9" s="125">
        <v>182012</v>
      </c>
      <c r="M9" s="125">
        <v>182012</v>
      </c>
      <c r="N9" s="125">
        <v>182012</v>
      </c>
      <c r="O9" s="5">
        <v>2184144</v>
      </c>
      <c r="P9" s="122"/>
      <c r="Q9" s="122"/>
      <c r="R9" s="123"/>
    </row>
    <row r="10" spans="1:18" ht="30">
      <c r="A10" s="112" t="s">
        <v>231</v>
      </c>
      <c r="B10" s="124" t="s">
        <v>232</v>
      </c>
      <c r="C10" s="125">
        <v>45667</v>
      </c>
      <c r="D10" s="125">
        <v>45667</v>
      </c>
      <c r="E10" s="125">
        <v>45667</v>
      </c>
      <c r="F10" s="125">
        <v>45667</v>
      </c>
      <c r="G10" s="125">
        <v>45667</v>
      </c>
      <c r="H10" s="125">
        <v>45667</v>
      </c>
      <c r="I10" s="125">
        <v>45667</v>
      </c>
      <c r="J10" s="125">
        <v>45667</v>
      </c>
      <c r="K10" s="125">
        <v>45667</v>
      </c>
      <c r="L10" s="125">
        <v>45667</v>
      </c>
      <c r="M10" s="125">
        <v>45667</v>
      </c>
      <c r="N10" s="125">
        <v>45663</v>
      </c>
      <c r="O10" s="5">
        <v>548000</v>
      </c>
      <c r="P10" s="122"/>
      <c r="Q10" s="122"/>
      <c r="R10" s="123"/>
    </row>
    <row r="11" spans="1:18" s="115" customFormat="1" ht="15">
      <c r="A11" s="126" t="s">
        <v>15</v>
      </c>
      <c r="B11" s="127" t="s">
        <v>16</v>
      </c>
      <c r="C11" s="128">
        <f>SUM(C7:C10)</f>
        <v>346303</v>
      </c>
      <c r="D11" s="128">
        <f aca="true" t="shared" si="0" ref="D11:N11">SUM(D7:D10)</f>
        <v>346303</v>
      </c>
      <c r="E11" s="128">
        <f t="shared" si="0"/>
        <v>346303</v>
      </c>
      <c r="F11" s="128">
        <f t="shared" si="0"/>
        <v>346303</v>
      </c>
      <c r="G11" s="128">
        <f t="shared" si="0"/>
        <v>346303</v>
      </c>
      <c r="H11" s="128">
        <f t="shared" si="0"/>
        <v>346303</v>
      </c>
      <c r="I11" s="128">
        <f t="shared" si="0"/>
        <v>346303</v>
      </c>
      <c r="J11" s="128">
        <f t="shared" si="0"/>
        <v>346303</v>
      </c>
      <c r="K11" s="128">
        <f t="shared" si="0"/>
        <v>346303</v>
      </c>
      <c r="L11" s="128">
        <f t="shared" si="0"/>
        <v>346303</v>
      </c>
      <c r="M11" s="128">
        <f t="shared" si="0"/>
        <v>346300</v>
      </c>
      <c r="N11" s="128">
        <f t="shared" si="0"/>
        <v>496299</v>
      </c>
      <c r="O11" s="128">
        <f>SUM(C11:N11)</f>
        <v>4305629</v>
      </c>
      <c r="P11" s="122"/>
      <c r="Q11" s="122"/>
      <c r="R11" s="123"/>
    </row>
    <row r="12" spans="1:18" s="115" customFormat="1" ht="15">
      <c r="A12" s="129" t="s">
        <v>17</v>
      </c>
      <c r="B12" s="127" t="s">
        <v>18</v>
      </c>
      <c r="C12" s="128">
        <v>70712</v>
      </c>
      <c r="D12" s="128">
        <v>70712</v>
      </c>
      <c r="E12" s="128">
        <v>70712</v>
      </c>
      <c r="F12" s="128">
        <v>70711</v>
      </c>
      <c r="G12" s="128">
        <v>70710</v>
      </c>
      <c r="H12" s="128">
        <v>70712</v>
      </c>
      <c r="I12" s="128">
        <v>70712</v>
      </c>
      <c r="J12" s="128">
        <v>70712</v>
      </c>
      <c r="K12" s="128">
        <v>70712</v>
      </c>
      <c r="L12" s="128">
        <v>70710</v>
      </c>
      <c r="M12" s="128">
        <v>70712</v>
      </c>
      <c r="N12" s="128">
        <v>70712</v>
      </c>
      <c r="O12" s="130">
        <f>SUM(C12:N12)</f>
        <v>848539</v>
      </c>
      <c r="P12" s="122"/>
      <c r="Q12" s="122"/>
      <c r="R12" s="123"/>
    </row>
    <row r="13" spans="1:18" ht="15">
      <c r="A13" s="112" t="s">
        <v>19</v>
      </c>
      <c r="B13" s="124" t="s">
        <v>20</v>
      </c>
      <c r="C13" s="125">
        <v>76723</v>
      </c>
      <c r="D13" s="125">
        <v>76723</v>
      </c>
      <c r="E13" s="125">
        <v>76723</v>
      </c>
      <c r="F13" s="125">
        <v>76723</v>
      </c>
      <c r="G13" s="125">
        <v>76723</v>
      </c>
      <c r="H13" s="125">
        <v>76723</v>
      </c>
      <c r="I13" s="125">
        <v>76723</v>
      </c>
      <c r="J13" s="125">
        <v>76723</v>
      </c>
      <c r="K13" s="125">
        <v>76723</v>
      </c>
      <c r="L13" s="125">
        <v>76721</v>
      </c>
      <c r="M13" s="125">
        <v>76723</v>
      </c>
      <c r="N13" s="125">
        <v>76723</v>
      </c>
      <c r="O13" s="5">
        <f>SUM(C13:N13)</f>
        <v>920674</v>
      </c>
      <c r="P13" s="122"/>
      <c r="Q13" s="122"/>
      <c r="R13" s="123"/>
    </row>
    <row r="14" spans="1:18" ht="15">
      <c r="A14" s="112" t="s">
        <v>21</v>
      </c>
      <c r="B14" s="124" t="s">
        <v>22</v>
      </c>
      <c r="C14" s="125">
        <v>25597</v>
      </c>
      <c r="D14" s="125">
        <v>25597</v>
      </c>
      <c r="E14" s="125">
        <v>25597</v>
      </c>
      <c r="F14" s="125">
        <v>25596</v>
      </c>
      <c r="G14" s="125">
        <v>25595</v>
      </c>
      <c r="H14" s="125">
        <v>25597</v>
      </c>
      <c r="I14" s="125">
        <v>25597</v>
      </c>
      <c r="J14" s="125">
        <v>25597</v>
      </c>
      <c r="K14" s="125">
        <v>25597</v>
      </c>
      <c r="L14" s="125">
        <v>25594</v>
      </c>
      <c r="M14" s="125">
        <v>25597</v>
      </c>
      <c r="N14" s="125">
        <v>25597</v>
      </c>
      <c r="O14" s="5">
        <f>SUM(C14:N14)</f>
        <v>307158</v>
      </c>
      <c r="P14" s="122"/>
      <c r="Q14" s="122"/>
      <c r="R14" s="123"/>
    </row>
    <row r="15" spans="1:18" ht="15">
      <c r="A15" s="112" t="s">
        <v>233</v>
      </c>
      <c r="B15" s="124" t="s">
        <v>234</v>
      </c>
      <c r="C15" s="125">
        <v>95836</v>
      </c>
      <c r="D15" s="125">
        <v>95836</v>
      </c>
      <c r="E15" s="125">
        <v>95836</v>
      </c>
      <c r="F15" s="125">
        <v>95836</v>
      </c>
      <c r="G15" s="125">
        <v>95836</v>
      </c>
      <c r="H15" s="125">
        <v>95836</v>
      </c>
      <c r="I15" s="125">
        <v>95837</v>
      </c>
      <c r="J15" s="125">
        <v>95836</v>
      </c>
      <c r="K15" s="125">
        <v>95836</v>
      </c>
      <c r="L15" s="125">
        <v>95838</v>
      </c>
      <c r="M15" s="125">
        <v>95836</v>
      </c>
      <c r="N15" s="125">
        <v>95836</v>
      </c>
      <c r="O15" s="5">
        <f>SUM(C15:N15)</f>
        <v>1150035</v>
      </c>
      <c r="P15" s="122"/>
      <c r="Q15" s="122"/>
      <c r="R15" s="123"/>
    </row>
    <row r="16" spans="1:18" ht="15" hidden="1">
      <c r="A16" s="112" t="s">
        <v>235</v>
      </c>
      <c r="B16" s="124" t="s">
        <v>236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5"/>
      <c r="P16" s="122"/>
      <c r="Q16" s="122"/>
      <c r="R16" s="123"/>
    </row>
    <row r="17" spans="1:18" ht="15">
      <c r="A17" s="112" t="s">
        <v>427</v>
      </c>
      <c r="B17" s="124" t="s">
        <v>236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>
        <v>66667</v>
      </c>
      <c r="M17" s="125">
        <v>66666</v>
      </c>
      <c r="N17" s="125">
        <v>66667</v>
      </c>
      <c r="O17" s="5">
        <f>SUM(C17:N17)</f>
        <v>200000</v>
      </c>
      <c r="P17" s="122"/>
      <c r="Q17" s="122"/>
      <c r="R17" s="123"/>
    </row>
    <row r="18" spans="1:18" ht="15">
      <c r="A18" s="112" t="s">
        <v>237</v>
      </c>
      <c r="B18" s="124" t="s">
        <v>238</v>
      </c>
      <c r="C18" s="125"/>
      <c r="D18" s="125"/>
      <c r="E18" s="125">
        <v>81000</v>
      </c>
      <c r="F18" s="125"/>
      <c r="G18" s="125"/>
      <c r="H18" s="125"/>
      <c r="I18" s="125"/>
      <c r="J18" s="125">
        <v>1300000</v>
      </c>
      <c r="K18" s="125"/>
      <c r="L18" s="125"/>
      <c r="M18" s="125"/>
      <c r="N18" s="125"/>
      <c r="O18" s="5">
        <v>1381000</v>
      </c>
      <c r="P18" s="122"/>
      <c r="Q18" s="122"/>
      <c r="R18" s="123"/>
    </row>
    <row r="19" spans="1:18" ht="15">
      <c r="A19" s="112" t="s">
        <v>239</v>
      </c>
      <c r="B19" s="124" t="s">
        <v>240</v>
      </c>
      <c r="C19" s="125">
        <v>33208</v>
      </c>
      <c r="D19" s="125">
        <v>33208</v>
      </c>
      <c r="E19" s="125">
        <v>33208</v>
      </c>
      <c r="F19" s="125">
        <v>33210</v>
      </c>
      <c r="G19" s="125">
        <v>33208</v>
      </c>
      <c r="H19" s="125">
        <v>33208</v>
      </c>
      <c r="I19" s="125">
        <v>33209</v>
      </c>
      <c r="J19" s="125">
        <v>33208</v>
      </c>
      <c r="K19" s="125">
        <v>33208</v>
      </c>
      <c r="L19" s="125">
        <v>33208</v>
      </c>
      <c r="M19" s="125">
        <v>33208</v>
      </c>
      <c r="N19" s="125">
        <v>33208</v>
      </c>
      <c r="O19" s="5">
        <f>SUM(C19:N19)</f>
        <v>398499</v>
      </c>
      <c r="P19" s="122"/>
      <c r="Q19" s="122"/>
      <c r="R19" s="123"/>
    </row>
    <row r="20" spans="1:18" ht="15">
      <c r="A20" s="112" t="s">
        <v>241</v>
      </c>
      <c r="B20" s="124" t="s">
        <v>242</v>
      </c>
      <c r="C20" s="125">
        <v>129167</v>
      </c>
      <c r="D20" s="125">
        <v>129167</v>
      </c>
      <c r="E20" s="125">
        <v>129167</v>
      </c>
      <c r="F20" s="125">
        <v>129167</v>
      </c>
      <c r="G20" s="125">
        <v>129167</v>
      </c>
      <c r="H20" s="125">
        <v>129167</v>
      </c>
      <c r="I20" s="125">
        <v>129167</v>
      </c>
      <c r="J20" s="125">
        <v>129167</v>
      </c>
      <c r="K20" s="125">
        <v>129167</v>
      </c>
      <c r="L20" s="125">
        <v>129167</v>
      </c>
      <c r="M20" s="125">
        <v>129167</v>
      </c>
      <c r="N20" s="125">
        <v>129163</v>
      </c>
      <c r="O20" s="5">
        <v>1550000</v>
      </c>
      <c r="P20" s="122"/>
      <c r="Q20" s="122"/>
      <c r="R20" s="123"/>
    </row>
    <row r="21" spans="1:18" ht="15">
      <c r="A21" s="112" t="s">
        <v>243</v>
      </c>
      <c r="B21" s="124" t="s">
        <v>244</v>
      </c>
      <c r="C21" s="125">
        <v>130535</v>
      </c>
      <c r="D21" s="125">
        <v>130535</v>
      </c>
      <c r="E21" s="125">
        <v>130535</v>
      </c>
      <c r="F21" s="125">
        <v>130535</v>
      </c>
      <c r="G21" s="125">
        <v>130535</v>
      </c>
      <c r="H21" s="125">
        <v>130535</v>
      </c>
      <c r="I21" s="125">
        <v>130535</v>
      </c>
      <c r="J21" s="125">
        <v>130535</v>
      </c>
      <c r="K21" s="125">
        <v>130535</v>
      </c>
      <c r="L21" s="125">
        <v>130535</v>
      </c>
      <c r="M21" s="125">
        <v>130535</v>
      </c>
      <c r="N21" s="125">
        <v>130535</v>
      </c>
      <c r="O21" s="5">
        <v>1566420</v>
      </c>
      <c r="P21" s="122"/>
      <c r="Q21" s="122"/>
      <c r="R21" s="123"/>
    </row>
    <row r="22" spans="1:18" s="115" customFormat="1" ht="15">
      <c r="A22" s="129" t="s">
        <v>27</v>
      </c>
      <c r="B22" s="127" t="s">
        <v>28</v>
      </c>
      <c r="C22" s="128">
        <f>SUM(C13:C21)</f>
        <v>491066</v>
      </c>
      <c r="D22" s="128">
        <f aca="true" t="shared" si="1" ref="D22:N22">SUM(D13:D21)</f>
        <v>491066</v>
      </c>
      <c r="E22" s="128">
        <f t="shared" si="1"/>
        <v>572066</v>
      </c>
      <c r="F22" s="128">
        <f t="shared" si="1"/>
        <v>491067</v>
      </c>
      <c r="G22" s="128">
        <f t="shared" si="1"/>
        <v>491064</v>
      </c>
      <c r="H22" s="128">
        <f t="shared" si="1"/>
        <v>491066</v>
      </c>
      <c r="I22" s="128">
        <f t="shared" si="1"/>
        <v>491068</v>
      </c>
      <c r="J22" s="128">
        <f t="shared" si="1"/>
        <v>1791066</v>
      </c>
      <c r="K22" s="128">
        <f t="shared" si="1"/>
        <v>491066</v>
      </c>
      <c r="L22" s="128">
        <f t="shared" si="1"/>
        <v>557730</v>
      </c>
      <c r="M22" s="128">
        <f t="shared" si="1"/>
        <v>557732</v>
      </c>
      <c r="N22" s="128">
        <f t="shared" si="1"/>
        <v>557729</v>
      </c>
      <c r="O22" s="128">
        <f>SUM(C22:N22)</f>
        <v>7473786</v>
      </c>
      <c r="P22" s="122"/>
      <c r="Q22" s="122"/>
      <c r="R22" s="123"/>
    </row>
    <row r="23" spans="1:18" ht="15" hidden="1">
      <c r="A23" s="131" t="s">
        <v>245</v>
      </c>
      <c r="B23" s="124" t="s">
        <v>246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5"/>
      <c r="P23" s="122"/>
      <c r="Q23" s="122"/>
      <c r="R23" s="123"/>
    </row>
    <row r="24" spans="1:18" ht="15" hidden="1">
      <c r="A24" s="131" t="s">
        <v>247</v>
      </c>
      <c r="B24" s="124" t="s">
        <v>248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5"/>
      <c r="P24" s="122"/>
      <c r="Q24" s="122"/>
      <c r="R24" s="123"/>
    </row>
    <row r="25" spans="1:18" ht="15" hidden="1">
      <c r="A25" s="30" t="s">
        <v>249</v>
      </c>
      <c r="B25" s="124" t="s">
        <v>250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5"/>
      <c r="P25" s="122"/>
      <c r="Q25" s="122"/>
      <c r="R25" s="123"/>
    </row>
    <row r="26" spans="1:18" ht="15" hidden="1">
      <c r="A26" s="30" t="s">
        <v>251</v>
      </c>
      <c r="B26" s="124" t="s">
        <v>252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5"/>
      <c r="P26" s="122"/>
      <c r="Q26" s="122"/>
      <c r="R26" s="123"/>
    </row>
    <row r="27" spans="1:18" ht="15" hidden="1">
      <c r="A27" s="30" t="s">
        <v>253</v>
      </c>
      <c r="B27" s="124" t="s">
        <v>254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5"/>
      <c r="P27" s="122"/>
      <c r="Q27" s="122"/>
      <c r="R27" s="123"/>
    </row>
    <row r="28" spans="1:18" ht="15" hidden="1">
      <c r="A28" s="131" t="s">
        <v>133</v>
      </c>
      <c r="B28" s="124" t="s">
        <v>134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5"/>
      <c r="P28" s="122"/>
      <c r="Q28" s="122"/>
      <c r="R28" s="123"/>
    </row>
    <row r="29" spans="1:18" ht="15" hidden="1">
      <c r="A29" s="131" t="s">
        <v>255</v>
      </c>
      <c r="B29" s="124" t="s">
        <v>256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5"/>
      <c r="P29" s="122"/>
      <c r="Q29" s="122"/>
      <c r="R29" s="123"/>
    </row>
    <row r="30" spans="1:18" ht="15">
      <c r="A30" s="131" t="s">
        <v>29</v>
      </c>
      <c r="B30" s="124" t="s">
        <v>30</v>
      </c>
      <c r="C30" s="125"/>
      <c r="D30" s="125"/>
      <c r="E30" s="125">
        <v>144000</v>
      </c>
      <c r="F30" s="125"/>
      <c r="G30" s="125"/>
      <c r="H30" s="125"/>
      <c r="I30" s="125"/>
      <c r="J30" s="125"/>
      <c r="K30" s="125">
        <v>100000</v>
      </c>
      <c r="L30" s="125"/>
      <c r="M30" s="125">
        <v>1726268</v>
      </c>
      <c r="N30" s="125"/>
      <c r="O30" s="5">
        <v>1970268</v>
      </c>
      <c r="P30" s="122"/>
      <c r="Q30" s="122"/>
      <c r="R30" s="123"/>
    </row>
    <row r="31" spans="1:18" s="115" customFormat="1" ht="15">
      <c r="A31" s="132" t="s">
        <v>31</v>
      </c>
      <c r="B31" s="127" t="s">
        <v>32</v>
      </c>
      <c r="C31" s="128">
        <f>SUM(C30)</f>
        <v>0</v>
      </c>
      <c r="D31" s="128">
        <f aca="true" t="shared" si="2" ref="D31:N31">SUM(D30)</f>
        <v>0</v>
      </c>
      <c r="E31" s="128">
        <f t="shared" si="2"/>
        <v>144000</v>
      </c>
      <c r="F31" s="128">
        <f t="shared" si="2"/>
        <v>0</v>
      </c>
      <c r="G31" s="128">
        <f t="shared" si="2"/>
        <v>0</v>
      </c>
      <c r="H31" s="128">
        <f t="shared" si="2"/>
        <v>0</v>
      </c>
      <c r="I31" s="128">
        <f t="shared" si="2"/>
        <v>0</v>
      </c>
      <c r="J31" s="128">
        <f t="shared" si="2"/>
        <v>0</v>
      </c>
      <c r="K31" s="128">
        <f t="shared" si="2"/>
        <v>100000</v>
      </c>
      <c r="L31" s="128">
        <f t="shared" si="2"/>
        <v>0</v>
      </c>
      <c r="M31" s="128">
        <f t="shared" si="2"/>
        <v>1726268</v>
      </c>
      <c r="N31" s="128">
        <f t="shared" si="2"/>
        <v>0</v>
      </c>
      <c r="O31" s="130">
        <f>SUM(O30)</f>
        <v>1970268</v>
      </c>
      <c r="P31" s="122"/>
      <c r="Q31" s="122"/>
      <c r="R31" s="123"/>
    </row>
    <row r="32" spans="1:18" ht="15" hidden="1">
      <c r="A32" s="133" t="s">
        <v>257</v>
      </c>
      <c r="B32" s="124" t="s">
        <v>258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5"/>
      <c r="P32" s="122"/>
      <c r="Q32" s="122"/>
      <c r="R32" s="123"/>
    </row>
    <row r="33" spans="1:18" ht="15" hidden="1">
      <c r="A33" s="133" t="s">
        <v>259</v>
      </c>
      <c r="B33" s="124" t="s">
        <v>34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5"/>
      <c r="P33" s="122"/>
      <c r="Q33" s="122"/>
      <c r="R33" s="123"/>
    </row>
    <row r="34" spans="1:18" ht="30" hidden="1">
      <c r="A34" s="133" t="s">
        <v>260</v>
      </c>
      <c r="B34" s="124" t="s">
        <v>261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5"/>
      <c r="P34" s="122"/>
      <c r="Q34" s="122"/>
      <c r="R34" s="123"/>
    </row>
    <row r="35" spans="1:18" ht="30" hidden="1">
      <c r="A35" s="133" t="s">
        <v>158</v>
      </c>
      <c r="B35" s="124" t="s">
        <v>148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5"/>
      <c r="P35" s="122"/>
      <c r="Q35" s="122"/>
      <c r="R35" s="123"/>
    </row>
    <row r="36" spans="1:18" ht="15">
      <c r="A36" s="133" t="s">
        <v>259</v>
      </c>
      <c r="B36" s="124" t="s">
        <v>429</v>
      </c>
      <c r="C36" s="125"/>
      <c r="D36" s="125"/>
      <c r="E36" s="125">
        <v>722</v>
      </c>
      <c r="F36" s="125"/>
      <c r="G36" s="125"/>
      <c r="H36" s="125"/>
      <c r="I36" s="125"/>
      <c r="J36" s="125"/>
      <c r="K36" s="125"/>
      <c r="L36" s="125"/>
      <c r="M36" s="125"/>
      <c r="N36" s="125"/>
      <c r="O36" s="5">
        <v>722</v>
      </c>
      <c r="P36" s="122"/>
      <c r="Q36" s="122"/>
      <c r="R36" s="123"/>
    </row>
    <row r="37" spans="1:18" ht="15">
      <c r="A37" s="133" t="s">
        <v>35</v>
      </c>
      <c r="B37" s="124" t="s">
        <v>36</v>
      </c>
      <c r="C37" s="125"/>
      <c r="D37" s="125"/>
      <c r="E37" s="125"/>
      <c r="F37" s="125"/>
      <c r="G37" s="125">
        <v>164082</v>
      </c>
      <c r="H37" s="125"/>
      <c r="I37" s="125"/>
      <c r="J37" s="125"/>
      <c r="K37" s="125">
        <v>164082</v>
      </c>
      <c r="L37" s="125"/>
      <c r="M37" s="125"/>
      <c r="N37" s="125"/>
      <c r="O37" s="5">
        <f>SUM(C37:N37)</f>
        <v>328164</v>
      </c>
      <c r="P37" s="122"/>
      <c r="Q37" s="122"/>
      <c r="R37" s="123"/>
    </row>
    <row r="38" spans="1:18" ht="30" hidden="1">
      <c r="A38" s="133" t="s">
        <v>262</v>
      </c>
      <c r="B38" s="124" t="s">
        <v>263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5"/>
      <c r="P38" s="122"/>
      <c r="Q38" s="122"/>
      <c r="R38" s="123"/>
    </row>
    <row r="39" spans="1:18" ht="30" hidden="1">
      <c r="A39" s="133" t="s">
        <v>264</v>
      </c>
      <c r="B39" s="124" t="s">
        <v>162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5"/>
      <c r="P39" s="122"/>
      <c r="Q39" s="122"/>
      <c r="R39" s="123"/>
    </row>
    <row r="40" spans="1:18" ht="15" hidden="1">
      <c r="A40" s="133" t="s">
        <v>265</v>
      </c>
      <c r="B40" s="124" t="s">
        <v>266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5"/>
      <c r="P40" s="122"/>
      <c r="Q40" s="122"/>
      <c r="R40" s="123"/>
    </row>
    <row r="41" spans="1:18" ht="15" hidden="1">
      <c r="A41" s="134" t="s">
        <v>267</v>
      </c>
      <c r="B41" s="124" t="s">
        <v>268</v>
      </c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5"/>
      <c r="P41" s="122"/>
      <c r="Q41" s="122"/>
      <c r="R41" s="123"/>
    </row>
    <row r="42" spans="1:18" ht="15">
      <c r="A42" s="133" t="s">
        <v>37</v>
      </c>
      <c r="B42" s="124" t="s">
        <v>38</v>
      </c>
      <c r="C42" s="125"/>
      <c r="D42" s="125"/>
      <c r="E42" s="125">
        <v>125000</v>
      </c>
      <c r="F42" s="125"/>
      <c r="G42" s="125"/>
      <c r="H42" s="125">
        <v>125000</v>
      </c>
      <c r="I42" s="125"/>
      <c r="J42" s="125"/>
      <c r="K42" s="125">
        <v>125000</v>
      </c>
      <c r="L42" s="125"/>
      <c r="M42" s="125"/>
      <c r="N42" s="125">
        <v>125000</v>
      </c>
      <c r="O42" s="5">
        <f>SUM(C42:N42)</f>
        <v>500000</v>
      </c>
      <c r="P42" s="122"/>
      <c r="Q42" s="122"/>
      <c r="R42" s="123"/>
    </row>
    <row r="43" spans="1:18" ht="15">
      <c r="A43" s="134" t="s">
        <v>39</v>
      </c>
      <c r="B43" s="124" t="s">
        <v>40</v>
      </c>
      <c r="C43" s="125">
        <v>3767897</v>
      </c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5">
        <f>SUM(C43:N43)</f>
        <v>3767897</v>
      </c>
      <c r="P43" s="122"/>
      <c r="Q43" s="122"/>
      <c r="R43" s="123"/>
    </row>
    <row r="44" spans="1:18" ht="15" hidden="1">
      <c r="A44" s="134" t="s">
        <v>269</v>
      </c>
      <c r="B44" s="124" t="s">
        <v>40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5"/>
      <c r="P44" s="122"/>
      <c r="Q44" s="122"/>
      <c r="R44" s="123"/>
    </row>
    <row r="45" spans="1:18" s="115" customFormat="1" ht="15">
      <c r="A45" s="132" t="s">
        <v>41</v>
      </c>
      <c r="B45" s="127" t="s">
        <v>42</v>
      </c>
      <c r="C45" s="128">
        <f>SUM(C36:C43)</f>
        <v>3767897</v>
      </c>
      <c r="D45" s="128">
        <f aca="true" t="shared" si="3" ref="D45:N45">SUM(D36:D43)</f>
        <v>0</v>
      </c>
      <c r="E45" s="128">
        <f t="shared" si="3"/>
        <v>125722</v>
      </c>
      <c r="F45" s="128">
        <f t="shared" si="3"/>
        <v>0</v>
      </c>
      <c r="G45" s="128">
        <f t="shared" si="3"/>
        <v>164082</v>
      </c>
      <c r="H45" s="128">
        <f t="shared" si="3"/>
        <v>125000</v>
      </c>
      <c r="I45" s="128">
        <f t="shared" si="3"/>
        <v>0</v>
      </c>
      <c r="J45" s="128">
        <f t="shared" si="3"/>
        <v>0</v>
      </c>
      <c r="K45" s="128">
        <f t="shared" si="3"/>
        <v>289082</v>
      </c>
      <c r="L45" s="128">
        <f t="shared" si="3"/>
        <v>0</v>
      </c>
      <c r="M45" s="128">
        <f t="shared" si="3"/>
        <v>0</v>
      </c>
      <c r="N45" s="128">
        <f t="shared" si="3"/>
        <v>125000</v>
      </c>
      <c r="O45" s="128">
        <f>SUM(C45:N45)</f>
        <v>4596783</v>
      </c>
      <c r="P45" s="122"/>
      <c r="Q45" s="122"/>
      <c r="R45" s="123"/>
    </row>
    <row r="46" spans="1:18" s="137" customFormat="1" ht="15">
      <c r="A46" s="135" t="s">
        <v>43</v>
      </c>
      <c r="B46" s="35"/>
      <c r="C46" s="136">
        <f>SUM(C11+C12+C22+C31+C45)</f>
        <v>4675978</v>
      </c>
      <c r="D46" s="136">
        <f aca="true" t="shared" si="4" ref="D46:N46">SUM(D11+D12+D22+D31+D45)</f>
        <v>908081</v>
      </c>
      <c r="E46" s="136">
        <f t="shared" si="4"/>
        <v>1258803</v>
      </c>
      <c r="F46" s="136">
        <f t="shared" si="4"/>
        <v>908081</v>
      </c>
      <c r="G46" s="136">
        <f t="shared" si="4"/>
        <v>1072159</v>
      </c>
      <c r="H46" s="136">
        <f t="shared" si="4"/>
        <v>1033081</v>
      </c>
      <c r="I46" s="136">
        <f t="shared" si="4"/>
        <v>908083</v>
      </c>
      <c r="J46" s="136">
        <f t="shared" si="4"/>
        <v>2208081</v>
      </c>
      <c r="K46" s="136">
        <f t="shared" si="4"/>
        <v>1297163</v>
      </c>
      <c r="L46" s="136">
        <f t="shared" si="4"/>
        <v>974743</v>
      </c>
      <c r="M46" s="136">
        <f t="shared" si="4"/>
        <v>2701012</v>
      </c>
      <c r="N46" s="136">
        <f t="shared" si="4"/>
        <v>1249740</v>
      </c>
      <c r="O46" s="136">
        <f>SUM(O11+O12+O22+O31+O45)</f>
        <v>19195005</v>
      </c>
      <c r="P46" s="122"/>
      <c r="Q46" s="122"/>
      <c r="R46" s="123"/>
    </row>
    <row r="47" spans="1:18" ht="15" hidden="1">
      <c r="A47" s="138" t="s">
        <v>270</v>
      </c>
      <c r="B47" s="139" t="s">
        <v>271</v>
      </c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5"/>
      <c r="P47" s="122"/>
      <c r="Q47" s="122"/>
      <c r="R47" s="123"/>
    </row>
    <row r="48" spans="1:18" ht="15" hidden="1">
      <c r="A48" s="141"/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5"/>
      <c r="P48" s="122"/>
      <c r="Q48" s="122"/>
      <c r="R48" s="123"/>
    </row>
    <row r="49" spans="1:18" ht="15" hidden="1">
      <c r="A49" s="141"/>
      <c r="B49" s="142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5"/>
      <c r="P49" s="122"/>
      <c r="Q49" s="122"/>
      <c r="R49" s="123"/>
    </row>
    <row r="50" spans="1:18" ht="15" hidden="1">
      <c r="A50" s="109" t="s">
        <v>6</v>
      </c>
      <c r="B50" s="110" t="s">
        <v>7</v>
      </c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5"/>
      <c r="P50" s="122"/>
      <c r="Q50" s="122"/>
      <c r="R50" s="123"/>
    </row>
    <row r="51" spans="1:18" ht="15">
      <c r="A51" s="113" t="s">
        <v>270</v>
      </c>
      <c r="B51" s="112" t="s">
        <v>271</v>
      </c>
      <c r="C51" s="144"/>
      <c r="D51" s="144"/>
      <c r="E51" s="144"/>
      <c r="F51" s="144"/>
      <c r="G51" s="99">
        <v>750000</v>
      </c>
      <c r="H51" s="144"/>
      <c r="I51" s="144"/>
      <c r="J51" s="144"/>
      <c r="K51" s="144"/>
      <c r="L51" s="144"/>
      <c r="M51" s="144"/>
      <c r="N51" s="144"/>
      <c r="O51" s="5">
        <f>SUM(C51:N51)</f>
        <v>750000</v>
      </c>
      <c r="P51" s="122"/>
      <c r="Q51" s="122"/>
      <c r="R51" s="123"/>
    </row>
    <row r="52" spans="1:18" ht="15">
      <c r="A52" s="145" t="s">
        <v>44</v>
      </c>
      <c r="B52" s="124" t="s">
        <v>45</v>
      </c>
      <c r="C52" s="125"/>
      <c r="D52" s="125"/>
      <c r="E52" s="125"/>
      <c r="F52" s="125"/>
      <c r="G52" s="125">
        <v>794812</v>
      </c>
      <c r="H52" s="125"/>
      <c r="I52" s="125"/>
      <c r="J52" s="125"/>
      <c r="K52" s="125"/>
      <c r="L52" s="125"/>
      <c r="M52" s="125"/>
      <c r="N52" s="125"/>
      <c r="O52" s="5">
        <f>SUM(C52:N52)</f>
        <v>794812</v>
      </c>
      <c r="P52" s="122"/>
      <c r="Q52" s="122"/>
      <c r="R52" s="123"/>
    </row>
    <row r="53" spans="1:18" ht="15" hidden="1">
      <c r="A53" s="145" t="s">
        <v>272</v>
      </c>
      <c r="B53" s="124" t="s">
        <v>273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5"/>
      <c r="P53" s="122"/>
      <c r="Q53" s="122"/>
      <c r="R53" s="123"/>
    </row>
    <row r="54" spans="1:18" ht="15" hidden="1">
      <c r="A54" s="145" t="s">
        <v>274</v>
      </c>
      <c r="B54" s="124" t="s">
        <v>122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5"/>
      <c r="P54" s="122"/>
      <c r="Q54" s="122"/>
      <c r="R54" s="123"/>
    </row>
    <row r="55" spans="1:18" ht="15" hidden="1">
      <c r="A55" s="113" t="s">
        <v>275</v>
      </c>
      <c r="B55" s="124" t="s">
        <v>276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5"/>
      <c r="P55" s="122"/>
      <c r="Q55" s="122"/>
      <c r="R55" s="123"/>
    </row>
    <row r="56" spans="1:18" ht="15" hidden="1">
      <c r="A56" s="113" t="s">
        <v>277</v>
      </c>
      <c r="B56" s="124" t="s">
        <v>278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5"/>
      <c r="P56" s="122"/>
      <c r="Q56" s="122"/>
      <c r="R56" s="123"/>
    </row>
    <row r="57" spans="1:18" ht="15">
      <c r="A57" s="113" t="s">
        <v>274</v>
      </c>
      <c r="B57" s="124" t="s">
        <v>279</v>
      </c>
      <c r="C57" s="125"/>
      <c r="D57" s="125"/>
      <c r="E57" s="125"/>
      <c r="F57" s="125">
        <v>98457</v>
      </c>
      <c r="G57" s="125"/>
      <c r="H57" s="125"/>
      <c r="I57" s="125"/>
      <c r="J57" s="125"/>
      <c r="K57" s="125"/>
      <c r="L57" s="125"/>
      <c r="M57" s="125"/>
      <c r="N57" s="125">
        <v>8911383</v>
      </c>
      <c r="O57" s="5">
        <f>SUM(C57:N57)</f>
        <v>9009840</v>
      </c>
      <c r="P57" s="122"/>
      <c r="Q57" s="122"/>
      <c r="R57" s="123"/>
    </row>
    <row r="58" spans="1:18" ht="15">
      <c r="A58" s="113" t="s">
        <v>48</v>
      </c>
      <c r="B58" s="124" t="s">
        <v>49</v>
      </c>
      <c r="C58" s="125"/>
      <c r="D58" s="125"/>
      <c r="E58" s="125"/>
      <c r="F58" s="125">
        <v>26583</v>
      </c>
      <c r="G58" s="125">
        <v>162000</v>
      </c>
      <c r="H58" s="125"/>
      <c r="I58" s="125"/>
      <c r="J58" s="125"/>
      <c r="K58" s="125"/>
      <c r="L58" s="125"/>
      <c r="M58" s="125"/>
      <c r="N58" s="125">
        <v>2861173</v>
      </c>
      <c r="O58" s="5">
        <f>SUM(C58:N58)</f>
        <v>3049756</v>
      </c>
      <c r="P58" s="122"/>
      <c r="Q58" s="122"/>
      <c r="R58" s="123"/>
    </row>
    <row r="59" spans="1:18" s="115" customFormat="1" ht="15">
      <c r="A59" s="146" t="s">
        <v>50</v>
      </c>
      <c r="B59" s="127" t="s">
        <v>51</v>
      </c>
      <c r="C59" s="128">
        <f>SUM(C51:C58)</f>
        <v>0</v>
      </c>
      <c r="D59" s="128">
        <f aca="true" t="shared" si="5" ref="D59:N59">SUM(D51:D58)</f>
        <v>0</v>
      </c>
      <c r="E59" s="128">
        <f t="shared" si="5"/>
        <v>0</v>
      </c>
      <c r="F59" s="128">
        <f t="shared" si="5"/>
        <v>125040</v>
      </c>
      <c r="G59" s="128">
        <f t="shared" si="5"/>
        <v>1706812</v>
      </c>
      <c r="H59" s="128">
        <f t="shared" si="5"/>
        <v>0</v>
      </c>
      <c r="I59" s="128">
        <f t="shared" si="5"/>
        <v>0</v>
      </c>
      <c r="J59" s="128">
        <f t="shared" si="5"/>
        <v>0</v>
      </c>
      <c r="K59" s="128">
        <f t="shared" si="5"/>
        <v>0</v>
      </c>
      <c r="L59" s="128">
        <f t="shared" si="5"/>
        <v>0</v>
      </c>
      <c r="M59" s="128">
        <f t="shared" si="5"/>
        <v>0</v>
      </c>
      <c r="N59" s="128">
        <f t="shared" si="5"/>
        <v>11772556</v>
      </c>
      <c r="O59" s="128">
        <f>SUM(C59:N59)</f>
        <v>13604408</v>
      </c>
      <c r="P59" s="122"/>
      <c r="Q59" s="122"/>
      <c r="R59" s="123"/>
    </row>
    <row r="60" spans="1:18" ht="15" hidden="1">
      <c r="A60" s="131" t="s">
        <v>52</v>
      </c>
      <c r="B60" s="124" t="s">
        <v>53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5"/>
      <c r="P60" s="122"/>
      <c r="Q60" s="122"/>
      <c r="R60" s="123"/>
    </row>
    <row r="61" spans="1:18" ht="15" hidden="1">
      <c r="A61" s="131" t="s">
        <v>280</v>
      </c>
      <c r="B61" s="124" t="s">
        <v>281</v>
      </c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5"/>
      <c r="P61" s="122"/>
      <c r="Q61" s="122"/>
      <c r="R61" s="123"/>
    </row>
    <row r="62" spans="1:18" ht="15">
      <c r="A62" s="131" t="s">
        <v>282</v>
      </c>
      <c r="B62" s="124" t="s">
        <v>53</v>
      </c>
      <c r="C62" s="125"/>
      <c r="D62" s="125">
        <v>4329823</v>
      </c>
      <c r="E62" s="125"/>
      <c r="F62" s="125"/>
      <c r="G62" s="125"/>
      <c r="H62" s="125"/>
      <c r="I62" s="125"/>
      <c r="J62" s="125"/>
      <c r="K62" s="125"/>
      <c r="L62" s="125">
        <v>10000000</v>
      </c>
      <c r="M62" s="125"/>
      <c r="N62" s="125"/>
      <c r="O62" s="5">
        <f>SUM(C62:N62)</f>
        <v>14329823</v>
      </c>
      <c r="P62" s="122"/>
      <c r="Q62" s="122"/>
      <c r="R62" s="123"/>
    </row>
    <row r="63" spans="1:18" ht="15">
      <c r="A63" s="131" t="s">
        <v>54</v>
      </c>
      <c r="B63" s="124" t="s">
        <v>55</v>
      </c>
      <c r="C63" s="125"/>
      <c r="D63" s="125">
        <v>1169052</v>
      </c>
      <c r="E63" s="125"/>
      <c r="F63" s="125"/>
      <c r="G63" s="125"/>
      <c r="H63" s="125"/>
      <c r="I63" s="125"/>
      <c r="J63" s="125"/>
      <c r="K63" s="125"/>
      <c r="L63" s="125">
        <v>3362108</v>
      </c>
      <c r="M63" s="125"/>
      <c r="N63" s="125"/>
      <c r="O63" s="5">
        <f>SUM(C63:N63)</f>
        <v>4531160</v>
      </c>
      <c r="P63" s="122"/>
      <c r="Q63" s="122"/>
      <c r="R63" s="123"/>
    </row>
    <row r="64" spans="1:18" s="115" customFormat="1" ht="15">
      <c r="A64" s="132" t="s">
        <v>56</v>
      </c>
      <c r="B64" s="127" t="s">
        <v>57</v>
      </c>
      <c r="C64" s="128">
        <f>SUM(C62:C63)</f>
        <v>0</v>
      </c>
      <c r="D64" s="128">
        <f aca="true" t="shared" si="6" ref="D64:O64">SUM(D62:D63)</f>
        <v>5498875</v>
      </c>
      <c r="E64" s="128">
        <f t="shared" si="6"/>
        <v>0</v>
      </c>
      <c r="F64" s="128">
        <f t="shared" si="6"/>
        <v>0</v>
      </c>
      <c r="G64" s="128">
        <f t="shared" si="6"/>
        <v>0</v>
      </c>
      <c r="H64" s="128">
        <f t="shared" si="6"/>
        <v>0</v>
      </c>
      <c r="I64" s="128">
        <f t="shared" si="6"/>
        <v>0</v>
      </c>
      <c r="J64" s="128">
        <f t="shared" si="6"/>
        <v>0</v>
      </c>
      <c r="K64" s="128">
        <f t="shared" si="6"/>
        <v>0</v>
      </c>
      <c r="L64" s="128">
        <f t="shared" si="6"/>
        <v>13362108</v>
      </c>
      <c r="M64" s="128">
        <f t="shared" si="6"/>
        <v>0</v>
      </c>
      <c r="N64" s="128">
        <f t="shared" si="6"/>
        <v>0</v>
      </c>
      <c r="O64" s="128">
        <f t="shared" si="6"/>
        <v>18860983</v>
      </c>
      <c r="P64" s="122"/>
      <c r="Q64" s="122"/>
      <c r="R64" s="123"/>
    </row>
    <row r="65" spans="1:18" ht="20.25" customHeight="1" hidden="1">
      <c r="A65" s="131" t="s">
        <v>283</v>
      </c>
      <c r="B65" s="124" t="s">
        <v>284</v>
      </c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5"/>
      <c r="P65" s="122"/>
      <c r="Q65" s="122"/>
      <c r="R65" s="123"/>
    </row>
    <row r="66" spans="1:18" ht="18.75" customHeight="1" hidden="1">
      <c r="A66" s="131" t="s">
        <v>285</v>
      </c>
      <c r="B66" s="124" t="s">
        <v>286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5"/>
      <c r="P66" s="122"/>
      <c r="Q66" s="122"/>
      <c r="R66" s="123"/>
    </row>
    <row r="67" spans="1:18" ht="21.75" customHeight="1" hidden="1">
      <c r="A67" s="131" t="s">
        <v>287</v>
      </c>
      <c r="B67" s="124" t="s">
        <v>288</v>
      </c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5"/>
      <c r="P67" s="122"/>
      <c r="Q67" s="122"/>
      <c r="R67" s="123"/>
    </row>
    <row r="68" spans="1:18" ht="15" hidden="1">
      <c r="A68" s="131" t="s">
        <v>289</v>
      </c>
      <c r="B68" s="124" t="s">
        <v>290</v>
      </c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5"/>
      <c r="P68" s="122"/>
      <c r="Q68" s="122"/>
      <c r="R68" s="123"/>
    </row>
    <row r="69" spans="1:18" ht="30" hidden="1">
      <c r="A69" s="131" t="s">
        <v>291</v>
      </c>
      <c r="B69" s="124" t="s">
        <v>292</v>
      </c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5"/>
      <c r="P69" s="122"/>
      <c r="Q69" s="122"/>
      <c r="R69" s="123"/>
    </row>
    <row r="70" spans="1:18" ht="30" hidden="1">
      <c r="A70" s="131" t="s">
        <v>293</v>
      </c>
      <c r="B70" s="124" t="s">
        <v>294</v>
      </c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5"/>
      <c r="P70" s="122"/>
      <c r="Q70" s="122"/>
      <c r="R70" s="123"/>
    </row>
    <row r="71" spans="1:18" ht="15">
      <c r="A71" s="131" t="s">
        <v>428</v>
      </c>
      <c r="B71" s="124" t="s">
        <v>61</v>
      </c>
      <c r="C71" s="125"/>
      <c r="D71" s="125"/>
      <c r="E71" s="125">
        <v>100000</v>
      </c>
      <c r="F71" s="125"/>
      <c r="G71" s="125"/>
      <c r="H71" s="125"/>
      <c r="I71" s="125"/>
      <c r="J71" s="125">
        <v>300000</v>
      </c>
      <c r="K71" s="125"/>
      <c r="L71" s="125"/>
      <c r="M71" s="125"/>
      <c r="N71" s="125"/>
      <c r="O71" s="5">
        <f>SUM(C71:N71)</f>
        <v>400000</v>
      </c>
      <c r="P71" s="122"/>
      <c r="Q71" s="122"/>
      <c r="R71" s="123"/>
    </row>
    <row r="72" spans="1:18" s="137" customFormat="1" ht="15">
      <c r="A72" s="135" t="s">
        <v>62</v>
      </c>
      <c r="B72" s="35"/>
      <c r="C72" s="136">
        <f>SUM(C59+C64+C71)</f>
        <v>0</v>
      </c>
      <c r="D72" s="136">
        <f aca="true" t="shared" si="7" ref="D72:N72">SUM(D59+D64+D71)</f>
        <v>5498875</v>
      </c>
      <c r="E72" s="136">
        <f t="shared" si="7"/>
        <v>100000</v>
      </c>
      <c r="F72" s="136">
        <f t="shared" si="7"/>
        <v>125040</v>
      </c>
      <c r="G72" s="136">
        <f t="shared" si="7"/>
        <v>1706812</v>
      </c>
      <c r="H72" s="136">
        <f t="shared" si="7"/>
        <v>0</v>
      </c>
      <c r="I72" s="136">
        <f t="shared" si="7"/>
        <v>0</v>
      </c>
      <c r="J72" s="136">
        <f t="shared" si="7"/>
        <v>300000</v>
      </c>
      <c r="K72" s="136">
        <f t="shared" si="7"/>
        <v>0</v>
      </c>
      <c r="L72" s="136">
        <f t="shared" si="7"/>
        <v>13362108</v>
      </c>
      <c r="M72" s="136">
        <f t="shared" si="7"/>
        <v>0</v>
      </c>
      <c r="N72" s="136">
        <f t="shared" si="7"/>
        <v>11772556</v>
      </c>
      <c r="O72" s="136">
        <f>SUM(C72:N72)</f>
        <v>32865391</v>
      </c>
      <c r="P72" s="122"/>
      <c r="Q72" s="122"/>
      <c r="R72" s="123"/>
    </row>
    <row r="73" spans="1:18" s="148" customFormat="1" ht="15">
      <c r="A73" s="39" t="s">
        <v>295</v>
      </c>
      <c r="B73" s="25" t="s">
        <v>296</v>
      </c>
      <c r="C73" s="147">
        <f>SUM(C46+C72)</f>
        <v>4675978</v>
      </c>
      <c r="D73" s="147">
        <f aca="true" t="shared" si="8" ref="D73:N73">SUM(D46+D72)</f>
        <v>6406956</v>
      </c>
      <c r="E73" s="147">
        <f t="shared" si="8"/>
        <v>1358803</v>
      </c>
      <c r="F73" s="147">
        <f t="shared" si="8"/>
        <v>1033121</v>
      </c>
      <c r="G73" s="147">
        <f t="shared" si="8"/>
        <v>2778971</v>
      </c>
      <c r="H73" s="147">
        <f t="shared" si="8"/>
        <v>1033081</v>
      </c>
      <c r="I73" s="147">
        <f t="shared" si="8"/>
        <v>908083</v>
      </c>
      <c r="J73" s="147">
        <f t="shared" si="8"/>
        <v>2508081</v>
      </c>
      <c r="K73" s="147">
        <f t="shared" si="8"/>
        <v>1297163</v>
      </c>
      <c r="L73" s="147">
        <f t="shared" si="8"/>
        <v>14336851</v>
      </c>
      <c r="M73" s="147">
        <f t="shared" si="8"/>
        <v>2701012</v>
      </c>
      <c r="N73" s="147">
        <f t="shared" si="8"/>
        <v>13022296</v>
      </c>
      <c r="O73" s="147">
        <f>SUM(C73:N73)</f>
        <v>52060396</v>
      </c>
      <c r="P73" s="122"/>
      <c r="Q73" s="122"/>
      <c r="R73" s="123"/>
    </row>
    <row r="74" spans="1:18" s="8" customFormat="1" ht="15" hidden="1">
      <c r="A74" s="30" t="s">
        <v>297</v>
      </c>
      <c r="B74" s="149" t="s">
        <v>298</v>
      </c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5"/>
      <c r="P74" s="122"/>
      <c r="Q74" s="122"/>
      <c r="R74" s="123"/>
    </row>
    <row r="75" spans="1:18" s="8" customFormat="1" ht="15" hidden="1">
      <c r="A75" s="30" t="s">
        <v>299</v>
      </c>
      <c r="B75" s="149" t="s">
        <v>300</v>
      </c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5"/>
      <c r="P75" s="122"/>
      <c r="Q75" s="122"/>
      <c r="R75" s="123"/>
    </row>
    <row r="76" spans="1:18" s="8" customFormat="1" ht="15" hidden="1">
      <c r="A76" s="151" t="s">
        <v>301</v>
      </c>
      <c r="B76" s="149" t="s">
        <v>302</v>
      </c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5"/>
      <c r="P76" s="122"/>
      <c r="Q76" s="122"/>
      <c r="R76" s="123"/>
    </row>
    <row r="77" spans="1:18" s="8" customFormat="1" ht="15" hidden="1">
      <c r="A77" s="151" t="s">
        <v>303</v>
      </c>
      <c r="B77" s="149" t="s">
        <v>304</v>
      </c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5"/>
      <c r="P77" s="122"/>
      <c r="Q77" s="122"/>
      <c r="R77" s="123"/>
    </row>
    <row r="78" spans="1:18" s="8" customFormat="1" ht="15" hidden="1">
      <c r="A78" s="30" t="s">
        <v>305</v>
      </c>
      <c r="B78" s="149" t="s">
        <v>306</v>
      </c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5"/>
      <c r="P78" s="122"/>
      <c r="Q78" s="122"/>
      <c r="R78" s="123"/>
    </row>
    <row r="79" spans="1:18" s="8" customFormat="1" ht="15" hidden="1">
      <c r="A79" s="30" t="s">
        <v>307</v>
      </c>
      <c r="B79" s="149" t="s">
        <v>308</v>
      </c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5"/>
      <c r="P79" s="122"/>
      <c r="Q79" s="122"/>
      <c r="R79" s="123"/>
    </row>
    <row r="80" spans="1:18" s="8" customFormat="1" ht="15" hidden="1">
      <c r="A80" s="152" t="s">
        <v>309</v>
      </c>
      <c r="B80" s="27" t="s">
        <v>310</v>
      </c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5"/>
      <c r="P80" s="122"/>
      <c r="Q80" s="122"/>
      <c r="R80" s="123"/>
    </row>
    <row r="81" spans="1:18" s="8" customFormat="1" ht="15" hidden="1">
      <c r="A81" s="151" t="s">
        <v>311</v>
      </c>
      <c r="B81" s="149" t="s">
        <v>312</v>
      </c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5"/>
      <c r="P81" s="122"/>
      <c r="Q81" s="122"/>
      <c r="R81" s="123"/>
    </row>
    <row r="82" spans="1:18" s="8" customFormat="1" ht="15" hidden="1">
      <c r="A82" s="151" t="s">
        <v>313</v>
      </c>
      <c r="B82" s="149" t="s">
        <v>314</v>
      </c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5"/>
      <c r="P82" s="122"/>
      <c r="Q82" s="122"/>
      <c r="R82" s="123"/>
    </row>
    <row r="83" spans="1:18" s="8" customFormat="1" ht="15" hidden="1">
      <c r="A83" s="152" t="s">
        <v>315</v>
      </c>
      <c r="B83" s="27" t="s">
        <v>316</v>
      </c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5"/>
      <c r="P83" s="122"/>
      <c r="Q83" s="122"/>
      <c r="R83" s="123"/>
    </row>
    <row r="84" spans="1:18" s="8" customFormat="1" ht="15" hidden="1">
      <c r="A84" s="151" t="s">
        <v>317</v>
      </c>
      <c r="B84" s="149" t="s">
        <v>318</v>
      </c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5"/>
      <c r="P84" s="122"/>
      <c r="Q84" s="122"/>
      <c r="R84" s="123"/>
    </row>
    <row r="85" spans="1:18" s="8" customFormat="1" ht="15" hidden="1">
      <c r="A85" s="151" t="s">
        <v>319</v>
      </c>
      <c r="B85" s="149" t="s">
        <v>320</v>
      </c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5"/>
      <c r="P85" s="122"/>
      <c r="Q85" s="122"/>
      <c r="R85" s="123"/>
    </row>
    <row r="86" spans="1:18" s="8" customFormat="1" ht="15" hidden="1">
      <c r="A86" s="151" t="s">
        <v>321</v>
      </c>
      <c r="B86" s="149" t="s">
        <v>322</v>
      </c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5"/>
      <c r="P86" s="122"/>
      <c r="Q86" s="122"/>
      <c r="R86" s="123"/>
    </row>
    <row r="87" spans="1:18" s="8" customFormat="1" ht="15" hidden="1">
      <c r="A87" s="152" t="s">
        <v>323</v>
      </c>
      <c r="B87" s="27" t="s">
        <v>324</v>
      </c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5"/>
      <c r="P87" s="122"/>
      <c r="Q87" s="122"/>
      <c r="R87" s="123"/>
    </row>
    <row r="88" spans="1:18" s="8" customFormat="1" ht="15" hidden="1">
      <c r="A88" s="151" t="s">
        <v>325</v>
      </c>
      <c r="B88" s="149" t="s">
        <v>326</v>
      </c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5"/>
      <c r="P88" s="122"/>
      <c r="Q88" s="122"/>
      <c r="R88" s="123"/>
    </row>
    <row r="89" spans="1:18" s="8" customFormat="1" ht="15" hidden="1">
      <c r="A89" s="30" t="s">
        <v>327</v>
      </c>
      <c r="B89" s="149" t="s">
        <v>328</v>
      </c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5"/>
      <c r="P89" s="122"/>
      <c r="Q89" s="122"/>
      <c r="R89" s="123"/>
    </row>
    <row r="90" spans="1:18" s="8" customFormat="1" ht="15" hidden="1">
      <c r="A90" s="151" t="s">
        <v>329</v>
      </c>
      <c r="B90" s="149" t="s">
        <v>330</v>
      </c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5"/>
      <c r="P90" s="122"/>
      <c r="Q90" s="122"/>
      <c r="R90" s="123"/>
    </row>
    <row r="91" spans="1:18" s="8" customFormat="1" ht="15" hidden="1">
      <c r="A91" s="151" t="s">
        <v>331</v>
      </c>
      <c r="B91" s="149" t="s">
        <v>332</v>
      </c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5"/>
      <c r="P91" s="122"/>
      <c r="Q91" s="122"/>
      <c r="R91" s="123"/>
    </row>
    <row r="92" spans="1:18" s="8" customFormat="1" ht="15" hidden="1">
      <c r="A92" s="152" t="s">
        <v>333</v>
      </c>
      <c r="B92" s="27" t="s">
        <v>334</v>
      </c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5"/>
      <c r="P92" s="122"/>
      <c r="Q92" s="122"/>
      <c r="R92" s="123"/>
    </row>
    <row r="93" spans="1:18" s="8" customFormat="1" ht="15" hidden="1">
      <c r="A93" s="30" t="s">
        <v>335</v>
      </c>
      <c r="B93" s="149" t="s">
        <v>336</v>
      </c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5"/>
      <c r="P93" s="122"/>
      <c r="Q93" s="122"/>
      <c r="R93" s="123"/>
    </row>
    <row r="94" spans="1:18" s="148" customFormat="1" ht="15">
      <c r="A94" s="152" t="s">
        <v>65</v>
      </c>
      <c r="B94" s="27" t="s">
        <v>66</v>
      </c>
      <c r="C94" s="147">
        <v>504925</v>
      </c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5">
        <f>SUM(C94:N94)</f>
        <v>504925</v>
      </c>
      <c r="P94" s="122"/>
      <c r="Q94" s="122"/>
      <c r="R94" s="123"/>
    </row>
    <row r="95" spans="1:18" s="148" customFormat="1" ht="15">
      <c r="A95" s="6" t="s">
        <v>2</v>
      </c>
      <c r="B95" s="6"/>
      <c r="C95" s="147">
        <f>SUM(C73:C94)</f>
        <v>5180903</v>
      </c>
      <c r="D95" s="147">
        <f aca="true" t="shared" si="9" ref="D95:N95">SUM(D73:D94)</f>
        <v>6406956</v>
      </c>
      <c r="E95" s="147">
        <f t="shared" si="9"/>
        <v>1358803</v>
      </c>
      <c r="F95" s="147">
        <f t="shared" si="9"/>
        <v>1033121</v>
      </c>
      <c r="G95" s="147">
        <f t="shared" si="9"/>
        <v>2778971</v>
      </c>
      <c r="H95" s="147">
        <f t="shared" si="9"/>
        <v>1033081</v>
      </c>
      <c r="I95" s="147">
        <f t="shared" si="9"/>
        <v>908083</v>
      </c>
      <c r="J95" s="147">
        <f t="shared" si="9"/>
        <v>2508081</v>
      </c>
      <c r="K95" s="147">
        <f t="shared" si="9"/>
        <v>1297163</v>
      </c>
      <c r="L95" s="147">
        <f t="shared" si="9"/>
        <v>14336851</v>
      </c>
      <c r="M95" s="147">
        <f t="shared" si="9"/>
        <v>2701012</v>
      </c>
      <c r="N95" s="147">
        <f t="shared" si="9"/>
        <v>13022296</v>
      </c>
      <c r="O95" s="147">
        <f>SUM(C95:N95)</f>
        <v>52565321</v>
      </c>
      <c r="P95" s="108"/>
      <c r="Q95" s="122"/>
      <c r="R95" s="123"/>
    </row>
    <row r="96" spans="1:17" s="148" customFormat="1" ht="14.25">
      <c r="A96" s="153"/>
      <c r="B96" s="153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5"/>
      <c r="P96" s="153"/>
      <c r="Q96" s="156"/>
    </row>
    <row r="97" spans="1:17" s="148" customFormat="1" ht="14.25">
      <c r="A97" s="153"/>
      <c r="B97" s="153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5"/>
      <c r="P97" s="153"/>
      <c r="Q97" s="156"/>
    </row>
    <row r="98" spans="1:17" s="148" customFormat="1" ht="14.25">
      <c r="A98" s="153"/>
      <c r="B98" s="153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5"/>
      <c r="P98" s="153"/>
      <c r="Q98" s="156"/>
    </row>
    <row r="99" spans="1:17" s="148" customFormat="1" ht="15">
      <c r="A99" s="250"/>
      <c r="B99" s="251"/>
      <c r="C99" s="251"/>
      <c r="D99" s="251"/>
      <c r="E99" s="251"/>
      <c r="F99" s="251"/>
      <c r="G99" s="251"/>
      <c r="H99" s="251"/>
      <c r="I99" s="251"/>
      <c r="J99" s="251"/>
      <c r="K99" s="251"/>
      <c r="L99" s="251"/>
      <c r="M99" s="251"/>
      <c r="N99" s="251"/>
      <c r="O99" s="251"/>
      <c r="P99" s="153"/>
      <c r="Q99" s="156"/>
    </row>
    <row r="100" spans="1:17" s="148" customFormat="1" ht="14.25">
      <c r="A100" s="153"/>
      <c r="B100" s="153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5"/>
      <c r="P100" s="153"/>
      <c r="Q100" s="156"/>
    </row>
    <row r="101" spans="1:17" s="148" customFormat="1" ht="14.25" hidden="1">
      <c r="A101" s="153"/>
      <c r="B101" s="153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5"/>
      <c r="P101" s="153"/>
      <c r="Q101" s="156"/>
    </row>
    <row r="102" spans="1:17" s="148" customFormat="1" ht="14.25" hidden="1">
      <c r="A102" s="153"/>
      <c r="B102" s="153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5"/>
      <c r="P102" s="153"/>
      <c r="Q102" s="156"/>
    </row>
    <row r="103" spans="1:17" s="148" customFormat="1" ht="14.25" hidden="1">
      <c r="A103" s="153"/>
      <c r="B103" s="153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5"/>
      <c r="P103" s="153"/>
      <c r="Q103" s="156"/>
    </row>
    <row r="104" spans="1:17" s="148" customFormat="1" ht="14.25" hidden="1">
      <c r="A104" s="153"/>
      <c r="B104" s="153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5"/>
      <c r="P104" s="153"/>
      <c r="Q104" s="156"/>
    </row>
    <row r="105" spans="1:17" s="148" customFormat="1" ht="14.25" hidden="1">
      <c r="A105" s="153"/>
      <c r="B105" s="153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5"/>
      <c r="P105" s="153"/>
      <c r="Q105" s="156"/>
    </row>
    <row r="106" spans="1:17" s="148" customFormat="1" ht="14.25" hidden="1">
      <c r="A106" s="153"/>
      <c r="B106" s="153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5"/>
      <c r="P106" s="153"/>
      <c r="Q106" s="156"/>
    </row>
    <row r="107" spans="1:17" s="148" customFormat="1" ht="14.25" hidden="1">
      <c r="A107" s="153"/>
      <c r="B107" s="153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5"/>
      <c r="P107" s="153"/>
      <c r="Q107" s="156"/>
    </row>
    <row r="108" spans="1:17" s="148" customFormat="1" ht="14.25" hidden="1">
      <c r="A108" s="153"/>
      <c r="B108" s="153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5"/>
      <c r="P108" s="153"/>
      <c r="Q108" s="156"/>
    </row>
    <row r="109" spans="1:17" s="148" customFormat="1" ht="14.25" hidden="1">
      <c r="A109" s="153"/>
      <c r="B109" s="153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5"/>
      <c r="P109" s="153"/>
      <c r="Q109" s="156"/>
    </row>
    <row r="110" spans="1:17" s="148" customFormat="1" ht="14.25" hidden="1">
      <c r="A110" s="153"/>
      <c r="B110" s="153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5"/>
      <c r="P110" s="153"/>
      <c r="Q110" s="156"/>
    </row>
    <row r="111" spans="1:17" s="148" customFormat="1" ht="14.25" hidden="1">
      <c r="A111" s="153"/>
      <c r="B111" s="153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5"/>
      <c r="P111" s="153"/>
      <c r="Q111" s="156"/>
    </row>
    <row r="112" spans="1:17" s="148" customFormat="1" ht="14.25" hidden="1">
      <c r="A112" s="153"/>
      <c r="B112" s="153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5"/>
      <c r="P112" s="153"/>
      <c r="Q112" s="156"/>
    </row>
    <row r="113" spans="1:17" s="148" customFormat="1" ht="14.25" hidden="1">
      <c r="A113" s="153"/>
      <c r="B113" s="153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5"/>
      <c r="P113" s="153"/>
      <c r="Q113" s="156"/>
    </row>
    <row r="114" spans="1:17" s="148" customFormat="1" ht="14.25">
      <c r="A114" s="153"/>
      <c r="B114" s="153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5"/>
      <c r="P114" s="153"/>
      <c r="Q114" s="156"/>
    </row>
    <row r="115" spans="1:17" s="148" customFormat="1" ht="14.25">
      <c r="A115" s="153"/>
      <c r="B115" s="153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5"/>
      <c r="P115" s="153"/>
      <c r="Q115" s="156"/>
    </row>
    <row r="116" spans="1:17" s="148" customFormat="1" ht="14.25">
      <c r="A116" s="153"/>
      <c r="B116" s="153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5"/>
      <c r="P116" s="153"/>
      <c r="Q116" s="156"/>
    </row>
    <row r="117" spans="1:17" s="148" customFormat="1" ht="14.25">
      <c r="A117" s="153"/>
      <c r="B117" s="153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5"/>
      <c r="P117" s="153"/>
      <c r="Q117" s="156"/>
    </row>
    <row r="118" spans="1:17" s="148" customFormat="1" ht="14.25">
      <c r="A118" s="153"/>
      <c r="B118" s="153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5"/>
      <c r="P118" s="153"/>
      <c r="Q118" s="156"/>
    </row>
    <row r="119" spans="1:17" s="148" customFormat="1" ht="14.25">
      <c r="A119" s="153"/>
      <c r="B119" s="153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5"/>
      <c r="P119" s="153"/>
      <c r="Q119" s="156"/>
    </row>
    <row r="120" spans="1:17" s="148" customFormat="1" ht="14.25">
      <c r="A120" s="153"/>
      <c r="B120" s="153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5"/>
      <c r="P120" s="153"/>
      <c r="Q120" s="156"/>
    </row>
    <row r="121" spans="1:17" s="148" customFormat="1" ht="14.25">
      <c r="A121" s="153"/>
      <c r="B121" s="153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5"/>
      <c r="P121" s="153"/>
      <c r="Q121" s="156"/>
    </row>
    <row r="122" spans="1:17" ht="28.5">
      <c r="A122" s="109" t="s">
        <v>6</v>
      </c>
      <c r="B122" s="110" t="s">
        <v>337</v>
      </c>
      <c r="C122" s="116" t="s">
        <v>216</v>
      </c>
      <c r="D122" s="116" t="s">
        <v>217</v>
      </c>
      <c r="E122" s="116" t="s">
        <v>218</v>
      </c>
      <c r="F122" s="116" t="s">
        <v>219</v>
      </c>
      <c r="G122" s="116" t="s">
        <v>220</v>
      </c>
      <c r="H122" s="116" t="s">
        <v>221</v>
      </c>
      <c r="I122" s="116" t="s">
        <v>222</v>
      </c>
      <c r="J122" s="116" t="s">
        <v>223</v>
      </c>
      <c r="K122" s="116" t="s">
        <v>224</v>
      </c>
      <c r="L122" s="116" t="s">
        <v>225</v>
      </c>
      <c r="M122" s="116" t="s">
        <v>226</v>
      </c>
      <c r="N122" s="116" t="s">
        <v>227</v>
      </c>
      <c r="O122" s="117" t="s">
        <v>228</v>
      </c>
      <c r="P122" s="95"/>
      <c r="Q122" s="95"/>
    </row>
    <row r="123" spans="1:19" s="159" customFormat="1" ht="15">
      <c r="A123" s="113" t="s">
        <v>338</v>
      </c>
      <c r="B123" s="112" t="s">
        <v>72</v>
      </c>
      <c r="C123" s="157">
        <v>1223320</v>
      </c>
      <c r="D123" s="157">
        <v>1223320</v>
      </c>
      <c r="E123" s="157">
        <v>1223320</v>
      </c>
      <c r="F123" s="157">
        <v>1223320</v>
      </c>
      <c r="G123" s="157">
        <v>1223320</v>
      </c>
      <c r="H123" s="157">
        <v>1223320</v>
      </c>
      <c r="I123" s="157">
        <v>1223320</v>
      </c>
      <c r="J123" s="157">
        <v>1223320</v>
      </c>
      <c r="K123" s="157">
        <v>1223320</v>
      </c>
      <c r="L123" s="157">
        <v>1223320</v>
      </c>
      <c r="M123" s="157">
        <v>1223320</v>
      </c>
      <c r="N123" s="157">
        <v>1223320</v>
      </c>
      <c r="O123" s="157">
        <f>SUM(C123:N123)</f>
        <v>14679840</v>
      </c>
      <c r="P123" s="158"/>
      <c r="Q123" s="158"/>
      <c r="R123" s="160"/>
      <c r="S123" s="160"/>
    </row>
    <row r="124" spans="1:19" s="115" customFormat="1" ht="15">
      <c r="A124" s="129" t="s">
        <v>71</v>
      </c>
      <c r="B124" s="146" t="s">
        <v>72</v>
      </c>
      <c r="C124" s="128">
        <f>SUM(C123)</f>
        <v>1223320</v>
      </c>
      <c r="D124" s="128">
        <f aca="true" t="shared" si="10" ref="D124:N124">SUM(D123)</f>
        <v>1223320</v>
      </c>
      <c r="E124" s="128">
        <f t="shared" si="10"/>
        <v>1223320</v>
      </c>
      <c r="F124" s="128">
        <f t="shared" si="10"/>
        <v>1223320</v>
      </c>
      <c r="G124" s="128">
        <f t="shared" si="10"/>
        <v>1223320</v>
      </c>
      <c r="H124" s="128">
        <f t="shared" si="10"/>
        <v>1223320</v>
      </c>
      <c r="I124" s="128">
        <f t="shared" si="10"/>
        <v>1223320</v>
      </c>
      <c r="J124" s="128">
        <f t="shared" si="10"/>
        <v>1223320</v>
      </c>
      <c r="K124" s="128">
        <f t="shared" si="10"/>
        <v>1223320</v>
      </c>
      <c r="L124" s="128">
        <f t="shared" si="10"/>
        <v>1223320</v>
      </c>
      <c r="M124" s="128">
        <f t="shared" si="10"/>
        <v>1223320</v>
      </c>
      <c r="N124" s="128">
        <f t="shared" si="10"/>
        <v>1223320</v>
      </c>
      <c r="O124" s="128">
        <f>SUM(O123)</f>
        <v>14679840</v>
      </c>
      <c r="P124" s="158"/>
      <c r="Q124" s="158"/>
      <c r="S124" s="160"/>
    </row>
    <row r="125" spans="1:19" ht="15" hidden="1">
      <c r="A125" s="112" t="s">
        <v>339</v>
      </c>
      <c r="B125" s="113" t="s">
        <v>340</v>
      </c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5"/>
      <c r="P125" s="158"/>
      <c r="Q125" s="158"/>
      <c r="S125" s="160"/>
    </row>
    <row r="126" spans="1:19" ht="30" hidden="1">
      <c r="A126" s="112" t="s">
        <v>341</v>
      </c>
      <c r="B126" s="113" t="s">
        <v>342</v>
      </c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5"/>
      <c r="P126" s="158"/>
      <c r="Q126" s="158"/>
      <c r="S126" s="160"/>
    </row>
    <row r="127" spans="1:19" ht="30" hidden="1">
      <c r="A127" s="112" t="s">
        <v>343</v>
      </c>
      <c r="B127" s="113" t="s">
        <v>344</v>
      </c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5"/>
      <c r="P127" s="158"/>
      <c r="Q127" s="158"/>
      <c r="S127" s="160"/>
    </row>
    <row r="128" spans="1:19" ht="15.75" customHeight="1" hidden="1">
      <c r="A128" s="112" t="s">
        <v>345</v>
      </c>
      <c r="B128" s="113" t="s">
        <v>74</v>
      </c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5"/>
      <c r="P128" s="158"/>
      <c r="Q128" s="158"/>
      <c r="S128" s="160"/>
    </row>
    <row r="129" spans="1:19" ht="15" hidden="1">
      <c r="A129" s="112" t="s">
        <v>346</v>
      </c>
      <c r="B129" s="113" t="s">
        <v>347</v>
      </c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5"/>
      <c r="P129" s="158"/>
      <c r="Q129" s="158"/>
      <c r="S129" s="160"/>
    </row>
    <row r="130" spans="1:19" ht="15" hidden="1">
      <c r="A130" s="112" t="s">
        <v>348</v>
      </c>
      <c r="B130" s="113" t="s">
        <v>349</v>
      </c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5"/>
      <c r="P130" s="158"/>
      <c r="Q130" s="158"/>
      <c r="S130" s="160"/>
    </row>
    <row r="131" spans="1:19" s="115" customFormat="1" ht="15" hidden="1">
      <c r="A131" s="161" t="s">
        <v>350</v>
      </c>
      <c r="B131" s="162" t="s">
        <v>351</v>
      </c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5"/>
      <c r="P131" s="158"/>
      <c r="Q131" s="158"/>
      <c r="S131" s="160"/>
    </row>
    <row r="132" spans="1:19" ht="15" hidden="1">
      <c r="A132" s="112" t="s">
        <v>352</v>
      </c>
      <c r="B132" s="113" t="s">
        <v>353</v>
      </c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5"/>
      <c r="P132" s="158"/>
      <c r="Q132" s="158"/>
      <c r="S132" s="160"/>
    </row>
    <row r="133" spans="1:19" ht="15" hidden="1">
      <c r="A133" s="112" t="s">
        <v>354</v>
      </c>
      <c r="B133" s="113" t="s">
        <v>355</v>
      </c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5"/>
      <c r="P133" s="158"/>
      <c r="Q133" s="158"/>
      <c r="S133" s="160"/>
    </row>
    <row r="134" spans="1:19" s="115" customFormat="1" ht="15">
      <c r="A134" s="202" t="s">
        <v>430</v>
      </c>
      <c r="B134" s="203" t="s">
        <v>415</v>
      </c>
      <c r="C134" s="204"/>
      <c r="D134" s="204"/>
      <c r="E134" s="204"/>
      <c r="F134" s="204"/>
      <c r="G134" s="204">
        <v>16498872</v>
      </c>
      <c r="H134" s="204"/>
      <c r="I134" s="204"/>
      <c r="J134" s="204"/>
      <c r="K134" s="204"/>
      <c r="L134" s="204"/>
      <c r="M134" s="204"/>
      <c r="N134" s="204"/>
      <c r="O134" s="205">
        <f>SUM(C134:N134)</f>
        <v>16498872</v>
      </c>
      <c r="P134" s="200"/>
      <c r="Q134" s="158"/>
      <c r="S134" s="201"/>
    </row>
    <row r="135" spans="1:19" ht="15">
      <c r="A135" s="112" t="s">
        <v>77</v>
      </c>
      <c r="B135" s="113" t="s">
        <v>78</v>
      </c>
      <c r="C135" s="125"/>
      <c r="D135" s="125"/>
      <c r="E135" s="125">
        <v>325000</v>
      </c>
      <c r="F135" s="125"/>
      <c r="G135" s="125"/>
      <c r="H135" s="125"/>
      <c r="I135" s="125"/>
      <c r="J135" s="125"/>
      <c r="K135" s="125">
        <v>325000</v>
      </c>
      <c r="L135" s="125"/>
      <c r="M135" s="125"/>
      <c r="N135" s="125"/>
      <c r="O135" s="5">
        <f>SUM(C135:N135)</f>
        <v>650000</v>
      </c>
      <c r="P135" s="158"/>
      <c r="Q135" s="158"/>
      <c r="S135" s="160"/>
    </row>
    <row r="136" spans="1:19" ht="15" hidden="1">
      <c r="A136" s="112" t="s">
        <v>356</v>
      </c>
      <c r="B136" s="113" t="s">
        <v>357</v>
      </c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5">
        <f>SUM(C136:N136)</f>
        <v>0</v>
      </c>
      <c r="P136" s="158"/>
      <c r="Q136" s="158"/>
      <c r="S136" s="160"/>
    </row>
    <row r="137" spans="1:19" ht="15" hidden="1">
      <c r="A137" s="112" t="s">
        <v>358</v>
      </c>
      <c r="B137" s="113" t="s">
        <v>359</v>
      </c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5">
        <f>SUM(C137:N137)</f>
        <v>0</v>
      </c>
      <c r="P137" s="158"/>
      <c r="Q137" s="158"/>
      <c r="S137" s="160"/>
    </row>
    <row r="138" spans="1:19" ht="15">
      <c r="A138" s="112" t="s">
        <v>185</v>
      </c>
      <c r="B138" s="113" t="s">
        <v>186</v>
      </c>
      <c r="C138" s="125"/>
      <c r="D138" s="125"/>
      <c r="E138" s="125">
        <v>330000</v>
      </c>
      <c r="F138" s="125"/>
      <c r="G138" s="125"/>
      <c r="H138" s="125"/>
      <c r="I138" s="125"/>
      <c r="J138" s="125"/>
      <c r="K138" s="125">
        <v>330000</v>
      </c>
      <c r="L138" s="125"/>
      <c r="M138" s="125"/>
      <c r="N138" s="125"/>
      <c r="O138" s="5">
        <f>SUM(C138:N138)</f>
        <v>660000</v>
      </c>
      <c r="P138" s="158"/>
      <c r="Q138" s="158"/>
      <c r="S138" s="160"/>
    </row>
    <row r="139" spans="1:19" ht="15" hidden="1">
      <c r="A139" s="112" t="s">
        <v>360</v>
      </c>
      <c r="B139" s="113" t="s">
        <v>192</v>
      </c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5"/>
      <c r="P139" s="158"/>
      <c r="Q139" s="158"/>
      <c r="S139" s="160"/>
    </row>
    <row r="140" spans="1:19" ht="15" hidden="1">
      <c r="A140" s="112" t="s">
        <v>206</v>
      </c>
      <c r="B140" s="113" t="s">
        <v>196</v>
      </c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5"/>
      <c r="P140" s="158"/>
      <c r="Q140" s="158"/>
      <c r="S140" s="160"/>
    </row>
    <row r="141" spans="1:19" s="115" customFormat="1" ht="15">
      <c r="A141" s="129" t="s">
        <v>81</v>
      </c>
      <c r="B141" s="146" t="s">
        <v>82</v>
      </c>
      <c r="C141" s="128">
        <f>SUM(C135:C138)</f>
        <v>0</v>
      </c>
      <c r="D141" s="128">
        <f aca="true" t="shared" si="11" ref="D141:N141">SUM(D135:D138)</f>
        <v>0</v>
      </c>
      <c r="E141" s="128">
        <f t="shared" si="11"/>
        <v>655000</v>
      </c>
      <c r="F141" s="128">
        <f t="shared" si="11"/>
        <v>0</v>
      </c>
      <c r="G141" s="128">
        <f t="shared" si="11"/>
        <v>0</v>
      </c>
      <c r="H141" s="128">
        <f t="shared" si="11"/>
        <v>0</v>
      </c>
      <c r="I141" s="128">
        <f t="shared" si="11"/>
        <v>0</v>
      </c>
      <c r="J141" s="128">
        <f t="shared" si="11"/>
        <v>0</v>
      </c>
      <c r="K141" s="128">
        <f t="shared" si="11"/>
        <v>655000</v>
      </c>
      <c r="L141" s="128">
        <f t="shared" si="11"/>
        <v>0</v>
      </c>
      <c r="M141" s="128">
        <f t="shared" si="11"/>
        <v>0</v>
      </c>
      <c r="N141" s="128">
        <f t="shared" si="11"/>
        <v>0</v>
      </c>
      <c r="O141" s="130">
        <f>SUM(O135:O138)</f>
        <v>1310000</v>
      </c>
      <c r="P141" s="158"/>
      <c r="Q141" s="158"/>
      <c r="S141" s="160"/>
    </row>
    <row r="142" spans="1:19" ht="15" hidden="1">
      <c r="A142" s="131" t="s">
        <v>361</v>
      </c>
      <c r="B142" s="113" t="s">
        <v>362</v>
      </c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5"/>
      <c r="P142" s="158"/>
      <c r="Q142" s="158"/>
      <c r="S142" s="160"/>
    </row>
    <row r="143" spans="1:19" ht="15">
      <c r="A143" s="131" t="s">
        <v>83</v>
      </c>
      <c r="B143" s="113" t="s">
        <v>84</v>
      </c>
      <c r="C143" s="125">
        <v>46301</v>
      </c>
      <c r="D143" s="125">
        <v>46301</v>
      </c>
      <c r="E143" s="125">
        <v>46301</v>
      </c>
      <c r="F143" s="125">
        <v>46300</v>
      </c>
      <c r="G143" s="125">
        <v>46301</v>
      </c>
      <c r="H143" s="125">
        <v>46300</v>
      </c>
      <c r="I143" s="125">
        <v>46301</v>
      </c>
      <c r="J143" s="125">
        <v>46300</v>
      </c>
      <c r="K143" s="125">
        <v>46301</v>
      </c>
      <c r="L143" s="125">
        <v>46301</v>
      </c>
      <c r="M143" s="125">
        <v>46301</v>
      </c>
      <c r="N143" s="125">
        <v>46301</v>
      </c>
      <c r="O143" s="5">
        <f>SUM(C143:N143)</f>
        <v>555609</v>
      </c>
      <c r="P143" s="158"/>
      <c r="Q143" s="158"/>
      <c r="S143" s="160"/>
    </row>
    <row r="144" spans="1:19" ht="15" hidden="1">
      <c r="A144" s="131" t="s">
        <v>363</v>
      </c>
      <c r="B144" s="113" t="s">
        <v>364</v>
      </c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5"/>
      <c r="P144" s="158"/>
      <c r="Q144" s="158"/>
      <c r="S144" s="160"/>
    </row>
    <row r="145" spans="1:19" ht="15" hidden="1">
      <c r="A145" s="131" t="s">
        <v>89</v>
      </c>
      <c r="B145" s="113" t="s">
        <v>90</v>
      </c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5"/>
      <c r="P145" s="158"/>
      <c r="Q145" s="158"/>
      <c r="S145" s="160"/>
    </row>
    <row r="146" spans="1:19" ht="15" hidden="1">
      <c r="A146" s="131" t="s">
        <v>91</v>
      </c>
      <c r="B146" s="113" t="s">
        <v>92</v>
      </c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5"/>
      <c r="P146" s="158"/>
      <c r="Q146" s="158"/>
      <c r="S146" s="160"/>
    </row>
    <row r="147" spans="1:19" ht="15" hidden="1">
      <c r="A147" s="131" t="s">
        <v>365</v>
      </c>
      <c r="B147" s="113" t="s">
        <v>366</v>
      </c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5"/>
      <c r="P147" s="158"/>
      <c r="Q147" s="158"/>
      <c r="S147" s="160"/>
    </row>
    <row r="148" spans="1:19" ht="15" hidden="1">
      <c r="A148" s="131" t="s">
        <v>367</v>
      </c>
      <c r="B148" s="113" t="s">
        <v>368</v>
      </c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5"/>
      <c r="P148" s="158"/>
      <c r="Q148" s="158"/>
      <c r="S148" s="160"/>
    </row>
    <row r="149" spans="1:19" ht="15">
      <c r="A149" s="131" t="s">
        <v>85</v>
      </c>
      <c r="B149" s="113" t="s">
        <v>86</v>
      </c>
      <c r="C149" s="125"/>
      <c r="D149" s="125"/>
      <c r="E149" s="125"/>
      <c r="F149" s="125">
        <v>6300</v>
      </c>
      <c r="G149" s="125"/>
      <c r="H149" s="125"/>
      <c r="I149" s="125"/>
      <c r="J149" s="125"/>
      <c r="K149" s="125"/>
      <c r="L149" s="125"/>
      <c r="M149" s="125"/>
      <c r="N149" s="125"/>
      <c r="O149" s="5">
        <f>SUM(C149:N149)</f>
        <v>6300</v>
      </c>
      <c r="P149" s="158"/>
      <c r="Q149" s="158"/>
      <c r="S149" s="160"/>
    </row>
    <row r="150" spans="1:19" ht="15">
      <c r="A150" s="131" t="s">
        <v>87</v>
      </c>
      <c r="B150" s="113" t="s">
        <v>88</v>
      </c>
      <c r="C150" s="125">
        <v>9708</v>
      </c>
      <c r="D150" s="125">
        <v>9708</v>
      </c>
      <c r="E150" s="125">
        <v>9708</v>
      </c>
      <c r="F150" s="125">
        <v>9708</v>
      </c>
      <c r="G150" s="125">
        <v>9708</v>
      </c>
      <c r="H150" s="125">
        <v>9708</v>
      </c>
      <c r="I150" s="125">
        <v>9708</v>
      </c>
      <c r="J150" s="125">
        <v>9708</v>
      </c>
      <c r="K150" s="125">
        <v>9704</v>
      </c>
      <c r="L150" s="125">
        <v>9708</v>
      </c>
      <c r="M150" s="125">
        <v>9708</v>
      </c>
      <c r="N150" s="125">
        <v>9708</v>
      </c>
      <c r="O150" s="5">
        <f>SUM(C150:N150)</f>
        <v>116492</v>
      </c>
      <c r="P150" s="158"/>
      <c r="Q150" s="158"/>
      <c r="S150" s="160"/>
    </row>
    <row r="151" spans="1:19" ht="15">
      <c r="A151" s="131" t="s">
        <v>91</v>
      </c>
      <c r="B151" s="113" t="s">
        <v>92</v>
      </c>
      <c r="C151" s="125">
        <v>5000</v>
      </c>
      <c r="D151" s="125">
        <v>5000</v>
      </c>
      <c r="E151" s="125">
        <v>5000</v>
      </c>
      <c r="F151" s="125">
        <v>5000</v>
      </c>
      <c r="G151" s="125">
        <v>5000</v>
      </c>
      <c r="H151" s="125">
        <v>5000</v>
      </c>
      <c r="I151" s="125">
        <v>5000</v>
      </c>
      <c r="J151" s="125">
        <v>5000</v>
      </c>
      <c r="K151" s="125">
        <v>5000</v>
      </c>
      <c r="L151" s="125">
        <v>5000</v>
      </c>
      <c r="M151" s="125">
        <v>5000</v>
      </c>
      <c r="N151" s="125">
        <v>5000</v>
      </c>
      <c r="O151" s="5">
        <v>60000</v>
      </c>
      <c r="P151" s="158"/>
      <c r="Q151" s="158"/>
      <c r="S151" s="160"/>
    </row>
    <row r="152" spans="1:19" ht="15">
      <c r="A152" s="131" t="s">
        <v>367</v>
      </c>
      <c r="B152" s="113" t="s">
        <v>94</v>
      </c>
      <c r="C152" s="125">
        <v>4167</v>
      </c>
      <c r="D152" s="125">
        <v>4167</v>
      </c>
      <c r="E152" s="125">
        <v>4167</v>
      </c>
      <c r="F152" s="125">
        <v>4167</v>
      </c>
      <c r="G152" s="125">
        <v>4167</v>
      </c>
      <c r="H152" s="125">
        <v>4167</v>
      </c>
      <c r="I152" s="125">
        <v>4167</v>
      </c>
      <c r="J152" s="125">
        <v>4167</v>
      </c>
      <c r="K152" s="125">
        <v>4167</v>
      </c>
      <c r="L152" s="125">
        <v>4167</v>
      </c>
      <c r="M152" s="125">
        <v>4167</v>
      </c>
      <c r="N152" s="125">
        <v>4163</v>
      </c>
      <c r="O152" s="5">
        <v>50000</v>
      </c>
      <c r="P152" s="158"/>
      <c r="Q152" s="158"/>
      <c r="S152" s="160"/>
    </row>
    <row r="153" spans="1:19" s="115" customFormat="1" ht="15">
      <c r="A153" s="132" t="s">
        <v>95</v>
      </c>
      <c r="B153" s="146" t="s">
        <v>96</v>
      </c>
      <c r="C153" s="128">
        <f aca="true" t="shared" si="12" ref="C153:K153">SUM(C143:C152)</f>
        <v>65176</v>
      </c>
      <c r="D153" s="128">
        <f t="shared" si="12"/>
        <v>65176</v>
      </c>
      <c r="E153" s="128">
        <f t="shared" si="12"/>
        <v>65176</v>
      </c>
      <c r="F153" s="128">
        <f t="shared" si="12"/>
        <v>71475</v>
      </c>
      <c r="G153" s="128">
        <f t="shared" si="12"/>
        <v>65176</v>
      </c>
      <c r="H153" s="128">
        <f t="shared" si="12"/>
        <v>65175</v>
      </c>
      <c r="I153" s="128">
        <f t="shared" si="12"/>
        <v>65176</v>
      </c>
      <c r="J153" s="128">
        <f t="shared" si="12"/>
        <v>65175</v>
      </c>
      <c r="K153" s="128">
        <f t="shared" si="12"/>
        <v>65172</v>
      </c>
      <c r="L153" s="128">
        <f>SUM(L143:L158)</f>
        <v>215176</v>
      </c>
      <c r="M153" s="128">
        <f>SUM(M143:M152)</f>
        <v>65176</v>
      </c>
      <c r="N153" s="128">
        <f>SUM(N143:N152)</f>
        <v>65172</v>
      </c>
      <c r="O153" s="128">
        <f>SUM(O143:O152)</f>
        <v>788401</v>
      </c>
      <c r="P153" s="158"/>
      <c r="Q153" s="158"/>
      <c r="S153" s="160"/>
    </row>
    <row r="154" spans="1:19" ht="30" hidden="1">
      <c r="A154" s="131" t="s">
        <v>369</v>
      </c>
      <c r="B154" s="113" t="s">
        <v>370</v>
      </c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5"/>
      <c r="P154" s="158"/>
      <c r="Q154" s="158"/>
      <c r="S154" s="160"/>
    </row>
    <row r="155" spans="1:19" ht="30" hidden="1">
      <c r="A155" s="112" t="s">
        <v>371</v>
      </c>
      <c r="B155" s="113" t="s">
        <v>372</v>
      </c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5"/>
      <c r="P155" s="158"/>
      <c r="Q155" s="158"/>
      <c r="S155" s="160"/>
    </row>
    <row r="156" spans="1:19" ht="15" hidden="1">
      <c r="A156" s="131" t="s">
        <v>373</v>
      </c>
      <c r="B156" s="113" t="s">
        <v>374</v>
      </c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5"/>
      <c r="P156" s="158"/>
      <c r="Q156" s="158"/>
      <c r="S156" s="160"/>
    </row>
    <row r="157" spans="1:19" ht="24" customHeight="1" hidden="1">
      <c r="A157" s="161" t="s">
        <v>375</v>
      </c>
      <c r="B157" s="162" t="s">
        <v>376</v>
      </c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5"/>
      <c r="P157" s="158"/>
      <c r="Q157" s="158"/>
      <c r="S157" s="160"/>
    </row>
    <row r="158" spans="1:19" s="115" customFormat="1" ht="14.25">
      <c r="A158" s="206" t="s">
        <v>375</v>
      </c>
      <c r="B158" s="203" t="s">
        <v>376</v>
      </c>
      <c r="C158" s="204"/>
      <c r="D158" s="204"/>
      <c r="E158" s="204"/>
      <c r="F158" s="204"/>
      <c r="G158" s="204"/>
      <c r="H158" s="204"/>
      <c r="I158" s="204"/>
      <c r="J158" s="204"/>
      <c r="K158" s="204"/>
      <c r="L158" s="204">
        <v>150000</v>
      </c>
      <c r="M158" s="204"/>
      <c r="N158" s="204"/>
      <c r="O158" s="205">
        <f>SUM(C158:N158)</f>
        <v>150000</v>
      </c>
      <c r="P158" s="200"/>
      <c r="Q158" s="200"/>
      <c r="S158" s="201"/>
    </row>
    <row r="159" spans="1:19" s="148" customFormat="1" ht="15">
      <c r="A159" s="29" t="s">
        <v>97</v>
      </c>
      <c r="B159" s="39" t="s">
        <v>377</v>
      </c>
      <c r="C159" s="147">
        <f>SUM(C124+C134+C141+C153+C158)</f>
        <v>1288496</v>
      </c>
      <c r="D159" s="147">
        <f aca="true" t="shared" si="13" ref="D159:N159">SUM(D124+D134+D141+D153+D158)</f>
        <v>1288496</v>
      </c>
      <c r="E159" s="147">
        <f t="shared" si="13"/>
        <v>1943496</v>
      </c>
      <c r="F159" s="147">
        <f t="shared" si="13"/>
        <v>1294795</v>
      </c>
      <c r="G159" s="147">
        <f t="shared" si="13"/>
        <v>17787368</v>
      </c>
      <c r="H159" s="147">
        <f t="shared" si="13"/>
        <v>1288495</v>
      </c>
      <c r="I159" s="147">
        <f t="shared" si="13"/>
        <v>1288496</v>
      </c>
      <c r="J159" s="147">
        <f t="shared" si="13"/>
        <v>1288495</v>
      </c>
      <c r="K159" s="147">
        <f t="shared" si="13"/>
        <v>1943492</v>
      </c>
      <c r="L159" s="147">
        <f t="shared" si="13"/>
        <v>1288496</v>
      </c>
      <c r="M159" s="147">
        <f t="shared" si="13"/>
        <v>1288496</v>
      </c>
      <c r="N159" s="147">
        <f t="shared" si="13"/>
        <v>1288492</v>
      </c>
      <c r="O159" s="147">
        <f>SUM(O124+O134+O141+O153+O158)</f>
        <v>33427113</v>
      </c>
      <c r="P159" s="158"/>
      <c r="Q159" s="158"/>
      <c r="S159" s="160"/>
    </row>
    <row r="160" spans="1:19" ht="15">
      <c r="A160" s="23" t="s">
        <v>378</v>
      </c>
      <c r="B160" s="23" t="s">
        <v>379</v>
      </c>
      <c r="C160" s="164"/>
      <c r="D160" s="164"/>
      <c r="E160" s="164"/>
      <c r="F160" s="164"/>
      <c r="G160" s="164">
        <v>19138208</v>
      </c>
      <c r="H160" s="164"/>
      <c r="I160" s="164"/>
      <c r="J160" s="164"/>
      <c r="K160" s="164"/>
      <c r="L160" s="164"/>
      <c r="M160" s="164"/>
      <c r="N160" s="164"/>
      <c r="O160" s="5">
        <f>SUM(C160:N160)</f>
        <v>19138208</v>
      </c>
      <c r="P160" s="158"/>
      <c r="Q160" s="158"/>
      <c r="S160" s="160"/>
    </row>
    <row r="161" spans="1:19" s="8" customFormat="1" ht="15" hidden="1">
      <c r="A161" s="151" t="s">
        <v>380</v>
      </c>
      <c r="B161" s="149" t="s">
        <v>381</v>
      </c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5"/>
      <c r="P161" s="158"/>
      <c r="Q161" s="158"/>
      <c r="S161" s="160"/>
    </row>
    <row r="162" spans="1:19" s="8" customFormat="1" ht="15" hidden="1">
      <c r="A162" s="30" t="s">
        <v>382</v>
      </c>
      <c r="B162" s="149" t="s">
        <v>383</v>
      </c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5"/>
      <c r="P162" s="158"/>
      <c r="Q162" s="158"/>
      <c r="S162" s="160"/>
    </row>
    <row r="163" spans="1:19" s="148" customFormat="1" ht="19.5" customHeight="1">
      <c r="A163" s="132" t="s">
        <v>384</v>
      </c>
      <c r="B163" s="129" t="s">
        <v>106</v>
      </c>
      <c r="C163" s="128">
        <f>SUM(C160)</f>
        <v>0</v>
      </c>
      <c r="D163" s="128">
        <f aca="true" t="shared" si="14" ref="D163:O163">SUM(D160)</f>
        <v>0</v>
      </c>
      <c r="E163" s="128">
        <f t="shared" si="14"/>
        <v>0</v>
      </c>
      <c r="F163" s="128">
        <f t="shared" si="14"/>
        <v>0</v>
      </c>
      <c r="G163" s="128">
        <f t="shared" si="14"/>
        <v>19138208</v>
      </c>
      <c r="H163" s="128">
        <f t="shared" si="14"/>
        <v>0</v>
      </c>
      <c r="I163" s="128">
        <f t="shared" si="14"/>
        <v>0</v>
      </c>
      <c r="J163" s="128">
        <f t="shared" si="14"/>
        <v>0</v>
      </c>
      <c r="K163" s="128">
        <f t="shared" si="14"/>
        <v>0</v>
      </c>
      <c r="L163" s="128">
        <f t="shared" si="14"/>
        <v>0</v>
      </c>
      <c r="M163" s="128">
        <f t="shared" si="14"/>
        <v>0</v>
      </c>
      <c r="N163" s="128">
        <f t="shared" si="14"/>
        <v>0</v>
      </c>
      <c r="O163" s="128">
        <f t="shared" si="14"/>
        <v>19138208</v>
      </c>
      <c r="P163" s="158"/>
      <c r="Q163" s="158"/>
      <c r="S163" s="160"/>
    </row>
    <row r="164" spans="1:19" s="148" customFormat="1" ht="21" customHeight="1">
      <c r="A164" s="6" t="s">
        <v>3</v>
      </c>
      <c r="B164" s="6"/>
      <c r="C164" s="147">
        <f>SUM(C159+C163)</f>
        <v>1288496</v>
      </c>
      <c r="D164" s="147">
        <f aca="true" t="shared" si="15" ref="D164:O164">SUM(D159+D163)</f>
        <v>1288496</v>
      </c>
      <c r="E164" s="147">
        <f t="shared" si="15"/>
        <v>1943496</v>
      </c>
      <c r="F164" s="147">
        <f t="shared" si="15"/>
        <v>1294795</v>
      </c>
      <c r="G164" s="147">
        <f t="shared" si="15"/>
        <v>36925576</v>
      </c>
      <c r="H164" s="147">
        <f t="shared" si="15"/>
        <v>1288495</v>
      </c>
      <c r="I164" s="147">
        <f t="shared" si="15"/>
        <v>1288496</v>
      </c>
      <c r="J164" s="147">
        <f t="shared" si="15"/>
        <v>1288495</v>
      </c>
      <c r="K164" s="147">
        <f t="shared" si="15"/>
        <v>1943492</v>
      </c>
      <c r="L164" s="147">
        <f t="shared" si="15"/>
        <v>1595945</v>
      </c>
      <c r="M164" s="147">
        <f t="shared" si="15"/>
        <v>1288496</v>
      </c>
      <c r="N164" s="147">
        <f t="shared" si="15"/>
        <v>1288492</v>
      </c>
      <c r="O164" s="147">
        <f t="shared" si="15"/>
        <v>52565321</v>
      </c>
      <c r="P164" s="158"/>
      <c r="Q164" s="158"/>
      <c r="S164" s="160"/>
    </row>
    <row r="165" spans="2:19" ht="15"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165"/>
      <c r="P165" s="95"/>
      <c r="Q165" s="95"/>
      <c r="S165" s="160"/>
    </row>
    <row r="166" spans="1:19" ht="15">
      <c r="A166" s="252">
        <v>2</v>
      </c>
      <c r="B166" s="253"/>
      <c r="C166" s="253"/>
      <c r="D166" s="253"/>
      <c r="E166" s="253"/>
      <c r="F166" s="253"/>
      <c r="G166" s="253"/>
      <c r="H166" s="253"/>
      <c r="I166" s="253"/>
      <c r="J166" s="253"/>
      <c r="K166" s="253"/>
      <c r="L166" s="253"/>
      <c r="M166" s="253"/>
      <c r="N166" s="253"/>
      <c r="O166" s="253"/>
      <c r="P166" s="108"/>
      <c r="Q166" s="95"/>
      <c r="S166" s="160"/>
    </row>
    <row r="167" spans="2:19" ht="15"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165"/>
      <c r="P167" s="95"/>
      <c r="Q167" s="95"/>
      <c r="S167" s="160"/>
    </row>
    <row r="168" spans="2:19" ht="15"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165"/>
      <c r="P168" s="95"/>
      <c r="Q168" s="95"/>
      <c r="S168" s="160"/>
    </row>
    <row r="169" spans="2:17" ht="15"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165"/>
      <c r="P169" s="95"/>
      <c r="Q169" s="95"/>
    </row>
    <row r="170" spans="2:17" ht="15"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165"/>
      <c r="P170" s="95"/>
      <c r="Q170" s="95"/>
    </row>
    <row r="171" spans="2:17" ht="15"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165"/>
      <c r="P171" s="95"/>
      <c r="Q171" s="95"/>
    </row>
    <row r="172" spans="2:17" ht="15"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165"/>
      <c r="P172" s="95"/>
      <c r="Q172" s="95"/>
    </row>
    <row r="173" spans="2:17" ht="15"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165"/>
      <c r="P173" s="95"/>
      <c r="Q173" s="95"/>
    </row>
    <row r="174" spans="2:17" ht="15"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165"/>
      <c r="P174" s="95"/>
      <c r="Q174" s="95"/>
    </row>
    <row r="175" spans="2:17" ht="15"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165"/>
      <c r="P175" s="95"/>
      <c r="Q175" s="95"/>
    </row>
    <row r="176" spans="2:17" ht="15"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165"/>
      <c r="P176" s="95"/>
      <c r="Q176" s="95"/>
    </row>
    <row r="177" spans="2:17" ht="15"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165"/>
      <c r="P177" s="95"/>
      <c r="Q177" s="95"/>
    </row>
  </sheetData>
  <sheetProtection/>
  <mergeCells count="5">
    <mergeCell ref="A1:O1"/>
    <mergeCell ref="A2:O2"/>
    <mergeCell ref="A3:O3"/>
    <mergeCell ref="A99:O99"/>
    <mergeCell ref="A166:O16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32.421875" style="1" customWidth="1"/>
    <col min="2" max="2" width="5.00390625" style="1" customWidth="1"/>
    <col min="3" max="114" width="13.00390625" style="1" customWidth="1"/>
    <col min="115" max="16384" width="9.140625" style="1" customWidth="1"/>
  </cols>
  <sheetData>
    <row r="1" spans="1:5" ht="18.75">
      <c r="A1" s="254" t="s">
        <v>431</v>
      </c>
      <c r="B1" s="254"/>
      <c r="C1" s="254"/>
      <c r="D1" s="254"/>
      <c r="E1" s="254"/>
    </row>
    <row r="2" spans="1:5" ht="18.75">
      <c r="A2" s="254" t="s">
        <v>432</v>
      </c>
      <c r="B2" s="254"/>
      <c r="C2" s="254"/>
      <c r="D2" s="254"/>
      <c r="E2" s="254"/>
    </row>
    <row r="3" spans="1:5" ht="15.75">
      <c r="A3" s="255" t="s">
        <v>433</v>
      </c>
      <c r="B3" s="256"/>
      <c r="C3" s="256"/>
      <c r="D3" s="256"/>
      <c r="E3" s="256"/>
    </row>
    <row r="4" ht="15">
      <c r="A4" s="216" t="s">
        <v>541</v>
      </c>
    </row>
    <row r="5" spans="1:5" ht="26.25">
      <c r="A5" s="207" t="s">
        <v>131</v>
      </c>
      <c r="B5" s="207" t="s">
        <v>434</v>
      </c>
      <c r="C5" s="207" t="s">
        <v>539</v>
      </c>
      <c r="D5" s="207" t="s">
        <v>540</v>
      </c>
      <c r="E5" s="208" t="s">
        <v>437</v>
      </c>
    </row>
    <row r="6" spans="1:5" ht="15">
      <c r="A6" s="209" t="s">
        <v>438</v>
      </c>
      <c r="B6" s="210" t="s">
        <v>388</v>
      </c>
      <c r="C6" s="210" t="s">
        <v>388</v>
      </c>
      <c r="D6" s="210" t="s">
        <v>388</v>
      </c>
      <c r="E6" s="210" t="s">
        <v>388</v>
      </c>
    </row>
    <row r="7" spans="1:5" ht="26.25">
      <c r="A7" s="207" t="s">
        <v>439</v>
      </c>
      <c r="B7" s="211" t="s">
        <v>440</v>
      </c>
      <c r="C7" s="212">
        <v>94826317</v>
      </c>
      <c r="D7" s="212">
        <v>95034164</v>
      </c>
      <c r="E7" s="212">
        <v>100</v>
      </c>
    </row>
    <row r="8" spans="1:5" ht="15">
      <c r="A8" s="207" t="s">
        <v>441</v>
      </c>
      <c r="B8" s="211" t="s">
        <v>442</v>
      </c>
      <c r="C8" s="212">
        <v>84537</v>
      </c>
      <c r="D8" s="212">
        <v>120886</v>
      </c>
      <c r="E8" s="212">
        <v>143</v>
      </c>
    </row>
    <row r="9" spans="1:5" ht="15">
      <c r="A9" s="207" t="s">
        <v>443</v>
      </c>
      <c r="B9" s="211" t="s">
        <v>444</v>
      </c>
      <c r="C9" s="212">
        <v>0</v>
      </c>
      <c r="D9" s="212">
        <v>55947</v>
      </c>
      <c r="E9" s="212">
        <v>0</v>
      </c>
    </row>
    <row r="10" spans="1:5" ht="27" customHeight="1">
      <c r="A10" s="207" t="s">
        <v>445</v>
      </c>
      <c r="B10" s="211" t="s">
        <v>446</v>
      </c>
      <c r="C10" s="212">
        <v>0</v>
      </c>
      <c r="D10" s="212">
        <v>55947</v>
      </c>
      <c r="E10" s="212">
        <v>0</v>
      </c>
    </row>
    <row r="11" spans="1:5" ht="15">
      <c r="A11" s="207" t="s">
        <v>447</v>
      </c>
      <c r="B11" s="211" t="s">
        <v>448</v>
      </c>
      <c r="C11" s="212">
        <v>84537</v>
      </c>
      <c r="D11" s="212">
        <v>64939</v>
      </c>
      <c r="E11" s="212">
        <v>76</v>
      </c>
    </row>
    <row r="12" spans="1:5" ht="24.75">
      <c r="A12" s="207" t="s">
        <v>445</v>
      </c>
      <c r="B12" s="211" t="s">
        <v>449</v>
      </c>
      <c r="C12" s="212">
        <v>84537</v>
      </c>
      <c r="D12" s="212">
        <v>64939</v>
      </c>
      <c r="E12" s="212">
        <v>76</v>
      </c>
    </row>
    <row r="13" spans="1:5" ht="15">
      <c r="A13" s="207" t="s">
        <v>450</v>
      </c>
      <c r="B13" s="211" t="s">
        <v>451</v>
      </c>
      <c r="C13" s="212">
        <v>93566780</v>
      </c>
      <c r="D13" s="212">
        <v>93738278</v>
      </c>
      <c r="E13" s="212">
        <v>100</v>
      </c>
    </row>
    <row r="14" spans="1:5" ht="26.25">
      <c r="A14" s="207" t="s">
        <v>452</v>
      </c>
      <c r="B14" s="211" t="s">
        <v>453</v>
      </c>
      <c r="C14" s="212">
        <v>89273640</v>
      </c>
      <c r="D14" s="212">
        <v>91923263</v>
      </c>
      <c r="E14" s="212">
        <v>102</v>
      </c>
    </row>
    <row r="15" spans="1:5" ht="24.75">
      <c r="A15" s="207" t="s">
        <v>454</v>
      </c>
      <c r="B15" s="211" t="s">
        <v>455</v>
      </c>
      <c r="C15" s="212">
        <v>43925225</v>
      </c>
      <c r="D15" s="212">
        <v>42786020</v>
      </c>
      <c r="E15" s="212">
        <v>97</v>
      </c>
    </row>
    <row r="16" spans="1:5" ht="24.75">
      <c r="A16" s="207" t="s">
        <v>445</v>
      </c>
      <c r="B16" s="211" t="s">
        <v>456</v>
      </c>
      <c r="C16" s="212">
        <v>43746706</v>
      </c>
      <c r="D16" s="212">
        <v>47514534</v>
      </c>
      <c r="E16" s="212">
        <v>108</v>
      </c>
    </row>
    <row r="17" spans="1:5" ht="24.75">
      <c r="A17" s="207" t="s">
        <v>457</v>
      </c>
      <c r="B17" s="211" t="s">
        <v>458</v>
      </c>
      <c r="C17" s="212">
        <v>1601709</v>
      </c>
      <c r="D17" s="212">
        <v>1622709</v>
      </c>
      <c r="E17" s="212">
        <v>101</v>
      </c>
    </row>
    <row r="18" spans="1:5" ht="26.25">
      <c r="A18" s="207" t="s">
        <v>459</v>
      </c>
      <c r="B18" s="211" t="s">
        <v>460</v>
      </c>
      <c r="C18" s="212">
        <v>1683610</v>
      </c>
      <c r="D18" s="212">
        <v>1803787</v>
      </c>
      <c r="E18" s="212">
        <v>107</v>
      </c>
    </row>
    <row r="19" spans="1:5" ht="24.75">
      <c r="A19" s="207" t="s">
        <v>445</v>
      </c>
      <c r="B19" s="211" t="s">
        <v>461</v>
      </c>
      <c r="C19" s="212">
        <v>916555</v>
      </c>
      <c r="D19" s="212">
        <v>1156197</v>
      </c>
      <c r="E19" s="212">
        <v>126</v>
      </c>
    </row>
    <row r="20" spans="1:5" ht="24.75">
      <c r="A20" s="207" t="s">
        <v>457</v>
      </c>
      <c r="B20" s="211" t="s">
        <v>462</v>
      </c>
      <c r="C20" s="212">
        <v>767055</v>
      </c>
      <c r="D20" s="212">
        <v>647590</v>
      </c>
      <c r="E20" s="212">
        <v>84</v>
      </c>
    </row>
    <row r="21" spans="1:5" ht="15">
      <c r="A21" s="207" t="s">
        <v>463</v>
      </c>
      <c r="B21" s="211" t="s">
        <v>464</v>
      </c>
      <c r="C21" s="212">
        <v>2609530</v>
      </c>
      <c r="D21" s="212">
        <v>11228</v>
      </c>
      <c r="E21" s="212">
        <v>0</v>
      </c>
    </row>
    <row r="22" spans="1:5" ht="24.75">
      <c r="A22" s="207" t="s">
        <v>457</v>
      </c>
      <c r="B22" s="211" t="s">
        <v>465</v>
      </c>
      <c r="C22" s="212">
        <v>2609530</v>
      </c>
      <c r="D22" s="212">
        <v>11228</v>
      </c>
      <c r="E22" s="212">
        <v>0</v>
      </c>
    </row>
    <row r="23" spans="1:5" ht="26.25">
      <c r="A23" s="207" t="s">
        <v>466</v>
      </c>
      <c r="B23" s="211" t="s">
        <v>467</v>
      </c>
      <c r="C23" s="212">
        <v>1175000</v>
      </c>
      <c r="D23" s="212">
        <v>1175000</v>
      </c>
      <c r="E23" s="212">
        <v>100</v>
      </c>
    </row>
    <row r="24" spans="1:5" ht="24.75">
      <c r="A24" s="207" t="s">
        <v>468</v>
      </c>
      <c r="B24" s="211" t="s">
        <v>469</v>
      </c>
      <c r="C24" s="212">
        <v>1175000</v>
      </c>
      <c r="D24" s="212">
        <v>1175000</v>
      </c>
      <c r="E24" s="212">
        <v>100</v>
      </c>
    </row>
    <row r="25" spans="1:5" ht="24.75">
      <c r="A25" s="207" t="s">
        <v>457</v>
      </c>
      <c r="B25" s="213" t="s">
        <v>470</v>
      </c>
      <c r="C25" s="212">
        <v>1175000</v>
      </c>
      <c r="D25" s="212">
        <v>1175000</v>
      </c>
      <c r="E25" s="212">
        <v>100</v>
      </c>
    </row>
    <row r="26" spans="1:5" ht="26.25">
      <c r="A26" s="207" t="s">
        <v>471</v>
      </c>
      <c r="B26" s="211" t="s">
        <v>472</v>
      </c>
      <c r="C26" s="212">
        <v>18005000</v>
      </c>
      <c r="D26" s="212">
        <v>18005000</v>
      </c>
      <c r="E26" s="212">
        <v>100</v>
      </c>
    </row>
    <row r="27" spans="1:5" ht="15">
      <c r="A27" s="207" t="s">
        <v>473</v>
      </c>
      <c r="B27" s="211" t="s">
        <v>474</v>
      </c>
      <c r="C27" s="212">
        <v>0</v>
      </c>
      <c r="D27" s="212">
        <v>0</v>
      </c>
      <c r="E27" s="212">
        <v>0</v>
      </c>
    </row>
    <row r="28" spans="1:5" ht="15">
      <c r="A28" s="207" t="s">
        <v>475</v>
      </c>
      <c r="B28" s="211" t="s">
        <v>476</v>
      </c>
      <c r="C28" s="212">
        <v>18005000</v>
      </c>
      <c r="D28" s="212">
        <v>18005000</v>
      </c>
      <c r="E28" s="212">
        <v>100</v>
      </c>
    </row>
    <row r="29" spans="1:5" ht="15">
      <c r="A29" s="207" t="s">
        <v>477</v>
      </c>
      <c r="B29" s="211" t="s">
        <v>478</v>
      </c>
      <c r="C29" s="212">
        <v>23037341</v>
      </c>
      <c r="D29" s="212">
        <v>38364126</v>
      </c>
      <c r="E29" s="212">
        <v>166</v>
      </c>
    </row>
    <row r="30" spans="1:5" ht="15">
      <c r="A30" s="207" t="s">
        <v>479</v>
      </c>
      <c r="B30" s="211" t="s">
        <v>480</v>
      </c>
      <c r="C30" s="212">
        <v>149710</v>
      </c>
      <c r="D30" s="212">
        <v>123445</v>
      </c>
      <c r="E30" s="212">
        <v>82</v>
      </c>
    </row>
    <row r="31" spans="1:5" ht="15">
      <c r="A31" s="207" t="s">
        <v>481</v>
      </c>
      <c r="B31" s="211" t="s">
        <v>482</v>
      </c>
      <c r="C31" s="212">
        <v>22887631</v>
      </c>
      <c r="D31" s="212">
        <v>38240681</v>
      </c>
      <c r="E31" s="212">
        <v>167</v>
      </c>
    </row>
    <row r="32" spans="1:5" ht="15">
      <c r="A32" s="207" t="s">
        <v>483</v>
      </c>
      <c r="B32" s="211" t="s">
        <v>484</v>
      </c>
      <c r="C32" s="212">
        <v>0</v>
      </c>
      <c r="D32" s="212">
        <v>0</v>
      </c>
      <c r="E32" s="212">
        <v>0</v>
      </c>
    </row>
    <row r="33" spans="1:5" ht="15">
      <c r="A33" s="207" t="s">
        <v>485</v>
      </c>
      <c r="B33" s="211" t="s">
        <v>486</v>
      </c>
      <c r="C33" s="212">
        <v>169380</v>
      </c>
      <c r="D33" s="212">
        <v>426433</v>
      </c>
      <c r="E33" s="212">
        <v>251</v>
      </c>
    </row>
    <row r="34" spans="1:5" ht="26.25">
      <c r="A34" s="207" t="s">
        <v>487</v>
      </c>
      <c r="B34" s="211" t="s">
        <v>488</v>
      </c>
      <c r="C34" s="212">
        <v>169380</v>
      </c>
      <c r="D34" s="212">
        <v>276433</v>
      </c>
      <c r="E34" s="212">
        <v>163</v>
      </c>
    </row>
    <row r="35" spans="1:5" ht="26.25">
      <c r="A35" s="207" t="s">
        <v>489</v>
      </c>
      <c r="B35" s="211" t="s">
        <v>490</v>
      </c>
      <c r="C35" s="212">
        <v>0</v>
      </c>
      <c r="D35" s="212">
        <v>150000</v>
      </c>
      <c r="E35" s="212">
        <v>0</v>
      </c>
    </row>
    <row r="36" spans="1:5" ht="26.25">
      <c r="A36" s="207" t="s">
        <v>131</v>
      </c>
      <c r="B36" s="207" t="s">
        <v>434</v>
      </c>
      <c r="C36" s="207" t="s">
        <v>435</v>
      </c>
      <c r="D36" s="207" t="s">
        <v>436</v>
      </c>
      <c r="E36" s="208" t="s">
        <v>437</v>
      </c>
    </row>
    <row r="37" spans="1:5" ht="15">
      <c r="A37" s="209" t="s">
        <v>438</v>
      </c>
      <c r="B37" s="210" t="s">
        <v>388</v>
      </c>
      <c r="C37" s="210" t="s">
        <v>388</v>
      </c>
      <c r="D37" s="210" t="s">
        <v>388</v>
      </c>
      <c r="E37" s="210" t="s">
        <v>388</v>
      </c>
    </row>
    <row r="38" spans="1:5" ht="26.25">
      <c r="A38" s="207" t="s">
        <v>491</v>
      </c>
      <c r="B38" s="211" t="s">
        <v>492</v>
      </c>
      <c r="C38" s="212">
        <v>50619</v>
      </c>
      <c r="D38" s="212">
        <v>18480</v>
      </c>
      <c r="E38" s="212">
        <v>36</v>
      </c>
    </row>
    <row r="39" spans="1:5" ht="26.25">
      <c r="A39" s="207" t="s">
        <v>493</v>
      </c>
      <c r="B39" s="211" t="s">
        <v>494</v>
      </c>
      <c r="C39" s="212">
        <v>31757</v>
      </c>
      <c r="D39" s="212">
        <v>0</v>
      </c>
      <c r="E39" s="212">
        <v>0</v>
      </c>
    </row>
    <row r="40" spans="1:5" ht="24.75">
      <c r="A40" s="207" t="s">
        <v>495</v>
      </c>
      <c r="B40" s="211" t="s">
        <v>496</v>
      </c>
      <c r="C40" s="213">
        <v>136120414</v>
      </c>
      <c r="D40" s="213">
        <v>151848203</v>
      </c>
      <c r="E40" s="212">
        <v>111</v>
      </c>
    </row>
    <row r="41" spans="1:5" ht="15">
      <c r="A41" s="209" t="s">
        <v>388</v>
      </c>
      <c r="B41" s="210" t="s">
        <v>388</v>
      </c>
      <c r="C41" s="210" t="s">
        <v>388</v>
      </c>
      <c r="D41" s="210" t="s">
        <v>388</v>
      </c>
      <c r="E41" s="210" t="s">
        <v>388</v>
      </c>
    </row>
    <row r="42" spans="1:5" ht="15">
      <c r="A42" s="209" t="s">
        <v>497</v>
      </c>
      <c r="B42" s="210" t="s">
        <v>388</v>
      </c>
      <c r="C42" s="210" t="s">
        <v>388</v>
      </c>
      <c r="D42" s="210" t="s">
        <v>388</v>
      </c>
      <c r="E42" s="210" t="s">
        <v>388</v>
      </c>
    </row>
    <row r="43" spans="1:5" ht="15">
      <c r="A43" s="207" t="s">
        <v>498</v>
      </c>
      <c r="B43" s="211" t="s">
        <v>499</v>
      </c>
      <c r="C43" s="213">
        <v>128410845</v>
      </c>
      <c r="D43" s="213">
        <v>143515257</v>
      </c>
      <c r="E43" s="212">
        <v>111</v>
      </c>
    </row>
    <row r="44" spans="1:5" ht="15">
      <c r="A44" s="207" t="s">
        <v>500</v>
      </c>
      <c r="B44" s="211" t="s">
        <v>501</v>
      </c>
      <c r="C44" s="212">
        <v>94444667</v>
      </c>
      <c r="D44" s="212">
        <v>94444667</v>
      </c>
      <c r="E44" s="212">
        <v>100</v>
      </c>
    </row>
    <row r="45" spans="1:5" ht="15">
      <c r="A45" s="207" t="s">
        <v>502</v>
      </c>
      <c r="B45" s="211" t="s">
        <v>503</v>
      </c>
      <c r="C45" s="212">
        <v>10947338</v>
      </c>
      <c r="D45" s="212">
        <v>10947338</v>
      </c>
      <c r="E45" s="212">
        <v>100</v>
      </c>
    </row>
    <row r="46" spans="1:5" ht="26.25">
      <c r="A46" s="207" t="s">
        <v>504</v>
      </c>
      <c r="B46" s="211" t="s">
        <v>505</v>
      </c>
      <c r="C46" s="212">
        <v>35442242</v>
      </c>
      <c r="D46" s="212">
        <v>35442242</v>
      </c>
      <c r="E46" s="212">
        <v>100</v>
      </c>
    </row>
    <row r="47" spans="1:5" ht="15">
      <c r="A47" s="207" t="s">
        <v>506</v>
      </c>
      <c r="B47" s="211" t="s">
        <v>507</v>
      </c>
      <c r="C47" s="213">
        <v>-13697874</v>
      </c>
      <c r="D47" s="213">
        <v>-12423402</v>
      </c>
      <c r="E47" s="212">
        <v>90</v>
      </c>
    </row>
    <row r="48" spans="1:5" ht="15">
      <c r="A48" s="207" t="s">
        <v>508</v>
      </c>
      <c r="B48" s="211" t="s">
        <v>509</v>
      </c>
      <c r="C48" s="212">
        <v>1274472</v>
      </c>
      <c r="D48" s="212">
        <v>15104412</v>
      </c>
      <c r="E48" s="212">
        <v>1185</v>
      </c>
    </row>
    <row r="49" spans="1:5" ht="15">
      <c r="A49" s="207" t="s">
        <v>510</v>
      </c>
      <c r="B49" s="211" t="s">
        <v>511</v>
      </c>
      <c r="C49" s="212">
        <v>4401058</v>
      </c>
      <c r="D49" s="212">
        <v>4875519</v>
      </c>
      <c r="E49" s="212">
        <v>110</v>
      </c>
    </row>
    <row r="50" spans="1:5" ht="26.25">
      <c r="A50" s="207" t="s">
        <v>512</v>
      </c>
      <c r="B50" s="211" t="s">
        <v>513</v>
      </c>
      <c r="C50" s="212">
        <v>504925</v>
      </c>
      <c r="D50" s="212">
        <v>687135</v>
      </c>
      <c r="E50" s="212">
        <v>136</v>
      </c>
    </row>
    <row r="51" spans="1:5" ht="26.25">
      <c r="A51" s="207" t="s">
        <v>514</v>
      </c>
      <c r="B51" s="211" t="s">
        <v>515</v>
      </c>
      <c r="C51" s="212">
        <v>3896133</v>
      </c>
      <c r="D51" s="212">
        <v>4188384</v>
      </c>
      <c r="E51" s="212">
        <v>107</v>
      </c>
    </row>
    <row r="52" spans="1:5" ht="26.25">
      <c r="A52" s="207" t="s">
        <v>516</v>
      </c>
      <c r="B52" s="211" t="s">
        <v>517</v>
      </c>
      <c r="C52" s="212">
        <v>3308511</v>
      </c>
      <c r="D52" s="212">
        <v>3457427</v>
      </c>
      <c r="E52" s="212">
        <v>104</v>
      </c>
    </row>
    <row r="53" spans="1:5" ht="24.75">
      <c r="A53" s="207" t="s">
        <v>518</v>
      </c>
      <c r="B53" s="211" t="s">
        <v>519</v>
      </c>
      <c r="C53" s="213">
        <v>136120414</v>
      </c>
      <c r="D53" s="213">
        <v>151848203</v>
      </c>
      <c r="E53" s="212">
        <v>111</v>
      </c>
    </row>
    <row r="54" spans="1:5" ht="15">
      <c r="A54" s="209" t="s">
        <v>388</v>
      </c>
      <c r="B54" s="210" t="s">
        <v>388</v>
      </c>
      <c r="C54" s="210" t="s">
        <v>388</v>
      </c>
      <c r="D54" s="210" t="s">
        <v>388</v>
      </c>
      <c r="E54" s="210" t="s">
        <v>388</v>
      </c>
    </row>
    <row r="55" spans="1:5" ht="15">
      <c r="A55" s="209" t="s">
        <v>520</v>
      </c>
      <c r="B55" s="210" t="s">
        <v>521</v>
      </c>
      <c r="C55" s="210" t="s">
        <v>388</v>
      </c>
      <c r="D55" s="210" t="s">
        <v>388</v>
      </c>
      <c r="E55" s="210" t="s">
        <v>388</v>
      </c>
    </row>
    <row r="56" spans="1:5" ht="15">
      <c r="A56" s="207" t="s">
        <v>522</v>
      </c>
      <c r="B56" s="211" t="s">
        <v>523</v>
      </c>
      <c r="C56" s="212">
        <v>3412377</v>
      </c>
      <c r="D56" s="212">
        <v>742377</v>
      </c>
      <c r="E56" s="212">
        <v>21</v>
      </c>
    </row>
    <row r="57" spans="1:5" ht="26.25">
      <c r="A57" s="207" t="s">
        <v>524</v>
      </c>
      <c r="B57" s="211" t="s">
        <v>525</v>
      </c>
      <c r="C57" s="212">
        <v>2334911</v>
      </c>
      <c r="D57" s="212">
        <v>2433368</v>
      </c>
      <c r="E57" s="212">
        <v>104</v>
      </c>
    </row>
    <row r="60" ht="15">
      <c r="B60" s="184">
        <v>2</v>
      </c>
    </row>
  </sheetData>
  <sheetProtection/>
  <mergeCells count="3">
    <mergeCell ref="A1:E1"/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E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140625" style="220" customWidth="1"/>
    <col min="2" max="2" width="41.00390625" style="220" customWidth="1"/>
    <col min="3" max="3" width="25.8515625" style="220" customWidth="1"/>
    <col min="4" max="16384" width="9.140625" style="220" customWidth="1"/>
  </cols>
  <sheetData>
    <row r="4" spans="1:5" ht="15.75">
      <c r="A4" s="232" t="s">
        <v>535</v>
      </c>
      <c r="B4" s="232"/>
      <c r="C4" s="232"/>
      <c r="D4" s="166"/>
      <c r="E4" s="166"/>
    </row>
    <row r="5" spans="1:3" ht="18.75">
      <c r="A5" s="257" t="s">
        <v>590</v>
      </c>
      <c r="B5" s="257"/>
      <c r="C5" s="257"/>
    </row>
    <row r="9" spans="1:3" ht="15">
      <c r="A9" s="220" t="s">
        <v>592</v>
      </c>
      <c r="C9" s="168" t="s">
        <v>0</v>
      </c>
    </row>
    <row r="10" spans="1:3" ht="15">
      <c r="A10" s="23" t="s">
        <v>591</v>
      </c>
      <c r="B10" s="228" t="s">
        <v>131</v>
      </c>
      <c r="C10" s="228" t="s">
        <v>543</v>
      </c>
    </row>
    <row r="11" spans="1:3" ht="15">
      <c r="A11" s="222" t="s">
        <v>544</v>
      </c>
      <c r="B11" s="223" t="s">
        <v>545</v>
      </c>
      <c r="C11" s="224">
        <v>33758227</v>
      </c>
    </row>
    <row r="12" spans="1:3" ht="15">
      <c r="A12" s="222" t="s">
        <v>546</v>
      </c>
      <c r="B12" s="223" t="s">
        <v>547</v>
      </c>
      <c r="C12" s="224">
        <v>18755903</v>
      </c>
    </row>
    <row r="13" spans="1:3" ht="25.5">
      <c r="A13" s="225" t="s">
        <v>548</v>
      </c>
      <c r="B13" s="226" t="s">
        <v>549</v>
      </c>
      <c r="C13" s="227">
        <v>15002324</v>
      </c>
    </row>
    <row r="14" spans="1:3" ht="15">
      <c r="A14" s="222" t="s">
        <v>550</v>
      </c>
      <c r="B14" s="223" t="s">
        <v>551</v>
      </c>
      <c r="C14" s="224">
        <v>19825343</v>
      </c>
    </row>
    <row r="15" spans="1:3" ht="15">
      <c r="A15" s="222" t="s">
        <v>552</v>
      </c>
      <c r="B15" s="223" t="s">
        <v>553</v>
      </c>
      <c r="C15" s="224">
        <v>504925</v>
      </c>
    </row>
    <row r="16" spans="1:3" ht="25.5">
      <c r="A16" s="225" t="s">
        <v>554</v>
      </c>
      <c r="B16" s="226" t="s">
        <v>555</v>
      </c>
      <c r="C16" s="227">
        <v>19320418</v>
      </c>
    </row>
    <row r="17" spans="1:3" ht="15">
      <c r="A17" s="225" t="s">
        <v>556</v>
      </c>
      <c r="B17" s="226" t="s">
        <v>557</v>
      </c>
      <c r="C17" s="227">
        <v>34322742</v>
      </c>
    </row>
    <row r="18" spans="1:3" ht="15">
      <c r="A18" s="225" t="s">
        <v>558</v>
      </c>
      <c r="B18" s="226" t="s">
        <v>559</v>
      </c>
      <c r="C18" s="227">
        <v>34322742</v>
      </c>
    </row>
    <row r="19" spans="1:3" ht="25.5">
      <c r="A19" s="225" t="s">
        <v>560</v>
      </c>
      <c r="B19" s="226" t="s">
        <v>561</v>
      </c>
      <c r="C19" s="227">
        <v>296508</v>
      </c>
    </row>
    <row r="20" spans="1:3" ht="15">
      <c r="A20" s="225" t="s">
        <v>562</v>
      </c>
      <c r="B20" s="226" t="s">
        <v>563</v>
      </c>
      <c r="C20" s="227">
        <v>34026234</v>
      </c>
    </row>
  </sheetData>
  <sheetProtection/>
  <mergeCells count="2">
    <mergeCell ref="A4:C4"/>
    <mergeCell ref="A5:C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8.140625" style="220" customWidth="1"/>
    <col min="2" max="2" width="41.00390625" style="220" customWidth="1"/>
    <col min="3" max="3" width="14.8515625" style="220" customWidth="1"/>
    <col min="4" max="4" width="19.28125" style="220" customWidth="1"/>
    <col min="5" max="5" width="14.421875" style="220" customWidth="1"/>
    <col min="6" max="16384" width="9.140625" style="220" customWidth="1"/>
  </cols>
  <sheetData>
    <row r="1" spans="1:5" ht="18.75">
      <c r="A1" s="244" t="s">
        <v>535</v>
      </c>
      <c r="B1" s="244"/>
      <c r="C1" s="244"/>
      <c r="D1" s="258"/>
      <c r="E1" s="258"/>
    </row>
    <row r="2" spans="1:5" ht="18.75">
      <c r="A2" s="257" t="s">
        <v>589</v>
      </c>
      <c r="B2" s="257"/>
      <c r="C2" s="257"/>
      <c r="D2" s="257"/>
      <c r="E2" s="257"/>
    </row>
    <row r="3" spans="1:5" ht="15">
      <c r="A3" s="234"/>
      <c r="B3" s="234"/>
      <c r="C3" s="234"/>
      <c r="D3" s="234"/>
      <c r="E3" s="234"/>
    </row>
    <row r="5" spans="1:5" ht="15">
      <c r="A5" s="220" t="s">
        <v>593</v>
      </c>
      <c r="E5" s="168" t="s">
        <v>0</v>
      </c>
    </row>
    <row r="6" spans="1:5" ht="27" customHeight="1">
      <c r="A6" s="221" t="s">
        <v>434</v>
      </c>
      <c r="B6" s="221" t="s">
        <v>131</v>
      </c>
      <c r="C6" s="221" t="s">
        <v>564</v>
      </c>
      <c r="D6" s="221" t="s">
        <v>587</v>
      </c>
      <c r="E6" s="221" t="s">
        <v>588</v>
      </c>
    </row>
    <row r="7" spans="1:5" ht="15">
      <c r="A7" s="230">
        <v>1</v>
      </c>
      <c r="B7" s="223" t="s">
        <v>565</v>
      </c>
      <c r="C7" s="224">
        <v>1284240</v>
      </c>
      <c r="D7" s="224">
        <v>0</v>
      </c>
      <c r="E7" s="224">
        <v>1524300</v>
      </c>
    </row>
    <row r="8" spans="1:5" ht="25.5">
      <c r="A8" s="230">
        <v>2</v>
      </c>
      <c r="B8" s="223" t="s">
        <v>566</v>
      </c>
      <c r="C8" s="224">
        <v>488358</v>
      </c>
      <c r="D8" s="224">
        <v>0</v>
      </c>
      <c r="E8" s="224">
        <v>561867</v>
      </c>
    </row>
    <row r="9" spans="1:5" ht="25.5">
      <c r="A9" s="229">
        <v>4</v>
      </c>
      <c r="B9" s="226" t="s">
        <v>567</v>
      </c>
      <c r="C9" s="227">
        <v>1772598</v>
      </c>
      <c r="D9" s="227">
        <v>0</v>
      </c>
      <c r="E9" s="227">
        <v>2086167</v>
      </c>
    </row>
    <row r="10" spans="1:5" ht="25.5">
      <c r="A10" s="230">
        <v>8</v>
      </c>
      <c r="B10" s="223" t="s">
        <v>568</v>
      </c>
      <c r="C10" s="224">
        <v>13458513</v>
      </c>
      <c r="D10" s="224">
        <v>0</v>
      </c>
      <c r="E10" s="224">
        <v>13755999</v>
      </c>
    </row>
    <row r="11" spans="1:5" ht="25.5">
      <c r="A11" s="230">
        <v>9</v>
      </c>
      <c r="B11" s="223" t="s">
        <v>569</v>
      </c>
      <c r="C11" s="224">
        <v>1364332</v>
      </c>
      <c r="D11" s="224">
        <v>0</v>
      </c>
      <c r="E11" s="224">
        <v>1163225</v>
      </c>
    </row>
    <row r="12" spans="1:5" ht="25.5">
      <c r="A12" s="230">
        <v>10</v>
      </c>
      <c r="B12" s="223" t="s">
        <v>570</v>
      </c>
      <c r="C12" s="224">
        <v>0</v>
      </c>
      <c r="D12" s="224">
        <v>0</v>
      </c>
      <c r="E12" s="224">
        <v>16587372</v>
      </c>
    </row>
    <row r="13" spans="1:5" ht="15">
      <c r="A13" s="230">
        <v>11</v>
      </c>
      <c r="B13" s="223" t="s">
        <v>571</v>
      </c>
      <c r="C13" s="224">
        <v>1051600</v>
      </c>
      <c r="D13" s="224">
        <v>0</v>
      </c>
      <c r="E13" s="224">
        <v>791237</v>
      </c>
    </row>
    <row r="14" spans="1:5" ht="25.5">
      <c r="A14" s="229">
        <v>12</v>
      </c>
      <c r="B14" s="226" t="s">
        <v>572</v>
      </c>
      <c r="C14" s="227">
        <v>15874445</v>
      </c>
      <c r="D14" s="227">
        <v>0</v>
      </c>
      <c r="E14" s="227">
        <v>32297833</v>
      </c>
    </row>
    <row r="15" spans="1:5" ht="15">
      <c r="A15" s="230">
        <v>13</v>
      </c>
      <c r="B15" s="223" t="s">
        <v>573</v>
      </c>
      <c r="C15" s="224">
        <v>1103506</v>
      </c>
      <c r="D15" s="224">
        <v>0</v>
      </c>
      <c r="E15" s="224">
        <v>688093</v>
      </c>
    </row>
    <row r="16" spans="1:5" ht="15">
      <c r="A16" s="230">
        <v>14</v>
      </c>
      <c r="B16" s="223" t="s">
        <v>574</v>
      </c>
      <c r="C16" s="224">
        <v>3063954</v>
      </c>
      <c r="D16" s="224">
        <v>0</v>
      </c>
      <c r="E16" s="224">
        <v>3926827</v>
      </c>
    </row>
    <row r="17" spans="1:5" ht="15">
      <c r="A17" s="229">
        <v>17</v>
      </c>
      <c r="B17" s="226" t="s">
        <v>575</v>
      </c>
      <c r="C17" s="227">
        <v>4167460</v>
      </c>
      <c r="D17" s="227">
        <v>0</v>
      </c>
      <c r="E17" s="227">
        <v>4614920</v>
      </c>
    </row>
    <row r="18" spans="1:5" ht="15">
      <c r="A18" s="230">
        <v>18</v>
      </c>
      <c r="B18" s="223" t="s">
        <v>576</v>
      </c>
      <c r="C18" s="224">
        <v>1505040</v>
      </c>
      <c r="D18" s="224">
        <v>0</v>
      </c>
      <c r="E18" s="224">
        <v>1532834</v>
      </c>
    </row>
    <row r="19" spans="1:5" ht="15">
      <c r="A19" s="230">
        <v>19</v>
      </c>
      <c r="B19" s="223" t="s">
        <v>577</v>
      </c>
      <c r="C19" s="224">
        <v>2828156</v>
      </c>
      <c r="D19" s="224">
        <v>0</v>
      </c>
      <c r="E19" s="224">
        <v>2803980</v>
      </c>
    </row>
    <row r="20" spans="1:5" ht="15">
      <c r="A20" s="230">
        <v>20</v>
      </c>
      <c r="B20" s="223" t="s">
        <v>578</v>
      </c>
      <c r="C20" s="224">
        <v>745361</v>
      </c>
      <c r="D20" s="224">
        <v>0</v>
      </c>
      <c r="E20" s="224">
        <v>677889</v>
      </c>
    </row>
    <row r="21" spans="1:5" ht="15">
      <c r="A21" s="229">
        <v>21</v>
      </c>
      <c r="B21" s="226" t="s">
        <v>579</v>
      </c>
      <c r="C21" s="227">
        <v>5078557</v>
      </c>
      <c r="D21" s="227">
        <v>0</v>
      </c>
      <c r="E21" s="227">
        <v>5014703</v>
      </c>
    </row>
    <row r="22" spans="1:5" ht="15">
      <c r="A22" s="229">
        <v>22</v>
      </c>
      <c r="B22" s="226" t="s">
        <v>580</v>
      </c>
      <c r="C22" s="227">
        <v>2332135</v>
      </c>
      <c r="D22" s="227">
        <v>0</v>
      </c>
      <c r="E22" s="227">
        <v>2599184</v>
      </c>
    </row>
    <row r="23" spans="1:5" ht="15">
      <c r="A23" s="229">
        <v>23</v>
      </c>
      <c r="B23" s="226" t="s">
        <v>581</v>
      </c>
      <c r="C23" s="227">
        <v>4920706</v>
      </c>
      <c r="D23" s="227">
        <v>0</v>
      </c>
      <c r="E23" s="227">
        <v>7159388</v>
      </c>
    </row>
    <row r="24" spans="1:5" ht="25.5">
      <c r="A24" s="229">
        <v>24</v>
      </c>
      <c r="B24" s="226" t="s">
        <v>582</v>
      </c>
      <c r="C24" s="227">
        <v>1148185</v>
      </c>
      <c r="D24" s="227">
        <v>0</v>
      </c>
      <c r="E24" s="227">
        <v>14995805</v>
      </c>
    </row>
    <row r="25" spans="1:5" ht="25.5">
      <c r="A25" s="230">
        <v>28</v>
      </c>
      <c r="B25" s="223" t="s">
        <v>583</v>
      </c>
      <c r="C25" s="224">
        <v>126287</v>
      </c>
      <c r="D25" s="224">
        <v>0</v>
      </c>
      <c r="E25" s="224">
        <v>108607</v>
      </c>
    </row>
    <row r="26" spans="1:5" ht="25.5">
      <c r="A26" s="229">
        <v>32</v>
      </c>
      <c r="B26" s="226" t="s">
        <v>584</v>
      </c>
      <c r="C26" s="227">
        <v>126287</v>
      </c>
      <c r="D26" s="227">
        <v>0</v>
      </c>
      <c r="E26" s="227">
        <v>108607</v>
      </c>
    </row>
    <row r="27" spans="1:5" ht="25.5">
      <c r="A27" s="229">
        <v>43</v>
      </c>
      <c r="B27" s="226" t="s">
        <v>585</v>
      </c>
      <c r="C27" s="227">
        <v>126287</v>
      </c>
      <c r="D27" s="227">
        <v>0</v>
      </c>
      <c r="E27" s="227">
        <v>108607</v>
      </c>
    </row>
    <row r="28" spans="1:5" ht="15">
      <c r="A28" s="229">
        <v>44</v>
      </c>
      <c r="B28" s="226" t="s">
        <v>586</v>
      </c>
      <c r="C28" s="227">
        <v>1274472</v>
      </c>
      <c r="D28" s="227">
        <v>0</v>
      </c>
      <c r="E28" s="227">
        <v>15104412</v>
      </c>
    </row>
  </sheetData>
  <sheetProtection/>
  <mergeCells count="3">
    <mergeCell ref="A1:E1"/>
    <mergeCell ref="A2:E2"/>
    <mergeCell ref="A3:E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3"/>
  <sheetViews>
    <sheetView zoomScalePageLayoutView="0" workbookViewId="0" topLeftCell="A1">
      <selection activeCell="A1" sqref="A1:IV16384"/>
    </sheetView>
  </sheetViews>
  <sheetFormatPr defaultColWidth="48.8515625" defaultRowHeight="15"/>
  <cols>
    <col min="1" max="1" width="48.8515625" style="0" bestFit="1" customWidth="1"/>
    <col min="2" max="2" width="9.140625" style="0" customWidth="1"/>
    <col min="3" max="3" width="11.8515625" style="0" bestFit="1" customWidth="1"/>
    <col min="4" max="5" width="16.00390625" style="0" bestFit="1" customWidth="1"/>
    <col min="6" max="6" width="15.421875" style="0" customWidth="1"/>
    <col min="7" max="7" width="16.00390625" style="0" bestFit="1" customWidth="1"/>
    <col min="8" max="255" width="9.140625" style="0" customWidth="1"/>
  </cols>
  <sheetData>
    <row r="2" spans="1:8" s="217" customFormat="1" ht="19.5">
      <c r="A2" s="239" t="s">
        <v>542</v>
      </c>
      <c r="B2" s="239"/>
      <c r="C2" s="239"/>
      <c r="D2" s="239"/>
      <c r="E2" s="239"/>
      <c r="F2" s="239"/>
      <c r="G2" s="239"/>
      <c r="H2" s="239"/>
    </row>
    <row r="3" spans="1:8" ht="19.5">
      <c r="A3" s="239" t="s">
        <v>4</v>
      </c>
      <c r="B3" s="239"/>
      <c r="C3" s="239"/>
      <c r="D3" s="239"/>
      <c r="E3" s="239"/>
      <c r="F3" s="239"/>
      <c r="G3" s="239"/>
      <c r="H3" s="239"/>
    </row>
    <row r="4" spans="1:8" ht="19.5">
      <c r="A4" s="240" t="s">
        <v>5</v>
      </c>
      <c r="B4" s="240"/>
      <c r="C4" s="240"/>
      <c r="D4" s="240"/>
      <c r="E4" s="240"/>
      <c r="F4" s="240"/>
      <c r="G4" s="240"/>
      <c r="H4" s="240"/>
    </row>
    <row r="5" spans="1:2" ht="15">
      <c r="A5" s="8"/>
      <c r="B5" s="8"/>
    </row>
    <row r="6" spans="1:8" ht="15">
      <c r="A6" s="238" t="s">
        <v>528</v>
      </c>
      <c r="B6" s="238"/>
      <c r="C6" s="238"/>
      <c r="H6" t="s">
        <v>0</v>
      </c>
    </row>
    <row r="7" spans="1:8" ht="38.25">
      <c r="A7" s="9" t="s">
        <v>6</v>
      </c>
      <c r="B7" s="10" t="s">
        <v>7</v>
      </c>
      <c r="C7" s="11" t="s">
        <v>1</v>
      </c>
      <c r="D7" s="12" t="s">
        <v>8</v>
      </c>
      <c r="E7" s="14" t="s">
        <v>408</v>
      </c>
      <c r="F7" s="14" t="s">
        <v>409</v>
      </c>
      <c r="G7" s="13" t="s">
        <v>9</v>
      </c>
      <c r="H7" s="14" t="s">
        <v>10</v>
      </c>
    </row>
    <row r="8" spans="1:8" s="19" customFormat="1" ht="15">
      <c r="A8" s="15" t="s">
        <v>11</v>
      </c>
      <c r="B8" s="16" t="s">
        <v>12</v>
      </c>
      <c r="C8" s="219">
        <v>149000</v>
      </c>
      <c r="D8" s="17">
        <v>489203</v>
      </c>
      <c r="E8" s="17">
        <v>1423485</v>
      </c>
      <c r="F8" s="17">
        <v>1366096</v>
      </c>
      <c r="G8" s="17">
        <v>1423485</v>
      </c>
      <c r="H8" s="18"/>
    </row>
    <row r="9" spans="1:8" s="19" customFormat="1" ht="15">
      <c r="A9" s="15" t="s">
        <v>410</v>
      </c>
      <c r="B9" s="16" t="s">
        <v>411</v>
      </c>
      <c r="C9" s="176"/>
      <c r="D9" s="17"/>
      <c r="E9" s="17">
        <v>150000</v>
      </c>
      <c r="F9" s="17">
        <v>150000</v>
      </c>
      <c r="G9" s="17">
        <v>150000</v>
      </c>
      <c r="H9" s="18"/>
    </row>
    <row r="10" spans="1:8" ht="15">
      <c r="A10" s="16" t="s">
        <v>13</v>
      </c>
      <c r="B10" s="20" t="s">
        <v>14</v>
      </c>
      <c r="C10" s="21">
        <v>2732144</v>
      </c>
      <c r="D10" s="22">
        <v>2732144</v>
      </c>
      <c r="E10" s="22">
        <v>2732144</v>
      </c>
      <c r="F10" s="22">
        <v>2602968</v>
      </c>
      <c r="G10" s="22">
        <v>2732144</v>
      </c>
      <c r="H10" s="23">
        <v>0</v>
      </c>
    </row>
    <row r="11" spans="1:8" ht="15">
      <c r="A11" s="24" t="s">
        <v>15</v>
      </c>
      <c r="B11" s="25" t="s">
        <v>16</v>
      </c>
      <c r="C11" s="7">
        <f>SUM(C8:C10)</f>
        <v>2881144</v>
      </c>
      <c r="D11" s="26">
        <f>SUM(D8:D10)</f>
        <v>3221347</v>
      </c>
      <c r="E11" s="26">
        <f>SUM(E8:E10)</f>
        <v>4305629</v>
      </c>
      <c r="F11" s="26">
        <f>SUM(F8:F10)</f>
        <v>4119064</v>
      </c>
      <c r="G11" s="26">
        <f>SUM(G8:G10)</f>
        <v>4305629</v>
      </c>
      <c r="H11" s="23">
        <v>0</v>
      </c>
    </row>
    <row r="12" spans="1:8" ht="28.5">
      <c r="A12" s="27" t="s">
        <v>17</v>
      </c>
      <c r="B12" s="25" t="s">
        <v>18</v>
      </c>
      <c r="C12" s="7">
        <v>763198</v>
      </c>
      <c r="D12" s="26">
        <v>796250</v>
      </c>
      <c r="E12" s="26">
        <v>848539</v>
      </c>
      <c r="F12" s="26">
        <v>658223</v>
      </c>
      <c r="G12" s="26">
        <v>848539</v>
      </c>
      <c r="H12" s="23">
        <v>0</v>
      </c>
    </row>
    <row r="13" spans="1:8" ht="15">
      <c r="A13" s="16" t="s">
        <v>19</v>
      </c>
      <c r="B13" s="20" t="s">
        <v>20</v>
      </c>
      <c r="C13" s="21">
        <v>1200000</v>
      </c>
      <c r="D13" s="22">
        <v>1264173</v>
      </c>
      <c r="E13" s="22">
        <v>920674</v>
      </c>
      <c r="F13" s="22">
        <v>688093</v>
      </c>
      <c r="G13" s="22">
        <v>920674</v>
      </c>
      <c r="H13" s="23">
        <v>0</v>
      </c>
    </row>
    <row r="14" spans="1:8" ht="15">
      <c r="A14" s="16" t="s">
        <v>21</v>
      </c>
      <c r="B14" s="20" t="s">
        <v>22</v>
      </c>
      <c r="C14" s="21">
        <v>198000</v>
      </c>
      <c r="D14" s="22">
        <v>198000</v>
      </c>
      <c r="E14" s="22">
        <v>307158</v>
      </c>
      <c r="F14" s="22">
        <v>199296</v>
      </c>
      <c r="G14" s="22">
        <v>307158</v>
      </c>
      <c r="H14" s="23">
        <v>0</v>
      </c>
    </row>
    <row r="15" spans="1:8" ht="15">
      <c r="A15" s="16" t="s">
        <v>23</v>
      </c>
      <c r="B15" s="20" t="s">
        <v>24</v>
      </c>
      <c r="C15" s="21">
        <v>4236000</v>
      </c>
      <c r="D15" s="22">
        <v>4236000</v>
      </c>
      <c r="E15" s="22">
        <v>4679534</v>
      </c>
      <c r="F15" s="22">
        <v>3695774</v>
      </c>
      <c r="G15" s="22">
        <v>4679534</v>
      </c>
      <c r="H15" s="23">
        <v>0</v>
      </c>
    </row>
    <row r="16" spans="1:8" ht="15">
      <c r="A16" s="16" t="s">
        <v>25</v>
      </c>
      <c r="B16" s="20" t="s">
        <v>26</v>
      </c>
      <c r="C16" s="21">
        <v>1566420</v>
      </c>
      <c r="D16" s="22">
        <v>1566420</v>
      </c>
      <c r="E16" s="22">
        <v>1566420</v>
      </c>
      <c r="F16" s="22">
        <v>665107</v>
      </c>
      <c r="G16" s="22">
        <v>1566420</v>
      </c>
      <c r="H16" s="23"/>
    </row>
    <row r="17" spans="1:8" ht="15">
      <c r="A17" s="27" t="s">
        <v>27</v>
      </c>
      <c r="B17" s="25" t="s">
        <v>28</v>
      </c>
      <c r="C17" s="7">
        <f>SUM(C13:C16)</f>
        <v>7200420</v>
      </c>
      <c r="D17" s="26">
        <f>SUM(D13:D16)</f>
        <v>7264593</v>
      </c>
      <c r="E17" s="26">
        <f>SUM(E13:E16)</f>
        <v>7473786</v>
      </c>
      <c r="F17" s="26">
        <f>SUM(F13:F16)</f>
        <v>5248270</v>
      </c>
      <c r="G17" s="26">
        <f>SUM(G13:G16)</f>
        <v>7473786</v>
      </c>
      <c r="H17" s="23">
        <v>0</v>
      </c>
    </row>
    <row r="18" spans="1:8" ht="15">
      <c r="A18" s="28" t="s">
        <v>29</v>
      </c>
      <c r="B18" s="20" t="s">
        <v>30</v>
      </c>
      <c r="C18" s="21">
        <v>1970268</v>
      </c>
      <c r="D18" s="22">
        <v>1970268</v>
      </c>
      <c r="E18" s="22">
        <v>1970268</v>
      </c>
      <c r="F18" s="22">
        <v>1498285</v>
      </c>
      <c r="G18" s="22">
        <v>1970268</v>
      </c>
      <c r="H18" s="23">
        <v>0</v>
      </c>
    </row>
    <row r="19" spans="1:8" ht="15">
      <c r="A19" s="29" t="s">
        <v>31</v>
      </c>
      <c r="B19" s="25" t="s">
        <v>32</v>
      </c>
      <c r="C19" s="7">
        <f>SUM(C18)</f>
        <v>1970268</v>
      </c>
      <c r="D19" s="26">
        <f>SUM(D18)</f>
        <v>1970268</v>
      </c>
      <c r="E19" s="26">
        <f>SUM(E18)</f>
        <v>1970268</v>
      </c>
      <c r="F19" s="26">
        <f>SUM(F18)</f>
        <v>1498285</v>
      </c>
      <c r="G19" s="26">
        <f>SUM(G18)</f>
        <v>1970268</v>
      </c>
      <c r="H19" s="23">
        <v>0</v>
      </c>
    </row>
    <row r="20" spans="1:8" ht="15">
      <c r="A20" s="30" t="s">
        <v>33</v>
      </c>
      <c r="B20" s="31" t="s">
        <v>34</v>
      </c>
      <c r="C20" s="21"/>
      <c r="D20" s="22">
        <v>722</v>
      </c>
      <c r="E20" s="22">
        <v>722</v>
      </c>
      <c r="F20" s="22">
        <v>722</v>
      </c>
      <c r="G20" s="22">
        <v>722</v>
      </c>
      <c r="H20" s="23"/>
    </row>
    <row r="21" spans="1:8" ht="15">
      <c r="A21" s="32" t="s">
        <v>35</v>
      </c>
      <c r="B21" s="20" t="s">
        <v>36</v>
      </c>
      <c r="C21" s="21">
        <v>255770</v>
      </c>
      <c r="D21" s="22">
        <v>255770</v>
      </c>
      <c r="E21" s="22">
        <v>328164</v>
      </c>
      <c r="F21" s="22">
        <v>328164</v>
      </c>
      <c r="G21" s="22">
        <v>328164</v>
      </c>
      <c r="H21" s="23">
        <v>0</v>
      </c>
    </row>
    <row r="22" spans="1:8" ht="15">
      <c r="A22" s="32" t="s">
        <v>37</v>
      </c>
      <c r="B22" s="20" t="s">
        <v>38</v>
      </c>
      <c r="C22" s="21">
        <v>250000</v>
      </c>
      <c r="D22" s="22">
        <v>500000</v>
      </c>
      <c r="E22" s="22">
        <v>500000</v>
      </c>
      <c r="F22" s="22">
        <v>337000</v>
      </c>
      <c r="G22" s="22">
        <v>500000</v>
      </c>
      <c r="H22" s="23">
        <v>0</v>
      </c>
    </row>
    <row r="23" spans="1:8" ht="15">
      <c r="A23" s="33" t="s">
        <v>39</v>
      </c>
      <c r="B23" s="20" t="s">
        <v>40</v>
      </c>
      <c r="C23" s="21">
        <v>5828656</v>
      </c>
      <c r="D23" s="22">
        <v>5446616</v>
      </c>
      <c r="E23" s="22">
        <v>3767897</v>
      </c>
      <c r="F23" s="22"/>
      <c r="G23" s="22">
        <v>3767897</v>
      </c>
      <c r="H23" s="23">
        <v>0</v>
      </c>
    </row>
    <row r="24" spans="1:8" ht="15">
      <c r="A24" s="29" t="s">
        <v>41</v>
      </c>
      <c r="B24" s="25" t="s">
        <v>42</v>
      </c>
      <c r="C24" s="7">
        <f>SUM(C20:C23)</f>
        <v>6334426</v>
      </c>
      <c r="D24" s="26">
        <f>SUM(D20:D23)</f>
        <v>6203108</v>
      </c>
      <c r="E24" s="26">
        <f>SUM(E20:E23)</f>
        <v>4596783</v>
      </c>
      <c r="F24" s="26">
        <f>SUM(F20:F23)</f>
        <v>665886</v>
      </c>
      <c r="G24" s="26">
        <f>SUM(G20:G23)</f>
        <v>4596783</v>
      </c>
      <c r="H24" s="23">
        <v>0</v>
      </c>
    </row>
    <row r="25" spans="1:8" ht="18">
      <c r="A25" s="34" t="s">
        <v>43</v>
      </c>
      <c r="B25" s="35"/>
      <c r="C25" s="36">
        <f>SUM(C11+C12+C17+C19+C24)</f>
        <v>19149456</v>
      </c>
      <c r="D25" s="37">
        <f>SUM(D11+D12+D17+D19+D24)</f>
        <v>19455566</v>
      </c>
      <c r="E25" s="37">
        <f>SUM(E11+E12+E17+E19+E24)</f>
        <v>19195005</v>
      </c>
      <c r="F25" s="37">
        <f>SUM(F11+F12+F17+F19+F24)</f>
        <v>12189728</v>
      </c>
      <c r="G25" s="37">
        <f>SUM(G11+G12+G17+G19+G24)</f>
        <v>19195005</v>
      </c>
      <c r="H25" s="23">
        <v>0</v>
      </c>
    </row>
    <row r="26" spans="1:9" s="100" customFormat="1" ht="12.75">
      <c r="A26" s="177" t="s">
        <v>270</v>
      </c>
      <c r="B26" s="20" t="s">
        <v>271</v>
      </c>
      <c r="C26" s="150"/>
      <c r="D26" s="178"/>
      <c r="E26" s="179">
        <v>750000</v>
      </c>
      <c r="F26" s="179">
        <v>750000</v>
      </c>
      <c r="G26" s="179">
        <v>750000</v>
      </c>
      <c r="H26" s="164"/>
      <c r="I26" s="180"/>
    </row>
    <row r="27" spans="1:8" ht="15">
      <c r="A27" s="38" t="s">
        <v>44</v>
      </c>
      <c r="B27" s="20" t="s">
        <v>45</v>
      </c>
      <c r="C27" s="21">
        <v>350000</v>
      </c>
      <c r="D27" s="22">
        <v>350000</v>
      </c>
      <c r="E27" s="22">
        <v>794812</v>
      </c>
      <c r="F27" s="22">
        <v>497481</v>
      </c>
      <c r="G27" s="22">
        <v>794812</v>
      </c>
      <c r="H27" s="23">
        <v>0</v>
      </c>
    </row>
    <row r="28" spans="1:8" ht="15">
      <c r="A28" s="38" t="s">
        <v>46</v>
      </c>
      <c r="B28" s="20" t="s">
        <v>47</v>
      </c>
      <c r="C28" s="21">
        <v>250000</v>
      </c>
      <c r="D28" s="22">
        <v>250000</v>
      </c>
      <c r="E28" s="22">
        <v>9009840</v>
      </c>
      <c r="F28" s="22">
        <v>98457</v>
      </c>
      <c r="G28" s="22">
        <v>9009840</v>
      </c>
      <c r="H28" s="23">
        <v>0</v>
      </c>
    </row>
    <row r="29" spans="1:8" ht="15">
      <c r="A29" s="15" t="s">
        <v>48</v>
      </c>
      <c r="B29" s="20" t="s">
        <v>49</v>
      </c>
      <c r="C29" s="21">
        <v>162000</v>
      </c>
      <c r="D29" s="22">
        <v>162000</v>
      </c>
      <c r="E29" s="22">
        <v>3049756</v>
      </c>
      <c r="F29" s="22">
        <v>363403</v>
      </c>
      <c r="G29" s="22">
        <v>3049756</v>
      </c>
      <c r="H29" s="23">
        <v>0</v>
      </c>
    </row>
    <row r="30" spans="1:8" ht="15">
      <c r="A30" s="39" t="s">
        <v>50</v>
      </c>
      <c r="B30" s="25" t="s">
        <v>51</v>
      </c>
      <c r="C30" s="7">
        <f>SUM(C27:C29)</f>
        <v>762000</v>
      </c>
      <c r="D30" s="26">
        <f>SUM(D27:D29)</f>
        <v>762000</v>
      </c>
      <c r="E30" s="26">
        <f>SUM(E26:E29)</f>
        <v>13604408</v>
      </c>
      <c r="F30" s="26">
        <f>SUM(F26:F29)</f>
        <v>1709341</v>
      </c>
      <c r="G30" s="26">
        <f>SUM(G26:G29)</f>
        <v>13604408</v>
      </c>
      <c r="H30" s="23">
        <v>0</v>
      </c>
    </row>
    <row r="31" spans="1:8" ht="15">
      <c r="A31" s="28" t="s">
        <v>52</v>
      </c>
      <c r="B31" s="20" t="s">
        <v>53</v>
      </c>
      <c r="C31" s="21">
        <v>10000000</v>
      </c>
      <c r="D31" s="22">
        <v>10000000</v>
      </c>
      <c r="E31" s="22">
        <v>14329823</v>
      </c>
      <c r="F31" s="22">
        <v>3530184</v>
      </c>
      <c r="G31" s="22">
        <v>14329823</v>
      </c>
      <c r="H31" s="23">
        <v>0</v>
      </c>
    </row>
    <row r="32" spans="1:8" ht="15">
      <c r="A32" s="28" t="s">
        <v>54</v>
      </c>
      <c r="B32" s="20" t="s">
        <v>55</v>
      </c>
      <c r="C32" s="21">
        <v>3362108</v>
      </c>
      <c r="D32" s="22">
        <v>3362108</v>
      </c>
      <c r="E32" s="22">
        <v>4531160</v>
      </c>
      <c r="F32" s="22">
        <v>953150</v>
      </c>
      <c r="G32" s="22">
        <v>4531160</v>
      </c>
      <c r="H32" s="23">
        <v>0</v>
      </c>
    </row>
    <row r="33" spans="1:8" ht="15">
      <c r="A33" s="29" t="s">
        <v>56</v>
      </c>
      <c r="B33" s="25" t="s">
        <v>57</v>
      </c>
      <c r="C33" s="7">
        <f>SUM(C31:C32)</f>
        <v>13362108</v>
      </c>
      <c r="D33" s="26">
        <f>SUM(D31:D32)</f>
        <v>13362108</v>
      </c>
      <c r="E33" s="26">
        <f>SUM(E31:E32)</f>
        <v>18860983</v>
      </c>
      <c r="F33" s="26">
        <f>SUM(F31:F32)</f>
        <v>4483334</v>
      </c>
      <c r="G33" s="26">
        <f>SUM(G31:G32)</f>
        <v>18860983</v>
      </c>
      <c r="H33" s="23">
        <v>0</v>
      </c>
    </row>
    <row r="34" spans="1:8" s="82" customFormat="1" ht="15">
      <c r="A34" s="30" t="s">
        <v>412</v>
      </c>
      <c r="B34" s="31" t="s">
        <v>290</v>
      </c>
      <c r="C34" s="21"/>
      <c r="D34" s="22"/>
      <c r="E34" s="22">
        <v>100000</v>
      </c>
      <c r="F34" s="22">
        <v>73500</v>
      </c>
      <c r="G34" s="22">
        <v>100000</v>
      </c>
      <c r="H34" s="23"/>
    </row>
    <row r="35" spans="1:8" ht="15">
      <c r="A35" s="30" t="s">
        <v>58</v>
      </c>
      <c r="B35" s="31" t="s">
        <v>59</v>
      </c>
      <c r="C35" s="21"/>
      <c r="D35" s="22">
        <v>100000</v>
      </c>
      <c r="E35" s="22">
        <v>300000</v>
      </c>
      <c r="F35" s="22">
        <v>300000</v>
      </c>
      <c r="G35" s="22">
        <v>300000</v>
      </c>
      <c r="H35" s="23"/>
    </row>
    <row r="36" spans="1:8" ht="15">
      <c r="A36" s="29" t="s">
        <v>60</v>
      </c>
      <c r="B36" s="25" t="s">
        <v>61</v>
      </c>
      <c r="C36" s="7"/>
      <c r="D36" s="26">
        <f>SUM(D35)</f>
        <v>100000</v>
      </c>
      <c r="E36" s="26">
        <f>SUM(E34:E35)</f>
        <v>400000</v>
      </c>
      <c r="F36" s="26">
        <f>SUM(F34:F35)</f>
        <v>373500</v>
      </c>
      <c r="G36" s="26">
        <f>SUM(G34:G35)</f>
        <v>400000</v>
      </c>
      <c r="H36" s="40"/>
    </row>
    <row r="37" spans="1:8" ht="18">
      <c r="A37" s="34" t="s">
        <v>62</v>
      </c>
      <c r="B37" s="35"/>
      <c r="C37" s="36">
        <f>SUM(C33,C30)</f>
        <v>14124108</v>
      </c>
      <c r="D37" s="41">
        <f>SUM(D36,D33,D30)</f>
        <v>14224108</v>
      </c>
      <c r="E37" s="41">
        <f>SUM(E30+E33+E36)</f>
        <v>32865391</v>
      </c>
      <c r="F37" s="41">
        <f>SUM(F30+F33+F36)</f>
        <v>6566175</v>
      </c>
      <c r="G37" s="41">
        <f>SUM(G30+G33+G36)</f>
        <v>32865391</v>
      </c>
      <c r="H37" s="23">
        <v>0</v>
      </c>
    </row>
    <row r="38" spans="1:8" ht="15.75">
      <c r="A38" s="42" t="s">
        <v>63</v>
      </c>
      <c r="B38" s="31" t="s">
        <v>64</v>
      </c>
      <c r="C38" s="5">
        <v>504925</v>
      </c>
      <c r="D38" s="22">
        <v>504925</v>
      </c>
      <c r="E38" s="22">
        <v>504925</v>
      </c>
      <c r="F38" s="22">
        <v>504925</v>
      </c>
      <c r="G38" s="22">
        <v>504925</v>
      </c>
      <c r="H38" s="23">
        <v>0</v>
      </c>
    </row>
    <row r="39" spans="1:8" ht="15.75">
      <c r="A39" s="43" t="s">
        <v>65</v>
      </c>
      <c r="B39" s="44" t="s">
        <v>66</v>
      </c>
      <c r="C39" s="7">
        <f>SUM(C38)</f>
        <v>504925</v>
      </c>
      <c r="D39" s="26">
        <f>SUM(D38)</f>
        <v>504925</v>
      </c>
      <c r="E39" s="26">
        <f>SUM(E38)</f>
        <v>504925</v>
      </c>
      <c r="F39" s="26">
        <f>SUM(F38)</f>
        <v>504925</v>
      </c>
      <c r="G39" s="26">
        <f>SUM(G38)</f>
        <v>504925</v>
      </c>
      <c r="H39" s="23">
        <v>0</v>
      </c>
    </row>
    <row r="40" spans="1:8" ht="15.75">
      <c r="A40" s="45" t="s">
        <v>2</v>
      </c>
      <c r="B40" s="45"/>
      <c r="C40" s="7">
        <f>SUM(C25+C37+C39)</f>
        <v>33778489</v>
      </c>
      <c r="D40" s="26">
        <f>SUM(D25+D37+D39)</f>
        <v>34184599</v>
      </c>
      <c r="E40" s="26">
        <f>SUM(E25+E37+E39)</f>
        <v>52565321</v>
      </c>
      <c r="F40" s="26">
        <f>SUM(F25+F37+F39)</f>
        <v>19260828</v>
      </c>
      <c r="G40" s="26">
        <f>SUM(G25+G37+G39)</f>
        <v>52565321</v>
      </c>
      <c r="H40" s="23">
        <v>0</v>
      </c>
    </row>
    <row r="41" spans="1:2" ht="15.75">
      <c r="A41" s="46"/>
      <c r="B41" s="46"/>
    </row>
    <row r="42" spans="3:6" ht="15">
      <c r="C42" s="47"/>
      <c r="D42" s="48"/>
      <c r="E42" s="48"/>
      <c r="F42" s="48"/>
    </row>
    <row r="43" ht="15">
      <c r="C43" s="47"/>
    </row>
  </sheetData>
  <sheetProtection/>
  <mergeCells count="4">
    <mergeCell ref="A6:C6"/>
    <mergeCell ref="A2:H2"/>
    <mergeCell ref="A3:H3"/>
    <mergeCell ref="A4:H4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2.57421875" style="0" bestFit="1" customWidth="1"/>
    <col min="2" max="2" width="7.140625" style="0" bestFit="1" customWidth="1"/>
    <col min="3" max="3" width="13.140625" style="0" customWidth="1"/>
    <col min="4" max="4" width="15.421875" style="0" bestFit="1" customWidth="1"/>
    <col min="5" max="6" width="15.421875" style="0" customWidth="1"/>
    <col min="7" max="7" width="15.7109375" style="0" customWidth="1"/>
    <col min="8" max="8" width="11.57421875" style="0" customWidth="1"/>
  </cols>
  <sheetData>
    <row r="3" spans="1:8" s="218" customFormat="1" ht="19.5">
      <c r="A3" s="241" t="s">
        <v>542</v>
      </c>
      <c r="B3" s="241"/>
      <c r="C3" s="241"/>
      <c r="D3" s="241"/>
      <c r="E3" s="241"/>
      <c r="F3" s="241"/>
      <c r="G3" s="241"/>
      <c r="H3" s="241"/>
    </row>
    <row r="4" spans="1:8" ht="19.5">
      <c r="A4" s="239" t="s">
        <v>67</v>
      </c>
      <c r="B4" s="239"/>
      <c r="C4" s="239"/>
      <c r="D4" s="239"/>
      <c r="E4" s="239"/>
      <c r="F4" s="239"/>
      <c r="G4" s="239"/>
      <c r="H4" s="239"/>
    </row>
    <row r="5" spans="1:8" ht="19.5">
      <c r="A5" s="240" t="s">
        <v>68</v>
      </c>
      <c r="B5" s="240"/>
      <c r="C5" s="240"/>
      <c r="D5" s="240"/>
      <c r="E5" s="240"/>
      <c r="F5" s="240"/>
      <c r="G5" s="240"/>
      <c r="H5" s="240"/>
    </row>
    <row r="6" spans="1:8" ht="19.5">
      <c r="A6" s="49"/>
      <c r="B6" s="50"/>
      <c r="C6" s="50"/>
      <c r="D6" s="50"/>
      <c r="E6" s="50"/>
      <c r="F6" s="50"/>
      <c r="G6" s="50"/>
      <c r="H6" s="50"/>
    </row>
    <row r="7" spans="1:8" ht="19.5">
      <c r="A7" s="49"/>
      <c r="B7" s="50"/>
      <c r="C7" s="50"/>
      <c r="D7" s="50"/>
      <c r="E7" s="50"/>
      <c r="F7" s="50"/>
      <c r="G7" s="50"/>
      <c r="H7" s="50"/>
    </row>
    <row r="8" spans="1:12" ht="15.75">
      <c r="A8" s="51" t="s">
        <v>529</v>
      </c>
      <c r="B8" s="52"/>
      <c r="C8" s="52"/>
      <c r="D8" s="52"/>
      <c r="E8" s="52"/>
      <c r="F8" s="52"/>
      <c r="G8" s="52"/>
      <c r="H8" s="53" t="s">
        <v>0</v>
      </c>
      <c r="I8" s="54"/>
      <c r="J8" s="54"/>
      <c r="K8" s="55"/>
      <c r="L8" s="55"/>
    </row>
    <row r="9" spans="1:12" ht="37.5" customHeight="1">
      <c r="A9" s="9" t="s">
        <v>6</v>
      </c>
      <c r="B9" s="10" t="s">
        <v>69</v>
      </c>
      <c r="C9" s="11" t="s">
        <v>1</v>
      </c>
      <c r="D9" s="11" t="s">
        <v>70</v>
      </c>
      <c r="E9" s="11" t="s">
        <v>408</v>
      </c>
      <c r="F9" s="11" t="s">
        <v>409</v>
      </c>
      <c r="G9" s="13" t="s">
        <v>9</v>
      </c>
      <c r="H9" s="14" t="s">
        <v>10</v>
      </c>
      <c r="I9" s="56"/>
      <c r="J9" s="56"/>
      <c r="K9" s="56"/>
      <c r="L9" s="56"/>
    </row>
    <row r="10" spans="1:8" ht="15">
      <c r="A10" s="16" t="s">
        <v>71</v>
      </c>
      <c r="B10" s="15" t="s">
        <v>72</v>
      </c>
      <c r="C10" s="57">
        <v>12623130</v>
      </c>
      <c r="D10" s="58">
        <v>12655985</v>
      </c>
      <c r="E10" s="58">
        <v>13755999</v>
      </c>
      <c r="F10" s="58">
        <v>13755999</v>
      </c>
      <c r="G10" s="58">
        <v>13755999</v>
      </c>
      <c r="H10" s="23">
        <v>0</v>
      </c>
    </row>
    <row r="11" spans="1:8" ht="15">
      <c r="A11" s="16" t="s">
        <v>73</v>
      </c>
      <c r="B11" s="15" t="s">
        <v>74</v>
      </c>
      <c r="C11" s="57"/>
      <c r="D11" s="58">
        <v>373255</v>
      </c>
      <c r="E11" s="58">
        <v>923841</v>
      </c>
      <c r="F11" s="58">
        <v>1013225</v>
      </c>
      <c r="G11" s="58">
        <v>923841</v>
      </c>
      <c r="H11" s="23"/>
    </row>
    <row r="12" spans="1:8" ht="28.5">
      <c r="A12" s="27" t="s">
        <v>75</v>
      </c>
      <c r="B12" s="39" t="s">
        <v>76</v>
      </c>
      <c r="C12" s="59">
        <f>SUM(C10)</f>
        <v>12623130</v>
      </c>
      <c r="D12" s="60">
        <f>SUM(D10:D11)</f>
        <v>13029240</v>
      </c>
      <c r="E12" s="60">
        <f>SUM(E10:E11)</f>
        <v>14679840</v>
      </c>
      <c r="F12" s="60">
        <f>SUM(F10:F11)</f>
        <v>14769224</v>
      </c>
      <c r="G12" s="60">
        <f>SUM(G10:G11)</f>
        <v>14679840</v>
      </c>
      <c r="H12" s="23">
        <v>0</v>
      </c>
    </row>
    <row r="13" spans="1:8" s="181" customFormat="1" ht="15">
      <c r="A13" s="27" t="s">
        <v>414</v>
      </c>
      <c r="B13" s="39" t="s">
        <v>415</v>
      </c>
      <c r="C13" s="59"/>
      <c r="D13" s="60"/>
      <c r="E13" s="60">
        <v>16498872</v>
      </c>
      <c r="F13" s="60">
        <v>16498872</v>
      </c>
      <c r="G13" s="60">
        <v>16498872</v>
      </c>
      <c r="H13" s="40"/>
    </row>
    <row r="14" spans="1:8" ht="15">
      <c r="A14" s="16" t="s">
        <v>77</v>
      </c>
      <c r="B14" s="15" t="s">
        <v>78</v>
      </c>
      <c r="C14" s="57">
        <v>650000</v>
      </c>
      <c r="D14" s="58">
        <v>650000</v>
      </c>
      <c r="E14" s="58">
        <v>650000</v>
      </c>
      <c r="F14" s="58">
        <v>789297</v>
      </c>
      <c r="G14" s="58">
        <v>650000</v>
      </c>
      <c r="H14" s="23">
        <v>0</v>
      </c>
    </row>
    <row r="15" spans="1:17" ht="15">
      <c r="A15" s="16" t="s">
        <v>79</v>
      </c>
      <c r="B15" s="15" t="s">
        <v>80</v>
      </c>
      <c r="C15" s="57">
        <v>660000</v>
      </c>
      <c r="D15" s="58">
        <v>660000</v>
      </c>
      <c r="E15" s="58">
        <v>660000</v>
      </c>
      <c r="F15" s="58">
        <v>626349</v>
      </c>
      <c r="G15" s="58">
        <v>660000</v>
      </c>
      <c r="H15" s="23">
        <v>0</v>
      </c>
      <c r="P15" s="100"/>
      <c r="Q15" s="100"/>
    </row>
    <row r="16" spans="1:17" ht="15">
      <c r="A16" s="27" t="s">
        <v>81</v>
      </c>
      <c r="B16" s="39" t="s">
        <v>82</v>
      </c>
      <c r="C16" s="59">
        <f>SUM(C14:C15)</f>
        <v>1310000</v>
      </c>
      <c r="D16" s="60">
        <f>SUM(D14:D15)</f>
        <v>1310000</v>
      </c>
      <c r="E16" s="60">
        <f>SUM(E14:E15)</f>
        <v>1310000</v>
      </c>
      <c r="F16" s="60">
        <f>SUM(F14:F15)</f>
        <v>1415646</v>
      </c>
      <c r="G16" s="60">
        <f>SUM(G14:G15)</f>
        <v>1310000</v>
      </c>
      <c r="H16" s="23">
        <v>0</v>
      </c>
      <c r="P16" s="100"/>
      <c r="Q16" s="100"/>
    </row>
    <row r="17" spans="1:8" ht="15">
      <c r="A17" s="28" t="s">
        <v>83</v>
      </c>
      <c r="B17" s="15" t="s">
        <v>84</v>
      </c>
      <c r="C17" s="57">
        <v>483859</v>
      </c>
      <c r="D17" s="58">
        <v>483859</v>
      </c>
      <c r="E17" s="58">
        <v>555609</v>
      </c>
      <c r="F17" s="58">
        <v>555567</v>
      </c>
      <c r="G17" s="58">
        <v>555609</v>
      </c>
      <c r="H17" s="23">
        <v>0</v>
      </c>
    </row>
    <row r="18" spans="1:8" ht="15">
      <c r="A18" s="28" t="s">
        <v>85</v>
      </c>
      <c r="B18" s="15" t="s">
        <v>86</v>
      </c>
      <c r="C18" s="57"/>
      <c r="D18" s="58"/>
      <c r="E18" s="58">
        <v>6300</v>
      </c>
      <c r="F18" s="58">
        <v>6300</v>
      </c>
      <c r="G18" s="58">
        <v>6300</v>
      </c>
      <c r="H18" s="23"/>
    </row>
    <row r="19" spans="1:8" ht="15">
      <c r="A19" s="28" t="s">
        <v>87</v>
      </c>
      <c r="B19" s="15" t="s">
        <v>88</v>
      </c>
      <c r="C19" s="57">
        <v>113292</v>
      </c>
      <c r="D19" s="58">
        <v>113292</v>
      </c>
      <c r="E19" s="58">
        <v>116492</v>
      </c>
      <c r="F19" s="58">
        <v>116459</v>
      </c>
      <c r="G19" s="58">
        <v>116492</v>
      </c>
      <c r="H19" s="23">
        <v>0</v>
      </c>
    </row>
    <row r="20" spans="1:8" ht="15">
      <c r="A20" s="28" t="s">
        <v>89</v>
      </c>
      <c r="B20" s="15" t="s">
        <v>90</v>
      </c>
      <c r="C20" s="57"/>
      <c r="D20" s="58"/>
      <c r="E20" s="58"/>
      <c r="F20" s="58">
        <v>50000</v>
      </c>
      <c r="G20" s="58"/>
      <c r="H20" s="23"/>
    </row>
    <row r="21" spans="1:8" ht="15">
      <c r="A21" s="28" t="s">
        <v>91</v>
      </c>
      <c r="B21" s="15" t="s">
        <v>92</v>
      </c>
      <c r="C21" s="57">
        <v>60000</v>
      </c>
      <c r="D21" s="58">
        <v>60000</v>
      </c>
      <c r="E21" s="58">
        <v>60000</v>
      </c>
      <c r="F21" s="58">
        <v>108607</v>
      </c>
      <c r="G21" s="58">
        <v>60000</v>
      </c>
      <c r="H21" s="23">
        <v>0</v>
      </c>
    </row>
    <row r="22" spans="1:8" ht="15">
      <c r="A22" s="28" t="s">
        <v>93</v>
      </c>
      <c r="B22" s="15" t="s">
        <v>94</v>
      </c>
      <c r="C22" s="57">
        <v>50000</v>
      </c>
      <c r="D22" s="58">
        <v>50000</v>
      </c>
      <c r="E22" s="58">
        <v>50000</v>
      </c>
      <c r="F22" s="58">
        <v>6515</v>
      </c>
      <c r="G22" s="58">
        <v>50000</v>
      </c>
      <c r="H22" s="23"/>
    </row>
    <row r="23" spans="1:8" ht="15">
      <c r="A23" s="29" t="s">
        <v>95</v>
      </c>
      <c r="B23" s="39" t="s">
        <v>96</v>
      </c>
      <c r="C23" s="59">
        <f>SUM(C17:C22)</f>
        <v>707151</v>
      </c>
      <c r="D23" s="60">
        <f>SUM(D17:D22)</f>
        <v>707151</v>
      </c>
      <c r="E23" s="60">
        <f>SUM(E17:E22)</f>
        <v>788401</v>
      </c>
      <c r="F23" s="60">
        <f>SUM(F17:F22)</f>
        <v>843448</v>
      </c>
      <c r="G23" s="60">
        <f>SUM(G17:G22)</f>
        <v>788401</v>
      </c>
      <c r="H23" s="23">
        <v>0</v>
      </c>
    </row>
    <row r="24" spans="1:8" ht="15">
      <c r="A24" s="29" t="s">
        <v>416</v>
      </c>
      <c r="B24" s="39" t="s">
        <v>376</v>
      </c>
      <c r="C24" s="59"/>
      <c r="D24" s="60"/>
      <c r="E24" s="60">
        <v>150000</v>
      </c>
      <c r="F24" s="60">
        <v>231000</v>
      </c>
      <c r="G24" s="60">
        <v>150000</v>
      </c>
      <c r="H24" s="23"/>
    </row>
    <row r="25" spans="1:10" ht="15.75">
      <c r="A25" s="61" t="s">
        <v>97</v>
      </c>
      <c r="B25" s="62" t="s">
        <v>98</v>
      </c>
      <c r="C25" s="59">
        <f>SUM(C23,C16,C12)</f>
        <v>14640281</v>
      </c>
      <c r="D25" s="60">
        <f>SUM(D23,D16,D12)</f>
        <v>15046391</v>
      </c>
      <c r="E25" s="60">
        <f>SUM(E12+E13+E16+E23+E24)</f>
        <v>33427113</v>
      </c>
      <c r="F25" s="60">
        <f>SUM(F12+F13+F16+F23+F24)</f>
        <v>33758190</v>
      </c>
      <c r="G25" s="60">
        <f>SUM(G12+G13+G16+G23+G24)</f>
        <v>33427113</v>
      </c>
      <c r="H25" s="23">
        <v>0</v>
      </c>
      <c r="J25" s="1"/>
    </row>
    <row r="26" spans="1:8" ht="15.75">
      <c r="A26" s="45" t="s">
        <v>99</v>
      </c>
      <c r="B26" s="62"/>
      <c r="C26" s="63">
        <v>-4481519</v>
      </c>
      <c r="D26" s="60">
        <v>-4409175</v>
      </c>
      <c r="E26" s="60">
        <v>-1935687</v>
      </c>
      <c r="F26" s="60">
        <v>5069590</v>
      </c>
      <c r="G26" s="60">
        <v>-1935687</v>
      </c>
      <c r="H26" s="23">
        <v>0</v>
      </c>
    </row>
    <row r="27" spans="1:8" ht="15.75">
      <c r="A27" s="45" t="s">
        <v>100</v>
      </c>
      <c r="B27" s="62"/>
      <c r="C27" s="59">
        <v>-14124108</v>
      </c>
      <c r="D27" s="60">
        <v>-14224108</v>
      </c>
      <c r="E27" s="60">
        <v>-18302206</v>
      </c>
      <c r="F27" s="60">
        <v>9932697</v>
      </c>
      <c r="G27" s="60">
        <v>-18302206</v>
      </c>
      <c r="H27" s="23">
        <v>0</v>
      </c>
    </row>
    <row r="28" spans="1:8" ht="25.5">
      <c r="A28" s="16" t="s">
        <v>101</v>
      </c>
      <c r="B28" s="16" t="s">
        <v>102</v>
      </c>
      <c r="C28" s="57">
        <v>19138208</v>
      </c>
      <c r="D28" s="58">
        <v>19138208</v>
      </c>
      <c r="E28" s="58">
        <v>19138208</v>
      </c>
      <c r="F28" s="58">
        <v>19138208</v>
      </c>
      <c r="G28" s="58">
        <v>19138208</v>
      </c>
      <c r="H28" s="23">
        <v>0</v>
      </c>
    </row>
    <row r="29" spans="1:8" ht="15">
      <c r="A29" s="64" t="s">
        <v>103</v>
      </c>
      <c r="B29" s="65" t="s">
        <v>104</v>
      </c>
      <c r="C29" s="59">
        <f>SUM(C28)</f>
        <v>19138208</v>
      </c>
      <c r="D29" s="60">
        <f>SUM(D28)</f>
        <v>19138208</v>
      </c>
      <c r="E29" s="60">
        <f>SUM(E28)</f>
        <v>19138208</v>
      </c>
      <c r="F29" s="60">
        <f>SUM(F28)</f>
        <v>19138208</v>
      </c>
      <c r="G29" s="60">
        <f>SUM(G28)</f>
        <v>19138208</v>
      </c>
      <c r="H29" s="23">
        <v>0</v>
      </c>
    </row>
    <row r="30" spans="1:8" ht="20.25" customHeight="1">
      <c r="A30" s="66" t="s">
        <v>105</v>
      </c>
      <c r="B30" s="44" t="s">
        <v>106</v>
      </c>
      <c r="C30" s="59">
        <f>SUM(C29)</f>
        <v>19138208</v>
      </c>
      <c r="D30" s="60">
        <v>19138208</v>
      </c>
      <c r="E30" s="60">
        <f>SUM(E29)</f>
        <v>19138208</v>
      </c>
      <c r="F30" s="60">
        <f>SUM(F29)</f>
        <v>19138208</v>
      </c>
      <c r="G30" s="60">
        <f>SUM(G29)</f>
        <v>19138208</v>
      </c>
      <c r="H30" s="23">
        <v>0</v>
      </c>
    </row>
    <row r="31" spans="1:8" ht="25.5" customHeight="1">
      <c r="A31" s="45" t="s">
        <v>3</v>
      </c>
      <c r="B31" s="45"/>
      <c r="C31" s="59">
        <f>SUM(C25+C30)</f>
        <v>33778489</v>
      </c>
      <c r="D31" s="60">
        <f>SUM(D25+D30)</f>
        <v>34184599</v>
      </c>
      <c r="E31" s="60">
        <f>SUM(E25+E30)</f>
        <v>52565321</v>
      </c>
      <c r="F31" s="60">
        <f>SUM(F25+F30)</f>
        <v>52896398</v>
      </c>
      <c r="G31" s="60">
        <f>SUM(G25+G30)</f>
        <v>52565321</v>
      </c>
      <c r="H31" s="23">
        <v>0</v>
      </c>
    </row>
  </sheetData>
  <sheetProtection/>
  <mergeCells count="3">
    <mergeCell ref="A4:H4"/>
    <mergeCell ref="A5:H5"/>
    <mergeCell ref="A3:H3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53.7109375" style="0" customWidth="1"/>
    <col min="2" max="2" width="18.140625" style="0" customWidth="1"/>
    <col min="3" max="3" width="20.140625" style="0" customWidth="1"/>
  </cols>
  <sheetData>
    <row r="1" spans="1:2" ht="15">
      <c r="A1" s="231"/>
      <c r="B1" s="231"/>
    </row>
    <row r="2" spans="1:3" ht="15.75">
      <c r="A2" s="232" t="s">
        <v>530</v>
      </c>
      <c r="B2" s="232"/>
      <c r="C2" s="232"/>
    </row>
    <row r="3" spans="1:3" ht="19.5">
      <c r="A3" s="242" t="s">
        <v>107</v>
      </c>
      <c r="B3" s="242"/>
      <c r="C3" s="242"/>
    </row>
    <row r="4" ht="15">
      <c r="A4" s="67"/>
    </row>
    <row r="5" ht="15">
      <c r="A5" s="67"/>
    </row>
    <row r="6" ht="15">
      <c r="A6" s="67"/>
    </row>
    <row r="7" ht="15">
      <c r="A7" s="67" t="s">
        <v>531</v>
      </c>
    </row>
    <row r="8" spans="1:3" ht="52.5" customHeight="1">
      <c r="A8" s="68" t="s">
        <v>108</v>
      </c>
      <c r="B8" s="68" t="s">
        <v>417</v>
      </c>
      <c r="C8" s="68" t="s">
        <v>418</v>
      </c>
    </row>
    <row r="9" spans="1:3" ht="15">
      <c r="A9" s="69" t="s">
        <v>109</v>
      </c>
      <c r="B9" s="70"/>
      <c r="C9" s="70">
        <v>1</v>
      </c>
    </row>
    <row r="10" spans="1:3" ht="21" customHeight="1">
      <c r="A10" s="71" t="s">
        <v>110</v>
      </c>
      <c r="B10" s="70"/>
      <c r="C10" s="182">
        <v>1</v>
      </c>
    </row>
    <row r="11" spans="1:3" ht="15">
      <c r="A11" s="69" t="s">
        <v>111</v>
      </c>
      <c r="B11" s="70">
        <v>1</v>
      </c>
      <c r="C11" s="70">
        <v>1</v>
      </c>
    </row>
    <row r="12" spans="1:3" ht="35.25" customHeight="1">
      <c r="A12" s="71" t="s">
        <v>112</v>
      </c>
      <c r="B12" s="182">
        <v>1</v>
      </c>
      <c r="C12" s="182">
        <v>1</v>
      </c>
    </row>
    <row r="13" spans="1:3" ht="15">
      <c r="A13" s="69" t="s">
        <v>113</v>
      </c>
      <c r="B13" s="70">
        <v>1</v>
      </c>
      <c r="C13" s="70">
        <v>1</v>
      </c>
    </row>
    <row r="14" spans="1:3" ht="25.5">
      <c r="A14" s="69" t="s">
        <v>114</v>
      </c>
      <c r="B14" s="70">
        <v>4</v>
      </c>
      <c r="C14" s="70">
        <v>4</v>
      </c>
    </row>
    <row r="15" spans="1:3" ht="26.25" customHeight="1">
      <c r="A15" s="71" t="s">
        <v>115</v>
      </c>
      <c r="B15" s="182">
        <v>5</v>
      </c>
      <c r="C15" s="182">
        <v>5</v>
      </c>
    </row>
    <row r="16" spans="1:3" ht="52.5" customHeight="1">
      <c r="A16" s="71" t="s">
        <v>116</v>
      </c>
      <c r="B16" s="110">
        <v>6</v>
      </c>
      <c r="C16" s="110">
        <v>7</v>
      </c>
    </row>
    <row r="17" spans="1:3" ht="54" customHeight="1">
      <c r="A17" s="71" t="s">
        <v>117</v>
      </c>
      <c r="B17" s="183">
        <v>6</v>
      </c>
      <c r="C17" s="183">
        <v>7</v>
      </c>
    </row>
  </sheetData>
  <sheetProtection/>
  <mergeCells count="3">
    <mergeCell ref="A1:B1"/>
    <mergeCell ref="A2:C2"/>
    <mergeCell ref="A3:C3"/>
  </mergeCells>
  <printOptions horizontalCentered="1"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N23" sqref="N23"/>
    </sheetView>
  </sheetViews>
  <sheetFormatPr defaultColWidth="9.140625" defaultRowHeight="15"/>
  <cols>
    <col min="1" max="1" width="46.140625" style="0" customWidth="1"/>
    <col min="2" max="2" width="12.28125" style="0" customWidth="1"/>
    <col min="3" max="3" width="11.28125" style="47" bestFit="1" customWidth="1"/>
    <col min="4" max="4" width="14.7109375" style="184" customWidth="1"/>
    <col min="5" max="5" width="18.140625" style="184" customWidth="1"/>
  </cols>
  <sheetData>
    <row r="2" spans="1:5" ht="15.75">
      <c r="A2" s="232" t="s">
        <v>532</v>
      </c>
      <c r="B2" s="233"/>
      <c r="C2" s="233"/>
      <c r="D2" s="235"/>
      <c r="E2" s="235"/>
    </row>
    <row r="3" spans="1:5" ht="16.5" customHeight="1">
      <c r="A3" s="242" t="s">
        <v>118</v>
      </c>
      <c r="B3" s="242"/>
      <c r="C3" s="242"/>
      <c r="D3" s="235"/>
      <c r="E3" s="235"/>
    </row>
    <row r="4" spans="1:3" ht="19.5">
      <c r="A4" s="72"/>
      <c r="B4" s="73"/>
      <c r="C4" s="74"/>
    </row>
    <row r="5" spans="1:3" ht="19.5">
      <c r="A5" s="72"/>
      <c r="B5" s="73"/>
      <c r="C5" s="74"/>
    </row>
    <row r="6" spans="1:3" ht="19.5">
      <c r="A6" s="72"/>
      <c r="B6" s="73"/>
      <c r="C6" s="74"/>
    </row>
    <row r="7" spans="1:5" ht="15">
      <c r="A7" t="s">
        <v>533</v>
      </c>
      <c r="E7" s="96" t="s">
        <v>0</v>
      </c>
    </row>
    <row r="8" spans="1:5" ht="25.5">
      <c r="A8" s="75" t="s">
        <v>6</v>
      </c>
      <c r="B8" s="76" t="s">
        <v>7</v>
      </c>
      <c r="C8" s="77" t="s">
        <v>119</v>
      </c>
      <c r="D8" s="14" t="s">
        <v>408</v>
      </c>
      <c r="E8" s="185" t="s">
        <v>409</v>
      </c>
    </row>
    <row r="9" spans="1:5" s="82" customFormat="1" ht="15">
      <c r="A9" s="80" t="s">
        <v>419</v>
      </c>
      <c r="B9" s="81" t="s">
        <v>271</v>
      </c>
      <c r="C9" s="3"/>
      <c r="D9" s="186">
        <v>750000</v>
      </c>
      <c r="E9" s="186">
        <v>750000</v>
      </c>
    </row>
    <row r="10" spans="1:5" s="82" customFormat="1" ht="15">
      <c r="A10" s="80" t="s">
        <v>120</v>
      </c>
      <c r="B10" s="81" t="s">
        <v>45</v>
      </c>
      <c r="C10" s="3">
        <v>350000</v>
      </c>
      <c r="D10" s="186">
        <v>794812</v>
      </c>
      <c r="E10" s="186">
        <v>497481</v>
      </c>
    </row>
    <row r="11" spans="1:5" ht="15">
      <c r="A11" s="83" t="s">
        <v>121</v>
      </c>
      <c r="B11" s="81" t="s">
        <v>122</v>
      </c>
      <c r="C11" s="3">
        <v>250000</v>
      </c>
      <c r="D11" s="186"/>
      <c r="E11" s="186"/>
    </row>
    <row r="12" spans="1:5" ht="15">
      <c r="A12" s="83" t="s">
        <v>421</v>
      </c>
      <c r="B12" s="81" t="s">
        <v>122</v>
      </c>
      <c r="C12" s="3"/>
      <c r="D12" s="186">
        <v>8911383</v>
      </c>
      <c r="E12" s="186"/>
    </row>
    <row r="13" spans="1:5" ht="15">
      <c r="A13" s="83" t="s">
        <v>420</v>
      </c>
      <c r="B13" s="81" t="s">
        <v>122</v>
      </c>
      <c r="C13" s="3"/>
      <c r="D13" s="186">
        <v>98457</v>
      </c>
      <c r="E13" s="186">
        <v>98457</v>
      </c>
    </row>
    <row r="14" spans="1:5" ht="25.5">
      <c r="A14" s="83" t="s">
        <v>48</v>
      </c>
      <c r="B14" s="81" t="s">
        <v>49</v>
      </c>
      <c r="C14" s="3">
        <v>162000</v>
      </c>
      <c r="D14" s="186">
        <v>3049756</v>
      </c>
      <c r="E14" s="186">
        <v>363403</v>
      </c>
    </row>
    <row r="15" spans="1:5" s="85" customFormat="1" ht="15.75">
      <c r="A15" s="61" t="s">
        <v>50</v>
      </c>
      <c r="B15" s="84" t="s">
        <v>51</v>
      </c>
      <c r="C15" s="7">
        <f>SUM(C10:C14)</f>
        <v>762000</v>
      </c>
      <c r="D15" s="187">
        <f>SUM(D9:D14)</f>
        <v>13604408</v>
      </c>
      <c r="E15" s="187">
        <f>SUM(E9:E14)</f>
        <v>1709341</v>
      </c>
    </row>
    <row r="16" spans="1:5" ht="15">
      <c r="A16" s="80" t="s">
        <v>123</v>
      </c>
      <c r="B16" s="81" t="s">
        <v>53</v>
      </c>
      <c r="C16" s="3">
        <v>10000000</v>
      </c>
      <c r="D16" s="186">
        <v>10000000</v>
      </c>
      <c r="E16" s="186"/>
    </row>
    <row r="17" spans="1:5" ht="15">
      <c r="A17" s="80" t="s">
        <v>422</v>
      </c>
      <c r="B17" s="81" t="s">
        <v>53</v>
      </c>
      <c r="C17" s="3"/>
      <c r="D17" s="186">
        <v>3530184</v>
      </c>
      <c r="E17" s="186">
        <v>3530184</v>
      </c>
    </row>
    <row r="18" spans="1:5" ht="15">
      <c r="A18" s="80" t="s">
        <v>423</v>
      </c>
      <c r="B18" s="81" t="s">
        <v>53</v>
      </c>
      <c r="C18" s="3"/>
      <c r="D18" s="186">
        <v>799639</v>
      </c>
      <c r="E18" s="186"/>
    </row>
    <row r="19" spans="1:5" ht="25.5">
      <c r="A19" s="80" t="s">
        <v>54</v>
      </c>
      <c r="B19" s="81" t="s">
        <v>55</v>
      </c>
      <c r="C19" s="3">
        <v>3362108</v>
      </c>
      <c r="D19" s="186">
        <v>4531160</v>
      </c>
      <c r="E19" s="186">
        <v>953150</v>
      </c>
    </row>
    <row r="20" spans="1:5" s="85" customFormat="1" ht="15.75">
      <c r="A20" s="61" t="s">
        <v>56</v>
      </c>
      <c r="B20" s="84" t="s">
        <v>57</v>
      </c>
      <c r="C20" s="7">
        <f>SUM(C16:C19)</f>
        <v>13362108</v>
      </c>
      <c r="D20" s="187">
        <f>SUM(D16:D19)</f>
        <v>18860983</v>
      </c>
      <c r="E20" s="187">
        <f>SUM(E16:E19)</f>
        <v>4483334</v>
      </c>
    </row>
  </sheetData>
  <sheetProtection/>
  <mergeCells count="2">
    <mergeCell ref="A2:E2"/>
    <mergeCell ref="A3:E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L36" sqref="L36"/>
    </sheetView>
  </sheetViews>
  <sheetFormatPr defaultColWidth="9.140625" defaultRowHeight="15"/>
  <cols>
    <col min="1" max="1" width="41.8515625" style="0" customWidth="1"/>
    <col min="2" max="2" width="11.28125" style="0" customWidth="1"/>
    <col min="3" max="3" width="17.140625" style="0" customWidth="1"/>
    <col min="4" max="8" width="0" style="0" hidden="1" customWidth="1"/>
    <col min="9" max="9" width="17.421875" style="0" customWidth="1"/>
    <col min="10" max="10" width="20.57421875" style="188" customWidth="1"/>
  </cols>
  <sheetData>
    <row r="1" spans="1:3" ht="15">
      <c r="A1" s="231"/>
      <c r="B1" s="231"/>
      <c r="C1" s="231"/>
    </row>
    <row r="2" spans="1:10" ht="15.75">
      <c r="A2" s="232" t="s">
        <v>532</v>
      </c>
      <c r="B2" s="233"/>
      <c r="C2" s="233"/>
      <c r="D2" s="233"/>
      <c r="E2" s="233"/>
      <c r="F2" s="243"/>
      <c r="G2" s="236"/>
      <c r="H2" s="236"/>
      <c r="I2" s="236"/>
      <c r="J2" s="236"/>
    </row>
    <row r="3" spans="1:10" ht="20.25" customHeight="1">
      <c r="A3" s="242" t="s">
        <v>124</v>
      </c>
      <c r="B3" s="242"/>
      <c r="C3" s="242"/>
      <c r="D3" s="242"/>
      <c r="E3" s="242"/>
      <c r="F3" s="242"/>
      <c r="G3" s="242"/>
      <c r="H3" s="242"/>
      <c r="I3" s="242"/>
      <c r="J3" s="236"/>
    </row>
    <row r="4" ht="19.5">
      <c r="A4" s="86"/>
    </row>
    <row r="5" ht="19.5">
      <c r="A5" s="86"/>
    </row>
    <row r="6" ht="19.5">
      <c r="A6" s="86"/>
    </row>
    <row r="7" ht="19.5">
      <c r="A7" s="86"/>
    </row>
    <row r="8" spans="1:10" ht="15">
      <c r="A8" t="s">
        <v>534</v>
      </c>
      <c r="J8" s="195" t="s">
        <v>0</v>
      </c>
    </row>
    <row r="9" spans="1:10" ht="39">
      <c r="A9" s="75" t="s">
        <v>6</v>
      </c>
      <c r="B9" s="76" t="s">
        <v>7</v>
      </c>
      <c r="C9" s="87" t="s">
        <v>119</v>
      </c>
      <c r="D9" s="88" t="s">
        <v>125</v>
      </c>
      <c r="E9" s="88" t="s">
        <v>125</v>
      </c>
      <c r="F9" s="88" t="s">
        <v>125</v>
      </c>
      <c r="G9" s="88" t="s">
        <v>125</v>
      </c>
      <c r="H9" s="89" t="s">
        <v>126</v>
      </c>
      <c r="I9" s="171" t="s">
        <v>70</v>
      </c>
      <c r="J9" s="189" t="s">
        <v>408</v>
      </c>
    </row>
    <row r="10" spans="1:10" ht="15" hidden="1">
      <c r="A10" s="2"/>
      <c r="B10" s="2"/>
      <c r="C10" s="2"/>
      <c r="D10" s="2"/>
      <c r="E10" s="2"/>
      <c r="F10" s="2"/>
      <c r="G10" s="2"/>
      <c r="H10" s="90"/>
      <c r="I10" s="91"/>
      <c r="J10" s="190"/>
    </row>
    <row r="11" spans="1:10" ht="15" hidden="1">
      <c r="A11" s="2"/>
      <c r="B11" s="2"/>
      <c r="C11" s="2"/>
      <c r="D11" s="2"/>
      <c r="E11" s="2"/>
      <c r="F11" s="2"/>
      <c r="G11" s="2"/>
      <c r="H11" s="90"/>
      <c r="I11" s="91"/>
      <c r="J11" s="190"/>
    </row>
    <row r="12" spans="1:10" ht="15" hidden="1">
      <c r="A12" s="2"/>
      <c r="B12" s="2"/>
      <c r="C12" s="2"/>
      <c r="D12" s="2"/>
      <c r="E12" s="2"/>
      <c r="F12" s="2"/>
      <c r="G12" s="2"/>
      <c r="H12" s="90"/>
      <c r="I12" s="91"/>
      <c r="J12" s="190"/>
    </row>
    <row r="13" spans="1:10" ht="15" hidden="1">
      <c r="A13" s="2"/>
      <c r="B13" s="2"/>
      <c r="C13" s="2"/>
      <c r="D13" s="2"/>
      <c r="E13" s="2"/>
      <c r="F13" s="2"/>
      <c r="G13" s="2"/>
      <c r="H13" s="90"/>
      <c r="I13" s="91"/>
      <c r="J13" s="190"/>
    </row>
    <row r="14" spans="1:10" ht="15">
      <c r="A14" s="78" t="s">
        <v>127</v>
      </c>
      <c r="B14" s="75" t="s">
        <v>40</v>
      </c>
      <c r="C14" s="5">
        <v>5801000</v>
      </c>
      <c r="D14" s="2"/>
      <c r="E14" s="2"/>
      <c r="F14" s="2"/>
      <c r="G14" s="2"/>
      <c r="H14" s="90"/>
      <c r="I14" s="194">
        <v>5446616</v>
      </c>
      <c r="J14" s="193">
        <v>3767897</v>
      </c>
    </row>
    <row r="15" spans="1:10" ht="15" hidden="1">
      <c r="A15" s="78"/>
      <c r="B15" s="75"/>
      <c r="C15" s="2"/>
      <c r="D15" s="2"/>
      <c r="E15" s="2"/>
      <c r="F15" s="2"/>
      <c r="G15" s="2"/>
      <c r="H15" s="90"/>
      <c r="I15" s="91"/>
      <c r="J15" s="190"/>
    </row>
    <row r="16" spans="1:10" ht="15" hidden="1">
      <c r="A16" s="78"/>
      <c r="B16" s="75"/>
      <c r="C16" s="2"/>
      <c r="D16" s="2"/>
      <c r="E16" s="2"/>
      <c r="F16" s="2"/>
      <c r="G16" s="2"/>
      <c r="H16" s="90"/>
      <c r="I16" s="91"/>
      <c r="J16" s="190"/>
    </row>
    <row r="17" spans="1:10" ht="15" hidden="1">
      <c r="A17" s="78"/>
      <c r="B17" s="75"/>
      <c r="C17" s="2"/>
      <c r="D17" s="2"/>
      <c r="E17" s="2"/>
      <c r="F17" s="2"/>
      <c r="G17" s="2"/>
      <c r="H17" s="90"/>
      <c r="I17" s="91"/>
      <c r="J17" s="190"/>
    </row>
    <row r="18" spans="1:10" ht="15" hidden="1">
      <c r="A18" s="78"/>
      <c r="B18" s="75"/>
      <c r="C18" s="2"/>
      <c r="D18" s="2"/>
      <c r="E18" s="2"/>
      <c r="F18" s="2"/>
      <c r="G18" s="2"/>
      <c r="H18" s="90"/>
      <c r="I18" s="91"/>
      <c r="J18" s="190"/>
    </row>
    <row r="19" spans="1:10" ht="15">
      <c r="A19" s="78" t="s">
        <v>128</v>
      </c>
      <c r="B19" s="75" t="s">
        <v>40</v>
      </c>
      <c r="C19" s="4">
        <v>0</v>
      </c>
      <c r="D19" s="2"/>
      <c r="E19" s="2"/>
      <c r="F19" s="2"/>
      <c r="G19" s="2"/>
      <c r="H19" s="90"/>
      <c r="I19" s="192">
        <v>0</v>
      </c>
      <c r="J19" s="191">
        <v>0</v>
      </c>
    </row>
    <row r="20" spans="1:10" ht="15">
      <c r="A20" s="2"/>
      <c r="B20" s="2"/>
      <c r="C20" s="2"/>
      <c r="I20" s="91"/>
      <c r="J20" s="190"/>
    </row>
  </sheetData>
  <sheetProtection/>
  <mergeCells count="3">
    <mergeCell ref="A1:C1"/>
    <mergeCell ref="A2:J2"/>
    <mergeCell ref="A3:J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59.00390625" style="0" customWidth="1"/>
    <col min="2" max="2" width="10.8515625" style="0" customWidth="1"/>
    <col min="3" max="3" width="15.421875" style="47" customWidth="1"/>
    <col min="4" max="4" width="15.7109375" style="188" customWidth="1"/>
    <col min="5" max="5" width="13.8515625" style="188" customWidth="1"/>
  </cols>
  <sheetData>
    <row r="1" spans="1:5" ht="15">
      <c r="A1" s="231"/>
      <c r="B1" s="231"/>
      <c r="C1" s="231"/>
      <c r="D1" s="236"/>
      <c r="E1" s="236"/>
    </row>
    <row r="2" spans="1:5" ht="15">
      <c r="A2" s="214"/>
      <c r="B2" s="214"/>
      <c r="C2" s="214"/>
      <c r="D2" s="215"/>
      <c r="E2" s="215"/>
    </row>
    <row r="3" spans="1:5" ht="18.75">
      <c r="A3" s="244" t="s">
        <v>535</v>
      </c>
      <c r="B3" s="244"/>
      <c r="C3" s="244"/>
      <c r="D3" s="236"/>
      <c r="E3" s="236"/>
    </row>
    <row r="4" spans="1:5" ht="15.75">
      <c r="A4" s="237" t="s">
        <v>130</v>
      </c>
      <c r="B4" s="237"/>
      <c r="C4" s="237"/>
      <c r="D4" s="236"/>
      <c r="E4" s="236"/>
    </row>
    <row r="5" spans="1:3" ht="19.5">
      <c r="A5" s="92"/>
      <c r="B5" s="93"/>
      <c r="C5" s="94"/>
    </row>
    <row r="6" spans="1:3" ht="19.5">
      <c r="A6" s="92"/>
      <c r="B6" s="93"/>
      <c r="C6" s="94"/>
    </row>
    <row r="7" spans="1:3" ht="19.5">
      <c r="A7" s="92"/>
      <c r="B7" s="93"/>
      <c r="C7" s="94"/>
    </row>
    <row r="8" spans="1:3" ht="19.5">
      <c r="A8" s="92"/>
      <c r="B8" s="93"/>
      <c r="C8" s="94"/>
    </row>
    <row r="9" spans="1:5" ht="15">
      <c r="A9" s="95" t="s">
        <v>536</v>
      </c>
      <c r="E9" s="96" t="s">
        <v>0</v>
      </c>
    </row>
    <row r="10" spans="1:5" ht="48" customHeight="1">
      <c r="A10" s="4" t="s">
        <v>131</v>
      </c>
      <c r="B10" s="76" t="s">
        <v>7</v>
      </c>
      <c r="C10" s="170" t="s">
        <v>1</v>
      </c>
      <c r="D10" s="189" t="s">
        <v>408</v>
      </c>
      <c r="E10" s="197" t="s">
        <v>409</v>
      </c>
    </row>
    <row r="11" spans="1:5" s="100" customFormat="1" ht="12.75">
      <c r="A11" s="98" t="s">
        <v>133</v>
      </c>
      <c r="B11" s="83" t="s">
        <v>134</v>
      </c>
      <c r="C11" s="99">
        <v>144000</v>
      </c>
      <c r="D11" s="198"/>
      <c r="E11" s="198"/>
    </row>
    <row r="12" spans="1:5" ht="15">
      <c r="A12" s="80" t="s">
        <v>135</v>
      </c>
      <c r="B12" s="81" t="s">
        <v>30</v>
      </c>
      <c r="C12" s="3"/>
      <c r="D12" s="190"/>
      <c r="E12" s="190"/>
    </row>
    <row r="13" spans="1:5" ht="15">
      <c r="A13" s="80" t="s">
        <v>136</v>
      </c>
      <c r="B13" s="81" t="s">
        <v>30</v>
      </c>
      <c r="C13" s="3"/>
      <c r="D13" s="190"/>
      <c r="E13" s="190"/>
    </row>
    <row r="14" spans="1:5" ht="15">
      <c r="A14" s="80" t="s">
        <v>137</v>
      </c>
      <c r="B14" s="81" t="s">
        <v>30</v>
      </c>
      <c r="C14" s="3"/>
      <c r="D14" s="190"/>
      <c r="E14" s="190"/>
    </row>
    <row r="15" spans="1:5" ht="25.5">
      <c r="A15" s="80" t="s">
        <v>138</v>
      </c>
      <c r="B15" s="81" t="s">
        <v>30</v>
      </c>
      <c r="C15" s="3"/>
      <c r="D15" s="190"/>
      <c r="E15" s="190"/>
    </row>
    <row r="16" spans="1:5" ht="15">
      <c r="A16" s="80" t="s">
        <v>139</v>
      </c>
      <c r="B16" s="81" t="s">
        <v>30</v>
      </c>
      <c r="C16" s="3"/>
      <c r="D16" s="190"/>
      <c r="E16" s="190"/>
    </row>
    <row r="17" spans="1:5" ht="15">
      <c r="A17" s="80" t="s">
        <v>140</v>
      </c>
      <c r="B17" s="81" t="s">
        <v>30</v>
      </c>
      <c r="C17" s="3"/>
      <c r="D17" s="190"/>
      <c r="E17" s="190"/>
    </row>
    <row r="18" spans="1:5" ht="15">
      <c r="A18" s="80" t="s">
        <v>141</v>
      </c>
      <c r="B18" s="81" t="s">
        <v>30</v>
      </c>
      <c r="C18" s="3"/>
      <c r="D18" s="190"/>
      <c r="E18" s="190"/>
    </row>
    <row r="19" spans="1:5" ht="15">
      <c r="A19" s="80" t="s">
        <v>142</v>
      </c>
      <c r="B19" s="81" t="s">
        <v>30</v>
      </c>
      <c r="C19" s="3"/>
      <c r="D19" s="190"/>
      <c r="E19" s="190"/>
    </row>
    <row r="20" spans="1:5" ht="25.5">
      <c r="A20" s="80" t="s">
        <v>143</v>
      </c>
      <c r="B20" s="81" t="s">
        <v>30</v>
      </c>
      <c r="C20" s="3">
        <v>1826268</v>
      </c>
      <c r="D20" s="190">
        <v>1970268</v>
      </c>
      <c r="E20" s="190">
        <v>1498285</v>
      </c>
    </row>
    <row r="21" spans="1:5" ht="25.5">
      <c r="A21" s="80" t="s">
        <v>144</v>
      </c>
      <c r="B21" s="81" t="s">
        <v>30</v>
      </c>
      <c r="C21" s="3"/>
      <c r="D21" s="190"/>
      <c r="E21" s="190"/>
    </row>
    <row r="22" spans="1:5" ht="15">
      <c r="A22" s="101" t="s">
        <v>145</v>
      </c>
      <c r="B22" s="102" t="s">
        <v>30</v>
      </c>
      <c r="C22" s="5">
        <f>SUM(C12:C21)</f>
        <v>1826268</v>
      </c>
      <c r="D22" s="191">
        <f>SUM(D20:D21)</f>
        <v>1970268</v>
      </c>
      <c r="E22" s="191">
        <f>SUM(E20)</f>
        <v>1498285</v>
      </c>
    </row>
    <row r="23" spans="1:5" s="85" customFormat="1" ht="15.75">
      <c r="A23" s="103" t="s">
        <v>31</v>
      </c>
      <c r="B23" s="84" t="s">
        <v>32</v>
      </c>
      <c r="C23" s="7">
        <f>SUM(C22)</f>
        <v>1826268</v>
      </c>
      <c r="D23" s="59">
        <f>SUM(D22)</f>
        <v>1970268</v>
      </c>
      <c r="E23" s="59">
        <f>SUM(E22)</f>
        <v>1498285</v>
      </c>
    </row>
  </sheetData>
  <sheetProtection/>
  <mergeCells count="3">
    <mergeCell ref="A1:E1"/>
    <mergeCell ref="A3:E3"/>
    <mergeCell ref="A4:E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P56"/>
  <sheetViews>
    <sheetView zoomScalePageLayoutView="0" workbookViewId="0" topLeftCell="A1">
      <selection activeCell="A4" sqref="A4:E4"/>
    </sheetView>
  </sheetViews>
  <sheetFormatPr defaultColWidth="9.140625" defaultRowHeight="15"/>
  <cols>
    <col min="1" max="1" width="45.421875" style="0" customWidth="1"/>
    <col min="2" max="2" width="11.421875" style="0" customWidth="1"/>
    <col min="3" max="3" width="13.00390625" style="47" customWidth="1"/>
    <col min="4" max="4" width="14.00390625" style="1" customWidth="1"/>
    <col min="5" max="5" width="12.8515625" style="1" customWidth="1"/>
  </cols>
  <sheetData>
    <row r="3" spans="1:5" ht="15">
      <c r="A3" s="231"/>
      <c r="B3" s="231"/>
      <c r="C3" s="231"/>
      <c r="D3" s="236"/>
      <c r="E3" s="236"/>
    </row>
    <row r="4" spans="1:5" ht="18.75">
      <c r="A4" s="244" t="s">
        <v>535</v>
      </c>
      <c r="B4" s="244"/>
      <c r="C4" s="244"/>
      <c r="D4" s="236"/>
      <c r="E4" s="236"/>
    </row>
    <row r="5" spans="1:5" ht="19.5">
      <c r="A5" s="242" t="s">
        <v>146</v>
      </c>
      <c r="B5" s="231"/>
      <c r="C5" s="231"/>
      <c r="D5" s="236"/>
      <c r="E5" s="236"/>
    </row>
    <row r="6" spans="1:3" ht="19.5" hidden="1">
      <c r="A6" s="72"/>
      <c r="B6" s="73"/>
      <c r="C6" s="74"/>
    </row>
    <row r="7" spans="1:3" ht="19.5" hidden="1">
      <c r="A7" s="72"/>
      <c r="B7" s="73"/>
      <c r="C7" s="74"/>
    </row>
    <row r="8" spans="1:3" ht="19.5">
      <c r="A8" s="72"/>
      <c r="B8" s="73"/>
      <c r="C8" s="74"/>
    </row>
    <row r="9" spans="1:3" ht="19.5">
      <c r="A9" s="72"/>
      <c r="B9" s="73"/>
      <c r="C9" s="74"/>
    </row>
    <row r="10" spans="1:3" ht="19.5">
      <c r="A10" s="72"/>
      <c r="B10" s="73"/>
      <c r="C10" s="74"/>
    </row>
    <row r="11" spans="1:3" ht="19.5">
      <c r="A11" s="72"/>
      <c r="B11" s="73"/>
      <c r="C11" s="74"/>
    </row>
    <row r="12" spans="1:5" ht="15">
      <c r="A12" s="95" t="s">
        <v>537</v>
      </c>
      <c r="E12" s="199" t="s">
        <v>0</v>
      </c>
    </row>
    <row r="13" spans="1:5" ht="43.5" customHeight="1">
      <c r="A13" s="4" t="s">
        <v>131</v>
      </c>
      <c r="B13" s="76" t="s">
        <v>7</v>
      </c>
      <c r="C13" s="97" t="s">
        <v>1</v>
      </c>
      <c r="D13" s="171" t="s">
        <v>408</v>
      </c>
      <c r="E13" s="171" t="s">
        <v>409</v>
      </c>
    </row>
    <row r="14" spans="1:5" ht="15" hidden="1">
      <c r="A14" s="80" t="s">
        <v>147</v>
      </c>
      <c r="B14" s="81" t="s">
        <v>148</v>
      </c>
      <c r="C14" s="3"/>
      <c r="D14" s="23"/>
      <c r="E14" s="23"/>
    </row>
    <row r="15" spans="1:5" ht="15" hidden="1">
      <c r="A15" s="80" t="s">
        <v>149</v>
      </c>
      <c r="B15" s="81" t="s">
        <v>148</v>
      </c>
      <c r="C15" s="3"/>
      <c r="D15" s="23"/>
      <c r="E15" s="23"/>
    </row>
    <row r="16" spans="1:5" ht="25.5" hidden="1">
      <c r="A16" s="80" t="s">
        <v>150</v>
      </c>
      <c r="B16" s="81" t="s">
        <v>148</v>
      </c>
      <c r="C16" s="3"/>
      <c r="D16" s="23"/>
      <c r="E16" s="23"/>
    </row>
    <row r="17" spans="1:5" ht="15" hidden="1">
      <c r="A17" s="80" t="s">
        <v>151</v>
      </c>
      <c r="B17" s="81" t="s">
        <v>148</v>
      </c>
      <c r="C17" s="3"/>
      <c r="D17" s="23"/>
      <c r="E17" s="23"/>
    </row>
    <row r="18" spans="1:5" ht="15" hidden="1">
      <c r="A18" s="80" t="s">
        <v>152</v>
      </c>
      <c r="B18" s="81" t="s">
        <v>148</v>
      </c>
      <c r="C18" s="3"/>
      <c r="D18" s="23"/>
      <c r="E18" s="23"/>
    </row>
    <row r="19" spans="1:5" ht="15" hidden="1">
      <c r="A19" s="80" t="s">
        <v>153</v>
      </c>
      <c r="B19" s="81" t="s">
        <v>148</v>
      </c>
      <c r="C19" s="3"/>
      <c r="D19" s="23"/>
      <c r="E19" s="23"/>
    </row>
    <row r="20" spans="1:5" ht="15" hidden="1">
      <c r="A20" s="80" t="s">
        <v>154</v>
      </c>
      <c r="B20" s="81" t="s">
        <v>148</v>
      </c>
      <c r="C20" s="3"/>
      <c r="D20" s="23"/>
      <c r="E20" s="23"/>
    </row>
    <row r="21" spans="1:5" ht="15" hidden="1">
      <c r="A21" s="80" t="s">
        <v>155</v>
      </c>
      <c r="B21" s="81" t="s">
        <v>148</v>
      </c>
      <c r="C21" s="3"/>
      <c r="D21" s="23"/>
      <c r="E21" s="23"/>
    </row>
    <row r="22" spans="1:5" ht="25.5" hidden="1">
      <c r="A22" s="80" t="s">
        <v>156</v>
      </c>
      <c r="B22" s="81" t="s">
        <v>148</v>
      </c>
      <c r="C22" s="3"/>
      <c r="D22" s="23"/>
      <c r="E22" s="23"/>
    </row>
    <row r="23" spans="1:5" ht="25.5" hidden="1">
      <c r="A23" s="80" t="s">
        <v>157</v>
      </c>
      <c r="B23" s="81" t="s">
        <v>148</v>
      </c>
      <c r="C23" s="3"/>
      <c r="D23" s="23"/>
      <c r="E23" s="23"/>
    </row>
    <row r="24" spans="1:5" ht="25.5" hidden="1">
      <c r="A24" s="101" t="s">
        <v>158</v>
      </c>
      <c r="B24" s="79" t="s">
        <v>148</v>
      </c>
      <c r="C24" s="3"/>
      <c r="D24" s="23"/>
      <c r="E24" s="23"/>
    </row>
    <row r="25" spans="1:5" ht="15" hidden="1">
      <c r="A25" s="80" t="s">
        <v>147</v>
      </c>
      <c r="B25" s="81" t="s">
        <v>159</v>
      </c>
      <c r="C25" s="3"/>
      <c r="D25" s="23"/>
      <c r="E25" s="23"/>
    </row>
    <row r="26" spans="1:5" ht="15" hidden="1">
      <c r="A26" s="80" t="s">
        <v>149</v>
      </c>
      <c r="B26" s="81" t="s">
        <v>159</v>
      </c>
      <c r="C26" s="3"/>
      <c r="D26" s="23"/>
      <c r="E26" s="23"/>
    </row>
    <row r="27" spans="1:5" ht="25.5" hidden="1">
      <c r="A27" s="80" t="s">
        <v>150</v>
      </c>
      <c r="B27" s="81" t="s">
        <v>159</v>
      </c>
      <c r="C27" s="3"/>
      <c r="D27" s="23"/>
      <c r="E27" s="23"/>
    </row>
    <row r="28" spans="1:5" ht="15" hidden="1">
      <c r="A28" s="80" t="s">
        <v>151</v>
      </c>
      <c r="B28" s="81" t="s">
        <v>159</v>
      </c>
      <c r="C28" s="3"/>
      <c r="D28" s="23"/>
      <c r="E28" s="23"/>
    </row>
    <row r="29" spans="1:5" ht="15" hidden="1">
      <c r="A29" s="80" t="s">
        <v>152</v>
      </c>
      <c r="B29" s="81" t="s">
        <v>159</v>
      </c>
      <c r="C29" s="3"/>
      <c r="D29" s="23"/>
      <c r="E29" s="23"/>
    </row>
    <row r="30" spans="1:5" ht="15" hidden="1">
      <c r="A30" s="80" t="s">
        <v>153</v>
      </c>
      <c r="B30" s="81" t="s">
        <v>159</v>
      </c>
      <c r="C30" s="3"/>
      <c r="D30" s="23"/>
      <c r="E30" s="23"/>
    </row>
    <row r="31" spans="1:5" ht="15" hidden="1">
      <c r="A31" s="80" t="s">
        <v>154</v>
      </c>
      <c r="B31" s="81" t="s">
        <v>159</v>
      </c>
      <c r="C31" s="3"/>
      <c r="D31" s="23"/>
      <c r="E31" s="23"/>
    </row>
    <row r="32" spans="1:5" ht="15" hidden="1">
      <c r="A32" s="80" t="s">
        <v>155</v>
      </c>
      <c r="B32" s="81" t="s">
        <v>159</v>
      </c>
      <c r="C32" s="3"/>
      <c r="D32" s="23"/>
      <c r="E32" s="23"/>
    </row>
    <row r="33" spans="1:5" ht="25.5" hidden="1">
      <c r="A33" s="80" t="s">
        <v>156</v>
      </c>
      <c r="B33" s="81" t="s">
        <v>159</v>
      </c>
      <c r="C33" s="3"/>
      <c r="D33" s="23"/>
      <c r="E33" s="23"/>
    </row>
    <row r="34" spans="1:5" ht="25.5" hidden="1">
      <c r="A34" s="80" t="s">
        <v>157</v>
      </c>
      <c r="B34" s="81" t="s">
        <v>159</v>
      </c>
      <c r="C34" s="3"/>
      <c r="D34" s="23"/>
      <c r="E34" s="23"/>
    </row>
    <row r="35" spans="1:5" ht="25.5" hidden="1">
      <c r="A35" s="101" t="s">
        <v>160</v>
      </c>
      <c r="B35" s="79" t="s">
        <v>159</v>
      </c>
      <c r="C35" s="5"/>
      <c r="D35" s="23"/>
      <c r="E35" s="23"/>
    </row>
    <row r="36" spans="1:5" ht="15">
      <c r="A36" s="80" t="s">
        <v>147</v>
      </c>
      <c r="B36" s="81" t="s">
        <v>36</v>
      </c>
      <c r="C36" s="3"/>
      <c r="D36" s="190">
        <v>50000</v>
      </c>
      <c r="E36" s="190">
        <v>50000</v>
      </c>
    </row>
    <row r="37" spans="1:5" ht="15">
      <c r="A37" s="80" t="s">
        <v>154</v>
      </c>
      <c r="B37" s="81" t="s">
        <v>36</v>
      </c>
      <c r="C37" s="3">
        <v>122400</v>
      </c>
      <c r="D37" s="190">
        <v>178814</v>
      </c>
      <c r="E37" s="190">
        <v>178814</v>
      </c>
    </row>
    <row r="38" spans="1:5" ht="15">
      <c r="A38" s="80" t="s">
        <v>155</v>
      </c>
      <c r="B38" s="81" t="s">
        <v>36</v>
      </c>
      <c r="C38" s="3">
        <v>133370</v>
      </c>
      <c r="D38" s="190">
        <v>99350</v>
      </c>
      <c r="E38" s="190">
        <v>99350</v>
      </c>
    </row>
    <row r="39" spans="1:5" ht="25.5">
      <c r="A39" s="101" t="s">
        <v>35</v>
      </c>
      <c r="B39" s="79" t="s">
        <v>36</v>
      </c>
      <c r="C39" s="5">
        <v>255770</v>
      </c>
      <c r="D39" s="191">
        <f>SUM(D36:D38)</f>
        <v>328164</v>
      </c>
      <c r="E39" s="191">
        <f>SUM(E36:E38)</f>
        <v>328164</v>
      </c>
    </row>
    <row r="40" spans="1:5" ht="15" hidden="1">
      <c r="A40" s="80" t="s">
        <v>161</v>
      </c>
      <c r="B40" s="83" t="s">
        <v>162</v>
      </c>
      <c r="C40" s="3"/>
      <c r="D40" s="190"/>
      <c r="E40" s="190"/>
    </row>
    <row r="41" spans="1:5" ht="15" hidden="1">
      <c r="A41" s="80" t="s">
        <v>163</v>
      </c>
      <c r="B41" s="83" t="s">
        <v>162</v>
      </c>
      <c r="C41" s="3"/>
      <c r="D41" s="190"/>
      <c r="E41" s="190"/>
    </row>
    <row r="42" spans="1:5" ht="15" hidden="1">
      <c r="A42" s="80" t="s">
        <v>164</v>
      </c>
      <c r="B42" s="83" t="s">
        <v>162</v>
      </c>
      <c r="C42" s="3"/>
      <c r="D42" s="190"/>
      <c r="E42" s="190"/>
    </row>
    <row r="43" spans="1:5" ht="15" hidden="1">
      <c r="A43" s="83" t="s">
        <v>165</v>
      </c>
      <c r="B43" s="83" t="s">
        <v>162</v>
      </c>
      <c r="C43" s="3"/>
      <c r="D43" s="190"/>
      <c r="E43" s="190"/>
    </row>
    <row r="44" spans="1:5" ht="25.5" hidden="1">
      <c r="A44" s="83" t="s">
        <v>166</v>
      </c>
      <c r="B44" s="83" t="s">
        <v>162</v>
      </c>
      <c r="C44" s="3"/>
      <c r="D44" s="190"/>
      <c r="E44" s="190"/>
    </row>
    <row r="45" spans="1:5" ht="25.5" hidden="1">
      <c r="A45" s="83" t="s">
        <v>167</v>
      </c>
      <c r="B45" s="83" t="s">
        <v>162</v>
      </c>
      <c r="C45" s="3"/>
      <c r="D45" s="190"/>
      <c r="E45" s="190"/>
    </row>
    <row r="46" spans="1:5" ht="15" hidden="1">
      <c r="A46" s="80" t="s">
        <v>168</v>
      </c>
      <c r="B46" s="83" t="s">
        <v>162</v>
      </c>
      <c r="C46" s="3"/>
      <c r="D46" s="190"/>
      <c r="E46" s="190"/>
    </row>
    <row r="47" spans="1:5" ht="15" hidden="1">
      <c r="A47" s="80" t="s">
        <v>169</v>
      </c>
      <c r="B47" s="83" t="s">
        <v>162</v>
      </c>
      <c r="C47" s="3"/>
      <c r="D47" s="190"/>
      <c r="E47" s="190"/>
    </row>
    <row r="48" spans="1:5" ht="15" hidden="1">
      <c r="A48" s="80" t="s">
        <v>170</v>
      </c>
      <c r="B48" s="83" t="s">
        <v>162</v>
      </c>
      <c r="C48" s="3"/>
      <c r="D48" s="190"/>
      <c r="E48" s="190"/>
    </row>
    <row r="49" spans="1:5" ht="15" hidden="1">
      <c r="A49" s="80" t="s">
        <v>171</v>
      </c>
      <c r="B49" s="83" t="s">
        <v>162</v>
      </c>
      <c r="C49" s="3"/>
      <c r="D49" s="190"/>
      <c r="E49" s="190"/>
    </row>
    <row r="50" spans="1:5" ht="25.5" hidden="1">
      <c r="A50" s="101" t="s">
        <v>172</v>
      </c>
      <c r="B50" s="79" t="s">
        <v>162</v>
      </c>
      <c r="C50" s="3"/>
      <c r="D50" s="190"/>
      <c r="E50" s="190"/>
    </row>
    <row r="51" spans="1:5" ht="15">
      <c r="A51" s="80" t="s">
        <v>161</v>
      </c>
      <c r="B51" s="83" t="s">
        <v>38</v>
      </c>
      <c r="C51" s="3"/>
      <c r="D51" s="190"/>
      <c r="E51" s="190"/>
    </row>
    <row r="52" spans="1:5" ht="15">
      <c r="A52" s="80" t="s">
        <v>163</v>
      </c>
      <c r="B52" s="83" t="s">
        <v>40</v>
      </c>
      <c r="C52" s="3">
        <v>250000</v>
      </c>
      <c r="D52" s="190">
        <v>500000</v>
      </c>
      <c r="E52" s="190">
        <v>337000</v>
      </c>
    </row>
    <row r="53" spans="1:5" ht="25.5">
      <c r="A53" s="78" t="s">
        <v>173</v>
      </c>
      <c r="B53" s="79" t="s">
        <v>38</v>
      </c>
      <c r="C53" s="5">
        <f>SUM(C36:C52)</f>
        <v>761540</v>
      </c>
      <c r="D53" s="191">
        <f>SUM(D51:D52)</f>
        <v>500000</v>
      </c>
      <c r="E53" s="191">
        <f>SUM(E51:E52)</f>
        <v>337000</v>
      </c>
    </row>
    <row r="54" spans="1:5" ht="15">
      <c r="A54" s="80" t="s">
        <v>424</v>
      </c>
      <c r="B54" s="83" t="s">
        <v>290</v>
      </c>
      <c r="C54" s="196"/>
      <c r="D54" s="190">
        <v>100000</v>
      </c>
      <c r="E54" s="190">
        <v>73500</v>
      </c>
    </row>
    <row r="55" spans="1:16" ht="15">
      <c r="A55" s="80" t="s">
        <v>425</v>
      </c>
      <c r="B55" s="83" t="s">
        <v>59</v>
      </c>
      <c r="C55" s="196"/>
      <c r="D55" s="190">
        <v>300000</v>
      </c>
      <c r="E55" s="190">
        <v>300000</v>
      </c>
      <c r="N55" s="1"/>
      <c r="O55" s="1"/>
      <c r="P55" s="1"/>
    </row>
    <row r="56" spans="1:5" s="115" customFormat="1" ht="14.25">
      <c r="A56" s="40" t="s">
        <v>426</v>
      </c>
      <c r="B56" s="40" t="s">
        <v>61</v>
      </c>
      <c r="C56" s="191"/>
      <c r="D56" s="191">
        <f>SUM(D54:D55)</f>
        <v>400000</v>
      </c>
      <c r="E56" s="191">
        <f>SUM(E54:E55)</f>
        <v>373500</v>
      </c>
    </row>
  </sheetData>
  <sheetProtection/>
  <mergeCells count="3">
    <mergeCell ref="A3:E3"/>
    <mergeCell ref="A4:E4"/>
    <mergeCell ref="A5:E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H13" sqref="G13:H13"/>
    </sheetView>
  </sheetViews>
  <sheetFormatPr defaultColWidth="9.140625" defaultRowHeight="15"/>
  <cols>
    <col min="1" max="1" width="54.140625" style="0" customWidth="1"/>
    <col min="2" max="2" width="14.00390625" style="0" customWidth="1"/>
    <col min="3" max="3" width="13.7109375" style="47" customWidth="1"/>
    <col min="4" max="4" width="13.57421875" style="0" customWidth="1"/>
  </cols>
  <sheetData>
    <row r="1" spans="1:3" ht="15">
      <c r="A1" s="231"/>
      <c r="B1" s="231"/>
      <c r="C1" s="231"/>
    </row>
    <row r="2" spans="1:3" ht="15">
      <c r="A2" s="231" t="s">
        <v>174</v>
      </c>
      <c r="B2" s="231"/>
      <c r="C2" s="231"/>
    </row>
    <row r="3" spans="1:3" ht="18.75">
      <c r="A3" s="244" t="s">
        <v>129</v>
      </c>
      <c r="B3" s="244"/>
      <c r="C3" s="244"/>
    </row>
    <row r="4" spans="1:3" ht="15" hidden="1">
      <c r="A4" s="231"/>
      <c r="B4" s="231"/>
      <c r="C4" s="231"/>
    </row>
    <row r="5" spans="1:3" ht="15.75" hidden="1">
      <c r="A5" s="247" t="s">
        <v>175</v>
      </c>
      <c r="B5" s="246"/>
      <c r="C5" s="246"/>
    </row>
    <row r="6" spans="1:3" ht="16.5">
      <c r="A6" s="245" t="s">
        <v>176</v>
      </c>
      <c r="B6" s="246"/>
      <c r="C6" s="246"/>
    </row>
    <row r="9" spans="1:3" ht="15">
      <c r="A9" t="s">
        <v>538</v>
      </c>
      <c r="C9" s="96" t="s">
        <v>0</v>
      </c>
    </row>
    <row r="10" spans="1:3" ht="27" customHeight="1">
      <c r="A10" s="4" t="s">
        <v>131</v>
      </c>
      <c r="B10" s="76" t="s">
        <v>7</v>
      </c>
      <c r="C10" s="97" t="s">
        <v>132</v>
      </c>
    </row>
    <row r="11" spans="1:3" ht="15" hidden="1">
      <c r="A11" s="83" t="s">
        <v>177</v>
      </c>
      <c r="B11" s="83" t="s">
        <v>78</v>
      </c>
      <c r="C11" s="3"/>
    </row>
    <row r="12" spans="1:3" ht="15" hidden="1">
      <c r="A12" s="83" t="s">
        <v>178</v>
      </c>
      <c r="B12" s="83" t="s">
        <v>78</v>
      </c>
      <c r="C12" s="3"/>
    </row>
    <row r="13" spans="1:3" ht="21.75" customHeight="1">
      <c r="A13" s="83" t="s">
        <v>179</v>
      </c>
      <c r="B13" s="83" t="s">
        <v>78</v>
      </c>
      <c r="C13" s="3">
        <v>650000</v>
      </c>
    </row>
    <row r="14" spans="1:2" ht="15" hidden="1">
      <c r="A14" s="83" t="s">
        <v>180</v>
      </c>
      <c r="B14" s="83" t="s">
        <v>78</v>
      </c>
    </row>
    <row r="15" spans="1:3" ht="21.75" customHeight="1">
      <c r="A15" s="104" t="s">
        <v>77</v>
      </c>
      <c r="B15" s="79" t="s">
        <v>78</v>
      </c>
      <c r="C15" s="5">
        <f>SUM(C13:C14)</f>
        <v>650000</v>
      </c>
    </row>
    <row r="16" spans="1:3" ht="15" hidden="1">
      <c r="A16" s="83" t="s">
        <v>181</v>
      </c>
      <c r="B16" s="81" t="s">
        <v>182</v>
      </c>
      <c r="C16" s="3"/>
    </row>
    <row r="17" spans="1:3" ht="25.5" hidden="1">
      <c r="A17" s="105" t="s">
        <v>183</v>
      </c>
      <c r="B17" s="105" t="s">
        <v>182</v>
      </c>
      <c r="C17" s="3"/>
    </row>
    <row r="18" spans="1:3" ht="25.5" hidden="1">
      <c r="A18" s="105" t="s">
        <v>184</v>
      </c>
      <c r="B18" s="105" t="s">
        <v>182</v>
      </c>
      <c r="C18" s="3"/>
    </row>
    <row r="19" spans="1:3" ht="21" customHeight="1">
      <c r="A19" s="83" t="s">
        <v>185</v>
      </c>
      <c r="B19" s="81" t="s">
        <v>186</v>
      </c>
      <c r="C19" s="3">
        <v>1650000</v>
      </c>
    </row>
    <row r="20" spans="1:3" ht="30.75" customHeight="1">
      <c r="A20" s="106" t="s">
        <v>187</v>
      </c>
      <c r="B20" s="106" t="s">
        <v>186</v>
      </c>
      <c r="C20" s="3">
        <v>660000</v>
      </c>
    </row>
    <row r="21" spans="1:3" ht="25.5" hidden="1">
      <c r="A21" s="105" t="s">
        <v>188</v>
      </c>
      <c r="B21" s="105" t="s">
        <v>186</v>
      </c>
      <c r="C21" s="3"/>
    </row>
    <row r="22" spans="1:3" ht="15" hidden="1">
      <c r="A22" s="105" t="s">
        <v>189</v>
      </c>
      <c r="B22" s="105" t="s">
        <v>186</v>
      </c>
      <c r="C22" s="3"/>
    </row>
    <row r="23" spans="1:3" ht="15" hidden="1">
      <c r="A23" s="105" t="s">
        <v>190</v>
      </c>
      <c r="B23" s="105" t="s">
        <v>186</v>
      </c>
      <c r="C23" s="3"/>
    </row>
    <row r="24" spans="1:3" ht="15" hidden="1">
      <c r="A24" s="83" t="s">
        <v>191</v>
      </c>
      <c r="B24" s="81" t="s">
        <v>192</v>
      </c>
      <c r="C24" s="3"/>
    </row>
    <row r="25" spans="1:3" ht="15" hidden="1">
      <c r="A25" s="105" t="s">
        <v>193</v>
      </c>
      <c r="B25" s="105" t="s">
        <v>192</v>
      </c>
      <c r="C25" s="3"/>
    </row>
    <row r="26" spans="1:3" ht="15" hidden="1">
      <c r="A26" s="105" t="s">
        <v>194</v>
      </c>
      <c r="B26" s="105" t="s">
        <v>192</v>
      </c>
      <c r="C26" s="3"/>
    </row>
    <row r="27" spans="1:3" ht="23.25" customHeight="1">
      <c r="A27" s="104" t="s">
        <v>79</v>
      </c>
      <c r="B27" s="79" t="s">
        <v>80</v>
      </c>
      <c r="C27" s="5">
        <f>SUM(C19)</f>
        <v>1650000</v>
      </c>
    </row>
    <row r="28" spans="1:3" ht="15" hidden="1">
      <c r="A28" s="83" t="s">
        <v>195</v>
      </c>
      <c r="B28" s="83" t="s">
        <v>196</v>
      </c>
      <c r="C28" s="3"/>
    </row>
    <row r="29" spans="1:3" ht="15" hidden="1">
      <c r="A29" s="83" t="s">
        <v>197</v>
      </c>
      <c r="B29" s="83" t="s">
        <v>196</v>
      </c>
      <c r="C29" s="3"/>
    </row>
    <row r="30" spans="1:3" ht="15" hidden="1">
      <c r="A30" s="83" t="s">
        <v>198</v>
      </c>
      <c r="B30" s="83" t="s">
        <v>196</v>
      </c>
      <c r="C30" s="3"/>
    </row>
    <row r="31" spans="1:3" ht="15" hidden="1">
      <c r="A31" s="83" t="s">
        <v>199</v>
      </c>
      <c r="B31" s="83" t="s">
        <v>196</v>
      </c>
      <c r="C31" s="3"/>
    </row>
    <row r="32" spans="1:3" ht="15" hidden="1">
      <c r="A32" s="83" t="s">
        <v>200</v>
      </c>
      <c r="B32" s="83" t="s">
        <v>196</v>
      </c>
      <c r="C32" s="3"/>
    </row>
    <row r="33" spans="1:3" ht="15" hidden="1">
      <c r="A33" s="83" t="s">
        <v>201</v>
      </c>
      <c r="B33" s="83" t="s">
        <v>196</v>
      </c>
      <c r="C33" s="3"/>
    </row>
    <row r="34" spans="1:3" ht="15" hidden="1">
      <c r="A34" s="83" t="s">
        <v>202</v>
      </c>
      <c r="B34" s="83" t="s">
        <v>196</v>
      </c>
      <c r="C34" s="3"/>
    </row>
    <row r="35" spans="1:3" ht="15" hidden="1">
      <c r="A35" s="83" t="s">
        <v>203</v>
      </c>
      <c r="B35" s="83" t="s">
        <v>196</v>
      </c>
      <c r="C35" s="3"/>
    </row>
    <row r="36" spans="1:3" ht="38.25" hidden="1">
      <c r="A36" s="83" t="s">
        <v>204</v>
      </c>
      <c r="B36" s="83" t="s">
        <v>196</v>
      </c>
      <c r="C36" s="3"/>
    </row>
    <row r="37" spans="1:3" ht="15" hidden="1">
      <c r="A37" s="83" t="s">
        <v>205</v>
      </c>
      <c r="B37" s="83" t="s">
        <v>196</v>
      </c>
      <c r="C37" s="3"/>
    </row>
    <row r="38" spans="1:3" ht="15" hidden="1">
      <c r="A38" s="104" t="s">
        <v>206</v>
      </c>
      <c r="B38" s="79" t="s">
        <v>196</v>
      </c>
      <c r="C38" s="3"/>
    </row>
  </sheetData>
  <sheetProtection/>
  <mergeCells count="6">
    <mergeCell ref="A6:C6"/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Penzugy2</dc:creator>
  <cp:keywords/>
  <dc:description/>
  <cp:lastModifiedBy>Admin</cp:lastModifiedBy>
  <cp:lastPrinted>2020-07-14T07:47:26Z</cp:lastPrinted>
  <dcterms:created xsi:type="dcterms:W3CDTF">2020-06-23T05:47:32Z</dcterms:created>
  <dcterms:modified xsi:type="dcterms:W3CDTF">2020-07-24T07:59:29Z</dcterms:modified>
  <cp:category/>
  <cp:version/>
  <cp:contentType/>
  <cp:contentStatus/>
</cp:coreProperties>
</file>