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8_{910AF7DC-3FD6-4A17-A6ED-985DE34E738E}" xr6:coauthVersionLast="45" xr6:coauthVersionMax="45" xr10:uidLastSave="{00000000-0000-0000-0000-000000000000}"/>
  <bookViews>
    <workbookView xWindow="-120" yWindow="-120" windowWidth="20730" windowHeight="11160" activeTab="2" xr2:uid="{00000000-000D-0000-FFFF-FFFF00000000}"/>
  </bookViews>
  <sheets>
    <sheet name="Kiadások rovatonként" sheetId="1" r:id="rId1"/>
    <sheet name="Bevételek rovatonként" sheetId="5" r:id="rId2"/>
    <sheet name="Kiadások COFOG-ra bontva" sheetId="2" r:id="rId3"/>
    <sheet name="Bevételek COFOG-ra bontva" sheetId="3" r:id="rId4"/>
    <sheet name="Beruházások" sheetId="6" r:id="rId5"/>
    <sheet name="Közvetett támogatások" sheetId="4" r:id="rId6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8" i="6" l="1"/>
  <c r="C17" i="6" s="1"/>
  <c r="C10" i="6"/>
  <c r="C12" i="6"/>
  <c r="C9" i="6" s="1"/>
  <c r="C18" i="5"/>
  <c r="C19" i="5" s="1"/>
  <c r="C23" i="5"/>
  <c r="C24" i="5" s="1"/>
  <c r="O14" i="2"/>
  <c r="O11" i="2"/>
  <c r="C14" i="5"/>
  <c r="C25" i="5" s="1"/>
  <c r="C11" i="5"/>
  <c r="C49" i="1"/>
  <c r="C46" i="1"/>
  <c r="C45" i="1"/>
  <c r="C43" i="1"/>
  <c r="C40" i="1"/>
  <c r="C35" i="1"/>
  <c r="C30" i="1"/>
  <c r="C27" i="1"/>
  <c r="C24" i="1"/>
  <c r="C18" i="1"/>
  <c r="C15" i="1"/>
  <c r="C28" i="1" s="1"/>
  <c r="C10" i="1"/>
  <c r="C11" i="1" s="1"/>
  <c r="C7" i="1"/>
  <c r="D31" i="2"/>
  <c r="E31" i="2"/>
  <c r="F31" i="2"/>
  <c r="G31" i="2"/>
  <c r="H31" i="2"/>
  <c r="I31" i="2"/>
  <c r="J31" i="2"/>
  <c r="K31" i="2"/>
  <c r="L31" i="2"/>
  <c r="M31" i="2"/>
  <c r="N31" i="2"/>
  <c r="O31" i="2"/>
  <c r="P31" i="2"/>
  <c r="C31" i="2"/>
  <c r="Q48" i="2"/>
  <c r="Q49" i="2" s="1"/>
  <c r="D49" i="2"/>
  <c r="E49" i="2"/>
  <c r="F49" i="2"/>
  <c r="G49" i="2"/>
  <c r="H49" i="2"/>
  <c r="I49" i="2"/>
  <c r="J49" i="2"/>
  <c r="K49" i="2"/>
  <c r="L49" i="2"/>
  <c r="M49" i="2"/>
  <c r="N49" i="2"/>
  <c r="O49" i="2"/>
  <c r="P49" i="2"/>
  <c r="C49" i="2"/>
  <c r="Q46" i="2"/>
  <c r="Q47" i="2" s="1"/>
  <c r="D47" i="2"/>
  <c r="E47" i="2"/>
  <c r="F47" i="2"/>
  <c r="G47" i="2"/>
  <c r="H47" i="2"/>
  <c r="I47" i="2"/>
  <c r="J47" i="2"/>
  <c r="K47" i="2"/>
  <c r="L47" i="2"/>
  <c r="M47" i="2"/>
  <c r="N47" i="2"/>
  <c r="O47" i="2"/>
  <c r="P47" i="2"/>
  <c r="C47" i="2"/>
  <c r="Q44" i="2"/>
  <c r="Q43" i="2"/>
  <c r="Q45" i="2" s="1"/>
  <c r="D45" i="2"/>
  <c r="E45" i="2"/>
  <c r="F45" i="2"/>
  <c r="G45" i="2"/>
  <c r="H45" i="2"/>
  <c r="I45" i="2"/>
  <c r="J45" i="2"/>
  <c r="K45" i="2"/>
  <c r="L45" i="2"/>
  <c r="M45" i="2"/>
  <c r="N45" i="2"/>
  <c r="O45" i="2"/>
  <c r="P45" i="2"/>
  <c r="C45" i="2"/>
  <c r="Q40" i="2"/>
  <c r="Q41" i="2"/>
  <c r="Q39" i="2"/>
  <c r="D42" i="2"/>
  <c r="E42" i="2"/>
  <c r="F42" i="2"/>
  <c r="G42" i="2"/>
  <c r="H42" i="2"/>
  <c r="I42" i="2"/>
  <c r="J42" i="2"/>
  <c r="K42" i="2"/>
  <c r="L42" i="2"/>
  <c r="M42" i="2"/>
  <c r="N42" i="2"/>
  <c r="O42" i="2"/>
  <c r="P42" i="2"/>
  <c r="C42" i="2"/>
  <c r="Q7" i="2"/>
  <c r="Q8" i="2"/>
  <c r="Q33" i="2"/>
  <c r="Q34" i="2"/>
  <c r="Q35" i="2"/>
  <c r="Q36" i="2"/>
  <c r="Q37" i="2"/>
  <c r="Q32" i="2"/>
  <c r="D38" i="2"/>
  <c r="E38" i="2"/>
  <c r="F38" i="2"/>
  <c r="G38" i="2"/>
  <c r="H38" i="2"/>
  <c r="I38" i="2"/>
  <c r="J38" i="2"/>
  <c r="K38" i="2"/>
  <c r="L38" i="2"/>
  <c r="M38" i="2"/>
  <c r="N38" i="2"/>
  <c r="O38" i="2"/>
  <c r="P38" i="2"/>
  <c r="C38" i="2"/>
  <c r="Q30" i="2"/>
  <c r="Q31" i="2" s="1"/>
  <c r="Q22" i="2"/>
  <c r="Q23" i="2"/>
  <c r="Q24" i="2"/>
  <c r="Q25" i="2"/>
  <c r="Q26" i="2"/>
  <c r="Q27" i="2"/>
  <c r="Q21" i="2"/>
  <c r="Q19" i="2"/>
  <c r="Q18" i="2"/>
  <c r="Q16" i="2"/>
  <c r="Q15" i="2"/>
  <c r="Q13" i="2"/>
  <c r="Q12" i="2"/>
  <c r="Q9" i="2"/>
  <c r="Q10" i="2"/>
  <c r="D28" i="2"/>
  <c r="E28" i="2"/>
  <c r="F28" i="2"/>
  <c r="G28" i="2"/>
  <c r="H28" i="2"/>
  <c r="I28" i="2"/>
  <c r="J28" i="2"/>
  <c r="K28" i="2"/>
  <c r="L28" i="2"/>
  <c r="M28" i="2"/>
  <c r="N28" i="2"/>
  <c r="O28" i="2"/>
  <c r="P28" i="2"/>
  <c r="C28" i="2"/>
  <c r="D20" i="2"/>
  <c r="E20" i="2"/>
  <c r="E29" i="2" s="1"/>
  <c r="F20" i="2"/>
  <c r="G20" i="2"/>
  <c r="H20" i="2"/>
  <c r="I20" i="2"/>
  <c r="I29" i="2" s="1"/>
  <c r="J20" i="2"/>
  <c r="K20" i="2"/>
  <c r="L20" i="2"/>
  <c r="M20" i="2"/>
  <c r="N20" i="2"/>
  <c r="O20" i="2"/>
  <c r="P20" i="2"/>
  <c r="C20" i="2"/>
  <c r="D17" i="2"/>
  <c r="E17" i="2"/>
  <c r="F17" i="2"/>
  <c r="G17" i="2"/>
  <c r="G29" i="2" s="1"/>
  <c r="H17" i="2"/>
  <c r="I17" i="2"/>
  <c r="J17" i="2"/>
  <c r="K17" i="2"/>
  <c r="L17" i="2"/>
  <c r="M17" i="2"/>
  <c r="N17" i="2"/>
  <c r="O17" i="2"/>
  <c r="P17" i="2"/>
  <c r="C17" i="2"/>
  <c r="I24" i="3"/>
  <c r="I25" i="3" s="1"/>
  <c r="I20" i="3"/>
  <c r="I21" i="3"/>
  <c r="I22" i="3"/>
  <c r="I19" i="3"/>
  <c r="I18" i="3"/>
  <c r="I17" i="3"/>
  <c r="I16" i="3"/>
  <c r="I13" i="3"/>
  <c r="I15" i="3" s="1"/>
  <c r="I14" i="3"/>
  <c r="I12" i="3"/>
  <c r="D25" i="3"/>
  <c r="E25" i="3"/>
  <c r="F25" i="3"/>
  <c r="G25" i="3"/>
  <c r="H25" i="3"/>
  <c r="C25" i="3"/>
  <c r="D23" i="3"/>
  <c r="E23" i="3"/>
  <c r="F23" i="3"/>
  <c r="G23" i="3"/>
  <c r="H23" i="3"/>
  <c r="C23" i="3"/>
  <c r="D18" i="3"/>
  <c r="E18" i="3"/>
  <c r="F18" i="3"/>
  <c r="G18" i="3"/>
  <c r="H18" i="3"/>
  <c r="C18" i="3"/>
  <c r="D15" i="3"/>
  <c r="E15" i="3"/>
  <c r="E26" i="3" s="1"/>
  <c r="F15" i="3"/>
  <c r="F26" i="3" s="1"/>
  <c r="G15" i="3"/>
  <c r="G26" i="3" s="1"/>
  <c r="H15" i="3"/>
  <c r="H26" i="3" s="1"/>
  <c r="C15" i="3"/>
  <c r="C26" i="3" s="1"/>
  <c r="D14" i="2"/>
  <c r="E14" i="2"/>
  <c r="F14" i="2"/>
  <c r="G14" i="2"/>
  <c r="H14" i="2"/>
  <c r="I14" i="2"/>
  <c r="J14" i="2"/>
  <c r="K14" i="2"/>
  <c r="L14" i="2"/>
  <c r="M14" i="2"/>
  <c r="N14" i="2"/>
  <c r="P14" i="2"/>
  <c r="C14" i="2"/>
  <c r="D11" i="2"/>
  <c r="E11" i="2"/>
  <c r="E50" i="2" s="1"/>
  <c r="F11" i="2"/>
  <c r="G11" i="2"/>
  <c r="G50" i="2" s="1"/>
  <c r="H11" i="2"/>
  <c r="I11" i="2"/>
  <c r="I50" i="2" s="1"/>
  <c r="J11" i="2"/>
  <c r="K11" i="2"/>
  <c r="L11" i="2"/>
  <c r="M11" i="2"/>
  <c r="N11" i="2"/>
  <c r="P11" i="2"/>
  <c r="C11" i="2"/>
  <c r="N50" i="2" l="1"/>
  <c r="D26" i="3"/>
  <c r="I26" i="3" s="1"/>
  <c r="N29" i="2"/>
  <c r="J29" i="2"/>
  <c r="J50" i="2" s="1"/>
  <c r="F29" i="2"/>
  <c r="F50" i="2" s="1"/>
  <c r="H29" i="2"/>
  <c r="H50" i="2" s="1"/>
  <c r="D29" i="2"/>
  <c r="D50" i="2" s="1"/>
  <c r="L50" i="2"/>
  <c r="Q14" i="2"/>
  <c r="C36" i="1"/>
  <c r="C50" i="1" s="1"/>
  <c r="I23" i="3"/>
  <c r="Q17" i="2"/>
  <c r="M29" i="2"/>
  <c r="M50" i="2" s="1"/>
  <c r="L29" i="2"/>
  <c r="Q20" i="2"/>
  <c r="Q42" i="2"/>
  <c r="C29" i="2"/>
  <c r="C50" i="2" s="1"/>
  <c r="P29" i="2"/>
  <c r="P50" i="2" s="1"/>
  <c r="O29" i="2"/>
  <c r="O50" i="2" s="1"/>
  <c r="K29" i="2"/>
  <c r="K50" i="2" s="1"/>
  <c r="Q38" i="2"/>
  <c r="Q28" i="2"/>
  <c r="Q11" i="2"/>
  <c r="C47" i="1" l="1"/>
  <c r="Q29" i="2"/>
  <c r="Q50" i="2" s="1"/>
</calcChain>
</file>

<file path=xl/sharedStrings.xml><?xml version="1.0" encoding="utf-8"?>
<sst xmlns="http://schemas.openxmlformats.org/spreadsheetml/2006/main" count="324" uniqueCount="254">
  <si>
    <t>Rovat megnevezése</t>
  </si>
  <si>
    <t>Rovat-szám</t>
  </si>
  <si>
    <t>K1101</t>
  </si>
  <si>
    <t xml:space="preserve">Külső személyi juttatások </t>
  </si>
  <si>
    <t>K12</t>
  </si>
  <si>
    <t xml:space="preserve">Személyi juttatások </t>
  </si>
  <si>
    <t>K1</t>
  </si>
  <si>
    <t xml:space="preserve">Munkaadókat terhelő járulékok és szociális hozzájárulási adó                                                                            </t>
  </si>
  <si>
    <t>K2</t>
  </si>
  <si>
    <t xml:space="preserve">Készletbeszerzés </t>
  </si>
  <si>
    <t>K31</t>
  </si>
  <si>
    <t xml:space="preserve">Kommunikációs szolgáltatások </t>
  </si>
  <si>
    <t>K32</t>
  </si>
  <si>
    <t>K33</t>
  </si>
  <si>
    <t>K35</t>
  </si>
  <si>
    <t xml:space="preserve">Dologi kiadások </t>
  </si>
  <si>
    <t>K3</t>
  </si>
  <si>
    <t>K48</t>
  </si>
  <si>
    <t xml:space="preserve">Ellátottak pénzbeli juttatásai </t>
  </si>
  <si>
    <t>K4</t>
  </si>
  <si>
    <t>K502</t>
  </si>
  <si>
    <t>K506</t>
  </si>
  <si>
    <t>K511</t>
  </si>
  <si>
    <t>Tartalékok-általános</t>
  </si>
  <si>
    <t>K512</t>
  </si>
  <si>
    <t xml:space="preserve">Egyéb működési célú kiadások </t>
  </si>
  <si>
    <t>K5</t>
  </si>
  <si>
    <t>Működési költségvetés előirányzat csoport</t>
  </si>
  <si>
    <t>Ingatlanok beszerzése, létesítése</t>
  </si>
  <si>
    <t>K62</t>
  </si>
  <si>
    <t>Beruházási célú előzetesen felszámított általános forgalmi adó</t>
  </si>
  <si>
    <t>K67</t>
  </si>
  <si>
    <t xml:space="preserve">Beruházások </t>
  </si>
  <si>
    <t>K6</t>
  </si>
  <si>
    <t>Ingatlanok felújítása</t>
  </si>
  <si>
    <t>K71</t>
  </si>
  <si>
    <t>K74</t>
  </si>
  <si>
    <t xml:space="preserve">Felújítások </t>
  </si>
  <si>
    <t>K7</t>
  </si>
  <si>
    <t xml:space="preserve">Felhalmozási költségvetés előirányzat csoport </t>
  </si>
  <si>
    <t xml:space="preserve">Finanszírozási kiadások </t>
  </si>
  <si>
    <t>K9</t>
  </si>
  <si>
    <t>KIADÁSOK ÖSSZESEN (K1-9)</t>
  </si>
  <si>
    <t>Rovat-
szám</t>
  </si>
  <si>
    <t>B11</t>
  </si>
  <si>
    <t>Működési célú támogatások államháztartáson belülről</t>
  </si>
  <si>
    <t>B1</t>
  </si>
  <si>
    <t xml:space="preserve">Vagyoni tipusú adók </t>
  </si>
  <si>
    <t>B34</t>
  </si>
  <si>
    <t xml:space="preserve">Közhatalmi bevételek </t>
  </si>
  <si>
    <t>B3</t>
  </si>
  <si>
    <t>Szolgáltatások ellenértéke</t>
  </si>
  <si>
    <t>B402</t>
  </si>
  <si>
    <t>B406</t>
  </si>
  <si>
    <t>Egyéb működési bevétel</t>
  </si>
  <si>
    <t>B411</t>
  </si>
  <si>
    <t>Kamatbevételek</t>
  </si>
  <si>
    <t>B408</t>
  </si>
  <si>
    <t xml:space="preserve">Működési bevételek </t>
  </si>
  <si>
    <t>B4</t>
  </si>
  <si>
    <t xml:space="preserve">Költségvetési bevételek </t>
  </si>
  <si>
    <t>költségvetési egyenleg  MŰKÖDÉSI</t>
  </si>
  <si>
    <t>költségvetési egyenleg FELHALMOZÁSI</t>
  </si>
  <si>
    <t>Előző év költségvetési maradványának igénybevétele MŰKÖDÉSRE</t>
  </si>
  <si>
    <t>B8131</t>
  </si>
  <si>
    <t xml:space="preserve">Maradvány igénybevétele </t>
  </si>
  <si>
    <t>B813</t>
  </si>
  <si>
    <t xml:space="preserve">Finanszírozási bevételek </t>
  </si>
  <si>
    <t>BEVÉTELEK ÖSSZESEN (B1-8)</t>
  </si>
  <si>
    <t>Rovat</t>
  </si>
  <si>
    <t>Megnevezés</t>
  </si>
  <si>
    <t>Önkorm. Igazgatás</t>
  </si>
  <si>
    <t>Köztemető fenntartás</t>
  </si>
  <si>
    <t>Önkormányzatok finanszírozása</t>
  </si>
  <si>
    <t>Támogatási c. finansz. Műveletek</t>
  </si>
  <si>
    <t>Közfoglalkoztatás</t>
  </si>
  <si>
    <t xml:space="preserve">Vízellátással kapcs. Közműépítés, fenntart. </t>
  </si>
  <si>
    <t>Közvilágítás</t>
  </si>
  <si>
    <t>Zöldterület kezelés</t>
  </si>
  <si>
    <t>Községgazdálkodás</t>
  </si>
  <si>
    <t>Könyvtári szolgáltatás</t>
  </si>
  <si>
    <t>Közművelődés</t>
  </si>
  <si>
    <t>Működési c. támogatás civil szervezeteknek</t>
  </si>
  <si>
    <t>Önkorm. segély</t>
  </si>
  <si>
    <t>Mindösszesen</t>
  </si>
  <si>
    <t>011130</t>
  </si>
  <si>
    <t>013320</t>
  </si>
  <si>
    <t>018010</t>
  </si>
  <si>
    <t>018030</t>
  </si>
  <si>
    <t>041233</t>
  </si>
  <si>
    <t>063080</t>
  </si>
  <si>
    <t>064010</t>
  </si>
  <si>
    <t>066010</t>
  </si>
  <si>
    <t>066020</t>
  </si>
  <si>
    <t>082044</t>
  </si>
  <si>
    <t>082092</t>
  </si>
  <si>
    <t>084031</t>
  </si>
  <si>
    <t xml:space="preserve">Törvény szerinti illetmény </t>
  </si>
  <si>
    <t>K121</t>
  </si>
  <si>
    <t>Választott tisztségviselők juttatásai</t>
  </si>
  <si>
    <t>K122</t>
  </si>
  <si>
    <t>Egyéb jogviszonyban nem saját dolgozónak fizetett juttatások</t>
  </si>
  <si>
    <t>Személyi juttatás</t>
  </si>
  <si>
    <t>Szociális hozzájárulási adó</t>
  </si>
  <si>
    <t>Munkáltatói szja</t>
  </si>
  <si>
    <t>Munkáltatói járulék</t>
  </si>
  <si>
    <t>K311</t>
  </si>
  <si>
    <t xml:space="preserve">Egyéb üzemeltetési anyagok (tisztítószer, vegyszer, karbantartási és  egyéb anyag) </t>
  </si>
  <si>
    <t>Készletbeszerzés</t>
  </si>
  <si>
    <t>K321</t>
  </si>
  <si>
    <t>Internetdíj</t>
  </si>
  <si>
    <t>K322</t>
  </si>
  <si>
    <t>Egyéb kommunikációs szolgáltatás</t>
  </si>
  <si>
    <t>Kommunikációs szolgáltatások</t>
  </si>
  <si>
    <t>K331</t>
  </si>
  <si>
    <t>Közüzemi díjak</t>
  </si>
  <si>
    <t>K334</t>
  </si>
  <si>
    <t>Karbantartás, kisjavítási szolgáltatások</t>
  </si>
  <si>
    <t>K336</t>
  </si>
  <si>
    <t>Szakmai tevékenységet segítő szolgáltatás</t>
  </si>
  <si>
    <t>K337</t>
  </si>
  <si>
    <t>Más egyéb szolgáltatás ( tűz- és munkavédelem, gyepmesteri szez., egyéb)</t>
  </si>
  <si>
    <t>K351</t>
  </si>
  <si>
    <t>Működési áfa</t>
  </si>
  <si>
    <t>Más rovaton nem szerepeltethető dologi jellegű kiadás</t>
  </si>
  <si>
    <t>Szolgáltatások</t>
  </si>
  <si>
    <t>Dologi kiadások</t>
  </si>
  <si>
    <t>Ellátottak pénzbeli juttatása</t>
  </si>
  <si>
    <t>Működési c. támogatás áh. Belülre önkormányzatoknak és kv.szerveknek</t>
  </si>
  <si>
    <t>Működési támogatás áh.belülre társulásoknak</t>
  </si>
  <si>
    <t>Egyéb működési támogatás áh.kívülre</t>
  </si>
  <si>
    <t>K5131</t>
  </si>
  <si>
    <t>Tartalékok</t>
  </si>
  <si>
    <t>Egyéb működési célú kiadások</t>
  </si>
  <si>
    <t>Ingatlan vásárlás</t>
  </si>
  <si>
    <t>K64</t>
  </si>
  <si>
    <t>Egyéb tárgyi eszköz, kisértékű t.eszköz beszerzés</t>
  </si>
  <si>
    <t>K671</t>
  </si>
  <si>
    <t>Beruházás áfa</t>
  </si>
  <si>
    <t>05711</t>
  </si>
  <si>
    <t xml:space="preserve">Ingatlanfelújítás </t>
  </si>
  <si>
    <t>05741</t>
  </si>
  <si>
    <t>Felújítások előzetesen felszámított áfa</t>
  </si>
  <si>
    <t>Államháztartáson belüli megelőlegezések visszafizetése</t>
  </si>
  <si>
    <t>Finanszírozási kiadások</t>
  </si>
  <si>
    <t>Kiadások összesen</t>
  </si>
  <si>
    <t>3. mell</t>
  </si>
  <si>
    <t>Kormányzati funkció megnevezése, száma</t>
  </si>
  <si>
    <t>Köztemető fenntartása</t>
  </si>
  <si>
    <t>Önkorm.vagyonnal.v.gazd.</t>
  </si>
  <si>
    <t xml:space="preserve">Önkormányzatok elszámolása kp. Kv.szervekkel </t>
  </si>
  <si>
    <t>Önkormányzati finanszírozás</t>
  </si>
  <si>
    <t>Funkcióra nem sorolható bev.</t>
  </si>
  <si>
    <t>013350</t>
  </si>
  <si>
    <t>Helyi önkormányzatok működésének általános támogatása</t>
  </si>
  <si>
    <t>Települési önkormányzatok szoc.és gyermekj. Támogatása</t>
  </si>
  <si>
    <t>Települési önkormányzatok kulturális feladatainak támogatása</t>
  </si>
  <si>
    <t>Magánszemélyek kommunális adója</t>
  </si>
  <si>
    <t>B354</t>
  </si>
  <si>
    <t>Gépjárműadó</t>
  </si>
  <si>
    <t>Közhatalmi bevételek</t>
  </si>
  <si>
    <t>Tárgyi eszközök bérbeadásából származó bevételek</t>
  </si>
  <si>
    <t>Kiszámlázott általános forgalmi adó</t>
  </si>
  <si>
    <t>Működési bevételek</t>
  </si>
  <si>
    <t>B981</t>
  </si>
  <si>
    <t>Előző év költségvetési maradványának igénybevétele</t>
  </si>
  <si>
    <t>Finanszírozási bevételek</t>
  </si>
  <si>
    <t>Bevételek összesen</t>
  </si>
  <si>
    <t>A közvetett támogatások ( Ft)</t>
  </si>
  <si>
    <t>5.sz.mell.</t>
  </si>
  <si>
    <t>Tervezett elvárt bevétel</t>
  </si>
  <si>
    <t>Közvetett támogatás</t>
  </si>
  <si>
    <t>Várható bevétel</t>
  </si>
  <si>
    <t>Gépjárműadók</t>
  </si>
  <si>
    <t>Nemeskér  Község Önkormányzat 2020. évi tervezett kiadásai előirányzat csoport és kormányzati funkció megoszlásban</t>
  </si>
  <si>
    <t xml:space="preserve">2.mell. </t>
  </si>
  <si>
    <t>K5023</t>
  </si>
  <si>
    <t xml:space="preserve">Elvonások és befizetési kötelezettségek </t>
  </si>
  <si>
    <t xml:space="preserve">Város- és községgazd. </t>
  </si>
  <si>
    <t>K312</t>
  </si>
  <si>
    <t>Szakmai anyag beszerzés</t>
  </si>
  <si>
    <t>Falugondnoki szolgálat</t>
  </si>
  <si>
    <t>107055</t>
  </si>
  <si>
    <t>K1107</t>
  </si>
  <si>
    <t>Béren kívüli juttatás</t>
  </si>
  <si>
    <t>K333</t>
  </si>
  <si>
    <t>Bérleti és lizing díj</t>
  </si>
  <si>
    <t xml:space="preserve">Műk.tám. Áh. Belülre központi kv. Szervnek </t>
  </si>
  <si>
    <t>Települési támogatás</t>
  </si>
  <si>
    <t>K89</t>
  </si>
  <si>
    <t>Egyéb felhalmozási célú támogatások államháztartáson kívülre háztartsoknak</t>
  </si>
  <si>
    <t xml:space="preserve">Egyéb felhalm. C. támogatások áh. Kívülre. </t>
  </si>
  <si>
    <t>Kiadások  (Ft)</t>
  </si>
  <si>
    <t>1. melléklet</t>
  </si>
  <si>
    <t>Összeg</t>
  </si>
  <si>
    <t xml:space="preserve">állami (államigazgatási) feladatok </t>
  </si>
  <si>
    <t>Törvény szerinti illetmények, munkabérek</t>
  </si>
  <si>
    <t>Béren kívüli juttatások</t>
  </si>
  <si>
    <t xml:space="preserve">Foglalkoztatottak személyi juttatásai </t>
  </si>
  <si>
    <t>K11</t>
  </si>
  <si>
    <t>Munkavégzésre irányuló egyéb jogviszonyban nem saját foglalkoztatottnak fizetett juttatások</t>
  </si>
  <si>
    <t>Szakmai anyagok</t>
  </si>
  <si>
    <t>Üzemeltetési anyagok beszerzése</t>
  </si>
  <si>
    <t>Informatikai szolgáltatások igénybevétele</t>
  </si>
  <si>
    <t>Egyéb kommunikációs szolgáltatások</t>
  </si>
  <si>
    <t>Karbantartási, kisjavítási szolgáltatások</t>
  </si>
  <si>
    <t>Egyéb szolgáltatások</t>
  </si>
  <si>
    <t>Szolgáltatási kiadások</t>
  </si>
  <si>
    <t>Működési kiadások előzetesen felszámított általános forgalmia adója</t>
  </si>
  <si>
    <t>K335</t>
  </si>
  <si>
    <t>Egyéb dologi kiadások összesen</t>
  </si>
  <si>
    <t>Települési támogatások</t>
  </si>
  <si>
    <t xml:space="preserve">Egyéb elvonások és befizetések </t>
  </si>
  <si>
    <t>Egyéb működési célú támogatások államháztartáson belülre</t>
  </si>
  <si>
    <t>Egyéb működési célú támogatások államháztartáson kívülre</t>
  </si>
  <si>
    <t>Egyéb tárgyi eszköz beszerzés, létesítés</t>
  </si>
  <si>
    <t>Felújítások előzetesen felsz. Áfa</t>
  </si>
  <si>
    <t xml:space="preserve">Felhalmozási c. támoatás áh. Kívülre </t>
  </si>
  <si>
    <t xml:space="preserve">Egyéb felhalmozási célú kiadások </t>
  </si>
  <si>
    <t>K8</t>
  </si>
  <si>
    <t xml:space="preserve">Költségvetési kiadások </t>
  </si>
  <si>
    <t>K1-K8</t>
  </si>
  <si>
    <t>Államháztartáson belüli mgelőlegezések visszafizetése</t>
  </si>
  <si>
    <t>K914</t>
  </si>
  <si>
    <t>Nemeskér Község Önkormányzat  2020. évi költségvetésének mérlege</t>
  </si>
  <si>
    <t>Bevételek (Ft)</t>
  </si>
  <si>
    <t>B111</t>
  </si>
  <si>
    <t>Szociális és gyermekjóléti támogatások</t>
  </si>
  <si>
    <t>B113</t>
  </si>
  <si>
    <t>Kulturális feladatok támogatása</t>
  </si>
  <si>
    <t>B114</t>
  </si>
  <si>
    <t>B1-B7</t>
  </si>
  <si>
    <t>B8</t>
  </si>
  <si>
    <t>K3557</t>
  </si>
  <si>
    <t>Nemesérj Község Önkormányzatának 2020. évre tervezett bevételei kormányzati funkció szerint</t>
  </si>
  <si>
    <t>Nemeskér Község Önkormányzat 2020. évi költségvetése</t>
  </si>
  <si>
    <t>Beruházások és felújítások (4.mell.)</t>
  </si>
  <si>
    <t>forint</t>
  </si>
  <si>
    <t>összeg</t>
  </si>
  <si>
    <t>KÖLTSÉGVETÉSI SZERV</t>
  </si>
  <si>
    <t>MINDÖSSZESEN</t>
  </si>
  <si>
    <t>Nemeskér Község Önkormányzat  2020. évi költségvetése</t>
  </si>
  <si>
    <t>Ingatlan felújítás</t>
  </si>
  <si>
    <t>Beruházások</t>
  </si>
  <si>
    <t>Egyéb tárgyi eszköz beszerzés</t>
  </si>
  <si>
    <t>Toyota Proace Verso Combi gépjármű beszerzése</t>
  </si>
  <si>
    <t>K 64</t>
  </si>
  <si>
    <t>Felújítások</t>
  </si>
  <si>
    <t>Polgármesteri Hivatal épület Fő u. 32. korszerűsítés, felújítás</t>
  </si>
  <si>
    <t>1 db Husqarna fűnyíró traktgor beszerzése</t>
  </si>
  <si>
    <t>Beruházások áfa-ja</t>
  </si>
  <si>
    <t>Ingatlan beszerzés</t>
  </si>
  <si>
    <t>Soproni Vízmű Zrt. Saját rezsis beruházása viziközmű hálózaton</t>
  </si>
  <si>
    <t>Felújítások előzetesen felszámított áfa-ja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</si>
</sst>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\ ##########"/>
    <numFmt numFmtId="165" formatCode="0__"/>
  </numFmts>
  <fonts count="2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4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u/>
      <sz val="12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i/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b/>
      <i/>
      <sz val="11"/>
      <color indexed="8"/>
      <name val="Times New Roman"/>
      <family val="1"/>
      <charset val="238"/>
    </font>
    <font>
      <b/>
      <i/>
      <sz val="10"/>
      <name val="Times New Roman"/>
      <family val="1"/>
      <charset val="238"/>
    </font>
    <font>
      <b/>
      <i/>
      <sz val="10"/>
      <color indexed="8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3499862666707357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15">
    <xf numFmtId="0" fontId="0" fillId="0" borderId="0" xfId="0"/>
    <xf numFmtId="3" fontId="14" fillId="2" borderId="0" xfId="0" applyNumberFormat="1" applyFont="1" applyFill="1"/>
    <xf numFmtId="164" fontId="6" fillId="2" borderId="1" xfId="0" applyNumberFormat="1" applyFont="1" applyFill="1" applyBorder="1" applyAlignment="1">
      <alignment vertical="center"/>
    </xf>
    <xf numFmtId="0" fontId="9" fillId="2" borderId="1" xfId="0" applyFont="1" applyFill="1" applyBorder="1"/>
    <xf numFmtId="0" fontId="10" fillId="2" borderId="1" xfId="0" applyFont="1" applyFill="1" applyBorder="1"/>
    <xf numFmtId="0" fontId="0" fillId="0" borderId="0" xfId="0" applyFont="1"/>
    <xf numFmtId="0" fontId="11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/>
    <xf numFmtId="0" fontId="13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center"/>
    </xf>
    <xf numFmtId="0" fontId="12" fillId="2" borderId="1" xfId="0" applyFont="1" applyFill="1" applyBorder="1" applyAlignment="1">
      <alignment horizontal="left" vertical="center"/>
    </xf>
    <xf numFmtId="0" fontId="13" fillId="2" borderId="1" xfId="0" applyFont="1" applyFill="1" applyBorder="1" applyAlignment="1">
      <alignment horizontal="left" vertical="center"/>
    </xf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3" fontId="0" fillId="0" borderId="1" xfId="0" applyNumberFormat="1" applyBorder="1"/>
    <xf numFmtId="3" fontId="1" fillId="3" borderId="1" xfId="0" applyNumberFormat="1" applyFont="1" applyFill="1" applyBorder="1"/>
    <xf numFmtId="0" fontId="1" fillId="3" borderId="1" xfId="0" applyFont="1" applyFill="1" applyBorder="1"/>
    <xf numFmtId="49" fontId="0" fillId="0" borderId="1" xfId="0" applyNumberFormat="1" applyBorder="1"/>
    <xf numFmtId="49" fontId="1" fillId="3" borderId="1" xfId="0" applyNumberFormat="1" applyFont="1" applyFill="1" applyBorder="1"/>
    <xf numFmtId="49" fontId="1" fillId="0" borderId="1" xfId="0" applyNumberFormat="1" applyFont="1" applyBorder="1" applyAlignment="1">
      <alignment horizontal="center"/>
    </xf>
    <xf numFmtId="0" fontId="0" fillId="0" borderId="0" xfId="0" applyAlignment="1"/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vertical="center" wrapText="1"/>
    </xf>
    <xf numFmtId="49" fontId="1" fillId="0" borderId="3" xfId="0" applyNumberFormat="1" applyFont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0" fontId="1" fillId="4" borderId="1" xfId="0" applyFont="1" applyFill="1" applyBorder="1"/>
    <xf numFmtId="3" fontId="0" fillId="0" borderId="3" xfId="0" applyNumberFormat="1" applyBorder="1"/>
    <xf numFmtId="3" fontId="1" fillId="4" borderId="1" xfId="0" applyNumberFormat="1" applyFont="1" applyFill="1" applyBorder="1"/>
    <xf numFmtId="3" fontId="1" fillId="2" borderId="0" xfId="0" applyNumberFormat="1" applyFont="1" applyFill="1"/>
    <xf numFmtId="49" fontId="17" fillId="4" borderId="1" xfId="0" applyNumberFormat="1" applyFont="1" applyFill="1" applyBorder="1"/>
    <xf numFmtId="0" fontId="17" fillId="4" borderId="1" xfId="0" applyFont="1" applyFill="1" applyBorder="1"/>
    <xf numFmtId="3" fontId="17" fillId="4" borderId="1" xfId="0" applyNumberFormat="1" applyFont="1" applyFill="1" applyBorder="1"/>
    <xf numFmtId="49" fontId="1" fillId="4" borderId="1" xfId="0" applyNumberFormat="1" applyFont="1" applyFill="1" applyBorder="1"/>
    <xf numFmtId="0" fontId="0" fillId="0" borderId="1" xfId="0" applyBorder="1" applyAlignment="1">
      <alignment wrapText="1"/>
    </xf>
    <xf numFmtId="3" fontId="0" fillId="2" borderId="0" xfId="0" applyNumberFormat="1" applyFill="1"/>
    <xf numFmtId="3" fontId="17" fillId="2" borderId="0" xfId="0" applyNumberFormat="1" applyFont="1" applyFill="1"/>
    <xf numFmtId="0" fontId="0" fillId="2" borderId="1" xfId="0" applyFont="1" applyFill="1" applyBorder="1"/>
    <xf numFmtId="3" fontId="0" fillId="2" borderId="1" xfId="0" applyNumberFormat="1" applyFont="1" applyFill="1" applyBorder="1"/>
    <xf numFmtId="3" fontId="0" fillId="2" borderId="0" xfId="0" applyNumberFormat="1" applyFont="1" applyFill="1"/>
    <xf numFmtId="49" fontId="0" fillId="0" borderId="1" xfId="0" applyNumberFormat="1" applyFill="1" applyBorder="1"/>
    <xf numFmtId="0" fontId="0" fillId="0" borderId="1" xfId="0" applyFill="1" applyBorder="1"/>
    <xf numFmtId="49" fontId="1" fillId="5" borderId="1" xfId="0" applyNumberFormat="1" applyFont="1" applyFill="1" applyBorder="1"/>
    <xf numFmtId="0" fontId="1" fillId="5" borderId="1" xfId="0" applyFont="1" applyFill="1" applyBorder="1"/>
    <xf numFmtId="3" fontId="1" fillId="5" borderId="1" xfId="0" applyNumberFormat="1" applyFont="1" applyFill="1" applyBorder="1"/>
    <xf numFmtId="49" fontId="0" fillId="2" borderId="1" xfId="0" applyNumberFormat="1" applyFill="1" applyBorder="1"/>
    <xf numFmtId="0" fontId="0" fillId="2" borderId="1" xfId="0" applyFill="1" applyBorder="1"/>
    <xf numFmtId="49" fontId="0" fillId="0" borderId="1" xfId="0" applyNumberFormat="1" applyFont="1" applyFill="1" applyBorder="1"/>
    <xf numFmtId="0" fontId="0" fillId="0" borderId="1" xfId="0" applyFont="1" applyFill="1" applyBorder="1"/>
    <xf numFmtId="49" fontId="16" fillId="4" borderId="1" xfId="0" applyNumberFormat="1" applyFont="1" applyFill="1" applyBorder="1" applyAlignment="1">
      <alignment vertical="center"/>
    </xf>
    <xf numFmtId="0" fontId="16" fillId="4" borderId="1" xfId="0" applyFont="1" applyFill="1" applyBorder="1" applyAlignment="1">
      <alignment vertical="center"/>
    </xf>
    <xf numFmtId="3" fontId="16" fillId="4" borderId="1" xfId="0" applyNumberFormat="1" applyFont="1" applyFill="1" applyBorder="1" applyAlignment="1">
      <alignment vertical="center"/>
    </xf>
    <xf numFmtId="3" fontId="16" fillId="2" borderId="0" xfId="0" applyNumberFormat="1" applyFont="1" applyFill="1" applyAlignment="1">
      <alignment vertical="center"/>
    </xf>
    <xf numFmtId="0" fontId="0" fillId="0" borderId="1" xfId="0" applyFont="1" applyBorder="1" applyAlignment="1"/>
    <xf numFmtId="49" fontId="0" fillId="0" borderId="1" xfId="0" applyNumberFormat="1" applyFont="1" applyBorder="1" applyAlignment="1">
      <alignment horizontal="center"/>
    </xf>
    <xf numFmtId="49" fontId="0" fillId="0" borderId="3" xfId="0" applyNumberFormat="1" applyFont="1" applyBorder="1" applyAlignment="1">
      <alignment horizontal="center"/>
    </xf>
    <xf numFmtId="49" fontId="0" fillId="0" borderId="1" xfId="0" applyNumberFormat="1" applyFont="1" applyFill="1" applyBorder="1" applyAlignment="1">
      <alignment horizontal="center"/>
    </xf>
    <xf numFmtId="0" fontId="0" fillId="0" borderId="2" xfId="0" applyBorder="1" applyAlignment="1">
      <alignment horizontal="left" vertical="center"/>
    </xf>
    <xf numFmtId="3" fontId="0" fillId="0" borderId="1" xfId="0" applyNumberFormat="1" applyBorder="1" applyAlignment="1">
      <alignment horizontal="right"/>
    </xf>
    <xf numFmtId="3" fontId="16" fillId="4" borderId="1" xfId="0" applyNumberFormat="1" applyFont="1" applyFill="1" applyBorder="1"/>
    <xf numFmtId="0" fontId="0" fillId="0" borderId="0" xfId="0"/>
    <xf numFmtId="3" fontId="0" fillId="0" borderId="0" xfId="0" applyNumberFormat="1"/>
    <xf numFmtId="0" fontId="16" fillId="0" borderId="0" xfId="0" applyFont="1"/>
    <xf numFmtId="0" fontId="1" fillId="0" borderId="0" xfId="0" applyFont="1"/>
    <xf numFmtId="0" fontId="0" fillId="0" borderId="1" xfId="0" applyBorder="1"/>
    <xf numFmtId="3" fontId="0" fillId="0" borderId="1" xfId="0" applyNumberFormat="1" applyBorder="1"/>
    <xf numFmtId="3" fontId="1" fillId="3" borderId="1" xfId="0" applyNumberFormat="1" applyFont="1" applyFill="1" applyBorder="1"/>
    <xf numFmtId="0" fontId="0" fillId="0" borderId="0" xfId="0" applyAlignment="1">
      <alignment vertical="center"/>
    </xf>
    <xf numFmtId="0" fontId="1" fillId="3" borderId="1" xfId="0" applyFont="1" applyFill="1" applyBorder="1"/>
    <xf numFmtId="0" fontId="0" fillId="2" borderId="0" xfId="0" applyFill="1"/>
    <xf numFmtId="0" fontId="0" fillId="3" borderId="1" xfId="0" applyFill="1" applyBorder="1"/>
    <xf numFmtId="3" fontId="0" fillId="3" borderId="1" xfId="0" applyNumberFormat="1" applyFill="1" applyBorder="1"/>
    <xf numFmtId="0" fontId="16" fillId="3" borderId="1" xfId="0" applyFont="1" applyFill="1" applyBorder="1" applyAlignment="1">
      <alignment vertical="center"/>
    </xf>
    <xf numFmtId="3" fontId="16" fillId="3" borderId="1" xfId="0" applyNumberFormat="1" applyFont="1" applyFill="1" applyBorder="1" applyAlignment="1">
      <alignment vertical="center"/>
    </xf>
    <xf numFmtId="3" fontId="16" fillId="0" borderId="0" xfId="0" applyNumberFormat="1" applyFont="1" applyAlignment="1">
      <alignment vertical="center"/>
    </xf>
    <xf numFmtId="0" fontId="16" fillId="0" borderId="0" xfId="0" applyFont="1" applyAlignment="1">
      <alignment vertical="center"/>
    </xf>
    <xf numFmtId="49" fontId="0" fillId="0" borderId="1" xfId="0" applyNumberFormat="1" applyBorder="1" applyAlignment="1">
      <alignment horizontal="right"/>
    </xf>
    <xf numFmtId="49" fontId="1" fillId="3" borderId="1" xfId="0" applyNumberFormat="1" applyFont="1" applyFill="1" applyBorder="1" applyAlignment="1">
      <alignment horizontal="right"/>
    </xf>
    <xf numFmtId="0" fontId="0" fillId="3" borderId="1" xfId="0" applyFill="1" applyBorder="1" applyAlignment="1">
      <alignment horizontal="right"/>
    </xf>
    <xf numFmtId="3" fontId="1" fillId="0" borderId="1" xfId="0" applyNumberFormat="1" applyFont="1" applyBorder="1" applyAlignment="1">
      <alignment horizontal="center" vertical="center" wrapText="1"/>
    </xf>
    <xf numFmtId="3" fontId="1" fillId="0" borderId="2" xfId="0" applyNumberFormat="1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wrapText="1"/>
    </xf>
    <xf numFmtId="3" fontId="1" fillId="0" borderId="1" xfId="0" applyNumberFormat="1" applyFont="1" applyBorder="1" applyAlignment="1">
      <alignment horizontal="center"/>
    </xf>
    <xf numFmtId="3" fontId="1" fillId="0" borderId="0" xfId="0" applyNumberFormat="1" applyFont="1" applyAlignment="1">
      <alignment horizontal="right"/>
    </xf>
    <xf numFmtId="0" fontId="0" fillId="0" borderId="0" xfId="0"/>
    <xf numFmtId="3" fontId="0" fillId="0" borderId="0" xfId="0" applyNumberFormat="1"/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3" fontId="0" fillId="0" borderId="1" xfId="0" applyNumberFormat="1" applyBorder="1"/>
    <xf numFmtId="3" fontId="1" fillId="3" borderId="1" xfId="0" applyNumberFormat="1" applyFont="1" applyFill="1" applyBorder="1"/>
    <xf numFmtId="0" fontId="0" fillId="3" borderId="1" xfId="0" applyFill="1" applyBorder="1"/>
    <xf numFmtId="3" fontId="0" fillId="3" borderId="1" xfId="0" applyNumberFormat="1" applyFill="1" applyBorder="1"/>
    <xf numFmtId="3" fontId="16" fillId="3" borderId="1" xfId="0" applyNumberFormat="1" applyFont="1" applyFill="1" applyBorder="1" applyAlignment="1">
      <alignment vertical="center"/>
    </xf>
    <xf numFmtId="49" fontId="0" fillId="0" borderId="1" xfId="0" applyNumberFormat="1" applyBorder="1"/>
    <xf numFmtId="3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2" borderId="0" xfId="0" applyFont="1" applyFill="1"/>
    <xf numFmtId="49" fontId="1" fillId="0" borderId="1" xfId="0" applyNumberFormat="1" applyFont="1" applyFill="1" applyBorder="1" applyAlignment="1">
      <alignment horizontal="center"/>
    </xf>
    <xf numFmtId="3" fontId="0" fillId="0" borderId="3" xfId="0" applyNumberFormat="1" applyBorder="1"/>
    <xf numFmtId="3" fontId="1" fillId="4" borderId="1" xfId="0" applyNumberFormat="1" applyFont="1" applyFill="1" applyBorder="1"/>
    <xf numFmtId="3" fontId="1" fillId="2" borderId="0" xfId="0" applyNumberFormat="1" applyFont="1" applyFill="1"/>
    <xf numFmtId="49" fontId="17" fillId="4" borderId="1" xfId="0" applyNumberFormat="1" applyFont="1" applyFill="1" applyBorder="1"/>
    <xf numFmtId="0" fontId="17" fillId="4" borderId="1" xfId="0" applyFont="1" applyFill="1" applyBorder="1"/>
    <xf numFmtId="3" fontId="17" fillId="4" borderId="1" xfId="0" applyNumberFormat="1" applyFont="1" applyFill="1" applyBorder="1"/>
    <xf numFmtId="0" fontId="0" fillId="0" borderId="1" xfId="0" applyBorder="1" applyAlignment="1">
      <alignment wrapText="1"/>
    </xf>
    <xf numFmtId="49" fontId="0" fillId="3" borderId="1" xfId="0" applyNumberFormat="1" applyFill="1" applyBorder="1"/>
    <xf numFmtId="49" fontId="0" fillId="2" borderId="1" xfId="0" applyNumberFormat="1" applyFont="1" applyFill="1" applyBorder="1"/>
    <xf numFmtId="3" fontId="0" fillId="2" borderId="1" xfId="0" applyNumberFormat="1" applyFont="1" applyFill="1" applyBorder="1"/>
    <xf numFmtId="3" fontId="0" fillId="2" borderId="0" xfId="0" applyNumberFormat="1" applyFont="1" applyFill="1"/>
    <xf numFmtId="0" fontId="0" fillId="2" borderId="0" xfId="0" applyFont="1" applyFill="1"/>
    <xf numFmtId="49" fontId="0" fillId="0" borderId="1" xfId="0" applyNumberFormat="1" applyFill="1" applyBorder="1"/>
    <xf numFmtId="0" fontId="0" fillId="0" borderId="1" xfId="0" applyFill="1" applyBorder="1"/>
    <xf numFmtId="49" fontId="1" fillId="5" borderId="1" xfId="0" applyNumberFormat="1" applyFont="1" applyFill="1" applyBorder="1"/>
    <xf numFmtId="0" fontId="1" fillId="5" borderId="1" xfId="0" applyFont="1" applyFill="1" applyBorder="1"/>
    <xf numFmtId="3" fontId="1" fillId="5" borderId="1" xfId="0" applyNumberFormat="1" applyFont="1" applyFill="1" applyBorder="1"/>
    <xf numFmtId="49" fontId="0" fillId="2" borderId="1" xfId="0" applyNumberFormat="1" applyFill="1" applyBorder="1"/>
    <xf numFmtId="0" fontId="0" fillId="2" borderId="1" xfId="0" applyFill="1" applyBorder="1"/>
    <xf numFmtId="3" fontId="16" fillId="4" borderId="1" xfId="0" applyNumberFormat="1" applyFont="1" applyFill="1" applyBorder="1" applyAlignment="1">
      <alignment vertical="center"/>
    </xf>
    <xf numFmtId="49" fontId="0" fillId="0" borderId="1" xfId="0" applyNumberFormat="1" applyFont="1" applyBorder="1" applyAlignment="1">
      <alignment horizontal="center"/>
    </xf>
    <xf numFmtId="49" fontId="0" fillId="0" borderId="3" xfId="0" applyNumberFormat="1" applyFont="1" applyBorder="1" applyAlignment="1">
      <alignment horizontal="center"/>
    </xf>
    <xf numFmtId="49" fontId="0" fillId="0" borderId="1" xfId="0" applyNumberFormat="1" applyFont="1" applyFill="1" applyBorder="1" applyAlignment="1">
      <alignment horizontal="center"/>
    </xf>
    <xf numFmtId="0" fontId="0" fillId="0" borderId="2" xfId="0" applyBorder="1" applyAlignment="1">
      <alignment horizontal="left" vertical="center"/>
    </xf>
    <xf numFmtId="3" fontId="0" fillId="0" borderId="1" xfId="0" applyNumberFormat="1" applyBorder="1" applyAlignment="1">
      <alignment horizontal="right"/>
    </xf>
    <xf numFmtId="3" fontId="0" fillId="4" borderId="1" xfId="0" applyNumberFormat="1" applyFont="1" applyFill="1" applyBorder="1"/>
    <xf numFmtId="0" fontId="14" fillId="0" borderId="0" xfId="0" applyFont="1"/>
    <xf numFmtId="0" fontId="14" fillId="0" borderId="1" xfId="0" applyFont="1" applyBorder="1"/>
    <xf numFmtId="3" fontId="14" fillId="0" borderId="1" xfId="0" applyNumberFormat="1" applyFont="1" applyBorder="1"/>
    <xf numFmtId="0" fontId="14" fillId="0" borderId="0" xfId="0" applyFont="1" applyAlignment="1">
      <alignment horizontal="right"/>
    </xf>
    <xf numFmtId="0" fontId="15" fillId="0" borderId="1" xfId="0" applyFont="1" applyBorder="1"/>
    <xf numFmtId="49" fontId="1" fillId="2" borderId="1" xfId="0" applyNumberFormat="1" applyFont="1" applyFill="1" applyBorder="1"/>
    <xf numFmtId="3" fontId="0" fillId="2" borderId="3" xfId="0" applyNumberFormat="1" applyFont="1" applyFill="1" applyBorder="1"/>
    <xf numFmtId="0" fontId="0" fillId="0" borderId="1" xfId="0" applyBorder="1" applyAlignment="1"/>
    <xf numFmtId="0" fontId="1" fillId="6" borderId="1" xfId="0" applyFont="1" applyFill="1" applyBorder="1"/>
    <xf numFmtId="3" fontId="1" fillId="6" borderId="1" xfId="0" applyNumberFormat="1" applyFont="1" applyFill="1" applyBorder="1"/>
    <xf numFmtId="3" fontId="19" fillId="3" borderId="1" xfId="0" applyNumberFormat="1" applyFont="1" applyFill="1" applyBorder="1"/>
    <xf numFmtId="3" fontId="0" fillId="0" borderId="1" xfId="0" applyNumberFormat="1" applyFill="1" applyBorder="1" applyAlignment="1">
      <alignment horizontal="center"/>
    </xf>
    <xf numFmtId="0" fontId="2" fillId="0" borderId="0" xfId="0" applyFont="1"/>
    <xf numFmtId="3" fontId="14" fillId="0" borderId="0" xfId="0" applyNumberFormat="1" applyFont="1" applyAlignment="1">
      <alignment horizontal="right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/>
    </xf>
    <xf numFmtId="0" fontId="5" fillId="0" borderId="1" xfId="0" applyNumberFormat="1" applyFont="1" applyFill="1" applyBorder="1" applyAlignment="1">
      <alignment vertical="center"/>
    </xf>
    <xf numFmtId="3" fontId="3" fillId="0" borderId="1" xfId="0" applyNumberFormat="1" applyFont="1" applyBorder="1"/>
    <xf numFmtId="0" fontId="3" fillId="0" borderId="1" xfId="0" applyFont="1" applyBorder="1"/>
    <xf numFmtId="0" fontId="5" fillId="0" borderId="1" xfId="0" applyFont="1" applyFill="1" applyBorder="1" applyAlignment="1">
      <alignment vertical="center" wrapText="1"/>
    </xf>
    <xf numFmtId="164" fontId="5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vertical="center" wrapText="1"/>
    </xf>
    <xf numFmtId="164" fontId="4" fillId="0" borderId="1" xfId="0" applyNumberFormat="1" applyFont="1" applyFill="1" applyBorder="1" applyAlignment="1">
      <alignment vertical="center"/>
    </xf>
    <xf numFmtId="3" fontId="6" fillId="0" borderId="1" xfId="0" applyNumberFormat="1" applyFont="1" applyBorder="1"/>
    <xf numFmtId="0" fontId="6" fillId="0" borderId="1" xfId="0" applyFont="1" applyBorder="1"/>
    <xf numFmtId="0" fontId="5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164" fontId="6" fillId="0" borderId="1" xfId="0" applyNumberFormat="1" applyFont="1" applyFill="1" applyBorder="1" applyAlignment="1">
      <alignment vertical="center"/>
    </xf>
    <xf numFmtId="0" fontId="15" fillId="0" borderId="0" xfId="0" applyFont="1"/>
    <xf numFmtId="0" fontId="6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164" fontId="3" fillId="0" borderId="1" xfId="0" applyNumberFormat="1" applyFont="1" applyFill="1" applyBorder="1" applyAlignment="1">
      <alignment vertical="center"/>
    </xf>
    <xf numFmtId="0" fontId="5" fillId="0" borderId="1" xfId="0" applyFont="1" applyBorder="1"/>
    <xf numFmtId="0" fontId="21" fillId="0" borderId="0" xfId="0" applyFont="1"/>
    <xf numFmtId="0" fontId="7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3" fontId="5" fillId="0" borderId="1" xfId="0" applyNumberFormat="1" applyFont="1" applyBorder="1"/>
    <xf numFmtId="0" fontId="22" fillId="0" borderId="0" xfId="0" applyFont="1"/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/>
    </xf>
    <xf numFmtId="3" fontId="23" fillId="2" borderId="1" xfId="0" applyNumberFormat="1" applyFont="1" applyFill="1" applyBorder="1"/>
    <xf numFmtId="0" fontId="23" fillId="2" borderId="1" xfId="0" applyFont="1" applyFill="1" applyBorder="1"/>
    <xf numFmtId="165" fontId="5" fillId="0" borderId="1" xfId="0" applyNumberFormat="1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164" fontId="11" fillId="2" borderId="1" xfId="0" applyNumberFormat="1" applyFont="1" applyFill="1" applyBorder="1" applyAlignment="1">
      <alignment vertical="center"/>
    </xf>
    <xf numFmtId="3" fontId="6" fillId="2" borderId="1" xfId="0" applyNumberFormat="1" applyFont="1" applyFill="1" applyBorder="1"/>
    <xf numFmtId="0" fontId="6" fillId="2" borderId="1" xfId="0" applyFont="1" applyFill="1" applyBorder="1"/>
    <xf numFmtId="3" fontId="7" fillId="0" borderId="1" xfId="0" applyNumberFormat="1" applyFont="1" applyFill="1" applyBorder="1" applyAlignment="1">
      <alignment horizontal="right" vertical="center" wrapText="1"/>
    </xf>
    <xf numFmtId="3" fontId="12" fillId="2" borderId="1" xfId="0" applyNumberFormat="1" applyFont="1" applyFill="1" applyBorder="1" applyAlignment="1">
      <alignment vertical="center"/>
    </xf>
    <xf numFmtId="0" fontId="14" fillId="0" borderId="0" xfId="0" applyFont="1" applyAlignment="1">
      <alignment horizontal="center"/>
    </xf>
    <xf numFmtId="0" fontId="11" fillId="0" borderId="0" xfId="0" applyFont="1" applyAlignment="1">
      <alignment horizontal="center" wrapText="1"/>
    </xf>
    <xf numFmtId="0" fontId="20" fillId="0" borderId="0" xfId="0" applyFont="1" applyAlignment="1">
      <alignment horizontal="center" wrapText="1"/>
    </xf>
    <xf numFmtId="3" fontId="15" fillId="0" borderId="1" xfId="0" applyNumberFormat="1" applyFont="1" applyBorder="1"/>
    <xf numFmtId="0" fontId="14" fillId="0" borderId="1" xfId="0" applyFont="1" applyBorder="1" applyAlignment="1">
      <alignment vertical="center" wrapText="1"/>
    </xf>
    <xf numFmtId="0" fontId="14" fillId="0" borderId="1" xfId="0" applyFont="1" applyBorder="1" applyAlignment="1">
      <alignment vertical="center"/>
    </xf>
    <xf numFmtId="3" fontId="14" fillId="0" borderId="1" xfId="0" applyNumberFormat="1" applyFont="1" applyBorder="1" applyAlignment="1">
      <alignment vertical="center"/>
    </xf>
    <xf numFmtId="0" fontId="2" fillId="0" borderId="0" xfId="0" applyFont="1" applyAlignment="1">
      <alignment horizontal="center" wrapText="1"/>
    </xf>
    <xf numFmtId="0" fontId="14" fillId="0" borderId="0" xfId="0" applyFont="1" applyAlignment="1">
      <alignment horizontal="center" wrapText="1"/>
    </xf>
    <xf numFmtId="3" fontId="14" fillId="0" borderId="0" xfId="0" applyNumberFormat="1" applyFont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3" fontId="14" fillId="0" borderId="0" xfId="0" applyNumberFormat="1" applyFont="1"/>
    <xf numFmtId="0" fontId="24" fillId="0" borderId="1" xfId="0" applyFont="1" applyFill="1" applyBorder="1" applyAlignment="1">
      <alignment horizontal="left" vertical="center" wrapText="1"/>
    </xf>
    <xf numFmtId="0" fontId="25" fillId="0" borderId="1" xfId="0" applyFont="1" applyFill="1" applyBorder="1" applyAlignment="1">
      <alignment horizontal="center" vertical="center"/>
    </xf>
    <xf numFmtId="3" fontId="26" fillId="0" borderId="1" xfId="0" applyNumberFormat="1" applyFont="1" applyBorder="1"/>
    <xf numFmtId="0" fontId="21" fillId="0" borderId="1" xfId="0" applyFont="1" applyBorder="1"/>
    <xf numFmtId="0" fontId="11" fillId="0" borderId="0" xfId="0" applyFont="1" applyAlignment="1">
      <alignment horizontal="center" wrapText="1"/>
    </xf>
    <xf numFmtId="0" fontId="20" fillId="0" borderId="0" xfId="0" applyFont="1" applyAlignment="1">
      <alignment horizontal="center" wrapText="1"/>
    </xf>
    <xf numFmtId="0" fontId="14" fillId="0" borderId="0" xfId="0" applyFont="1" applyAlignment="1">
      <alignment horizontal="center"/>
    </xf>
    <xf numFmtId="3" fontId="14" fillId="0" borderId="0" xfId="0" applyNumberFormat="1" applyFont="1" applyAlignment="1">
      <alignment horizontal="center"/>
    </xf>
    <xf numFmtId="0" fontId="16" fillId="0" borderId="0" xfId="0" applyFont="1" applyAlignment="1">
      <alignment horizontal="center"/>
    </xf>
    <xf numFmtId="0" fontId="1" fillId="0" borderId="1" xfId="0" applyFont="1" applyBorder="1" applyAlignment="1"/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20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14" fillId="0" borderId="0" xfId="0" applyFont="1" applyAlignment="1">
      <alignment horizontal="center" wrapText="1"/>
    </xf>
    <xf numFmtId="0" fontId="18" fillId="0" borderId="0" xfId="0" applyFont="1" applyAlignment="1">
      <alignment horizontal="center"/>
    </xf>
    <xf numFmtId="0" fontId="15" fillId="0" borderId="0" xfId="0" applyFont="1" applyAlignment="1">
      <alignment horizontal="center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0"/>
  <sheetViews>
    <sheetView topLeftCell="A7" workbookViewId="0">
      <selection activeCell="J34" sqref="J33:J34"/>
    </sheetView>
  </sheetViews>
  <sheetFormatPr defaultRowHeight="15" x14ac:dyDescent="0.25"/>
  <cols>
    <col min="1" max="1" width="52.7109375" style="85" customWidth="1"/>
    <col min="2" max="2" width="14" style="85" customWidth="1"/>
    <col min="3" max="3" width="15.7109375" style="85" customWidth="1"/>
    <col min="4" max="4" width="0" style="85" hidden="1" customWidth="1"/>
    <col min="5" max="256" width="9.140625" style="85"/>
    <col min="257" max="257" width="52.7109375" style="85" customWidth="1"/>
    <col min="258" max="258" width="14" style="85" customWidth="1"/>
    <col min="259" max="259" width="15.7109375" style="85" customWidth="1"/>
    <col min="260" max="260" width="0" style="85" hidden="1" customWidth="1"/>
    <col min="261" max="512" width="9.140625" style="85"/>
    <col min="513" max="513" width="52.7109375" style="85" customWidth="1"/>
    <col min="514" max="514" width="14" style="85" customWidth="1"/>
    <col min="515" max="515" width="15.7109375" style="85" customWidth="1"/>
    <col min="516" max="516" width="0" style="85" hidden="1" customWidth="1"/>
    <col min="517" max="768" width="9.140625" style="85"/>
    <col min="769" max="769" width="52.7109375" style="85" customWidth="1"/>
    <col min="770" max="770" width="14" style="85" customWidth="1"/>
    <col min="771" max="771" width="15.7109375" style="85" customWidth="1"/>
    <col min="772" max="772" width="0" style="85" hidden="1" customWidth="1"/>
    <col min="773" max="1024" width="9.140625" style="85"/>
    <col min="1025" max="1025" width="52.7109375" style="85" customWidth="1"/>
    <col min="1026" max="1026" width="14" style="85" customWidth="1"/>
    <col min="1027" max="1027" width="15.7109375" style="85" customWidth="1"/>
    <col min="1028" max="1028" width="0" style="85" hidden="1" customWidth="1"/>
    <col min="1029" max="1280" width="9.140625" style="85"/>
    <col min="1281" max="1281" width="52.7109375" style="85" customWidth="1"/>
    <col min="1282" max="1282" width="14" style="85" customWidth="1"/>
    <col min="1283" max="1283" width="15.7109375" style="85" customWidth="1"/>
    <col min="1284" max="1284" width="0" style="85" hidden="1" customWidth="1"/>
    <col min="1285" max="1536" width="9.140625" style="85"/>
    <col min="1537" max="1537" width="52.7109375" style="85" customWidth="1"/>
    <col min="1538" max="1538" width="14" style="85" customWidth="1"/>
    <col min="1539" max="1539" width="15.7109375" style="85" customWidth="1"/>
    <col min="1540" max="1540" width="0" style="85" hidden="1" customWidth="1"/>
    <col min="1541" max="1792" width="9.140625" style="85"/>
    <col min="1793" max="1793" width="52.7109375" style="85" customWidth="1"/>
    <col min="1794" max="1794" width="14" style="85" customWidth="1"/>
    <col min="1795" max="1795" width="15.7109375" style="85" customWidth="1"/>
    <col min="1796" max="1796" width="0" style="85" hidden="1" customWidth="1"/>
    <col min="1797" max="2048" width="9.140625" style="85"/>
    <col min="2049" max="2049" width="52.7109375" style="85" customWidth="1"/>
    <col min="2050" max="2050" width="14" style="85" customWidth="1"/>
    <col min="2051" max="2051" width="15.7109375" style="85" customWidth="1"/>
    <col min="2052" max="2052" width="0" style="85" hidden="1" customWidth="1"/>
    <col min="2053" max="2304" width="9.140625" style="85"/>
    <col min="2305" max="2305" width="52.7109375" style="85" customWidth="1"/>
    <col min="2306" max="2306" width="14" style="85" customWidth="1"/>
    <col min="2307" max="2307" width="15.7109375" style="85" customWidth="1"/>
    <col min="2308" max="2308" width="0" style="85" hidden="1" customWidth="1"/>
    <col min="2309" max="2560" width="9.140625" style="85"/>
    <col min="2561" max="2561" width="52.7109375" style="85" customWidth="1"/>
    <col min="2562" max="2562" width="14" style="85" customWidth="1"/>
    <col min="2563" max="2563" width="15.7109375" style="85" customWidth="1"/>
    <col min="2564" max="2564" width="0" style="85" hidden="1" customWidth="1"/>
    <col min="2565" max="2816" width="9.140625" style="85"/>
    <col min="2817" max="2817" width="52.7109375" style="85" customWidth="1"/>
    <col min="2818" max="2818" width="14" style="85" customWidth="1"/>
    <col min="2819" max="2819" width="15.7109375" style="85" customWidth="1"/>
    <col min="2820" max="2820" width="0" style="85" hidden="1" customWidth="1"/>
    <col min="2821" max="3072" width="9.140625" style="85"/>
    <col min="3073" max="3073" width="52.7109375" style="85" customWidth="1"/>
    <col min="3074" max="3074" width="14" style="85" customWidth="1"/>
    <col min="3075" max="3075" width="15.7109375" style="85" customWidth="1"/>
    <col min="3076" max="3076" width="0" style="85" hidden="1" customWidth="1"/>
    <col min="3077" max="3328" width="9.140625" style="85"/>
    <col min="3329" max="3329" width="52.7109375" style="85" customWidth="1"/>
    <col min="3330" max="3330" width="14" style="85" customWidth="1"/>
    <col min="3331" max="3331" width="15.7109375" style="85" customWidth="1"/>
    <col min="3332" max="3332" width="0" style="85" hidden="1" customWidth="1"/>
    <col min="3333" max="3584" width="9.140625" style="85"/>
    <col min="3585" max="3585" width="52.7109375" style="85" customWidth="1"/>
    <col min="3586" max="3586" width="14" style="85" customWidth="1"/>
    <col min="3587" max="3587" width="15.7109375" style="85" customWidth="1"/>
    <col min="3588" max="3588" width="0" style="85" hidden="1" customWidth="1"/>
    <col min="3589" max="3840" width="9.140625" style="85"/>
    <col min="3841" max="3841" width="52.7109375" style="85" customWidth="1"/>
    <col min="3842" max="3842" width="14" style="85" customWidth="1"/>
    <col min="3843" max="3843" width="15.7109375" style="85" customWidth="1"/>
    <col min="3844" max="3844" width="0" style="85" hidden="1" customWidth="1"/>
    <col min="3845" max="4096" width="9.140625" style="85"/>
    <col min="4097" max="4097" width="52.7109375" style="85" customWidth="1"/>
    <col min="4098" max="4098" width="14" style="85" customWidth="1"/>
    <col min="4099" max="4099" width="15.7109375" style="85" customWidth="1"/>
    <col min="4100" max="4100" width="0" style="85" hidden="1" customWidth="1"/>
    <col min="4101" max="4352" width="9.140625" style="85"/>
    <col min="4353" max="4353" width="52.7109375" style="85" customWidth="1"/>
    <col min="4354" max="4354" width="14" style="85" customWidth="1"/>
    <col min="4355" max="4355" width="15.7109375" style="85" customWidth="1"/>
    <col min="4356" max="4356" width="0" style="85" hidden="1" customWidth="1"/>
    <col min="4357" max="4608" width="9.140625" style="85"/>
    <col min="4609" max="4609" width="52.7109375" style="85" customWidth="1"/>
    <col min="4610" max="4610" width="14" style="85" customWidth="1"/>
    <col min="4611" max="4611" width="15.7109375" style="85" customWidth="1"/>
    <col min="4612" max="4612" width="0" style="85" hidden="1" customWidth="1"/>
    <col min="4613" max="4864" width="9.140625" style="85"/>
    <col min="4865" max="4865" width="52.7109375" style="85" customWidth="1"/>
    <col min="4866" max="4866" width="14" style="85" customWidth="1"/>
    <col min="4867" max="4867" width="15.7109375" style="85" customWidth="1"/>
    <col min="4868" max="4868" width="0" style="85" hidden="1" customWidth="1"/>
    <col min="4869" max="5120" width="9.140625" style="85"/>
    <col min="5121" max="5121" width="52.7109375" style="85" customWidth="1"/>
    <col min="5122" max="5122" width="14" style="85" customWidth="1"/>
    <col min="5123" max="5123" width="15.7109375" style="85" customWidth="1"/>
    <col min="5124" max="5124" width="0" style="85" hidden="1" customWidth="1"/>
    <col min="5125" max="5376" width="9.140625" style="85"/>
    <col min="5377" max="5377" width="52.7109375" style="85" customWidth="1"/>
    <col min="5378" max="5378" width="14" style="85" customWidth="1"/>
    <col min="5379" max="5379" width="15.7109375" style="85" customWidth="1"/>
    <col min="5380" max="5380" width="0" style="85" hidden="1" customWidth="1"/>
    <col min="5381" max="5632" width="9.140625" style="85"/>
    <col min="5633" max="5633" width="52.7109375" style="85" customWidth="1"/>
    <col min="5634" max="5634" width="14" style="85" customWidth="1"/>
    <col min="5635" max="5635" width="15.7109375" style="85" customWidth="1"/>
    <col min="5636" max="5636" width="0" style="85" hidden="1" customWidth="1"/>
    <col min="5637" max="5888" width="9.140625" style="85"/>
    <col min="5889" max="5889" width="52.7109375" style="85" customWidth="1"/>
    <col min="5890" max="5890" width="14" style="85" customWidth="1"/>
    <col min="5891" max="5891" width="15.7109375" style="85" customWidth="1"/>
    <col min="5892" max="5892" width="0" style="85" hidden="1" customWidth="1"/>
    <col min="5893" max="6144" width="9.140625" style="85"/>
    <col min="6145" max="6145" width="52.7109375" style="85" customWidth="1"/>
    <col min="6146" max="6146" width="14" style="85" customWidth="1"/>
    <col min="6147" max="6147" width="15.7109375" style="85" customWidth="1"/>
    <col min="6148" max="6148" width="0" style="85" hidden="1" customWidth="1"/>
    <col min="6149" max="6400" width="9.140625" style="85"/>
    <col min="6401" max="6401" width="52.7109375" style="85" customWidth="1"/>
    <col min="6402" max="6402" width="14" style="85" customWidth="1"/>
    <col min="6403" max="6403" width="15.7109375" style="85" customWidth="1"/>
    <col min="6404" max="6404" width="0" style="85" hidden="1" customWidth="1"/>
    <col min="6405" max="6656" width="9.140625" style="85"/>
    <col min="6657" max="6657" width="52.7109375" style="85" customWidth="1"/>
    <col min="6658" max="6658" width="14" style="85" customWidth="1"/>
    <col min="6659" max="6659" width="15.7109375" style="85" customWidth="1"/>
    <col min="6660" max="6660" width="0" style="85" hidden="1" customWidth="1"/>
    <col min="6661" max="6912" width="9.140625" style="85"/>
    <col min="6913" max="6913" width="52.7109375" style="85" customWidth="1"/>
    <col min="6914" max="6914" width="14" style="85" customWidth="1"/>
    <col min="6915" max="6915" width="15.7109375" style="85" customWidth="1"/>
    <col min="6916" max="6916" width="0" style="85" hidden="1" customWidth="1"/>
    <col min="6917" max="7168" width="9.140625" style="85"/>
    <col min="7169" max="7169" width="52.7109375" style="85" customWidth="1"/>
    <col min="7170" max="7170" width="14" style="85" customWidth="1"/>
    <col min="7171" max="7171" width="15.7109375" style="85" customWidth="1"/>
    <col min="7172" max="7172" width="0" style="85" hidden="1" customWidth="1"/>
    <col min="7173" max="7424" width="9.140625" style="85"/>
    <col min="7425" max="7425" width="52.7109375" style="85" customWidth="1"/>
    <col min="7426" max="7426" width="14" style="85" customWidth="1"/>
    <col min="7427" max="7427" width="15.7109375" style="85" customWidth="1"/>
    <col min="7428" max="7428" width="0" style="85" hidden="1" customWidth="1"/>
    <col min="7429" max="7680" width="9.140625" style="85"/>
    <col min="7681" max="7681" width="52.7109375" style="85" customWidth="1"/>
    <col min="7682" max="7682" width="14" style="85" customWidth="1"/>
    <col min="7683" max="7683" width="15.7109375" style="85" customWidth="1"/>
    <col min="7684" max="7684" width="0" style="85" hidden="1" customWidth="1"/>
    <col min="7685" max="7936" width="9.140625" style="85"/>
    <col min="7937" max="7937" width="52.7109375" style="85" customWidth="1"/>
    <col min="7938" max="7938" width="14" style="85" customWidth="1"/>
    <col min="7939" max="7939" width="15.7109375" style="85" customWidth="1"/>
    <col min="7940" max="7940" width="0" style="85" hidden="1" customWidth="1"/>
    <col min="7941" max="8192" width="9.140625" style="85"/>
    <col min="8193" max="8193" width="52.7109375" style="85" customWidth="1"/>
    <col min="8194" max="8194" width="14" style="85" customWidth="1"/>
    <col min="8195" max="8195" width="15.7109375" style="85" customWidth="1"/>
    <col min="8196" max="8196" width="0" style="85" hidden="1" customWidth="1"/>
    <col min="8197" max="8448" width="9.140625" style="85"/>
    <col min="8449" max="8449" width="52.7109375" style="85" customWidth="1"/>
    <col min="8450" max="8450" width="14" style="85" customWidth="1"/>
    <col min="8451" max="8451" width="15.7109375" style="85" customWidth="1"/>
    <col min="8452" max="8452" width="0" style="85" hidden="1" customWidth="1"/>
    <col min="8453" max="8704" width="9.140625" style="85"/>
    <col min="8705" max="8705" width="52.7109375" style="85" customWidth="1"/>
    <col min="8706" max="8706" width="14" style="85" customWidth="1"/>
    <col min="8707" max="8707" width="15.7109375" style="85" customWidth="1"/>
    <col min="8708" max="8708" width="0" style="85" hidden="1" customWidth="1"/>
    <col min="8709" max="8960" width="9.140625" style="85"/>
    <col min="8961" max="8961" width="52.7109375" style="85" customWidth="1"/>
    <col min="8962" max="8962" width="14" style="85" customWidth="1"/>
    <col min="8963" max="8963" width="15.7109375" style="85" customWidth="1"/>
    <col min="8964" max="8964" width="0" style="85" hidden="1" customWidth="1"/>
    <col min="8965" max="9216" width="9.140625" style="85"/>
    <col min="9217" max="9217" width="52.7109375" style="85" customWidth="1"/>
    <col min="9218" max="9218" width="14" style="85" customWidth="1"/>
    <col min="9219" max="9219" width="15.7109375" style="85" customWidth="1"/>
    <col min="9220" max="9220" width="0" style="85" hidden="1" customWidth="1"/>
    <col min="9221" max="9472" width="9.140625" style="85"/>
    <col min="9473" max="9473" width="52.7109375" style="85" customWidth="1"/>
    <col min="9474" max="9474" width="14" style="85" customWidth="1"/>
    <col min="9475" max="9475" width="15.7109375" style="85" customWidth="1"/>
    <col min="9476" max="9476" width="0" style="85" hidden="1" customWidth="1"/>
    <col min="9477" max="9728" width="9.140625" style="85"/>
    <col min="9729" max="9729" width="52.7109375" style="85" customWidth="1"/>
    <col min="9730" max="9730" width="14" style="85" customWidth="1"/>
    <col min="9731" max="9731" width="15.7109375" style="85" customWidth="1"/>
    <col min="9732" max="9732" width="0" style="85" hidden="1" customWidth="1"/>
    <col min="9733" max="9984" width="9.140625" style="85"/>
    <col min="9985" max="9985" width="52.7109375" style="85" customWidth="1"/>
    <col min="9986" max="9986" width="14" style="85" customWidth="1"/>
    <col min="9987" max="9987" width="15.7109375" style="85" customWidth="1"/>
    <col min="9988" max="9988" width="0" style="85" hidden="1" customWidth="1"/>
    <col min="9989" max="10240" width="9.140625" style="85"/>
    <col min="10241" max="10241" width="52.7109375" style="85" customWidth="1"/>
    <col min="10242" max="10242" width="14" style="85" customWidth="1"/>
    <col min="10243" max="10243" width="15.7109375" style="85" customWidth="1"/>
    <col min="10244" max="10244" width="0" style="85" hidden="1" customWidth="1"/>
    <col min="10245" max="10496" width="9.140625" style="85"/>
    <col min="10497" max="10497" width="52.7109375" style="85" customWidth="1"/>
    <col min="10498" max="10498" width="14" style="85" customWidth="1"/>
    <col min="10499" max="10499" width="15.7109375" style="85" customWidth="1"/>
    <col min="10500" max="10500" width="0" style="85" hidden="1" customWidth="1"/>
    <col min="10501" max="10752" width="9.140625" style="85"/>
    <col min="10753" max="10753" width="52.7109375" style="85" customWidth="1"/>
    <col min="10754" max="10754" width="14" style="85" customWidth="1"/>
    <col min="10755" max="10755" width="15.7109375" style="85" customWidth="1"/>
    <col min="10756" max="10756" width="0" style="85" hidden="1" customWidth="1"/>
    <col min="10757" max="11008" width="9.140625" style="85"/>
    <col min="11009" max="11009" width="52.7109375" style="85" customWidth="1"/>
    <col min="11010" max="11010" width="14" style="85" customWidth="1"/>
    <col min="11011" max="11011" width="15.7109375" style="85" customWidth="1"/>
    <col min="11012" max="11012" width="0" style="85" hidden="1" customWidth="1"/>
    <col min="11013" max="11264" width="9.140625" style="85"/>
    <col min="11265" max="11265" width="52.7109375" style="85" customWidth="1"/>
    <col min="11266" max="11266" width="14" style="85" customWidth="1"/>
    <col min="11267" max="11267" width="15.7109375" style="85" customWidth="1"/>
    <col min="11268" max="11268" width="0" style="85" hidden="1" customWidth="1"/>
    <col min="11269" max="11520" width="9.140625" style="85"/>
    <col min="11521" max="11521" width="52.7109375" style="85" customWidth="1"/>
    <col min="11522" max="11522" width="14" style="85" customWidth="1"/>
    <col min="11523" max="11523" width="15.7109375" style="85" customWidth="1"/>
    <col min="11524" max="11524" width="0" style="85" hidden="1" customWidth="1"/>
    <col min="11525" max="11776" width="9.140625" style="85"/>
    <col min="11777" max="11777" width="52.7109375" style="85" customWidth="1"/>
    <col min="11778" max="11778" width="14" style="85" customWidth="1"/>
    <col min="11779" max="11779" width="15.7109375" style="85" customWidth="1"/>
    <col min="11780" max="11780" width="0" style="85" hidden="1" customWidth="1"/>
    <col min="11781" max="12032" width="9.140625" style="85"/>
    <col min="12033" max="12033" width="52.7109375" style="85" customWidth="1"/>
    <col min="12034" max="12034" width="14" style="85" customWidth="1"/>
    <col min="12035" max="12035" width="15.7109375" style="85" customWidth="1"/>
    <col min="12036" max="12036" width="0" style="85" hidden="1" customWidth="1"/>
    <col min="12037" max="12288" width="9.140625" style="85"/>
    <col min="12289" max="12289" width="52.7109375" style="85" customWidth="1"/>
    <col min="12290" max="12290" width="14" style="85" customWidth="1"/>
    <col min="12291" max="12291" width="15.7109375" style="85" customWidth="1"/>
    <col min="12292" max="12292" width="0" style="85" hidden="1" customWidth="1"/>
    <col min="12293" max="12544" width="9.140625" style="85"/>
    <col min="12545" max="12545" width="52.7109375" style="85" customWidth="1"/>
    <col min="12546" max="12546" width="14" style="85" customWidth="1"/>
    <col min="12547" max="12547" width="15.7109375" style="85" customWidth="1"/>
    <col min="12548" max="12548" width="0" style="85" hidden="1" customWidth="1"/>
    <col min="12549" max="12800" width="9.140625" style="85"/>
    <col min="12801" max="12801" width="52.7109375" style="85" customWidth="1"/>
    <col min="12802" max="12802" width="14" style="85" customWidth="1"/>
    <col min="12803" max="12803" width="15.7109375" style="85" customWidth="1"/>
    <col min="12804" max="12804" width="0" style="85" hidden="1" customWidth="1"/>
    <col min="12805" max="13056" width="9.140625" style="85"/>
    <col min="13057" max="13057" width="52.7109375" style="85" customWidth="1"/>
    <col min="13058" max="13058" width="14" style="85" customWidth="1"/>
    <col min="13059" max="13059" width="15.7109375" style="85" customWidth="1"/>
    <col min="13060" max="13060" width="0" style="85" hidden="1" customWidth="1"/>
    <col min="13061" max="13312" width="9.140625" style="85"/>
    <col min="13313" max="13313" width="52.7109375" style="85" customWidth="1"/>
    <col min="13314" max="13314" width="14" style="85" customWidth="1"/>
    <col min="13315" max="13315" width="15.7109375" style="85" customWidth="1"/>
    <col min="13316" max="13316" width="0" style="85" hidden="1" customWidth="1"/>
    <col min="13317" max="13568" width="9.140625" style="85"/>
    <col min="13569" max="13569" width="52.7109375" style="85" customWidth="1"/>
    <col min="13570" max="13570" width="14" style="85" customWidth="1"/>
    <col min="13571" max="13571" width="15.7109375" style="85" customWidth="1"/>
    <col min="13572" max="13572" width="0" style="85" hidden="1" customWidth="1"/>
    <col min="13573" max="13824" width="9.140625" style="85"/>
    <col min="13825" max="13825" width="52.7109375" style="85" customWidth="1"/>
    <col min="13826" max="13826" width="14" style="85" customWidth="1"/>
    <col min="13827" max="13827" width="15.7109375" style="85" customWidth="1"/>
    <col min="13828" max="13828" width="0" style="85" hidden="1" customWidth="1"/>
    <col min="13829" max="14080" width="9.140625" style="85"/>
    <col min="14081" max="14081" width="52.7109375" style="85" customWidth="1"/>
    <col min="14082" max="14082" width="14" style="85" customWidth="1"/>
    <col min="14083" max="14083" width="15.7109375" style="85" customWidth="1"/>
    <col min="14084" max="14084" width="0" style="85" hidden="1" customWidth="1"/>
    <col min="14085" max="14336" width="9.140625" style="85"/>
    <col min="14337" max="14337" width="52.7109375" style="85" customWidth="1"/>
    <col min="14338" max="14338" width="14" style="85" customWidth="1"/>
    <col min="14339" max="14339" width="15.7109375" style="85" customWidth="1"/>
    <col min="14340" max="14340" width="0" style="85" hidden="1" customWidth="1"/>
    <col min="14341" max="14592" width="9.140625" style="85"/>
    <col min="14593" max="14593" width="52.7109375" style="85" customWidth="1"/>
    <col min="14594" max="14594" width="14" style="85" customWidth="1"/>
    <col min="14595" max="14595" width="15.7109375" style="85" customWidth="1"/>
    <col min="14596" max="14596" width="0" style="85" hidden="1" customWidth="1"/>
    <col min="14597" max="14848" width="9.140625" style="85"/>
    <col min="14849" max="14849" width="52.7109375" style="85" customWidth="1"/>
    <col min="14850" max="14850" width="14" style="85" customWidth="1"/>
    <col min="14851" max="14851" width="15.7109375" style="85" customWidth="1"/>
    <col min="14852" max="14852" width="0" style="85" hidden="1" customWidth="1"/>
    <col min="14853" max="15104" width="9.140625" style="85"/>
    <col min="15105" max="15105" width="52.7109375" style="85" customWidth="1"/>
    <col min="15106" max="15106" width="14" style="85" customWidth="1"/>
    <col min="15107" max="15107" width="15.7109375" style="85" customWidth="1"/>
    <col min="15108" max="15108" width="0" style="85" hidden="1" customWidth="1"/>
    <col min="15109" max="15360" width="9.140625" style="85"/>
    <col min="15361" max="15361" width="52.7109375" style="85" customWidth="1"/>
    <col min="15362" max="15362" width="14" style="85" customWidth="1"/>
    <col min="15363" max="15363" width="15.7109375" style="85" customWidth="1"/>
    <col min="15364" max="15364" width="0" style="85" hidden="1" customWidth="1"/>
    <col min="15365" max="15616" width="9.140625" style="85"/>
    <col min="15617" max="15617" width="52.7109375" style="85" customWidth="1"/>
    <col min="15618" max="15618" width="14" style="85" customWidth="1"/>
    <col min="15619" max="15619" width="15.7109375" style="85" customWidth="1"/>
    <col min="15620" max="15620" width="0" style="85" hidden="1" customWidth="1"/>
    <col min="15621" max="15872" width="9.140625" style="85"/>
    <col min="15873" max="15873" width="52.7109375" style="85" customWidth="1"/>
    <col min="15874" max="15874" width="14" style="85" customWidth="1"/>
    <col min="15875" max="15875" width="15.7109375" style="85" customWidth="1"/>
    <col min="15876" max="15876" width="0" style="85" hidden="1" customWidth="1"/>
    <col min="15877" max="16128" width="9.140625" style="85"/>
    <col min="16129" max="16129" width="52.7109375" style="85" customWidth="1"/>
    <col min="16130" max="16130" width="14" style="85" customWidth="1"/>
    <col min="16131" max="16131" width="15.7109375" style="85" customWidth="1"/>
    <col min="16132" max="16132" width="0" style="85" hidden="1" customWidth="1"/>
    <col min="16133" max="16384" width="9.140625" style="85"/>
  </cols>
  <sheetData>
    <row r="1" spans="1:5" ht="15.75" x14ac:dyDescent="0.25">
      <c r="A1" s="197" t="s">
        <v>224</v>
      </c>
      <c r="B1" s="198"/>
      <c r="C1" s="198"/>
      <c r="D1" s="198"/>
    </row>
    <row r="2" spans="1:5" ht="15.75" x14ac:dyDescent="0.25">
      <c r="A2" s="197" t="s">
        <v>192</v>
      </c>
      <c r="B2" s="198"/>
      <c r="C2" s="198"/>
      <c r="D2" s="198"/>
    </row>
    <row r="3" spans="1:5" ht="19.5" x14ac:dyDescent="0.35">
      <c r="A3" s="137"/>
      <c r="C3" s="138" t="s">
        <v>193</v>
      </c>
    </row>
    <row r="4" spans="1:5" ht="40.5" customHeight="1" x14ac:dyDescent="0.25">
      <c r="A4" s="139" t="s">
        <v>0</v>
      </c>
      <c r="B4" s="140" t="s">
        <v>1</v>
      </c>
      <c r="C4" s="141" t="s">
        <v>194</v>
      </c>
      <c r="D4" s="142" t="s">
        <v>195</v>
      </c>
    </row>
    <row r="5" spans="1:5" x14ac:dyDescent="0.25">
      <c r="A5" s="143" t="s">
        <v>196</v>
      </c>
      <c r="B5" s="144" t="s">
        <v>2</v>
      </c>
      <c r="C5" s="145">
        <v>2564612</v>
      </c>
      <c r="D5" s="146"/>
    </row>
    <row r="6" spans="1:5" x14ac:dyDescent="0.25">
      <c r="A6" s="147" t="s">
        <v>197</v>
      </c>
      <c r="B6" s="148" t="s">
        <v>183</v>
      </c>
      <c r="C6" s="145">
        <v>150000</v>
      </c>
      <c r="D6" s="146"/>
    </row>
    <row r="7" spans="1:5" x14ac:dyDescent="0.25">
      <c r="A7" s="149" t="s">
        <v>198</v>
      </c>
      <c r="B7" s="150" t="s">
        <v>199</v>
      </c>
      <c r="C7" s="151">
        <f>SUM(C5:C6)</f>
        <v>2714612</v>
      </c>
      <c r="D7" s="152"/>
    </row>
    <row r="8" spans="1:5" x14ac:dyDescent="0.25">
      <c r="A8" s="153" t="s">
        <v>99</v>
      </c>
      <c r="B8" s="148" t="s">
        <v>98</v>
      </c>
      <c r="C8" s="145">
        <v>2184144</v>
      </c>
      <c r="D8" s="146"/>
    </row>
    <row r="9" spans="1:5" ht="25.5" x14ac:dyDescent="0.25">
      <c r="A9" s="153" t="s">
        <v>200</v>
      </c>
      <c r="B9" s="148" t="s">
        <v>100</v>
      </c>
      <c r="C9" s="145">
        <v>900000</v>
      </c>
      <c r="D9" s="146"/>
    </row>
    <row r="10" spans="1:5" x14ac:dyDescent="0.25">
      <c r="A10" s="154" t="s">
        <v>3</v>
      </c>
      <c r="B10" s="150" t="s">
        <v>4</v>
      </c>
      <c r="C10" s="151">
        <f>SUM(C8:C9)</f>
        <v>3084144</v>
      </c>
      <c r="D10" s="152"/>
    </row>
    <row r="11" spans="1:5" x14ac:dyDescent="0.25">
      <c r="A11" s="155" t="s">
        <v>5</v>
      </c>
      <c r="B11" s="156" t="s">
        <v>6</v>
      </c>
      <c r="C11" s="151">
        <f>SUM(C10,C7)</f>
        <v>5798756</v>
      </c>
      <c r="D11" s="152"/>
      <c r="E11" s="157"/>
    </row>
    <row r="12" spans="1:5" ht="28.5" x14ac:dyDescent="0.25">
      <c r="A12" s="158" t="s">
        <v>7</v>
      </c>
      <c r="B12" s="156" t="s">
        <v>8</v>
      </c>
      <c r="C12" s="151">
        <v>1020150</v>
      </c>
      <c r="D12" s="152"/>
    </row>
    <row r="13" spans="1:5" x14ac:dyDescent="0.25">
      <c r="A13" s="159" t="s">
        <v>201</v>
      </c>
      <c r="B13" s="160" t="s">
        <v>106</v>
      </c>
      <c r="C13" s="145">
        <v>180000</v>
      </c>
      <c r="D13" s="161"/>
      <c r="E13" s="162"/>
    </row>
    <row r="14" spans="1:5" x14ac:dyDescent="0.25">
      <c r="A14" s="153" t="s">
        <v>202</v>
      </c>
      <c r="B14" s="148" t="s">
        <v>179</v>
      </c>
      <c r="C14" s="145">
        <v>1370000</v>
      </c>
      <c r="D14" s="146"/>
    </row>
    <row r="15" spans="1:5" x14ac:dyDescent="0.25">
      <c r="A15" s="154" t="s">
        <v>9</v>
      </c>
      <c r="B15" s="150" t="s">
        <v>10</v>
      </c>
      <c r="C15" s="151">
        <f>SUM(C13:C14)</f>
        <v>1550000</v>
      </c>
      <c r="D15" s="152"/>
    </row>
    <row r="16" spans="1:5" x14ac:dyDescent="0.25">
      <c r="A16" s="153" t="s">
        <v>203</v>
      </c>
      <c r="B16" s="148" t="s">
        <v>109</v>
      </c>
      <c r="C16" s="145">
        <v>79600</v>
      </c>
      <c r="D16" s="146"/>
    </row>
    <row r="17" spans="1:4" x14ac:dyDescent="0.25">
      <c r="A17" s="153" t="s">
        <v>204</v>
      </c>
      <c r="B17" s="148" t="s">
        <v>111</v>
      </c>
      <c r="C17" s="145">
        <v>100000</v>
      </c>
      <c r="D17" s="146"/>
    </row>
    <row r="18" spans="1:4" x14ac:dyDescent="0.25">
      <c r="A18" s="154" t="s">
        <v>11</v>
      </c>
      <c r="B18" s="150" t="s">
        <v>12</v>
      </c>
      <c r="C18" s="151">
        <f>SUM(C16:C17)</f>
        <v>179600</v>
      </c>
      <c r="D18" s="146"/>
    </row>
    <row r="19" spans="1:4" x14ac:dyDescent="0.25">
      <c r="A19" s="153" t="s">
        <v>115</v>
      </c>
      <c r="B19" s="148" t="s">
        <v>114</v>
      </c>
      <c r="C19" s="145">
        <v>1070000</v>
      </c>
      <c r="D19" s="146"/>
    </row>
    <row r="20" spans="1:4" x14ac:dyDescent="0.25">
      <c r="A20" s="153" t="s">
        <v>186</v>
      </c>
      <c r="B20" s="148" t="s">
        <v>185</v>
      </c>
      <c r="C20" s="145">
        <v>52000</v>
      </c>
      <c r="D20" s="146"/>
    </row>
    <row r="21" spans="1:4" x14ac:dyDescent="0.25">
      <c r="A21" s="153" t="s">
        <v>205</v>
      </c>
      <c r="B21" s="148" t="s">
        <v>116</v>
      </c>
      <c r="C21" s="145">
        <v>860000</v>
      </c>
      <c r="D21" s="146"/>
    </row>
    <row r="22" spans="1:4" x14ac:dyDescent="0.25">
      <c r="A22" s="153" t="s">
        <v>119</v>
      </c>
      <c r="B22" s="148" t="s">
        <v>118</v>
      </c>
      <c r="C22" s="145">
        <v>600000</v>
      </c>
      <c r="D22" s="146"/>
    </row>
    <row r="23" spans="1:4" x14ac:dyDescent="0.25">
      <c r="A23" s="153" t="s">
        <v>206</v>
      </c>
      <c r="B23" s="148" t="s">
        <v>120</v>
      </c>
      <c r="C23" s="145">
        <v>1951000</v>
      </c>
      <c r="D23" s="146"/>
    </row>
    <row r="24" spans="1:4" x14ac:dyDescent="0.25">
      <c r="A24" s="154" t="s">
        <v>207</v>
      </c>
      <c r="B24" s="150" t="s">
        <v>13</v>
      </c>
      <c r="C24" s="151">
        <f>SUM(C19:C23)</f>
        <v>4533000</v>
      </c>
      <c r="D24" s="152"/>
    </row>
    <row r="25" spans="1:4" ht="20.25" customHeight="1" x14ac:dyDescent="0.25">
      <c r="A25" s="153" t="s">
        <v>208</v>
      </c>
      <c r="B25" s="148" t="s">
        <v>209</v>
      </c>
      <c r="C25" s="145">
        <v>1467270</v>
      </c>
      <c r="D25" s="146"/>
    </row>
    <row r="26" spans="1:4" ht="20.25" customHeight="1" x14ac:dyDescent="0.25">
      <c r="A26" s="153" t="s">
        <v>124</v>
      </c>
      <c r="B26" s="148" t="s">
        <v>233</v>
      </c>
      <c r="C26" s="145">
        <v>27500</v>
      </c>
      <c r="D26" s="146"/>
    </row>
    <row r="27" spans="1:4" x14ac:dyDescent="0.25">
      <c r="A27" s="154" t="s">
        <v>210</v>
      </c>
      <c r="B27" s="150" t="s">
        <v>14</v>
      </c>
      <c r="C27" s="151">
        <f>SUM(C25:C26)</f>
        <v>1494770</v>
      </c>
      <c r="D27" s="152"/>
    </row>
    <row r="28" spans="1:4" x14ac:dyDescent="0.25">
      <c r="A28" s="158" t="s">
        <v>15</v>
      </c>
      <c r="B28" s="156" t="s">
        <v>16</v>
      </c>
      <c r="C28" s="151">
        <f>SUM(C15+C18+C24+C27)</f>
        <v>7757370</v>
      </c>
      <c r="D28" s="146"/>
    </row>
    <row r="29" spans="1:4" x14ac:dyDescent="0.25">
      <c r="A29" s="163" t="s">
        <v>211</v>
      </c>
      <c r="B29" s="148" t="s">
        <v>17</v>
      </c>
      <c r="C29" s="145">
        <v>1441908</v>
      </c>
      <c r="D29" s="146"/>
    </row>
    <row r="30" spans="1:4" x14ac:dyDescent="0.25">
      <c r="A30" s="164" t="s">
        <v>18</v>
      </c>
      <c r="B30" s="156" t="s">
        <v>19</v>
      </c>
      <c r="C30" s="151">
        <f>SUM(C29)</f>
        <v>1441908</v>
      </c>
      <c r="D30" s="146"/>
    </row>
    <row r="31" spans="1:4" s="166" customFormat="1" ht="12.75" x14ac:dyDescent="0.2">
      <c r="A31" s="163" t="s">
        <v>212</v>
      </c>
      <c r="B31" s="148" t="s">
        <v>20</v>
      </c>
      <c r="C31" s="165">
        <v>360000</v>
      </c>
      <c r="D31" s="161"/>
    </row>
    <row r="32" spans="1:4" x14ac:dyDescent="0.25">
      <c r="A32" s="167" t="s">
        <v>213</v>
      </c>
      <c r="B32" s="148" t="s">
        <v>21</v>
      </c>
      <c r="C32" s="145">
        <v>297984</v>
      </c>
      <c r="D32" s="146"/>
    </row>
    <row r="33" spans="1:5" x14ac:dyDescent="0.25">
      <c r="A33" s="167" t="s">
        <v>214</v>
      </c>
      <c r="B33" s="148" t="s">
        <v>22</v>
      </c>
      <c r="C33" s="145">
        <v>582000</v>
      </c>
      <c r="D33" s="146"/>
    </row>
    <row r="34" spans="1:5" x14ac:dyDescent="0.25">
      <c r="A34" s="168" t="s">
        <v>23</v>
      </c>
      <c r="B34" s="148" t="s">
        <v>24</v>
      </c>
      <c r="C34" s="89">
        <v>17262742</v>
      </c>
      <c r="D34" s="146"/>
    </row>
    <row r="35" spans="1:5" x14ac:dyDescent="0.25">
      <c r="A35" s="164" t="s">
        <v>25</v>
      </c>
      <c r="B35" s="156" t="s">
        <v>26</v>
      </c>
      <c r="C35" s="151">
        <f>SUM(C31:C34)</f>
        <v>18502726</v>
      </c>
      <c r="D35" s="146"/>
    </row>
    <row r="36" spans="1:5" ht="15.75" x14ac:dyDescent="0.25">
      <c r="A36" s="3" t="s">
        <v>27</v>
      </c>
      <c r="B36" s="2"/>
      <c r="C36" s="169">
        <f>SUM(C11+C12+C28+C30+C35)</f>
        <v>34520910</v>
      </c>
      <c r="D36" s="170">
        <v>0</v>
      </c>
      <c r="E36" s="1"/>
    </row>
    <row r="37" spans="1:5" x14ac:dyDescent="0.25">
      <c r="A37" s="171" t="s">
        <v>28</v>
      </c>
      <c r="B37" s="148" t="s">
        <v>29</v>
      </c>
      <c r="C37" s="145">
        <v>350000</v>
      </c>
      <c r="D37" s="146"/>
    </row>
    <row r="38" spans="1:5" x14ac:dyDescent="0.25">
      <c r="A38" s="171" t="s">
        <v>215</v>
      </c>
      <c r="B38" s="148" t="s">
        <v>135</v>
      </c>
      <c r="C38" s="145">
        <v>9423228</v>
      </c>
      <c r="D38" s="146"/>
    </row>
    <row r="39" spans="1:5" x14ac:dyDescent="0.25">
      <c r="A39" s="172" t="s">
        <v>30</v>
      </c>
      <c r="B39" s="148" t="s">
        <v>31</v>
      </c>
      <c r="C39" s="145">
        <v>2638772</v>
      </c>
      <c r="D39" s="146"/>
    </row>
    <row r="40" spans="1:5" x14ac:dyDescent="0.25">
      <c r="A40" s="173" t="s">
        <v>32</v>
      </c>
      <c r="B40" s="156" t="s">
        <v>33</v>
      </c>
      <c r="C40" s="151">
        <f>SUM(C37:C39)</f>
        <v>12412000</v>
      </c>
      <c r="D40" s="146"/>
    </row>
    <row r="41" spans="1:5" x14ac:dyDescent="0.25">
      <c r="A41" s="163" t="s">
        <v>34</v>
      </c>
      <c r="B41" s="148" t="s">
        <v>35</v>
      </c>
      <c r="C41" s="145">
        <v>4329823</v>
      </c>
      <c r="D41" s="146"/>
    </row>
    <row r="42" spans="1:5" x14ac:dyDescent="0.25">
      <c r="A42" s="163" t="s">
        <v>216</v>
      </c>
      <c r="B42" s="148" t="s">
        <v>36</v>
      </c>
      <c r="C42" s="145">
        <v>1169052</v>
      </c>
      <c r="D42" s="146"/>
    </row>
    <row r="43" spans="1:5" x14ac:dyDescent="0.25">
      <c r="A43" s="164" t="s">
        <v>37</v>
      </c>
      <c r="B43" s="156" t="s">
        <v>38</v>
      </c>
      <c r="C43" s="151">
        <f>SUM(C41:C42)</f>
        <v>5498875</v>
      </c>
      <c r="D43" s="152"/>
    </row>
    <row r="44" spans="1:5" s="5" customFormat="1" x14ac:dyDescent="0.25">
      <c r="A44" s="163" t="s">
        <v>217</v>
      </c>
      <c r="B44" s="160" t="s">
        <v>189</v>
      </c>
      <c r="C44" s="145">
        <v>450000</v>
      </c>
      <c r="D44" s="146"/>
    </row>
    <row r="45" spans="1:5" x14ac:dyDescent="0.25">
      <c r="A45" s="164" t="s">
        <v>218</v>
      </c>
      <c r="B45" s="156" t="s">
        <v>219</v>
      </c>
      <c r="C45" s="151">
        <f>SUM(C44)</f>
        <v>450000</v>
      </c>
      <c r="D45" s="152"/>
    </row>
    <row r="46" spans="1:5" ht="15.75" x14ac:dyDescent="0.25">
      <c r="A46" s="3" t="s">
        <v>39</v>
      </c>
      <c r="B46" s="2"/>
      <c r="C46" s="169">
        <f>SUM(C40+C43+C45)</f>
        <v>18360875</v>
      </c>
      <c r="D46" s="170"/>
    </row>
    <row r="47" spans="1:5" ht="15.75" x14ac:dyDescent="0.25">
      <c r="A47" s="9" t="s">
        <v>220</v>
      </c>
      <c r="B47" s="174" t="s">
        <v>221</v>
      </c>
      <c r="C47" s="175">
        <f>SUM(C36+C46)</f>
        <v>52881785</v>
      </c>
      <c r="D47" s="176">
        <v>0</v>
      </c>
    </row>
    <row r="48" spans="1:5" x14ac:dyDescent="0.25">
      <c r="A48" s="163" t="s">
        <v>222</v>
      </c>
      <c r="B48" s="153" t="s">
        <v>223</v>
      </c>
      <c r="C48" s="177">
        <v>687135</v>
      </c>
      <c r="D48" s="163"/>
    </row>
    <row r="49" spans="1:4" s="70" customFormat="1" ht="15.75" x14ac:dyDescent="0.25">
      <c r="A49" s="11" t="s">
        <v>40</v>
      </c>
      <c r="B49" s="6" t="s">
        <v>41</v>
      </c>
      <c r="C49" s="178">
        <f>SUM(C48)</f>
        <v>687135</v>
      </c>
      <c r="D49" s="10">
        <v>0</v>
      </c>
    </row>
    <row r="50" spans="1:4" ht="15.75" x14ac:dyDescent="0.25">
      <c r="A50" s="7" t="s">
        <v>42</v>
      </c>
      <c r="B50" s="4"/>
      <c r="C50" s="175">
        <f>SUM(C36+C46+C49)</f>
        <v>53568920</v>
      </c>
      <c r="D50" s="176">
        <v>0</v>
      </c>
    </row>
  </sheetData>
  <mergeCells count="2">
    <mergeCell ref="A1:D1"/>
    <mergeCell ref="A2:D2"/>
  </mergeCells>
  <pageMargins left="0.70866141732283472" right="0.70866141732283472" top="0.15748031496062992" bottom="0.15748031496062992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27"/>
  <sheetViews>
    <sheetView workbookViewId="0">
      <selection activeCell="H28" sqref="H28"/>
    </sheetView>
  </sheetViews>
  <sheetFormatPr defaultRowHeight="15" x14ac:dyDescent="0.25"/>
  <cols>
    <col min="1" max="1" width="49.7109375" style="85" customWidth="1"/>
    <col min="2" max="2" width="10.42578125" style="85" customWidth="1"/>
    <col min="3" max="3" width="19.28515625" style="85" customWidth="1"/>
    <col min="4" max="256" width="9.140625" style="85"/>
    <col min="257" max="257" width="49.7109375" style="85" customWidth="1"/>
    <col min="258" max="258" width="10.42578125" style="85" customWidth="1"/>
    <col min="259" max="259" width="16.85546875" style="85" customWidth="1"/>
    <col min="260" max="512" width="9.140625" style="85"/>
    <col min="513" max="513" width="49.7109375" style="85" customWidth="1"/>
    <col min="514" max="514" width="10.42578125" style="85" customWidth="1"/>
    <col min="515" max="515" width="16.85546875" style="85" customWidth="1"/>
    <col min="516" max="768" width="9.140625" style="85"/>
    <col min="769" max="769" width="49.7109375" style="85" customWidth="1"/>
    <col min="770" max="770" width="10.42578125" style="85" customWidth="1"/>
    <col min="771" max="771" width="16.85546875" style="85" customWidth="1"/>
    <col min="772" max="1024" width="9.140625" style="85"/>
    <col min="1025" max="1025" width="49.7109375" style="85" customWidth="1"/>
    <col min="1026" max="1026" width="10.42578125" style="85" customWidth="1"/>
    <col min="1027" max="1027" width="16.85546875" style="85" customWidth="1"/>
    <col min="1028" max="1280" width="9.140625" style="85"/>
    <col min="1281" max="1281" width="49.7109375" style="85" customWidth="1"/>
    <col min="1282" max="1282" width="10.42578125" style="85" customWidth="1"/>
    <col min="1283" max="1283" width="16.85546875" style="85" customWidth="1"/>
    <col min="1284" max="1536" width="9.140625" style="85"/>
    <col min="1537" max="1537" width="49.7109375" style="85" customWidth="1"/>
    <col min="1538" max="1538" width="10.42578125" style="85" customWidth="1"/>
    <col min="1539" max="1539" width="16.85546875" style="85" customWidth="1"/>
    <col min="1540" max="1792" width="9.140625" style="85"/>
    <col min="1793" max="1793" width="49.7109375" style="85" customWidth="1"/>
    <col min="1794" max="1794" width="10.42578125" style="85" customWidth="1"/>
    <col min="1795" max="1795" width="16.85546875" style="85" customWidth="1"/>
    <col min="1796" max="2048" width="9.140625" style="85"/>
    <col min="2049" max="2049" width="49.7109375" style="85" customWidth="1"/>
    <col min="2050" max="2050" width="10.42578125" style="85" customWidth="1"/>
    <col min="2051" max="2051" width="16.85546875" style="85" customWidth="1"/>
    <col min="2052" max="2304" width="9.140625" style="85"/>
    <col min="2305" max="2305" width="49.7109375" style="85" customWidth="1"/>
    <col min="2306" max="2306" width="10.42578125" style="85" customWidth="1"/>
    <col min="2307" max="2307" width="16.85546875" style="85" customWidth="1"/>
    <col min="2308" max="2560" width="9.140625" style="85"/>
    <col min="2561" max="2561" width="49.7109375" style="85" customWidth="1"/>
    <col min="2562" max="2562" width="10.42578125" style="85" customWidth="1"/>
    <col min="2563" max="2563" width="16.85546875" style="85" customWidth="1"/>
    <col min="2564" max="2816" width="9.140625" style="85"/>
    <col min="2817" max="2817" width="49.7109375" style="85" customWidth="1"/>
    <col min="2818" max="2818" width="10.42578125" style="85" customWidth="1"/>
    <col min="2819" max="2819" width="16.85546875" style="85" customWidth="1"/>
    <col min="2820" max="3072" width="9.140625" style="85"/>
    <col min="3073" max="3073" width="49.7109375" style="85" customWidth="1"/>
    <col min="3074" max="3074" width="10.42578125" style="85" customWidth="1"/>
    <col min="3075" max="3075" width="16.85546875" style="85" customWidth="1"/>
    <col min="3076" max="3328" width="9.140625" style="85"/>
    <col min="3329" max="3329" width="49.7109375" style="85" customWidth="1"/>
    <col min="3330" max="3330" width="10.42578125" style="85" customWidth="1"/>
    <col min="3331" max="3331" width="16.85546875" style="85" customWidth="1"/>
    <col min="3332" max="3584" width="9.140625" style="85"/>
    <col min="3585" max="3585" width="49.7109375" style="85" customWidth="1"/>
    <col min="3586" max="3586" width="10.42578125" style="85" customWidth="1"/>
    <col min="3587" max="3587" width="16.85546875" style="85" customWidth="1"/>
    <col min="3588" max="3840" width="9.140625" style="85"/>
    <col min="3841" max="3841" width="49.7109375" style="85" customWidth="1"/>
    <col min="3842" max="3842" width="10.42578125" style="85" customWidth="1"/>
    <col min="3843" max="3843" width="16.85546875" style="85" customWidth="1"/>
    <col min="3844" max="4096" width="9.140625" style="85"/>
    <col min="4097" max="4097" width="49.7109375" style="85" customWidth="1"/>
    <col min="4098" max="4098" width="10.42578125" style="85" customWidth="1"/>
    <col min="4099" max="4099" width="16.85546875" style="85" customWidth="1"/>
    <col min="4100" max="4352" width="9.140625" style="85"/>
    <col min="4353" max="4353" width="49.7109375" style="85" customWidth="1"/>
    <col min="4354" max="4354" width="10.42578125" style="85" customWidth="1"/>
    <col min="4355" max="4355" width="16.85546875" style="85" customWidth="1"/>
    <col min="4356" max="4608" width="9.140625" style="85"/>
    <col min="4609" max="4609" width="49.7109375" style="85" customWidth="1"/>
    <col min="4610" max="4610" width="10.42578125" style="85" customWidth="1"/>
    <col min="4611" max="4611" width="16.85546875" style="85" customWidth="1"/>
    <col min="4612" max="4864" width="9.140625" style="85"/>
    <col min="4865" max="4865" width="49.7109375" style="85" customWidth="1"/>
    <col min="4866" max="4866" width="10.42578125" style="85" customWidth="1"/>
    <col min="4867" max="4867" width="16.85546875" style="85" customWidth="1"/>
    <col min="4868" max="5120" width="9.140625" style="85"/>
    <col min="5121" max="5121" width="49.7109375" style="85" customWidth="1"/>
    <col min="5122" max="5122" width="10.42578125" style="85" customWidth="1"/>
    <col min="5123" max="5123" width="16.85546875" style="85" customWidth="1"/>
    <col min="5124" max="5376" width="9.140625" style="85"/>
    <col min="5377" max="5377" width="49.7109375" style="85" customWidth="1"/>
    <col min="5378" max="5378" width="10.42578125" style="85" customWidth="1"/>
    <col min="5379" max="5379" width="16.85546875" style="85" customWidth="1"/>
    <col min="5380" max="5632" width="9.140625" style="85"/>
    <col min="5633" max="5633" width="49.7109375" style="85" customWidth="1"/>
    <col min="5634" max="5634" width="10.42578125" style="85" customWidth="1"/>
    <col min="5635" max="5635" width="16.85546875" style="85" customWidth="1"/>
    <col min="5636" max="5888" width="9.140625" style="85"/>
    <col min="5889" max="5889" width="49.7109375" style="85" customWidth="1"/>
    <col min="5890" max="5890" width="10.42578125" style="85" customWidth="1"/>
    <col min="5891" max="5891" width="16.85546875" style="85" customWidth="1"/>
    <col min="5892" max="6144" width="9.140625" style="85"/>
    <col min="6145" max="6145" width="49.7109375" style="85" customWidth="1"/>
    <col min="6146" max="6146" width="10.42578125" style="85" customWidth="1"/>
    <col min="6147" max="6147" width="16.85546875" style="85" customWidth="1"/>
    <col min="6148" max="6400" width="9.140625" style="85"/>
    <col min="6401" max="6401" width="49.7109375" style="85" customWidth="1"/>
    <col min="6402" max="6402" width="10.42578125" style="85" customWidth="1"/>
    <col min="6403" max="6403" width="16.85546875" style="85" customWidth="1"/>
    <col min="6404" max="6656" width="9.140625" style="85"/>
    <col min="6657" max="6657" width="49.7109375" style="85" customWidth="1"/>
    <col min="6658" max="6658" width="10.42578125" style="85" customWidth="1"/>
    <col min="6659" max="6659" width="16.85546875" style="85" customWidth="1"/>
    <col min="6660" max="6912" width="9.140625" style="85"/>
    <col min="6913" max="6913" width="49.7109375" style="85" customWidth="1"/>
    <col min="6914" max="6914" width="10.42578125" style="85" customWidth="1"/>
    <col min="6915" max="6915" width="16.85546875" style="85" customWidth="1"/>
    <col min="6916" max="7168" width="9.140625" style="85"/>
    <col min="7169" max="7169" width="49.7109375" style="85" customWidth="1"/>
    <col min="7170" max="7170" width="10.42578125" style="85" customWidth="1"/>
    <col min="7171" max="7171" width="16.85546875" style="85" customWidth="1"/>
    <col min="7172" max="7424" width="9.140625" style="85"/>
    <col min="7425" max="7425" width="49.7109375" style="85" customWidth="1"/>
    <col min="7426" max="7426" width="10.42578125" style="85" customWidth="1"/>
    <col min="7427" max="7427" width="16.85546875" style="85" customWidth="1"/>
    <col min="7428" max="7680" width="9.140625" style="85"/>
    <col min="7681" max="7681" width="49.7109375" style="85" customWidth="1"/>
    <col min="7682" max="7682" width="10.42578125" style="85" customWidth="1"/>
    <col min="7683" max="7683" width="16.85546875" style="85" customWidth="1"/>
    <col min="7684" max="7936" width="9.140625" style="85"/>
    <col min="7937" max="7937" width="49.7109375" style="85" customWidth="1"/>
    <col min="7938" max="7938" width="10.42578125" style="85" customWidth="1"/>
    <col min="7939" max="7939" width="16.85546875" style="85" customWidth="1"/>
    <col min="7940" max="8192" width="9.140625" style="85"/>
    <col min="8193" max="8193" width="49.7109375" style="85" customWidth="1"/>
    <col min="8194" max="8194" width="10.42578125" style="85" customWidth="1"/>
    <col min="8195" max="8195" width="16.85546875" style="85" customWidth="1"/>
    <col min="8196" max="8448" width="9.140625" style="85"/>
    <col min="8449" max="8449" width="49.7109375" style="85" customWidth="1"/>
    <col min="8450" max="8450" width="10.42578125" style="85" customWidth="1"/>
    <col min="8451" max="8451" width="16.85546875" style="85" customWidth="1"/>
    <col min="8452" max="8704" width="9.140625" style="85"/>
    <col min="8705" max="8705" width="49.7109375" style="85" customWidth="1"/>
    <col min="8706" max="8706" width="10.42578125" style="85" customWidth="1"/>
    <col min="8707" max="8707" width="16.85546875" style="85" customWidth="1"/>
    <col min="8708" max="8960" width="9.140625" style="85"/>
    <col min="8961" max="8961" width="49.7109375" style="85" customWidth="1"/>
    <col min="8962" max="8962" width="10.42578125" style="85" customWidth="1"/>
    <col min="8963" max="8963" width="16.85546875" style="85" customWidth="1"/>
    <col min="8964" max="9216" width="9.140625" style="85"/>
    <col min="9217" max="9217" width="49.7109375" style="85" customWidth="1"/>
    <col min="9218" max="9218" width="10.42578125" style="85" customWidth="1"/>
    <col min="9219" max="9219" width="16.85546875" style="85" customWidth="1"/>
    <col min="9220" max="9472" width="9.140625" style="85"/>
    <col min="9473" max="9473" width="49.7109375" style="85" customWidth="1"/>
    <col min="9474" max="9474" width="10.42578125" style="85" customWidth="1"/>
    <col min="9475" max="9475" width="16.85546875" style="85" customWidth="1"/>
    <col min="9476" max="9728" width="9.140625" style="85"/>
    <col min="9729" max="9729" width="49.7109375" style="85" customWidth="1"/>
    <col min="9730" max="9730" width="10.42578125" style="85" customWidth="1"/>
    <col min="9731" max="9731" width="16.85546875" style="85" customWidth="1"/>
    <col min="9732" max="9984" width="9.140625" style="85"/>
    <col min="9985" max="9985" width="49.7109375" style="85" customWidth="1"/>
    <col min="9986" max="9986" width="10.42578125" style="85" customWidth="1"/>
    <col min="9987" max="9987" width="16.85546875" style="85" customWidth="1"/>
    <col min="9988" max="10240" width="9.140625" style="85"/>
    <col min="10241" max="10241" width="49.7109375" style="85" customWidth="1"/>
    <col min="10242" max="10242" width="10.42578125" style="85" customWidth="1"/>
    <col min="10243" max="10243" width="16.85546875" style="85" customWidth="1"/>
    <col min="10244" max="10496" width="9.140625" style="85"/>
    <col min="10497" max="10497" width="49.7109375" style="85" customWidth="1"/>
    <col min="10498" max="10498" width="10.42578125" style="85" customWidth="1"/>
    <col min="10499" max="10499" width="16.85546875" style="85" customWidth="1"/>
    <col min="10500" max="10752" width="9.140625" style="85"/>
    <col min="10753" max="10753" width="49.7109375" style="85" customWidth="1"/>
    <col min="10754" max="10754" width="10.42578125" style="85" customWidth="1"/>
    <col min="10755" max="10755" width="16.85546875" style="85" customWidth="1"/>
    <col min="10756" max="11008" width="9.140625" style="85"/>
    <col min="11009" max="11009" width="49.7109375" style="85" customWidth="1"/>
    <col min="11010" max="11010" width="10.42578125" style="85" customWidth="1"/>
    <col min="11011" max="11011" width="16.85546875" style="85" customWidth="1"/>
    <col min="11012" max="11264" width="9.140625" style="85"/>
    <col min="11265" max="11265" width="49.7109375" style="85" customWidth="1"/>
    <col min="11266" max="11266" width="10.42578125" style="85" customWidth="1"/>
    <col min="11267" max="11267" width="16.85546875" style="85" customWidth="1"/>
    <col min="11268" max="11520" width="9.140625" style="85"/>
    <col min="11521" max="11521" width="49.7109375" style="85" customWidth="1"/>
    <col min="11522" max="11522" width="10.42578125" style="85" customWidth="1"/>
    <col min="11523" max="11523" width="16.85546875" style="85" customWidth="1"/>
    <col min="11524" max="11776" width="9.140625" style="85"/>
    <col min="11777" max="11777" width="49.7109375" style="85" customWidth="1"/>
    <col min="11778" max="11778" width="10.42578125" style="85" customWidth="1"/>
    <col min="11779" max="11779" width="16.85546875" style="85" customWidth="1"/>
    <col min="11780" max="12032" width="9.140625" style="85"/>
    <col min="12033" max="12033" width="49.7109375" style="85" customWidth="1"/>
    <col min="12034" max="12034" width="10.42578125" style="85" customWidth="1"/>
    <col min="12035" max="12035" width="16.85546875" style="85" customWidth="1"/>
    <col min="12036" max="12288" width="9.140625" style="85"/>
    <col min="12289" max="12289" width="49.7109375" style="85" customWidth="1"/>
    <col min="12290" max="12290" width="10.42578125" style="85" customWidth="1"/>
    <col min="12291" max="12291" width="16.85546875" style="85" customWidth="1"/>
    <col min="12292" max="12544" width="9.140625" style="85"/>
    <col min="12545" max="12545" width="49.7109375" style="85" customWidth="1"/>
    <col min="12546" max="12546" width="10.42578125" style="85" customWidth="1"/>
    <col min="12547" max="12547" width="16.85546875" style="85" customWidth="1"/>
    <col min="12548" max="12800" width="9.140625" style="85"/>
    <col min="12801" max="12801" width="49.7109375" style="85" customWidth="1"/>
    <col min="12802" max="12802" width="10.42578125" style="85" customWidth="1"/>
    <col min="12803" max="12803" width="16.85546875" style="85" customWidth="1"/>
    <col min="12804" max="13056" width="9.140625" style="85"/>
    <col min="13057" max="13057" width="49.7109375" style="85" customWidth="1"/>
    <col min="13058" max="13058" width="10.42578125" style="85" customWidth="1"/>
    <col min="13059" max="13059" width="16.85546875" style="85" customWidth="1"/>
    <col min="13060" max="13312" width="9.140625" style="85"/>
    <col min="13313" max="13313" width="49.7109375" style="85" customWidth="1"/>
    <col min="13314" max="13314" width="10.42578125" style="85" customWidth="1"/>
    <col min="13315" max="13315" width="16.85546875" style="85" customWidth="1"/>
    <col min="13316" max="13568" width="9.140625" style="85"/>
    <col min="13569" max="13569" width="49.7109375" style="85" customWidth="1"/>
    <col min="13570" max="13570" width="10.42578125" style="85" customWidth="1"/>
    <col min="13571" max="13571" width="16.85546875" style="85" customWidth="1"/>
    <col min="13572" max="13824" width="9.140625" style="85"/>
    <col min="13825" max="13825" width="49.7109375" style="85" customWidth="1"/>
    <col min="13826" max="13826" width="10.42578125" style="85" customWidth="1"/>
    <col min="13827" max="13827" width="16.85546875" style="85" customWidth="1"/>
    <col min="13828" max="14080" width="9.140625" style="85"/>
    <col min="14081" max="14081" width="49.7109375" style="85" customWidth="1"/>
    <col min="14082" max="14082" width="10.42578125" style="85" customWidth="1"/>
    <col min="14083" max="14083" width="16.85546875" style="85" customWidth="1"/>
    <col min="14084" max="14336" width="9.140625" style="85"/>
    <col min="14337" max="14337" width="49.7109375" style="85" customWidth="1"/>
    <col min="14338" max="14338" width="10.42578125" style="85" customWidth="1"/>
    <col min="14339" max="14339" width="16.85546875" style="85" customWidth="1"/>
    <col min="14340" max="14592" width="9.140625" style="85"/>
    <col min="14593" max="14593" width="49.7109375" style="85" customWidth="1"/>
    <col min="14594" max="14594" width="10.42578125" style="85" customWidth="1"/>
    <col min="14595" max="14595" width="16.85546875" style="85" customWidth="1"/>
    <col min="14596" max="14848" width="9.140625" style="85"/>
    <col min="14849" max="14849" width="49.7109375" style="85" customWidth="1"/>
    <col min="14850" max="14850" width="10.42578125" style="85" customWidth="1"/>
    <col min="14851" max="14851" width="16.85546875" style="85" customWidth="1"/>
    <col min="14852" max="15104" width="9.140625" style="85"/>
    <col min="15105" max="15105" width="49.7109375" style="85" customWidth="1"/>
    <col min="15106" max="15106" width="10.42578125" style="85" customWidth="1"/>
    <col min="15107" max="15107" width="16.85546875" style="85" customWidth="1"/>
    <col min="15108" max="15360" width="9.140625" style="85"/>
    <col min="15361" max="15361" width="49.7109375" style="85" customWidth="1"/>
    <col min="15362" max="15362" width="10.42578125" style="85" customWidth="1"/>
    <col min="15363" max="15363" width="16.85546875" style="85" customWidth="1"/>
    <col min="15364" max="15616" width="9.140625" style="85"/>
    <col min="15617" max="15617" width="49.7109375" style="85" customWidth="1"/>
    <col min="15618" max="15618" width="10.42578125" style="85" customWidth="1"/>
    <col min="15619" max="15619" width="16.85546875" style="85" customWidth="1"/>
    <col min="15620" max="15872" width="9.140625" style="85"/>
    <col min="15873" max="15873" width="49.7109375" style="85" customWidth="1"/>
    <col min="15874" max="15874" width="10.42578125" style="85" customWidth="1"/>
    <col min="15875" max="15875" width="16.85546875" style="85" customWidth="1"/>
    <col min="15876" max="16128" width="9.140625" style="85"/>
    <col min="16129" max="16129" width="49.7109375" style="85" customWidth="1"/>
    <col min="16130" max="16130" width="10.42578125" style="85" customWidth="1"/>
    <col min="16131" max="16131" width="16.85546875" style="85" customWidth="1"/>
    <col min="16132" max="16384" width="9.140625" style="85"/>
  </cols>
  <sheetData>
    <row r="1" spans="1:3" x14ac:dyDescent="0.25">
      <c r="A1" s="199"/>
      <c r="B1" s="199"/>
      <c r="C1" s="199"/>
    </row>
    <row r="2" spans="1:3" ht="15.75" x14ac:dyDescent="0.25">
      <c r="A2" s="197" t="s">
        <v>224</v>
      </c>
      <c r="B2" s="198"/>
      <c r="C2" s="198"/>
    </row>
    <row r="3" spans="1:3" ht="15.75" x14ac:dyDescent="0.25">
      <c r="A3" s="197" t="s">
        <v>225</v>
      </c>
      <c r="B3" s="198"/>
      <c r="C3" s="198"/>
    </row>
    <row r="4" spans="1:3" ht="15.75" x14ac:dyDescent="0.25">
      <c r="A4" s="180"/>
      <c r="B4" s="181"/>
      <c r="C4" s="181"/>
    </row>
    <row r="5" spans="1:3" ht="15.75" x14ac:dyDescent="0.25">
      <c r="A5" s="180"/>
      <c r="B5" s="181"/>
      <c r="C5" s="181"/>
    </row>
    <row r="6" spans="1:3" ht="15.75" x14ac:dyDescent="0.25">
      <c r="A6" s="180"/>
      <c r="B6" s="181"/>
      <c r="C6" s="181"/>
    </row>
    <row r="7" spans="1:3" ht="25.5" x14ac:dyDescent="0.25">
      <c r="A7" s="139" t="s">
        <v>0</v>
      </c>
      <c r="B7" s="140" t="s">
        <v>43</v>
      </c>
      <c r="C7" s="141" t="s">
        <v>194</v>
      </c>
    </row>
    <row r="8" spans="1:3" x14ac:dyDescent="0.25">
      <c r="A8" s="147" t="s">
        <v>154</v>
      </c>
      <c r="B8" s="172" t="s">
        <v>226</v>
      </c>
      <c r="C8" s="127">
        <v>9163469</v>
      </c>
    </row>
    <row r="9" spans="1:3" x14ac:dyDescent="0.25">
      <c r="A9" s="147" t="s">
        <v>227</v>
      </c>
      <c r="B9" s="172" t="s">
        <v>228</v>
      </c>
      <c r="C9" s="127">
        <v>6241908</v>
      </c>
    </row>
    <row r="10" spans="1:3" x14ac:dyDescent="0.25">
      <c r="A10" s="147" t="s">
        <v>229</v>
      </c>
      <c r="B10" s="172" t="s">
        <v>230</v>
      </c>
      <c r="C10" s="127">
        <v>1800000</v>
      </c>
    </row>
    <row r="11" spans="1:3" ht="28.5" x14ac:dyDescent="0.25">
      <c r="A11" s="158" t="s">
        <v>45</v>
      </c>
      <c r="B11" s="173" t="s">
        <v>46</v>
      </c>
      <c r="C11" s="182">
        <f>SUM(C8:C10)</f>
        <v>17205377</v>
      </c>
    </row>
    <row r="12" spans="1:3" x14ac:dyDescent="0.25">
      <c r="A12" s="153" t="s">
        <v>47</v>
      </c>
      <c r="B12" s="172" t="s">
        <v>48</v>
      </c>
      <c r="C12" s="127">
        <v>750000</v>
      </c>
    </row>
    <row r="13" spans="1:3" x14ac:dyDescent="0.25">
      <c r="A13" s="153" t="s">
        <v>173</v>
      </c>
      <c r="B13" s="172" t="s">
        <v>158</v>
      </c>
      <c r="C13" s="127">
        <v>600000</v>
      </c>
    </row>
    <row r="14" spans="1:3" x14ac:dyDescent="0.25">
      <c r="A14" s="158" t="s">
        <v>49</v>
      </c>
      <c r="B14" s="173" t="s">
        <v>50</v>
      </c>
      <c r="C14" s="182">
        <f>SUM(C12:C13)</f>
        <v>1350000</v>
      </c>
    </row>
    <row r="15" spans="1:3" x14ac:dyDescent="0.25">
      <c r="A15" s="163" t="s">
        <v>51</v>
      </c>
      <c r="B15" s="172" t="s">
        <v>52</v>
      </c>
      <c r="C15" s="127">
        <v>478859</v>
      </c>
    </row>
    <row r="16" spans="1:3" x14ac:dyDescent="0.25">
      <c r="A16" s="163" t="s">
        <v>162</v>
      </c>
      <c r="B16" s="172" t="s">
        <v>53</v>
      </c>
      <c r="C16" s="127">
        <v>111942</v>
      </c>
    </row>
    <row r="17" spans="1:3" x14ac:dyDescent="0.25">
      <c r="A17" s="163" t="s">
        <v>56</v>
      </c>
      <c r="B17" s="172" t="s">
        <v>57</v>
      </c>
      <c r="C17" s="127">
        <v>100000</v>
      </c>
    </row>
    <row r="18" spans="1:3" x14ac:dyDescent="0.25">
      <c r="A18" s="164" t="s">
        <v>58</v>
      </c>
      <c r="B18" s="173" t="s">
        <v>59</v>
      </c>
      <c r="C18" s="182">
        <f>SUM(C15:C17)</f>
        <v>690801</v>
      </c>
    </row>
    <row r="19" spans="1:3" ht="15.75" x14ac:dyDescent="0.25">
      <c r="A19" s="8" t="s">
        <v>60</v>
      </c>
      <c r="B19" s="9" t="s">
        <v>231</v>
      </c>
      <c r="C19" s="182">
        <f>SUM(C18,C14,C11)</f>
        <v>19246178</v>
      </c>
    </row>
    <row r="20" spans="1:3" ht="15.75" x14ac:dyDescent="0.25">
      <c r="A20" s="7" t="s">
        <v>61</v>
      </c>
      <c r="B20" s="9"/>
      <c r="C20" s="182"/>
    </row>
    <row r="21" spans="1:3" ht="15.75" x14ac:dyDescent="0.25">
      <c r="A21" s="7" t="s">
        <v>62</v>
      </c>
      <c r="B21" s="9"/>
      <c r="C21" s="182"/>
    </row>
    <row r="22" spans="1:3" ht="25.5" x14ac:dyDescent="0.25">
      <c r="A22" s="153" t="s">
        <v>63</v>
      </c>
      <c r="B22" s="153" t="s">
        <v>64</v>
      </c>
      <c r="C22" s="127">
        <v>34322742</v>
      </c>
    </row>
    <row r="23" spans="1:3" x14ac:dyDescent="0.25">
      <c r="A23" s="154" t="s">
        <v>65</v>
      </c>
      <c r="B23" s="154" t="s">
        <v>66</v>
      </c>
      <c r="C23" s="182">
        <f>SUM(C22)</f>
        <v>34322742</v>
      </c>
    </row>
    <row r="24" spans="1:3" ht="15.75" x14ac:dyDescent="0.25">
      <c r="A24" s="11" t="s">
        <v>67</v>
      </c>
      <c r="B24" s="6" t="s">
        <v>232</v>
      </c>
      <c r="C24" s="182">
        <f>SUM(C23)</f>
        <v>34322742</v>
      </c>
    </row>
    <row r="25" spans="1:3" ht="15.75" x14ac:dyDescent="0.25">
      <c r="A25" s="7" t="s">
        <v>68</v>
      </c>
      <c r="B25" s="4"/>
      <c r="C25" s="182">
        <f>SUM(C11+C14+C18+C24)</f>
        <v>53568920</v>
      </c>
    </row>
    <row r="27" spans="1:3" x14ac:dyDescent="0.25">
      <c r="A27" s="199">
        <v>2</v>
      </c>
      <c r="B27" s="199"/>
      <c r="C27" s="200"/>
    </row>
  </sheetData>
  <mergeCells count="4">
    <mergeCell ref="A1:C1"/>
    <mergeCell ref="A2:C2"/>
    <mergeCell ref="A3:C3"/>
    <mergeCell ref="A27:C2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50"/>
  <sheetViews>
    <sheetView tabSelected="1" workbookViewId="0">
      <selection activeCell="A38" sqref="A38"/>
    </sheetView>
  </sheetViews>
  <sheetFormatPr defaultRowHeight="15" x14ac:dyDescent="0.25"/>
  <cols>
    <col min="1" max="1" width="7" bestFit="1" customWidth="1"/>
    <col min="2" max="2" width="68.7109375" customWidth="1"/>
    <col min="3" max="3" width="12.42578125" bestFit="1" customWidth="1"/>
    <col min="4" max="4" width="13.140625" customWidth="1"/>
    <col min="5" max="5" width="17.140625" customWidth="1"/>
    <col min="6" max="6" width="11.7109375" customWidth="1"/>
    <col min="8" max="8" width="14.140625" customWidth="1"/>
    <col min="9" max="9" width="12.5703125" customWidth="1"/>
    <col min="10" max="10" width="11.5703125" customWidth="1"/>
    <col min="11" max="11" width="14" bestFit="1" customWidth="1"/>
    <col min="12" max="12" width="12" customWidth="1"/>
    <col min="13" max="13" width="14.42578125" customWidth="1"/>
    <col min="14" max="14" width="15" customWidth="1"/>
    <col min="15" max="15" width="15" style="85" customWidth="1"/>
    <col min="16" max="16" width="12.42578125" customWidth="1"/>
    <col min="17" max="17" width="14" bestFit="1" customWidth="1"/>
    <col min="19" max="19" width="9.85546875" bestFit="1" customWidth="1"/>
  </cols>
  <sheetData>
    <row r="1" spans="1:18" ht="18.75" x14ac:dyDescent="0.3">
      <c r="A1" s="201" t="s">
        <v>174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201"/>
    </row>
    <row r="2" spans="1:18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P2" s="12"/>
      <c r="Q2" s="12"/>
    </row>
    <row r="3" spans="1:18" x14ac:dyDescent="0.25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P3" s="12"/>
      <c r="Q3" s="85" t="s">
        <v>175</v>
      </c>
    </row>
    <row r="4" spans="1:18" x14ac:dyDescent="0.25">
      <c r="A4" s="21"/>
      <c r="B4" s="21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P4" s="12"/>
      <c r="Q4" s="12"/>
    </row>
    <row r="5" spans="1:18" ht="60" x14ac:dyDescent="0.25">
      <c r="A5" s="202" t="s">
        <v>69</v>
      </c>
      <c r="B5" s="203" t="s">
        <v>70</v>
      </c>
      <c r="C5" s="13" t="s">
        <v>71</v>
      </c>
      <c r="D5" s="13" t="s">
        <v>72</v>
      </c>
      <c r="E5" s="13" t="s">
        <v>73</v>
      </c>
      <c r="F5" s="13" t="s">
        <v>74</v>
      </c>
      <c r="G5" s="13" t="s">
        <v>75</v>
      </c>
      <c r="H5" s="13" t="s">
        <v>76</v>
      </c>
      <c r="I5" s="13" t="s">
        <v>77</v>
      </c>
      <c r="J5" s="13" t="s">
        <v>78</v>
      </c>
      <c r="K5" s="87" t="s">
        <v>178</v>
      </c>
      <c r="L5" s="13" t="s">
        <v>80</v>
      </c>
      <c r="M5" s="22" t="s">
        <v>81</v>
      </c>
      <c r="N5" s="23" t="s">
        <v>82</v>
      </c>
      <c r="O5" s="96" t="s">
        <v>181</v>
      </c>
      <c r="P5" s="23" t="s">
        <v>83</v>
      </c>
      <c r="Q5" s="24" t="s">
        <v>84</v>
      </c>
    </row>
    <row r="6" spans="1:18" x14ac:dyDescent="0.25">
      <c r="A6" s="202"/>
      <c r="B6" s="204"/>
      <c r="C6" s="20" t="s">
        <v>85</v>
      </c>
      <c r="D6" s="20" t="s">
        <v>86</v>
      </c>
      <c r="E6" s="20" t="s">
        <v>87</v>
      </c>
      <c r="F6" s="20" t="s">
        <v>88</v>
      </c>
      <c r="G6" s="20" t="s">
        <v>89</v>
      </c>
      <c r="H6" s="20" t="s">
        <v>90</v>
      </c>
      <c r="I6" s="20" t="s">
        <v>91</v>
      </c>
      <c r="J6" s="20" t="s">
        <v>92</v>
      </c>
      <c r="K6" s="20" t="s">
        <v>93</v>
      </c>
      <c r="L6" s="20" t="s">
        <v>94</v>
      </c>
      <c r="M6" s="25" t="s">
        <v>95</v>
      </c>
      <c r="N6" s="26" t="s">
        <v>96</v>
      </c>
      <c r="O6" s="98" t="s">
        <v>182</v>
      </c>
      <c r="P6" s="26">
        <v>107060</v>
      </c>
      <c r="Q6" s="27"/>
    </row>
    <row r="7" spans="1:18" x14ac:dyDescent="0.25">
      <c r="A7" s="54" t="s">
        <v>2</v>
      </c>
      <c r="B7" s="58" t="s">
        <v>97</v>
      </c>
      <c r="C7" s="55"/>
      <c r="D7" s="55"/>
      <c r="E7" s="55"/>
      <c r="F7" s="55"/>
      <c r="G7" s="59">
        <v>32612</v>
      </c>
      <c r="H7" s="55"/>
      <c r="I7" s="55"/>
      <c r="J7" s="55"/>
      <c r="K7" s="55"/>
      <c r="L7" s="55"/>
      <c r="M7" s="56"/>
      <c r="N7" s="57"/>
      <c r="O7" s="136">
        <v>2532000</v>
      </c>
      <c r="P7" s="57"/>
      <c r="Q7" s="29">
        <f>SUM(C7:P7)</f>
        <v>2564612</v>
      </c>
    </row>
    <row r="8" spans="1:18" s="85" customFormat="1" x14ac:dyDescent="0.25">
      <c r="A8" s="132" t="s">
        <v>183</v>
      </c>
      <c r="B8" s="122" t="s">
        <v>184</v>
      </c>
      <c r="C8" s="119"/>
      <c r="D8" s="119"/>
      <c r="E8" s="119"/>
      <c r="F8" s="119"/>
      <c r="G8" s="123"/>
      <c r="H8" s="119"/>
      <c r="I8" s="119"/>
      <c r="J8" s="119"/>
      <c r="K8" s="119"/>
      <c r="L8" s="119"/>
      <c r="M8" s="120"/>
      <c r="N8" s="121"/>
      <c r="O8" s="136">
        <v>150000</v>
      </c>
      <c r="P8" s="121"/>
      <c r="Q8" s="100">
        <f>SUM(C8:P8)</f>
        <v>150000</v>
      </c>
    </row>
    <row r="9" spans="1:18" x14ac:dyDescent="0.25">
      <c r="A9" s="18" t="s">
        <v>98</v>
      </c>
      <c r="B9" s="14" t="s">
        <v>99</v>
      </c>
      <c r="C9" s="15">
        <v>2184144</v>
      </c>
      <c r="D9" s="15"/>
      <c r="E9" s="15"/>
      <c r="F9" s="15"/>
      <c r="G9" s="15"/>
      <c r="H9" s="15"/>
      <c r="I9" s="15"/>
      <c r="J9" s="15"/>
      <c r="K9" s="15"/>
      <c r="L9" s="15"/>
      <c r="M9" s="28"/>
      <c r="N9" s="15"/>
      <c r="O9" s="89"/>
      <c r="P9" s="15"/>
      <c r="Q9" s="100">
        <f t="shared" ref="Q9:Q10" si="0">SUM(C9:P9)</f>
        <v>2184144</v>
      </c>
    </row>
    <row r="10" spans="1:18" x14ac:dyDescent="0.25">
      <c r="A10" s="18" t="s">
        <v>100</v>
      </c>
      <c r="B10" s="14" t="s">
        <v>101</v>
      </c>
      <c r="C10" s="15"/>
      <c r="D10" s="15"/>
      <c r="E10" s="15"/>
      <c r="F10" s="15"/>
      <c r="G10" s="15"/>
      <c r="H10" s="15"/>
      <c r="I10" s="15"/>
      <c r="J10" s="15"/>
      <c r="K10" s="15">
        <v>300000</v>
      </c>
      <c r="L10" s="15">
        <v>300000</v>
      </c>
      <c r="M10" s="28">
        <v>300000</v>
      </c>
      <c r="N10" s="15"/>
      <c r="O10" s="89"/>
      <c r="P10" s="15"/>
      <c r="Q10" s="100">
        <f t="shared" si="0"/>
        <v>900000</v>
      </c>
    </row>
    <row r="11" spans="1:18" ht="15.75" x14ac:dyDescent="0.25">
      <c r="A11" s="31"/>
      <c r="B11" s="32" t="s">
        <v>102</v>
      </c>
      <c r="C11" s="33">
        <f t="shared" ref="C11:N11" si="1">SUM(C7:C10)</f>
        <v>2184144</v>
      </c>
      <c r="D11" s="104">
        <f t="shared" si="1"/>
        <v>0</v>
      </c>
      <c r="E11" s="104">
        <f t="shared" si="1"/>
        <v>0</v>
      </c>
      <c r="F11" s="104">
        <f t="shared" si="1"/>
        <v>0</v>
      </c>
      <c r="G11" s="104">
        <f t="shared" si="1"/>
        <v>32612</v>
      </c>
      <c r="H11" s="104">
        <f t="shared" si="1"/>
        <v>0</v>
      </c>
      <c r="I11" s="104">
        <f t="shared" si="1"/>
        <v>0</v>
      </c>
      <c r="J11" s="104">
        <f t="shared" si="1"/>
        <v>0</v>
      </c>
      <c r="K11" s="104">
        <f t="shared" si="1"/>
        <v>300000</v>
      </c>
      <c r="L11" s="104">
        <f t="shared" si="1"/>
        <v>300000</v>
      </c>
      <c r="M11" s="104">
        <f t="shared" si="1"/>
        <v>300000</v>
      </c>
      <c r="N11" s="104">
        <f t="shared" si="1"/>
        <v>0</v>
      </c>
      <c r="O11" s="104">
        <f>SUM(O7:O10)</f>
        <v>2682000</v>
      </c>
      <c r="P11" s="104">
        <f>SUM(P7:P10)</f>
        <v>0</v>
      </c>
      <c r="Q11" s="29">
        <f>SUM(Q7:Q10)</f>
        <v>5798756</v>
      </c>
    </row>
    <row r="12" spans="1:18" x14ac:dyDescent="0.25">
      <c r="A12" s="18" t="s">
        <v>8</v>
      </c>
      <c r="B12" s="14" t="s">
        <v>103</v>
      </c>
      <c r="C12" s="15">
        <v>412094</v>
      </c>
      <c r="D12" s="15"/>
      <c r="E12" s="15"/>
      <c r="F12" s="15"/>
      <c r="G12" s="15">
        <v>2854</v>
      </c>
      <c r="H12" s="15"/>
      <c r="I12" s="15"/>
      <c r="J12" s="15"/>
      <c r="K12" s="15">
        <v>52500</v>
      </c>
      <c r="L12" s="15">
        <v>52500</v>
      </c>
      <c r="M12" s="28">
        <v>52500</v>
      </c>
      <c r="N12" s="15"/>
      <c r="O12" s="89">
        <v>443100</v>
      </c>
      <c r="P12" s="15"/>
      <c r="Q12" s="29">
        <f>SUM(C12:P12)</f>
        <v>1015548</v>
      </c>
    </row>
    <row r="13" spans="1:18" x14ac:dyDescent="0.25">
      <c r="A13" s="18" t="s">
        <v>8</v>
      </c>
      <c r="B13" s="14" t="s">
        <v>104</v>
      </c>
      <c r="C13" s="15">
        <v>4602</v>
      </c>
      <c r="D13" s="15"/>
      <c r="E13" s="15"/>
      <c r="F13" s="15"/>
      <c r="G13" s="15"/>
      <c r="H13" s="15"/>
      <c r="I13" s="15"/>
      <c r="J13" s="15"/>
      <c r="K13" s="15"/>
      <c r="L13" s="15"/>
      <c r="M13" s="28"/>
      <c r="N13" s="15"/>
      <c r="O13" s="89"/>
      <c r="P13" s="15"/>
      <c r="Q13" s="100">
        <f>SUM(C13:P13)</f>
        <v>4602</v>
      </c>
    </row>
    <row r="14" spans="1:18" x14ac:dyDescent="0.25">
      <c r="A14" s="34"/>
      <c r="B14" s="27" t="s">
        <v>105</v>
      </c>
      <c r="C14" s="29">
        <f>SUM(C12:C13)</f>
        <v>416696</v>
      </c>
      <c r="D14" s="100">
        <f t="shared" ref="D14:P14" si="2">SUM(D12:D13)</f>
        <v>0</v>
      </c>
      <c r="E14" s="100">
        <f t="shared" si="2"/>
        <v>0</v>
      </c>
      <c r="F14" s="100">
        <f t="shared" si="2"/>
        <v>0</v>
      </c>
      <c r="G14" s="100">
        <f t="shared" si="2"/>
        <v>2854</v>
      </c>
      <c r="H14" s="100">
        <f t="shared" si="2"/>
        <v>0</v>
      </c>
      <c r="I14" s="100">
        <f t="shared" si="2"/>
        <v>0</v>
      </c>
      <c r="J14" s="100">
        <f t="shared" si="2"/>
        <v>0</v>
      </c>
      <c r="K14" s="100">
        <f t="shared" si="2"/>
        <v>52500</v>
      </c>
      <c r="L14" s="100">
        <f t="shared" si="2"/>
        <v>52500</v>
      </c>
      <c r="M14" s="100">
        <f t="shared" si="2"/>
        <v>52500</v>
      </c>
      <c r="N14" s="100">
        <f t="shared" si="2"/>
        <v>0</v>
      </c>
      <c r="O14" s="100">
        <f>SUM(O12)</f>
        <v>443100</v>
      </c>
      <c r="P14" s="100">
        <f t="shared" si="2"/>
        <v>0</v>
      </c>
      <c r="Q14" s="29">
        <f>SUM(Q12:Q13)</f>
        <v>1020150</v>
      </c>
      <c r="R14" s="30"/>
    </row>
    <row r="15" spans="1:18" s="110" customFormat="1" x14ac:dyDescent="0.25">
      <c r="A15" s="116" t="s">
        <v>106</v>
      </c>
      <c r="B15" s="117" t="s">
        <v>180</v>
      </c>
      <c r="C15" s="108"/>
      <c r="D15" s="108"/>
      <c r="E15" s="108"/>
      <c r="F15" s="108"/>
      <c r="G15" s="108"/>
      <c r="H15" s="108"/>
      <c r="I15" s="108"/>
      <c r="J15" s="108"/>
      <c r="K15" s="108"/>
      <c r="L15" s="108">
        <v>180000</v>
      </c>
      <c r="M15" s="131"/>
      <c r="N15" s="108"/>
      <c r="O15" s="108"/>
      <c r="P15" s="108"/>
      <c r="Q15" s="124">
        <f>SUM(C15:P15)</f>
        <v>180000</v>
      </c>
      <c r="R15" s="109"/>
    </row>
    <row r="16" spans="1:18" ht="30" x14ac:dyDescent="0.25">
      <c r="A16" s="94" t="s">
        <v>179</v>
      </c>
      <c r="B16" s="35" t="s">
        <v>107</v>
      </c>
      <c r="C16" s="15"/>
      <c r="D16" s="15"/>
      <c r="E16" s="15"/>
      <c r="F16" s="15"/>
      <c r="G16" s="15"/>
      <c r="H16" s="15"/>
      <c r="I16" s="15"/>
      <c r="J16" s="15">
        <v>220000</v>
      </c>
      <c r="K16" s="15">
        <v>250000</v>
      </c>
      <c r="L16" s="15"/>
      <c r="M16" s="28">
        <v>450000</v>
      </c>
      <c r="N16" s="15"/>
      <c r="O16" s="89">
        <v>450000</v>
      </c>
      <c r="P16" s="15"/>
      <c r="Q16" s="124">
        <f>SUM(C16:P16)</f>
        <v>1370000</v>
      </c>
      <c r="R16" s="12"/>
    </row>
    <row r="17" spans="1:18" x14ac:dyDescent="0.25">
      <c r="A17" s="19"/>
      <c r="B17" s="17" t="s">
        <v>108</v>
      </c>
      <c r="C17" s="16">
        <f>SUM(C15:C16)</f>
        <v>0</v>
      </c>
      <c r="D17" s="90">
        <f t="shared" ref="D17:P17" si="3">SUM(D15:D16)</f>
        <v>0</v>
      </c>
      <c r="E17" s="90">
        <f t="shared" si="3"/>
        <v>0</v>
      </c>
      <c r="F17" s="90">
        <f t="shared" si="3"/>
        <v>0</v>
      </c>
      <c r="G17" s="90">
        <f t="shared" si="3"/>
        <v>0</v>
      </c>
      <c r="H17" s="90">
        <f t="shared" si="3"/>
        <v>0</v>
      </c>
      <c r="I17" s="90">
        <f t="shared" si="3"/>
        <v>0</v>
      </c>
      <c r="J17" s="90">
        <f t="shared" si="3"/>
        <v>220000</v>
      </c>
      <c r="K17" s="90">
        <f t="shared" si="3"/>
        <v>250000</v>
      </c>
      <c r="L17" s="90">
        <f t="shared" si="3"/>
        <v>180000</v>
      </c>
      <c r="M17" s="90">
        <f t="shared" si="3"/>
        <v>450000</v>
      </c>
      <c r="N17" s="90">
        <f t="shared" si="3"/>
        <v>0</v>
      </c>
      <c r="O17" s="90">
        <f t="shared" si="3"/>
        <v>450000</v>
      </c>
      <c r="P17" s="90">
        <f t="shared" si="3"/>
        <v>0</v>
      </c>
      <c r="Q17" s="135">
        <f>SUM(Q15:Q16)</f>
        <v>1550000</v>
      </c>
      <c r="R17" s="30"/>
    </row>
    <row r="18" spans="1:18" x14ac:dyDescent="0.25">
      <c r="A18" s="18" t="s">
        <v>109</v>
      </c>
      <c r="B18" s="14" t="s">
        <v>110</v>
      </c>
      <c r="C18" s="15"/>
      <c r="D18" s="15"/>
      <c r="E18" s="15"/>
      <c r="F18" s="15"/>
      <c r="G18" s="15"/>
      <c r="H18" s="15"/>
      <c r="I18" s="15"/>
      <c r="J18" s="15"/>
      <c r="K18" s="15">
        <v>40000</v>
      </c>
      <c r="L18" s="15">
        <v>39600</v>
      </c>
      <c r="M18" s="28"/>
      <c r="N18" s="15"/>
      <c r="O18" s="89"/>
      <c r="P18" s="15"/>
      <c r="Q18" s="29">
        <f>SUM(C18:P18)</f>
        <v>79600</v>
      </c>
      <c r="R18" s="12"/>
    </row>
    <row r="19" spans="1:18" x14ac:dyDescent="0.25">
      <c r="A19" s="18" t="s">
        <v>111</v>
      </c>
      <c r="B19" s="14" t="s">
        <v>112</v>
      </c>
      <c r="C19" s="15"/>
      <c r="D19" s="15"/>
      <c r="E19" s="15"/>
      <c r="F19" s="15"/>
      <c r="G19" s="15"/>
      <c r="H19" s="15"/>
      <c r="I19" s="15"/>
      <c r="J19" s="15"/>
      <c r="K19" s="15">
        <v>100000</v>
      </c>
      <c r="L19" s="15"/>
      <c r="M19" s="28"/>
      <c r="N19" s="15"/>
      <c r="O19" s="89"/>
      <c r="P19" s="15"/>
      <c r="Q19" s="100">
        <f>SUM(C19:P19)</f>
        <v>100000</v>
      </c>
      <c r="R19" s="12"/>
    </row>
    <row r="20" spans="1:18" x14ac:dyDescent="0.25">
      <c r="A20" s="19"/>
      <c r="B20" s="17" t="s">
        <v>113</v>
      </c>
      <c r="C20" s="16">
        <f>SUM(C18:C19)</f>
        <v>0</v>
      </c>
      <c r="D20" s="90">
        <f t="shared" ref="D20:P20" si="4">SUM(D18:D19)</f>
        <v>0</v>
      </c>
      <c r="E20" s="90">
        <f t="shared" si="4"/>
        <v>0</v>
      </c>
      <c r="F20" s="90">
        <f t="shared" si="4"/>
        <v>0</v>
      </c>
      <c r="G20" s="90">
        <f t="shared" si="4"/>
        <v>0</v>
      </c>
      <c r="H20" s="90">
        <f t="shared" si="4"/>
        <v>0</v>
      </c>
      <c r="I20" s="90">
        <f t="shared" si="4"/>
        <v>0</v>
      </c>
      <c r="J20" s="90">
        <f t="shared" si="4"/>
        <v>0</v>
      </c>
      <c r="K20" s="90">
        <f t="shared" si="4"/>
        <v>140000</v>
      </c>
      <c r="L20" s="90">
        <f t="shared" si="4"/>
        <v>39600</v>
      </c>
      <c r="M20" s="90">
        <f t="shared" si="4"/>
        <v>0</v>
      </c>
      <c r="N20" s="90">
        <f t="shared" si="4"/>
        <v>0</v>
      </c>
      <c r="O20" s="90">
        <f t="shared" si="4"/>
        <v>0</v>
      </c>
      <c r="P20" s="90">
        <f t="shared" si="4"/>
        <v>0</v>
      </c>
      <c r="Q20" s="135">
        <f>SUM(Q18:Q19)</f>
        <v>179600</v>
      </c>
      <c r="R20" s="30"/>
    </row>
    <row r="21" spans="1:18" x14ac:dyDescent="0.25">
      <c r="A21" s="18" t="s">
        <v>114</v>
      </c>
      <c r="B21" s="14" t="s">
        <v>115</v>
      </c>
      <c r="C21" s="15"/>
      <c r="D21" s="15">
        <v>25000</v>
      </c>
      <c r="E21" s="15"/>
      <c r="F21" s="15"/>
      <c r="G21" s="15"/>
      <c r="H21" s="15"/>
      <c r="I21" s="15">
        <v>450000</v>
      </c>
      <c r="J21" s="15"/>
      <c r="K21" s="15">
        <v>410000</v>
      </c>
      <c r="L21" s="15">
        <v>85000</v>
      </c>
      <c r="M21" s="28">
        <v>100000</v>
      </c>
      <c r="N21" s="15"/>
      <c r="O21" s="89"/>
      <c r="P21" s="15"/>
      <c r="Q21" s="29">
        <f>SUM(C21:P21)</f>
        <v>1070000</v>
      </c>
      <c r="R21" s="12"/>
    </row>
    <row r="22" spans="1:18" s="85" customFormat="1" x14ac:dyDescent="0.25">
      <c r="A22" s="94" t="s">
        <v>185</v>
      </c>
      <c r="B22" s="88" t="s">
        <v>186</v>
      </c>
      <c r="C22" s="89"/>
      <c r="D22" s="89"/>
      <c r="E22" s="89"/>
      <c r="F22" s="89"/>
      <c r="G22" s="89"/>
      <c r="H22" s="89"/>
      <c r="I22" s="89"/>
      <c r="J22" s="89"/>
      <c r="K22" s="89"/>
      <c r="L22" s="89"/>
      <c r="M22" s="99"/>
      <c r="N22" s="89"/>
      <c r="O22" s="89">
        <v>52000</v>
      </c>
      <c r="P22" s="89"/>
      <c r="Q22" s="100">
        <f t="shared" ref="Q22:Q27" si="5">SUM(C22:P22)</f>
        <v>52000</v>
      </c>
    </row>
    <row r="23" spans="1:18" x14ac:dyDescent="0.25">
      <c r="A23" s="94" t="s">
        <v>116</v>
      </c>
      <c r="B23" s="88" t="s">
        <v>117</v>
      </c>
      <c r="C23" s="89"/>
      <c r="D23" s="89"/>
      <c r="E23" s="89"/>
      <c r="F23" s="15"/>
      <c r="G23" s="15"/>
      <c r="H23" s="15"/>
      <c r="I23" s="15">
        <v>110000</v>
      </c>
      <c r="J23" s="15">
        <v>150000</v>
      </c>
      <c r="K23" s="15">
        <v>70000</v>
      </c>
      <c r="L23" s="15"/>
      <c r="M23" s="28">
        <v>280000</v>
      </c>
      <c r="N23" s="15"/>
      <c r="O23" s="89">
        <v>250000</v>
      </c>
      <c r="P23" s="15"/>
      <c r="Q23" s="100">
        <f t="shared" si="5"/>
        <v>860000</v>
      </c>
      <c r="R23" s="36"/>
    </row>
    <row r="24" spans="1:18" x14ac:dyDescent="0.25">
      <c r="A24" s="94" t="s">
        <v>118</v>
      </c>
      <c r="B24" s="88" t="s">
        <v>119</v>
      </c>
      <c r="C24" s="89"/>
      <c r="D24" s="89"/>
      <c r="E24" s="89"/>
      <c r="F24" s="15"/>
      <c r="G24" s="15"/>
      <c r="H24" s="15">
        <v>50000</v>
      </c>
      <c r="I24" s="15"/>
      <c r="J24" s="15"/>
      <c r="K24" s="15">
        <v>550000</v>
      </c>
      <c r="L24" s="15"/>
      <c r="M24" s="28"/>
      <c r="N24" s="15"/>
      <c r="O24" s="89"/>
      <c r="P24" s="15"/>
      <c r="Q24" s="100">
        <f t="shared" si="5"/>
        <v>600000</v>
      </c>
      <c r="R24" s="36"/>
    </row>
    <row r="25" spans="1:18" ht="23.25" customHeight="1" x14ac:dyDescent="0.25">
      <c r="A25" s="94" t="s">
        <v>120</v>
      </c>
      <c r="B25" s="105" t="s">
        <v>121</v>
      </c>
      <c r="C25" s="89"/>
      <c r="D25" s="89">
        <v>146000</v>
      </c>
      <c r="E25" s="89"/>
      <c r="F25" s="15"/>
      <c r="G25" s="15"/>
      <c r="H25" s="15">
        <v>10000</v>
      </c>
      <c r="I25" s="15"/>
      <c r="J25" s="15"/>
      <c r="K25" s="15">
        <v>750000</v>
      </c>
      <c r="L25" s="15"/>
      <c r="M25" s="28">
        <v>850000</v>
      </c>
      <c r="N25" s="15"/>
      <c r="O25" s="89">
        <v>195000</v>
      </c>
      <c r="P25" s="15"/>
      <c r="Q25" s="100">
        <f t="shared" si="5"/>
        <v>1951000</v>
      </c>
      <c r="R25" s="36"/>
    </row>
    <row r="26" spans="1:18" x14ac:dyDescent="0.25">
      <c r="A26" s="94" t="s">
        <v>122</v>
      </c>
      <c r="B26" s="88" t="s">
        <v>123</v>
      </c>
      <c r="C26" s="89"/>
      <c r="D26" s="89">
        <v>46170</v>
      </c>
      <c r="E26" s="89"/>
      <c r="F26" s="15"/>
      <c r="G26" s="15"/>
      <c r="H26" s="15">
        <v>16200</v>
      </c>
      <c r="I26" s="15">
        <v>151200</v>
      </c>
      <c r="J26" s="15">
        <v>100000</v>
      </c>
      <c r="K26" s="15">
        <v>500000</v>
      </c>
      <c r="L26" s="15">
        <v>40000</v>
      </c>
      <c r="M26" s="28">
        <v>353700</v>
      </c>
      <c r="N26" s="15"/>
      <c r="O26" s="89">
        <v>260000</v>
      </c>
      <c r="P26" s="15"/>
      <c r="Q26" s="100">
        <f t="shared" si="5"/>
        <v>1467270</v>
      </c>
      <c r="R26" s="12"/>
    </row>
    <row r="27" spans="1:18" x14ac:dyDescent="0.25">
      <c r="A27" s="94">
        <v>535571</v>
      </c>
      <c r="B27" s="88" t="s">
        <v>124</v>
      </c>
      <c r="C27" s="89"/>
      <c r="D27" s="89"/>
      <c r="E27" s="89"/>
      <c r="F27" s="15"/>
      <c r="G27" s="15"/>
      <c r="H27" s="15"/>
      <c r="I27" s="15"/>
      <c r="J27" s="15"/>
      <c r="K27" s="15"/>
      <c r="L27" s="15"/>
      <c r="M27" s="28"/>
      <c r="N27" s="15"/>
      <c r="O27" s="89">
        <v>27500</v>
      </c>
      <c r="P27" s="15"/>
      <c r="Q27" s="100">
        <f t="shared" si="5"/>
        <v>27500</v>
      </c>
      <c r="R27" s="36"/>
    </row>
    <row r="28" spans="1:18" x14ac:dyDescent="0.25">
      <c r="A28" s="106"/>
      <c r="B28" s="91" t="s">
        <v>125</v>
      </c>
      <c r="C28" s="92">
        <f>SUM(C21:C27)</f>
        <v>0</v>
      </c>
      <c r="D28" s="92">
        <f t="shared" ref="D28:P28" si="6">SUM(D21:D27)</f>
        <v>217170</v>
      </c>
      <c r="E28" s="92">
        <f t="shared" si="6"/>
        <v>0</v>
      </c>
      <c r="F28" s="92">
        <f t="shared" si="6"/>
        <v>0</v>
      </c>
      <c r="G28" s="92">
        <f t="shared" si="6"/>
        <v>0</v>
      </c>
      <c r="H28" s="92">
        <f t="shared" si="6"/>
        <v>76200</v>
      </c>
      <c r="I28" s="92">
        <f t="shared" si="6"/>
        <v>711200</v>
      </c>
      <c r="J28" s="92">
        <f t="shared" si="6"/>
        <v>250000</v>
      </c>
      <c r="K28" s="92">
        <f t="shared" si="6"/>
        <v>2280000</v>
      </c>
      <c r="L28" s="92">
        <f t="shared" si="6"/>
        <v>125000</v>
      </c>
      <c r="M28" s="92">
        <f t="shared" si="6"/>
        <v>1583700</v>
      </c>
      <c r="N28" s="92">
        <f t="shared" si="6"/>
        <v>0</v>
      </c>
      <c r="O28" s="92">
        <f t="shared" si="6"/>
        <v>784500</v>
      </c>
      <c r="P28" s="92">
        <f t="shared" si="6"/>
        <v>0</v>
      </c>
      <c r="Q28" s="135">
        <f>SUM(Q21:Q27)</f>
        <v>6027770</v>
      </c>
      <c r="R28" s="36"/>
    </row>
    <row r="29" spans="1:18" ht="15.75" x14ac:dyDescent="0.25">
      <c r="A29" s="102"/>
      <c r="B29" s="103" t="s">
        <v>126</v>
      </c>
      <c r="C29" s="104">
        <f>SUM(C17+C20+C28)</f>
        <v>0</v>
      </c>
      <c r="D29" s="104">
        <f t="shared" ref="D29:P29" si="7">SUM(D17+D20+D28)</f>
        <v>217170</v>
      </c>
      <c r="E29" s="104">
        <f t="shared" si="7"/>
        <v>0</v>
      </c>
      <c r="F29" s="104">
        <f t="shared" si="7"/>
        <v>0</v>
      </c>
      <c r="G29" s="104">
        <f t="shared" si="7"/>
        <v>0</v>
      </c>
      <c r="H29" s="104">
        <f t="shared" si="7"/>
        <v>76200</v>
      </c>
      <c r="I29" s="104">
        <f t="shared" si="7"/>
        <v>711200</v>
      </c>
      <c r="J29" s="104">
        <f t="shared" si="7"/>
        <v>470000</v>
      </c>
      <c r="K29" s="104">
        <f t="shared" si="7"/>
        <v>2670000</v>
      </c>
      <c r="L29" s="104">
        <f t="shared" si="7"/>
        <v>344600</v>
      </c>
      <c r="M29" s="104">
        <f t="shared" si="7"/>
        <v>2033700</v>
      </c>
      <c r="N29" s="104">
        <f t="shared" si="7"/>
        <v>0</v>
      </c>
      <c r="O29" s="104">
        <f t="shared" si="7"/>
        <v>1234500</v>
      </c>
      <c r="P29" s="104">
        <f t="shared" si="7"/>
        <v>0</v>
      </c>
      <c r="Q29" s="29">
        <f>SUM(Q17+Q20+Q28)</f>
        <v>7757370</v>
      </c>
      <c r="R29" s="37"/>
    </row>
    <row r="30" spans="1:18" x14ac:dyDescent="0.25">
      <c r="A30" s="111" t="s">
        <v>17</v>
      </c>
      <c r="B30" s="112" t="s">
        <v>188</v>
      </c>
      <c r="C30" s="89"/>
      <c r="D30" s="89"/>
      <c r="E30" s="89"/>
      <c r="F30" s="15"/>
      <c r="G30" s="15"/>
      <c r="H30" s="15"/>
      <c r="I30" s="15"/>
      <c r="J30" s="15"/>
      <c r="K30" s="15"/>
      <c r="L30" s="15"/>
      <c r="M30" s="15"/>
      <c r="N30" s="15"/>
      <c r="O30" s="89"/>
      <c r="P30" s="15">
        <v>1441908</v>
      </c>
      <c r="Q30" s="29">
        <f>SUM(C30:P30)</f>
        <v>1441908</v>
      </c>
      <c r="R30" s="12"/>
    </row>
    <row r="31" spans="1:18" x14ac:dyDescent="0.25">
      <c r="A31" s="113"/>
      <c r="B31" s="114" t="s">
        <v>127</v>
      </c>
      <c r="C31" s="115">
        <f>SUM(C30)</f>
        <v>0</v>
      </c>
      <c r="D31" s="115">
        <f t="shared" ref="D31:P31" si="8">SUM(D30)</f>
        <v>0</v>
      </c>
      <c r="E31" s="115">
        <f t="shared" si="8"/>
        <v>0</v>
      </c>
      <c r="F31" s="115">
        <f t="shared" si="8"/>
        <v>0</v>
      </c>
      <c r="G31" s="115">
        <f t="shared" si="8"/>
        <v>0</v>
      </c>
      <c r="H31" s="115">
        <f t="shared" si="8"/>
        <v>0</v>
      </c>
      <c r="I31" s="115">
        <f t="shared" si="8"/>
        <v>0</v>
      </c>
      <c r="J31" s="115">
        <f t="shared" si="8"/>
        <v>0</v>
      </c>
      <c r="K31" s="115">
        <f t="shared" si="8"/>
        <v>0</v>
      </c>
      <c r="L31" s="115">
        <f t="shared" si="8"/>
        <v>0</v>
      </c>
      <c r="M31" s="115">
        <f t="shared" si="8"/>
        <v>0</v>
      </c>
      <c r="N31" s="115">
        <f t="shared" si="8"/>
        <v>0</v>
      </c>
      <c r="O31" s="115">
        <f t="shared" si="8"/>
        <v>0</v>
      </c>
      <c r="P31" s="115">
        <f t="shared" si="8"/>
        <v>1441908</v>
      </c>
      <c r="Q31" s="29">
        <f>SUM(Q30)</f>
        <v>1441908</v>
      </c>
      <c r="R31" s="30"/>
    </row>
    <row r="32" spans="1:18" s="110" customFormat="1" x14ac:dyDescent="0.25">
      <c r="A32" s="116" t="s">
        <v>176</v>
      </c>
      <c r="B32" s="117" t="s">
        <v>177</v>
      </c>
      <c r="C32" s="108"/>
      <c r="D32" s="108"/>
      <c r="E32" s="108">
        <v>360000</v>
      </c>
      <c r="F32" s="108"/>
      <c r="G32" s="108"/>
      <c r="H32" s="108"/>
      <c r="I32" s="108"/>
      <c r="J32" s="108"/>
      <c r="K32" s="108"/>
      <c r="L32" s="108"/>
      <c r="M32" s="108"/>
      <c r="N32" s="108"/>
      <c r="O32" s="108"/>
      <c r="P32" s="108"/>
      <c r="Q32" s="124">
        <f>SUM(C32:P32)</f>
        <v>360000</v>
      </c>
      <c r="R32" s="109"/>
    </row>
    <row r="33" spans="1:18" s="110" customFormat="1" x14ac:dyDescent="0.25">
      <c r="A33" s="116" t="s">
        <v>21</v>
      </c>
      <c r="B33" s="117" t="s">
        <v>187</v>
      </c>
      <c r="C33" s="108"/>
      <c r="D33" s="108"/>
      <c r="E33" s="108"/>
      <c r="F33" s="108"/>
      <c r="G33" s="108"/>
      <c r="H33" s="108"/>
      <c r="I33" s="108"/>
      <c r="J33" s="108"/>
      <c r="K33" s="108"/>
      <c r="L33" s="108"/>
      <c r="M33" s="108"/>
      <c r="N33" s="108"/>
      <c r="O33" s="108"/>
      <c r="P33" s="108">
        <v>100000</v>
      </c>
      <c r="Q33" s="124">
        <f t="shared" ref="Q33:Q37" si="9">SUM(C33:P33)</f>
        <v>100000</v>
      </c>
      <c r="R33" s="109"/>
    </row>
    <row r="34" spans="1:18" x14ac:dyDescent="0.25">
      <c r="A34" s="111" t="s">
        <v>21</v>
      </c>
      <c r="B34" s="112" t="s">
        <v>128</v>
      </c>
      <c r="C34" s="89"/>
      <c r="D34" s="89"/>
      <c r="E34" s="89"/>
      <c r="F34" s="15">
        <v>114000</v>
      </c>
      <c r="G34" s="15"/>
      <c r="H34" s="15"/>
      <c r="I34" s="15"/>
      <c r="J34" s="15"/>
      <c r="K34" s="15"/>
      <c r="L34" s="15"/>
      <c r="M34" s="15"/>
      <c r="N34" s="15"/>
      <c r="O34" s="89"/>
      <c r="P34" s="15"/>
      <c r="Q34" s="124">
        <f t="shared" si="9"/>
        <v>114000</v>
      </c>
      <c r="R34" s="12"/>
    </row>
    <row r="35" spans="1:18" x14ac:dyDescent="0.25">
      <c r="A35" s="111" t="s">
        <v>21</v>
      </c>
      <c r="B35" s="112" t="s">
        <v>129</v>
      </c>
      <c r="C35" s="89"/>
      <c r="D35" s="89"/>
      <c r="E35" s="89"/>
      <c r="F35" s="15">
        <v>83984</v>
      </c>
      <c r="G35" s="15"/>
      <c r="H35" s="15"/>
      <c r="I35" s="15"/>
      <c r="J35" s="15"/>
      <c r="K35" s="15"/>
      <c r="L35" s="15"/>
      <c r="M35" s="15"/>
      <c r="N35" s="15"/>
      <c r="O35" s="89"/>
      <c r="P35" s="15"/>
      <c r="Q35" s="124">
        <f t="shared" si="9"/>
        <v>83984</v>
      </c>
      <c r="R35" s="12"/>
    </row>
    <row r="36" spans="1:18" x14ac:dyDescent="0.25">
      <c r="A36" s="111" t="s">
        <v>24</v>
      </c>
      <c r="B36" s="112" t="s">
        <v>130</v>
      </c>
      <c r="C36" s="89"/>
      <c r="D36" s="89"/>
      <c r="E36" s="89"/>
      <c r="F36" s="15"/>
      <c r="G36" s="15"/>
      <c r="H36" s="15"/>
      <c r="I36" s="15"/>
      <c r="J36" s="15"/>
      <c r="K36" s="15">
        <v>240000</v>
      </c>
      <c r="L36" s="15"/>
      <c r="M36" s="15"/>
      <c r="N36" s="15">
        <v>330000</v>
      </c>
      <c r="O36" s="89">
        <v>12000</v>
      </c>
      <c r="P36" s="15"/>
      <c r="Q36" s="124">
        <f t="shared" si="9"/>
        <v>582000</v>
      </c>
      <c r="R36" s="12"/>
    </row>
    <row r="37" spans="1:18" x14ac:dyDescent="0.25">
      <c r="A37" s="111" t="s">
        <v>131</v>
      </c>
      <c r="B37" s="112" t="s">
        <v>132</v>
      </c>
      <c r="C37" s="89"/>
      <c r="D37" s="89"/>
      <c r="E37" s="89"/>
      <c r="F37" s="15"/>
      <c r="G37" s="15"/>
      <c r="H37" s="15"/>
      <c r="I37" s="15"/>
      <c r="J37" s="15"/>
      <c r="K37" s="15">
        <v>17262742</v>
      </c>
      <c r="L37" s="15"/>
      <c r="M37" s="15"/>
      <c r="N37" s="15"/>
      <c r="O37" s="89"/>
      <c r="P37" s="15"/>
      <c r="Q37" s="124">
        <f t="shared" si="9"/>
        <v>17262742</v>
      </c>
      <c r="R37" s="12"/>
    </row>
    <row r="38" spans="1:18" x14ac:dyDescent="0.25">
      <c r="A38" s="43"/>
      <c r="B38" s="44" t="s">
        <v>133</v>
      </c>
      <c r="C38" s="45">
        <f>SUM(C32:C37)</f>
        <v>0</v>
      </c>
      <c r="D38" s="115">
        <f t="shared" ref="D38:P38" si="10">SUM(D32:D37)</f>
        <v>0</v>
      </c>
      <c r="E38" s="115">
        <f t="shared" si="10"/>
        <v>360000</v>
      </c>
      <c r="F38" s="115">
        <f t="shared" si="10"/>
        <v>197984</v>
      </c>
      <c r="G38" s="115">
        <f t="shared" si="10"/>
        <v>0</v>
      </c>
      <c r="H38" s="115">
        <f t="shared" si="10"/>
        <v>0</v>
      </c>
      <c r="I38" s="115">
        <f t="shared" si="10"/>
        <v>0</v>
      </c>
      <c r="J38" s="115">
        <f t="shared" si="10"/>
        <v>0</v>
      </c>
      <c r="K38" s="115">
        <f t="shared" si="10"/>
        <v>17502742</v>
      </c>
      <c r="L38" s="115">
        <f t="shared" si="10"/>
        <v>0</v>
      </c>
      <c r="M38" s="115">
        <f t="shared" si="10"/>
        <v>0</v>
      </c>
      <c r="N38" s="115">
        <f t="shared" si="10"/>
        <v>330000</v>
      </c>
      <c r="O38" s="115">
        <f t="shared" si="10"/>
        <v>12000</v>
      </c>
      <c r="P38" s="115">
        <f t="shared" si="10"/>
        <v>100000</v>
      </c>
      <c r="Q38" s="29">
        <f>SUM(Q32:Q37)</f>
        <v>18502726</v>
      </c>
      <c r="R38" s="30"/>
    </row>
    <row r="39" spans="1:18" x14ac:dyDescent="0.25">
      <c r="A39" s="46" t="s">
        <v>29</v>
      </c>
      <c r="B39" s="38" t="s">
        <v>134</v>
      </c>
      <c r="C39" s="39"/>
      <c r="D39" s="39"/>
      <c r="E39" s="39"/>
      <c r="F39" s="39"/>
      <c r="G39" s="39"/>
      <c r="H39" s="39">
        <v>350000</v>
      </c>
      <c r="I39" s="39"/>
      <c r="J39" s="39"/>
      <c r="K39" s="39"/>
      <c r="L39" s="39"/>
      <c r="M39" s="39"/>
      <c r="N39" s="39"/>
      <c r="O39" s="108"/>
      <c r="P39" s="39"/>
      <c r="Q39" s="29">
        <f>SUM(C39:P39)</f>
        <v>350000</v>
      </c>
      <c r="R39" s="40"/>
    </row>
    <row r="40" spans="1:18" x14ac:dyDescent="0.25">
      <c r="A40" s="46" t="s">
        <v>135</v>
      </c>
      <c r="B40" s="47" t="s">
        <v>136</v>
      </c>
      <c r="C40" s="39"/>
      <c r="D40" s="39"/>
      <c r="E40" s="39"/>
      <c r="F40" s="39"/>
      <c r="G40" s="39"/>
      <c r="H40" s="39">
        <v>250000</v>
      </c>
      <c r="I40" s="39"/>
      <c r="J40" s="39"/>
      <c r="K40" s="39"/>
      <c r="L40" s="39"/>
      <c r="M40" s="39"/>
      <c r="N40" s="39"/>
      <c r="O40" s="108">
        <v>9173228</v>
      </c>
      <c r="P40" s="39"/>
      <c r="Q40" s="100">
        <f t="shared" ref="Q40:Q41" si="11">SUM(C40:P40)</f>
        <v>9423228</v>
      </c>
      <c r="R40" s="40"/>
    </row>
    <row r="41" spans="1:18" x14ac:dyDescent="0.25">
      <c r="A41" s="46" t="s">
        <v>137</v>
      </c>
      <c r="B41" s="38" t="s">
        <v>138</v>
      </c>
      <c r="C41" s="39"/>
      <c r="D41" s="39"/>
      <c r="E41" s="39"/>
      <c r="F41" s="39"/>
      <c r="G41" s="39"/>
      <c r="H41" s="39">
        <v>162000</v>
      </c>
      <c r="I41" s="39"/>
      <c r="J41" s="39"/>
      <c r="K41" s="39"/>
      <c r="L41" s="39"/>
      <c r="M41" s="39"/>
      <c r="N41" s="39"/>
      <c r="O41" s="108">
        <v>2476772</v>
      </c>
      <c r="P41" s="39"/>
      <c r="Q41" s="100">
        <f t="shared" si="11"/>
        <v>2638772</v>
      </c>
      <c r="R41" s="40"/>
    </row>
    <row r="42" spans="1:18" x14ac:dyDescent="0.25">
      <c r="A42" s="43"/>
      <c r="B42" s="44" t="s">
        <v>32</v>
      </c>
      <c r="C42" s="45">
        <f>SUM(C39:C41)</f>
        <v>0</v>
      </c>
      <c r="D42" s="115">
        <f t="shared" ref="D42:P42" si="12">SUM(D39:D41)</f>
        <v>0</v>
      </c>
      <c r="E42" s="115">
        <f t="shared" si="12"/>
        <v>0</v>
      </c>
      <c r="F42" s="115">
        <f t="shared" si="12"/>
        <v>0</v>
      </c>
      <c r="G42" s="115">
        <f t="shared" si="12"/>
        <v>0</v>
      </c>
      <c r="H42" s="115">
        <f t="shared" si="12"/>
        <v>762000</v>
      </c>
      <c r="I42" s="115">
        <f t="shared" si="12"/>
        <v>0</v>
      </c>
      <c r="J42" s="115">
        <f t="shared" si="12"/>
        <v>0</v>
      </c>
      <c r="K42" s="115">
        <f t="shared" si="12"/>
        <v>0</v>
      </c>
      <c r="L42" s="115">
        <f t="shared" si="12"/>
        <v>0</v>
      </c>
      <c r="M42" s="115">
        <f t="shared" si="12"/>
        <v>0</v>
      </c>
      <c r="N42" s="115">
        <f t="shared" si="12"/>
        <v>0</v>
      </c>
      <c r="O42" s="115">
        <f t="shared" si="12"/>
        <v>11650000</v>
      </c>
      <c r="P42" s="115">
        <f t="shared" si="12"/>
        <v>0</v>
      </c>
      <c r="Q42" s="29">
        <f>SUM(Q39:Q41)</f>
        <v>12412000</v>
      </c>
      <c r="R42" s="30"/>
    </row>
    <row r="43" spans="1:18" x14ac:dyDescent="0.25">
      <c r="A43" s="41" t="s">
        <v>139</v>
      </c>
      <c r="B43" s="42" t="s">
        <v>140</v>
      </c>
      <c r="C43" s="15"/>
      <c r="D43" s="15"/>
      <c r="E43" s="15"/>
      <c r="F43" s="15"/>
      <c r="G43" s="15"/>
      <c r="H43" s="15"/>
      <c r="I43" s="15"/>
      <c r="J43" s="15"/>
      <c r="K43" s="15">
        <v>4329823</v>
      </c>
      <c r="L43" s="15"/>
      <c r="M43" s="15"/>
      <c r="N43" s="15"/>
      <c r="O43" s="89"/>
      <c r="P43" s="15"/>
      <c r="Q43" s="29">
        <f>SUM(C43:P43)</f>
        <v>4329823</v>
      </c>
      <c r="R43" s="12"/>
    </row>
    <row r="44" spans="1:18" x14ac:dyDescent="0.25">
      <c r="A44" s="41" t="s">
        <v>141</v>
      </c>
      <c r="B44" s="42" t="s">
        <v>142</v>
      </c>
      <c r="C44" s="15"/>
      <c r="D44" s="15"/>
      <c r="E44" s="15"/>
      <c r="F44" s="15"/>
      <c r="G44" s="15"/>
      <c r="H44" s="15"/>
      <c r="I44" s="15"/>
      <c r="J44" s="15"/>
      <c r="K44" s="15">
        <v>1169052</v>
      </c>
      <c r="L44" s="15"/>
      <c r="M44" s="15"/>
      <c r="N44" s="15"/>
      <c r="O44" s="89"/>
      <c r="P44" s="15"/>
      <c r="Q44" s="100">
        <f>SUM(C44:P44)</f>
        <v>1169052</v>
      </c>
      <c r="R44" s="12"/>
    </row>
    <row r="45" spans="1:18" x14ac:dyDescent="0.25">
      <c r="A45" s="43"/>
      <c r="B45" s="44" t="s">
        <v>37</v>
      </c>
      <c r="C45" s="45">
        <f>SUM(C43:C44)</f>
        <v>0</v>
      </c>
      <c r="D45" s="115">
        <f t="shared" ref="D45:P45" si="13">SUM(D43:D44)</f>
        <v>0</v>
      </c>
      <c r="E45" s="115">
        <f t="shared" si="13"/>
        <v>0</v>
      </c>
      <c r="F45" s="115">
        <f t="shared" si="13"/>
        <v>0</v>
      </c>
      <c r="G45" s="115">
        <f t="shared" si="13"/>
        <v>0</v>
      </c>
      <c r="H45" s="115">
        <f t="shared" si="13"/>
        <v>0</v>
      </c>
      <c r="I45" s="115">
        <f t="shared" si="13"/>
        <v>0</v>
      </c>
      <c r="J45" s="115">
        <f t="shared" si="13"/>
        <v>0</v>
      </c>
      <c r="K45" s="115">
        <f t="shared" si="13"/>
        <v>5498875</v>
      </c>
      <c r="L45" s="115">
        <f t="shared" si="13"/>
        <v>0</v>
      </c>
      <c r="M45" s="115">
        <f t="shared" si="13"/>
        <v>0</v>
      </c>
      <c r="N45" s="115">
        <f t="shared" si="13"/>
        <v>0</v>
      </c>
      <c r="O45" s="115">
        <f t="shared" si="13"/>
        <v>0</v>
      </c>
      <c r="P45" s="115">
        <f t="shared" si="13"/>
        <v>0</v>
      </c>
      <c r="Q45" s="29">
        <f>SUM(Q43:Q44)</f>
        <v>5498875</v>
      </c>
      <c r="R45" s="30"/>
    </row>
    <row r="46" spans="1:18" s="110" customFormat="1" x14ac:dyDescent="0.25">
      <c r="A46" s="107" t="s">
        <v>189</v>
      </c>
      <c r="B46" s="117" t="s">
        <v>190</v>
      </c>
      <c r="C46" s="108"/>
      <c r="D46" s="108"/>
      <c r="E46" s="108"/>
      <c r="F46" s="108"/>
      <c r="G46" s="108"/>
      <c r="H46" s="108"/>
      <c r="I46" s="108"/>
      <c r="J46" s="108"/>
      <c r="K46" s="108"/>
      <c r="L46" s="108"/>
      <c r="M46" s="108"/>
      <c r="N46" s="108"/>
      <c r="O46" s="108"/>
      <c r="P46" s="108">
        <v>450000</v>
      </c>
      <c r="Q46" s="124">
        <f>SUM(C46:P46)</f>
        <v>450000</v>
      </c>
      <c r="R46" s="109"/>
    </row>
    <row r="47" spans="1:18" s="97" customFormat="1" x14ac:dyDescent="0.25">
      <c r="A47" s="130"/>
      <c r="B47" s="133" t="s">
        <v>191</v>
      </c>
      <c r="C47" s="134">
        <f>SUM(C46)</f>
        <v>0</v>
      </c>
      <c r="D47" s="134">
        <f t="shared" ref="D47:P47" si="14">SUM(D46)</f>
        <v>0</v>
      </c>
      <c r="E47" s="134">
        <f t="shared" si="14"/>
        <v>0</v>
      </c>
      <c r="F47" s="134">
        <f t="shared" si="14"/>
        <v>0</v>
      </c>
      <c r="G47" s="134">
        <f t="shared" si="14"/>
        <v>0</v>
      </c>
      <c r="H47" s="134">
        <f t="shared" si="14"/>
        <v>0</v>
      </c>
      <c r="I47" s="134">
        <f t="shared" si="14"/>
        <v>0</v>
      </c>
      <c r="J47" s="134">
        <f t="shared" si="14"/>
        <v>0</v>
      </c>
      <c r="K47" s="134">
        <f t="shared" si="14"/>
        <v>0</v>
      </c>
      <c r="L47" s="134">
        <f t="shared" si="14"/>
        <v>0</v>
      </c>
      <c r="M47" s="134">
        <f t="shared" si="14"/>
        <v>0</v>
      </c>
      <c r="N47" s="134">
        <f t="shared" si="14"/>
        <v>0</v>
      </c>
      <c r="O47" s="134">
        <f t="shared" si="14"/>
        <v>0</v>
      </c>
      <c r="P47" s="134">
        <f t="shared" si="14"/>
        <v>450000</v>
      </c>
      <c r="Q47" s="100">
        <f>SUM(Q46)</f>
        <v>450000</v>
      </c>
      <c r="R47" s="101"/>
    </row>
    <row r="48" spans="1:18" x14ac:dyDescent="0.25">
      <c r="A48" s="48">
        <v>59141</v>
      </c>
      <c r="B48" s="49" t="s">
        <v>143</v>
      </c>
      <c r="C48" s="15"/>
      <c r="D48" s="15"/>
      <c r="E48" s="15">
        <v>687135</v>
      </c>
      <c r="F48" s="15"/>
      <c r="G48" s="15"/>
      <c r="H48" s="15"/>
      <c r="I48" s="15"/>
      <c r="J48" s="15"/>
      <c r="K48" s="15"/>
      <c r="L48" s="15"/>
      <c r="M48" s="15"/>
      <c r="N48" s="15"/>
      <c r="O48" s="89"/>
      <c r="P48" s="15"/>
      <c r="Q48" s="29">
        <f>SUM(C48:P48)</f>
        <v>687135</v>
      </c>
      <c r="R48" s="12"/>
    </row>
    <row r="49" spans="1:19" x14ac:dyDescent="0.25">
      <c r="A49" s="43"/>
      <c r="B49" s="44" t="s">
        <v>144</v>
      </c>
      <c r="C49" s="45">
        <f>SUM(C48)</f>
        <v>0</v>
      </c>
      <c r="D49" s="115">
        <f t="shared" ref="D49:P49" si="15">SUM(D48)</f>
        <v>0</v>
      </c>
      <c r="E49" s="115">
        <f t="shared" si="15"/>
        <v>687135</v>
      </c>
      <c r="F49" s="115">
        <f t="shared" si="15"/>
        <v>0</v>
      </c>
      <c r="G49" s="115">
        <f t="shared" si="15"/>
        <v>0</v>
      </c>
      <c r="H49" s="115">
        <f t="shared" si="15"/>
        <v>0</v>
      </c>
      <c r="I49" s="115">
        <f t="shared" si="15"/>
        <v>0</v>
      </c>
      <c r="J49" s="115">
        <f t="shared" si="15"/>
        <v>0</v>
      </c>
      <c r="K49" s="115">
        <f t="shared" si="15"/>
        <v>0</v>
      </c>
      <c r="L49" s="115">
        <f t="shared" si="15"/>
        <v>0</v>
      </c>
      <c r="M49" s="115">
        <f t="shared" si="15"/>
        <v>0</v>
      </c>
      <c r="N49" s="115">
        <f t="shared" si="15"/>
        <v>0</v>
      </c>
      <c r="O49" s="115">
        <f t="shared" si="15"/>
        <v>0</v>
      </c>
      <c r="P49" s="115">
        <f t="shared" si="15"/>
        <v>0</v>
      </c>
      <c r="Q49" s="29">
        <f>SUM(Q48)</f>
        <v>687135</v>
      </c>
      <c r="R49" s="30"/>
    </row>
    <row r="50" spans="1:19" ht="18.75" x14ac:dyDescent="0.3">
      <c r="A50" s="50"/>
      <c r="B50" s="51" t="s">
        <v>145</v>
      </c>
      <c r="C50" s="52">
        <f>SUM(C11+C14+C29+C31+C38+C42+C45+C47+C49)</f>
        <v>2600840</v>
      </c>
      <c r="D50" s="118">
        <f t="shared" ref="D50:P50" si="16">SUM(D11+D14+D29+D31+D38+D42+D45+D47+D49)</f>
        <v>217170</v>
      </c>
      <c r="E50" s="118">
        <f t="shared" si="16"/>
        <v>1047135</v>
      </c>
      <c r="F50" s="118">
        <f t="shared" si="16"/>
        <v>197984</v>
      </c>
      <c r="G50" s="118">
        <f t="shared" si="16"/>
        <v>35466</v>
      </c>
      <c r="H50" s="118">
        <f t="shared" si="16"/>
        <v>838200</v>
      </c>
      <c r="I50" s="118">
        <f t="shared" si="16"/>
        <v>711200</v>
      </c>
      <c r="J50" s="118">
        <f t="shared" si="16"/>
        <v>470000</v>
      </c>
      <c r="K50" s="118">
        <f t="shared" si="16"/>
        <v>26024117</v>
      </c>
      <c r="L50" s="118">
        <f t="shared" si="16"/>
        <v>697100</v>
      </c>
      <c r="M50" s="118">
        <f t="shared" si="16"/>
        <v>2386200</v>
      </c>
      <c r="N50" s="118">
        <f t="shared" si="16"/>
        <v>330000</v>
      </c>
      <c r="O50" s="118">
        <f t="shared" si="16"/>
        <v>16021600</v>
      </c>
      <c r="P50" s="118">
        <f t="shared" si="16"/>
        <v>1991908</v>
      </c>
      <c r="Q50" s="60">
        <f>SUM(Q11+Q14+Q29+Q31+Q38+Q42+Q45+Q47+Q49)</f>
        <v>53568920</v>
      </c>
      <c r="R50" s="53"/>
      <c r="S50" s="86"/>
    </row>
  </sheetData>
  <mergeCells count="3">
    <mergeCell ref="A1:Q1"/>
    <mergeCell ref="A5:A6"/>
    <mergeCell ref="B5:B6"/>
  </mergeCells>
  <printOptions horizontalCentered="1"/>
  <pageMargins left="0.11811023622047245" right="0.11811023622047245" top="0.74803149606299213" bottom="0.74803149606299213" header="0.31496062992125984" footer="0.31496062992125984"/>
  <pageSetup paperSize="8" scale="7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4:N27"/>
  <sheetViews>
    <sheetView workbookViewId="0">
      <selection activeCell="L15" sqref="L15"/>
    </sheetView>
  </sheetViews>
  <sheetFormatPr defaultRowHeight="15" x14ac:dyDescent="0.25"/>
  <cols>
    <col min="2" max="2" width="57.7109375" bestFit="1" customWidth="1"/>
    <col min="3" max="3" width="12" customWidth="1"/>
    <col min="4" max="4" width="18.5703125" customWidth="1"/>
    <col min="5" max="5" width="17.42578125" customWidth="1"/>
    <col min="6" max="6" width="15.5703125" customWidth="1"/>
    <col min="7" max="7" width="18.5703125" customWidth="1"/>
    <col min="8" max="8" width="15.85546875" customWidth="1"/>
    <col min="9" max="9" width="14" bestFit="1" customWidth="1"/>
  </cols>
  <sheetData>
    <row r="4" spans="1:14" ht="18.75" x14ac:dyDescent="0.3">
      <c r="A4" s="201" t="s">
        <v>234</v>
      </c>
      <c r="B4" s="201"/>
      <c r="C4" s="201"/>
      <c r="D4" s="201"/>
      <c r="E4" s="201"/>
      <c r="F4" s="201"/>
      <c r="G4" s="201"/>
      <c r="H4" s="201"/>
      <c r="I4" s="201"/>
      <c r="J4" s="63"/>
      <c r="K4" s="63"/>
      <c r="L4" s="63"/>
      <c r="M4" s="63"/>
      <c r="N4" s="63"/>
    </row>
    <row r="8" spans="1:14" x14ac:dyDescent="0.25">
      <c r="A8" s="61"/>
      <c r="B8" s="61"/>
      <c r="C8" s="61"/>
      <c r="D8" s="61"/>
      <c r="E8" s="61"/>
      <c r="F8" s="61"/>
      <c r="G8" s="61"/>
      <c r="H8" s="61"/>
      <c r="I8" s="84" t="s">
        <v>146</v>
      </c>
      <c r="J8" s="61"/>
      <c r="K8" s="61"/>
      <c r="L8" s="61"/>
      <c r="M8" s="61"/>
      <c r="N8" s="61"/>
    </row>
    <row r="9" spans="1:14" x14ac:dyDescent="0.25">
      <c r="A9" s="203" t="s">
        <v>69</v>
      </c>
      <c r="B9" s="203" t="s">
        <v>70</v>
      </c>
      <c r="C9" s="207" t="s">
        <v>147</v>
      </c>
      <c r="D9" s="208"/>
      <c r="E9" s="208"/>
      <c r="F9" s="209"/>
      <c r="G9" s="209"/>
      <c r="H9" s="209"/>
      <c r="I9" s="206" t="s">
        <v>84</v>
      </c>
      <c r="J9" s="64"/>
      <c r="K9" s="64"/>
      <c r="L9" s="64"/>
      <c r="M9" s="64"/>
      <c r="N9" s="64"/>
    </row>
    <row r="10" spans="1:14" ht="45" x14ac:dyDescent="0.25">
      <c r="A10" s="205"/>
      <c r="B10" s="205"/>
      <c r="C10" s="80" t="s">
        <v>148</v>
      </c>
      <c r="D10" s="95" t="s">
        <v>149</v>
      </c>
      <c r="E10" s="95" t="s">
        <v>150</v>
      </c>
      <c r="F10" s="95" t="s">
        <v>151</v>
      </c>
      <c r="G10" s="80" t="s">
        <v>79</v>
      </c>
      <c r="H10" s="82" t="s">
        <v>152</v>
      </c>
      <c r="I10" s="206"/>
      <c r="J10" s="64"/>
      <c r="K10" s="64"/>
      <c r="L10" s="64"/>
      <c r="M10" s="64"/>
      <c r="N10" s="64"/>
    </row>
    <row r="11" spans="1:14" x14ac:dyDescent="0.25">
      <c r="A11" s="204"/>
      <c r="B11" s="204"/>
      <c r="C11" s="81" t="s">
        <v>86</v>
      </c>
      <c r="D11" s="83" t="s">
        <v>153</v>
      </c>
      <c r="E11" s="83">
        <v>18010</v>
      </c>
      <c r="F11" s="83" t="s">
        <v>88</v>
      </c>
      <c r="G11" s="83" t="s">
        <v>93</v>
      </c>
      <c r="H11" s="83">
        <v>900020</v>
      </c>
      <c r="I11" s="206"/>
      <c r="J11" s="64"/>
      <c r="K11" s="64"/>
      <c r="L11" s="64"/>
      <c r="M11" s="64"/>
      <c r="N11" s="64"/>
    </row>
    <row r="12" spans="1:14" x14ac:dyDescent="0.25">
      <c r="A12" s="77" t="s">
        <v>44</v>
      </c>
      <c r="B12" s="65" t="s">
        <v>154</v>
      </c>
      <c r="C12" s="66"/>
      <c r="D12" s="66"/>
      <c r="E12" s="66">
        <v>9163469</v>
      </c>
      <c r="F12" s="66"/>
      <c r="G12" s="66"/>
      <c r="H12" s="66"/>
      <c r="I12" s="67">
        <f>SUM(C12:H12)</f>
        <v>9163469</v>
      </c>
      <c r="J12" s="61"/>
      <c r="K12" s="61"/>
      <c r="L12" s="61"/>
      <c r="M12" s="61"/>
      <c r="N12" s="61"/>
    </row>
    <row r="13" spans="1:14" x14ac:dyDescent="0.25">
      <c r="A13" s="77" t="s">
        <v>44</v>
      </c>
      <c r="B13" s="65" t="s">
        <v>155</v>
      </c>
      <c r="C13" s="66"/>
      <c r="D13" s="66"/>
      <c r="E13" s="66">
        <v>6241908</v>
      </c>
      <c r="F13" s="66"/>
      <c r="G13" s="66"/>
      <c r="H13" s="66"/>
      <c r="I13" s="90">
        <f t="shared" ref="I13:I14" si="0">SUM(C13:H13)</f>
        <v>6241908</v>
      </c>
      <c r="J13" s="61"/>
      <c r="K13" s="61"/>
      <c r="L13" s="61"/>
      <c r="M13" s="61"/>
      <c r="N13" s="68"/>
    </row>
    <row r="14" spans="1:14" x14ac:dyDescent="0.25">
      <c r="A14" s="77" t="s">
        <v>44</v>
      </c>
      <c r="B14" s="65" t="s">
        <v>156</v>
      </c>
      <c r="C14" s="66"/>
      <c r="D14" s="66"/>
      <c r="E14" s="66">
        <v>1800000</v>
      </c>
      <c r="F14" s="66"/>
      <c r="G14" s="66"/>
      <c r="H14" s="66"/>
      <c r="I14" s="90">
        <f t="shared" si="0"/>
        <v>1800000</v>
      </c>
      <c r="J14" s="61"/>
      <c r="K14" s="61"/>
      <c r="L14" s="61"/>
      <c r="M14" s="61"/>
      <c r="N14" s="61"/>
    </row>
    <row r="15" spans="1:14" x14ac:dyDescent="0.25">
      <c r="A15" s="78"/>
      <c r="B15" s="69" t="s">
        <v>45</v>
      </c>
      <c r="C15" s="67">
        <f>SUM(C12:C14)</f>
        <v>0</v>
      </c>
      <c r="D15" s="90">
        <f t="shared" ref="D15:H15" si="1">SUM(D12:D14)</f>
        <v>0</v>
      </c>
      <c r="E15" s="90">
        <f t="shared" si="1"/>
        <v>17205377</v>
      </c>
      <c r="F15" s="90">
        <f t="shared" si="1"/>
        <v>0</v>
      </c>
      <c r="G15" s="90">
        <f t="shared" si="1"/>
        <v>0</v>
      </c>
      <c r="H15" s="90">
        <f t="shared" si="1"/>
        <v>0</v>
      </c>
      <c r="I15" s="67">
        <f>SUM(I12:I14)</f>
        <v>17205377</v>
      </c>
      <c r="J15" s="64"/>
      <c r="K15" s="64"/>
      <c r="L15" s="64"/>
      <c r="M15" s="64"/>
      <c r="N15" s="64"/>
    </row>
    <row r="16" spans="1:14" x14ac:dyDescent="0.25">
      <c r="A16" s="77" t="s">
        <v>48</v>
      </c>
      <c r="B16" s="65" t="s">
        <v>157</v>
      </c>
      <c r="C16" s="66"/>
      <c r="D16" s="66"/>
      <c r="E16" s="66"/>
      <c r="F16" s="66"/>
      <c r="G16" s="66"/>
      <c r="H16" s="66">
        <v>750000</v>
      </c>
      <c r="I16" s="67">
        <f>SUM(C16:H16)</f>
        <v>750000</v>
      </c>
      <c r="J16" s="61"/>
      <c r="K16" s="61"/>
      <c r="L16" s="61"/>
    </row>
    <row r="17" spans="1:12" x14ac:dyDescent="0.25">
      <c r="A17" s="77" t="s">
        <v>158</v>
      </c>
      <c r="B17" s="65" t="s">
        <v>159</v>
      </c>
      <c r="C17" s="66"/>
      <c r="D17" s="66"/>
      <c r="E17" s="66"/>
      <c r="F17" s="66"/>
      <c r="G17" s="66"/>
      <c r="H17" s="66">
        <v>600000</v>
      </c>
      <c r="I17" s="90">
        <f>SUM(C17:H17)</f>
        <v>600000</v>
      </c>
      <c r="J17" s="61"/>
      <c r="K17" s="61"/>
      <c r="L17" s="61"/>
    </row>
    <row r="18" spans="1:12" x14ac:dyDescent="0.25">
      <c r="A18" s="78"/>
      <c r="B18" s="69" t="s">
        <v>160</v>
      </c>
      <c r="C18" s="67">
        <f>SUM(C16:C17)</f>
        <v>0</v>
      </c>
      <c r="D18" s="90">
        <f t="shared" ref="D18:H18" si="2">SUM(D16:D17)</f>
        <v>0</v>
      </c>
      <c r="E18" s="90">
        <f t="shared" si="2"/>
        <v>0</v>
      </c>
      <c r="F18" s="90">
        <f t="shared" si="2"/>
        <v>0</v>
      </c>
      <c r="G18" s="90">
        <f t="shared" si="2"/>
        <v>0</v>
      </c>
      <c r="H18" s="90">
        <f t="shared" si="2"/>
        <v>1350000</v>
      </c>
      <c r="I18" s="67">
        <f>SUM(I16:I17)</f>
        <v>1350000</v>
      </c>
      <c r="J18" s="64"/>
      <c r="K18" s="64"/>
      <c r="L18" s="64"/>
    </row>
    <row r="19" spans="1:12" x14ac:dyDescent="0.25">
      <c r="A19" s="77" t="s">
        <v>52</v>
      </c>
      <c r="B19" s="65" t="s">
        <v>161</v>
      </c>
      <c r="C19" s="66">
        <v>25000</v>
      </c>
      <c r="D19" s="66">
        <v>453859</v>
      </c>
      <c r="E19" s="66"/>
      <c r="F19" s="66"/>
      <c r="G19" s="66"/>
      <c r="H19" s="66"/>
      <c r="I19" s="67">
        <f>SUM(C19:H19)</f>
        <v>478859</v>
      </c>
      <c r="J19" s="61"/>
      <c r="K19" s="61"/>
      <c r="L19" s="61"/>
    </row>
    <row r="20" spans="1:12" x14ac:dyDescent="0.25">
      <c r="A20" s="77" t="s">
        <v>57</v>
      </c>
      <c r="B20" s="65" t="s">
        <v>56</v>
      </c>
      <c r="C20" s="66"/>
      <c r="D20" s="66"/>
      <c r="E20" s="66"/>
      <c r="F20" s="66"/>
      <c r="G20" s="66">
        <v>100000</v>
      </c>
      <c r="H20" s="66"/>
      <c r="I20" s="90">
        <f t="shared" ref="I20:I22" si="3">SUM(C20:H20)</f>
        <v>100000</v>
      </c>
      <c r="J20" s="61"/>
      <c r="K20" s="61"/>
      <c r="L20" s="61"/>
    </row>
    <row r="21" spans="1:12" x14ac:dyDescent="0.25">
      <c r="A21" s="77" t="s">
        <v>55</v>
      </c>
      <c r="B21" s="65" t="s">
        <v>54</v>
      </c>
      <c r="C21" s="66"/>
      <c r="D21" s="66"/>
      <c r="E21" s="66"/>
      <c r="F21" s="66"/>
      <c r="G21" s="66"/>
      <c r="H21" s="66"/>
      <c r="I21" s="90">
        <f t="shared" si="3"/>
        <v>0</v>
      </c>
      <c r="J21" s="61"/>
      <c r="K21" s="61"/>
      <c r="L21" s="61"/>
    </row>
    <row r="22" spans="1:12" x14ac:dyDescent="0.25">
      <c r="A22" s="77" t="s">
        <v>53</v>
      </c>
      <c r="B22" s="65" t="s">
        <v>162</v>
      </c>
      <c r="C22" s="66">
        <v>6750</v>
      </c>
      <c r="D22" s="66">
        <v>105192</v>
      </c>
      <c r="E22" s="66"/>
      <c r="F22" s="66"/>
      <c r="G22" s="66"/>
      <c r="H22" s="66"/>
      <c r="I22" s="90">
        <f t="shared" si="3"/>
        <v>111942</v>
      </c>
      <c r="J22" s="61"/>
      <c r="K22" s="61"/>
      <c r="L22" s="61"/>
    </row>
    <row r="23" spans="1:12" x14ac:dyDescent="0.25">
      <c r="A23" s="78"/>
      <c r="B23" s="69" t="s">
        <v>163</v>
      </c>
      <c r="C23" s="67">
        <f>SUM(C19:C22)</f>
        <v>31750</v>
      </c>
      <c r="D23" s="90">
        <f t="shared" ref="D23:H23" si="4">SUM(D19:D22)</f>
        <v>559051</v>
      </c>
      <c r="E23" s="90">
        <f t="shared" si="4"/>
        <v>0</v>
      </c>
      <c r="F23" s="90">
        <f t="shared" si="4"/>
        <v>0</v>
      </c>
      <c r="G23" s="90">
        <f t="shared" si="4"/>
        <v>100000</v>
      </c>
      <c r="H23" s="90">
        <f t="shared" si="4"/>
        <v>0</v>
      </c>
      <c r="I23" s="67">
        <f>SUM(I19:I22)</f>
        <v>690801</v>
      </c>
      <c r="J23" s="64"/>
      <c r="K23" s="64"/>
      <c r="L23" s="64"/>
    </row>
    <row r="24" spans="1:12" x14ac:dyDescent="0.25">
      <c r="A24" s="77" t="s">
        <v>164</v>
      </c>
      <c r="B24" s="65" t="s">
        <v>165</v>
      </c>
      <c r="C24" s="66"/>
      <c r="D24" s="66"/>
      <c r="E24" s="66"/>
      <c r="F24" s="66">
        <v>34322742</v>
      </c>
      <c r="G24" s="66"/>
      <c r="H24" s="66"/>
      <c r="I24" s="67">
        <f>SUM(C24:H24)</f>
        <v>34322742</v>
      </c>
      <c r="J24" s="61"/>
      <c r="K24" s="61"/>
      <c r="L24" s="61"/>
    </row>
    <row r="25" spans="1:12" x14ac:dyDescent="0.25">
      <c r="A25" s="79"/>
      <c r="B25" s="71" t="s">
        <v>166</v>
      </c>
      <c r="C25" s="72">
        <f>SUM(C24)</f>
        <v>0</v>
      </c>
      <c r="D25" s="92">
        <f t="shared" ref="D25:H25" si="5">SUM(D24)</f>
        <v>0</v>
      </c>
      <c r="E25" s="92">
        <f t="shared" si="5"/>
        <v>0</v>
      </c>
      <c r="F25" s="92">
        <f t="shared" si="5"/>
        <v>34322742</v>
      </c>
      <c r="G25" s="92">
        <f t="shared" si="5"/>
        <v>0</v>
      </c>
      <c r="H25" s="92">
        <f t="shared" si="5"/>
        <v>0</v>
      </c>
      <c r="I25" s="67">
        <f>SUM(I24)</f>
        <v>34322742</v>
      </c>
      <c r="J25" s="70"/>
      <c r="K25" s="70"/>
      <c r="L25" s="70"/>
    </row>
    <row r="26" spans="1:12" ht="18.75" x14ac:dyDescent="0.25">
      <c r="A26" s="73"/>
      <c r="B26" s="73" t="s">
        <v>167</v>
      </c>
      <c r="C26" s="74">
        <f>SUM(C15+C18+C23+C25)</f>
        <v>31750</v>
      </c>
      <c r="D26" s="93">
        <f t="shared" ref="D26:H26" si="6">SUM(D15+D18+D23+D25)</f>
        <v>559051</v>
      </c>
      <c r="E26" s="93">
        <f t="shared" si="6"/>
        <v>17205377</v>
      </c>
      <c r="F26" s="93">
        <f t="shared" si="6"/>
        <v>34322742</v>
      </c>
      <c r="G26" s="93">
        <f t="shared" si="6"/>
        <v>100000</v>
      </c>
      <c r="H26" s="93">
        <f t="shared" si="6"/>
        <v>1350000</v>
      </c>
      <c r="I26" s="74">
        <f>SUM(C26:H26)</f>
        <v>53568920</v>
      </c>
      <c r="J26" s="75"/>
      <c r="K26" s="76"/>
      <c r="L26" s="75"/>
    </row>
    <row r="27" spans="1:12" x14ac:dyDescent="0.25">
      <c r="A27" s="61"/>
      <c r="B27" s="61"/>
      <c r="C27" s="61"/>
      <c r="D27" s="61"/>
      <c r="E27" s="61"/>
      <c r="F27" s="61"/>
      <c r="G27" s="61"/>
      <c r="H27" s="61"/>
      <c r="I27" s="61"/>
      <c r="J27" s="61"/>
      <c r="K27" s="62"/>
      <c r="L27" s="61"/>
    </row>
  </sheetData>
  <mergeCells count="5">
    <mergeCell ref="A4:I4"/>
    <mergeCell ref="A9:A11"/>
    <mergeCell ref="B9:B11"/>
    <mergeCell ref="I9:I11"/>
    <mergeCell ref="C9:H9"/>
  </mergeCells>
  <printOptions horizontalCentered="1"/>
  <pageMargins left="0.70866141732283472" right="0.70866141732283472" top="0.74803149606299213" bottom="0.74803149606299213" header="0.31496062992125984" footer="0.31496062992125984"/>
  <pageSetup paperSize="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IV20"/>
  <sheetViews>
    <sheetView workbookViewId="0">
      <selection activeCell="A29" sqref="A29"/>
    </sheetView>
  </sheetViews>
  <sheetFormatPr defaultRowHeight="15" x14ac:dyDescent="0.25"/>
  <cols>
    <col min="1" max="1" width="76" style="125" customWidth="1"/>
    <col min="2" max="2" width="21.28515625" style="179" customWidth="1"/>
    <col min="3" max="3" width="26.140625" style="192" customWidth="1"/>
    <col min="4" max="4" width="16.7109375" style="125" hidden="1" customWidth="1"/>
    <col min="5" max="5" width="17" style="125" hidden="1" customWidth="1"/>
    <col min="6" max="6" width="13.85546875" style="125" hidden="1" customWidth="1"/>
    <col min="7" max="7" width="10.7109375" style="125" hidden="1" customWidth="1"/>
    <col min="8" max="8" width="11.5703125" style="125" hidden="1" customWidth="1"/>
    <col min="9" max="256" width="9.140625" style="125"/>
    <col min="257" max="257" width="76" style="125" customWidth="1"/>
    <col min="258" max="258" width="21.28515625" style="125" customWidth="1"/>
    <col min="259" max="259" width="26.140625" style="125" customWidth="1"/>
    <col min="260" max="264" width="0" style="125" hidden="1" customWidth="1"/>
    <col min="265" max="512" width="9.140625" style="125"/>
    <col min="513" max="513" width="76" style="125" customWidth="1"/>
    <col min="514" max="514" width="21.28515625" style="125" customWidth="1"/>
    <col min="515" max="515" width="26.140625" style="125" customWidth="1"/>
    <col min="516" max="520" width="0" style="125" hidden="1" customWidth="1"/>
    <col min="521" max="768" width="9.140625" style="125"/>
    <col min="769" max="769" width="76" style="125" customWidth="1"/>
    <col min="770" max="770" width="21.28515625" style="125" customWidth="1"/>
    <col min="771" max="771" width="26.140625" style="125" customWidth="1"/>
    <col min="772" max="776" width="0" style="125" hidden="1" customWidth="1"/>
    <col min="777" max="1024" width="9.140625" style="125"/>
    <col min="1025" max="1025" width="76" style="125" customWidth="1"/>
    <col min="1026" max="1026" width="21.28515625" style="125" customWidth="1"/>
    <col min="1027" max="1027" width="26.140625" style="125" customWidth="1"/>
    <col min="1028" max="1032" width="0" style="125" hidden="1" customWidth="1"/>
    <col min="1033" max="1280" width="9.140625" style="125"/>
    <col min="1281" max="1281" width="76" style="125" customWidth="1"/>
    <col min="1282" max="1282" width="21.28515625" style="125" customWidth="1"/>
    <col min="1283" max="1283" width="26.140625" style="125" customWidth="1"/>
    <col min="1284" max="1288" width="0" style="125" hidden="1" customWidth="1"/>
    <col min="1289" max="1536" width="9.140625" style="125"/>
    <col min="1537" max="1537" width="76" style="125" customWidth="1"/>
    <col min="1538" max="1538" width="21.28515625" style="125" customWidth="1"/>
    <col min="1539" max="1539" width="26.140625" style="125" customWidth="1"/>
    <col min="1540" max="1544" width="0" style="125" hidden="1" customWidth="1"/>
    <col min="1545" max="1792" width="9.140625" style="125"/>
    <col min="1793" max="1793" width="76" style="125" customWidth="1"/>
    <col min="1794" max="1794" width="21.28515625" style="125" customWidth="1"/>
    <col min="1795" max="1795" width="26.140625" style="125" customWidth="1"/>
    <col min="1796" max="1800" width="0" style="125" hidden="1" customWidth="1"/>
    <col min="1801" max="2048" width="9.140625" style="125"/>
    <col min="2049" max="2049" width="76" style="125" customWidth="1"/>
    <col min="2050" max="2050" width="21.28515625" style="125" customWidth="1"/>
    <col min="2051" max="2051" width="26.140625" style="125" customWidth="1"/>
    <col min="2052" max="2056" width="0" style="125" hidden="1" customWidth="1"/>
    <col min="2057" max="2304" width="9.140625" style="125"/>
    <col min="2305" max="2305" width="76" style="125" customWidth="1"/>
    <col min="2306" max="2306" width="21.28515625" style="125" customWidth="1"/>
    <col min="2307" max="2307" width="26.140625" style="125" customWidth="1"/>
    <col min="2308" max="2312" width="0" style="125" hidden="1" customWidth="1"/>
    <col min="2313" max="2560" width="9.140625" style="125"/>
    <col min="2561" max="2561" width="76" style="125" customWidth="1"/>
    <col min="2562" max="2562" width="21.28515625" style="125" customWidth="1"/>
    <col min="2563" max="2563" width="26.140625" style="125" customWidth="1"/>
    <col min="2564" max="2568" width="0" style="125" hidden="1" customWidth="1"/>
    <col min="2569" max="2816" width="9.140625" style="125"/>
    <col min="2817" max="2817" width="76" style="125" customWidth="1"/>
    <col min="2818" max="2818" width="21.28515625" style="125" customWidth="1"/>
    <col min="2819" max="2819" width="26.140625" style="125" customWidth="1"/>
    <col min="2820" max="2824" width="0" style="125" hidden="1" customWidth="1"/>
    <col min="2825" max="3072" width="9.140625" style="125"/>
    <col min="3073" max="3073" width="76" style="125" customWidth="1"/>
    <col min="3074" max="3074" width="21.28515625" style="125" customWidth="1"/>
    <col min="3075" max="3075" width="26.140625" style="125" customWidth="1"/>
    <col min="3076" max="3080" width="0" style="125" hidden="1" customWidth="1"/>
    <col min="3081" max="3328" width="9.140625" style="125"/>
    <col min="3329" max="3329" width="76" style="125" customWidth="1"/>
    <col min="3330" max="3330" width="21.28515625" style="125" customWidth="1"/>
    <col min="3331" max="3331" width="26.140625" style="125" customWidth="1"/>
    <col min="3332" max="3336" width="0" style="125" hidden="1" customWidth="1"/>
    <col min="3337" max="3584" width="9.140625" style="125"/>
    <col min="3585" max="3585" width="76" style="125" customWidth="1"/>
    <col min="3586" max="3586" width="21.28515625" style="125" customWidth="1"/>
    <col min="3587" max="3587" width="26.140625" style="125" customWidth="1"/>
    <col min="3588" max="3592" width="0" style="125" hidden="1" customWidth="1"/>
    <col min="3593" max="3840" width="9.140625" style="125"/>
    <col min="3841" max="3841" width="76" style="125" customWidth="1"/>
    <col min="3842" max="3842" width="21.28515625" style="125" customWidth="1"/>
    <col min="3843" max="3843" width="26.140625" style="125" customWidth="1"/>
    <col min="3844" max="3848" width="0" style="125" hidden="1" customWidth="1"/>
    <col min="3849" max="4096" width="9.140625" style="125"/>
    <col min="4097" max="4097" width="76" style="125" customWidth="1"/>
    <col min="4098" max="4098" width="21.28515625" style="125" customWidth="1"/>
    <col min="4099" max="4099" width="26.140625" style="125" customWidth="1"/>
    <col min="4100" max="4104" width="0" style="125" hidden="1" customWidth="1"/>
    <col min="4105" max="4352" width="9.140625" style="125"/>
    <col min="4353" max="4353" width="76" style="125" customWidth="1"/>
    <col min="4354" max="4354" width="21.28515625" style="125" customWidth="1"/>
    <col min="4355" max="4355" width="26.140625" style="125" customWidth="1"/>
    <col min="4356" max="4360" width="0" style="125" hidden="1" customWidth="1"/>
    <col min="4361" max="4608" width="9.140625" style="125"/>
    <col min="4609" max="4609" width="76" style="125" customWidth="1"/>
    <col min="4610" max="4610" width="21.28515625" style="125" customWidth="1"/>
    <col min="4611" max="4611" width="26.140625" style="125" customWidth="1"/>
    <col min="4612" max="4616" width="0" style="125" hidden="1" customWidth="1"/>
    <col min="4617" max="4864" width="9.140625" style="125"/>
    <col min="4865" max="4865" width="76" style="125" customWidth="1"/>
    <col min="4866" max="4866" width="21.28515625" style="125" customWidth="1"/>
    <col min="4867" max="4867" width="26.140625" style="125" customWidth="1"/>
    <col min="4868" max="4872" width="0" style="125" hidden="1" customWidth="1"/>
    <col min="4873" max="5120" width="9.140625" style="125"/>
    <col min="5121" max="5121" width="76" style="125" customWidth="1"/>
    <col min="5122" max="5122" width="21.28515625" style="125" customWidth="1"/>
    <col min="5123" max="5123" width="26.140625" style="125" customWidth="1"/>
    <col min="5124" max="5128" width="0" style="125" hidden="1" customWidth="1"/>
    <col min="5129" max="5376" width="9.140625" style="125"/>
    <col min="5377" max="5377" width="76" style="125" customWidth="1"/>
    <col min="5378" max="5378" width="21.28515625" style="125" customWidth="1"/>
    <col min="5379" max="5379" width="26.140625" style="125" customWidth="1"/>
    <col min="5380" max="5384" width="0" style="125" hidden="1" customWidth="1"/>
    <col min="5385" max="5632" width="9.140625" style="125"/>
    <col min="5633" max="5633" width="76" style="125" customWidth="1"/>
    <col min="5634" max="5634" width="21.28515625" style="125" customWidth="1"/>
    <col min="5635" max="5635" width="26.140625" style="125" customWidth="1"/>
    <col min="5636" max="5640" width="0" style="125" hidden="1" customWidth="1"/>
    <col min="5641" max="5888" width="9.140625" style="125"/>
    <col min="5889" max="5889" width="76" style="125" customWidth="1"/>
    <col min="5890" max="5890" width="21.28515625" style="125" customWidth="1"/>
    <col min="5891" max="5891" width="26.140625" style="125" customWidth="1"/>
    <col min="5892" max="5896" width="0" style="125" hidden="1" customWidth="1"/>
    <col min="5897" max="6144" width="9.140625" style="125"/>
    <col min="6145" max="6145" width="76" style="125" customWidth="1"/>
    <col min="6146" max="6146" width="21.28515625" style="125" customWidth="1"/>
    <col min="6147" max="6147" width="26.140625" style="125" customWidth="1"/>
    <col min="6148" max="6152" width="0" style="125" hidden="1" customWidth="1"/>
    <col min="6153" max="6400" width="9.140625" style="125"/>
    <col min="6401" max="6401" width="76" style="125" customWidth="1"/>
    <col min="6402" max="6402" width="21.28515625" style="125" customWidth="1"/>
    <col min="6403" max="6403" width="26.140625" style="125" customWidth="1"/>
    <col min="6404" max="6408" width="0" style="125" hidden="1" customWidth="1"/>
    <col min="6409" max="6656" width="9.140625" style="125"/>
    <col min="6657" max="6657" width="76" style="125" customWidth="1"/>
    <col min="6658" max="6658" width="21.28515625" style="125" customWidth="1"/>
    <col min="6659" max="6659" width="26.140625" style="125" customWidth="1"/>
    <col min="6660" max="6664" width="0" style="125" hidden="1" customWidth="1"/>
    <col min="6665" max="6912" width="9.140625" style="125"/>
    <col min="6913" max="6913" width="76" style="125" customWidth="1"/>
    <col min="6914" max="6914" width="21.28515625" style="125" customWidth="1"/>
    <col min="6915" max="6915" width="26.140625" style="125" customWidth="1"/>
    <col min="6916" max="6920" width="0" style="125" hidden="1" customWidth="1"/>
    <col min="6921" max="7168" width="9.140625" style="125"/>
    <col min="7169" max="7169" width="76" style="125" customWidth="1"/>
    <col min="7170" max="7170" width="21.28515625" style="125" customWidth="1"/>
    <col min="7171" max="7171" width="26.140625" style="125" customWidth="1"/>
    <col min="7172" max="7176" width="0" style="125" hidden="1" customWidth="1"/>
    <col min="7177" max="7424" width="9.140625" style="125"/>
    <col min="7425" max="7425" width="76" style="125" customWidth="1"/>
    <col min="7426" max="7426" width="21.28515625" style="125" customWidth="1"/>
    <col min="7427" max="7427" width="26.140625" style="125" customWidth="1"/>
    <col min="7428" max="7432" width="0" style="125" hidden="1" customWidth="1"/>
    <col min="7433" max="7680" width="9.140625" style="125"/>
    <col min="7681" max="7681" width="76" style="125" customWidth="1"/>
    <col min="7682" max="7682" width="21.28515625" style="125" customWidth="1"/>
    <col min="7683" max="7683" width="26.140625" style="125" customWidth="1"/>
    <col min="7684" max="7688" width="0" style="125" hidden="1" customWidth="1"/>
    <col min="7689" max="7936" width="9.140625" style="125"/>
    <col min="7937" max="7937" width="76" style="125" customWidth="1"/>
    <col min="7938" max="7938" width="21.28515625" style="125" customWidth="1"/>
    <col min="7939" max="7939" width="26.140625" style="125" customWidth="1"/>
    <col min="7940" max="7944" width="0" style="125" hidden="1" customWidth="1"/>
    <col min="7945" max="8192" width="9.140625" style="125"/>
    <col min="8193" max="8193" width="76" style="125" customWidth="1"/>
    <col min="8194" max="8194" width="21.28515625" style="125" customWidth="1"/>
    <col min="8195" max="8195" width="26.140625" style="125" customWidth="1"/>
    <col min="8196" max="8200" width="0" style="125" hidden="1" customWidth="1"/>
    <col min="8201" max="8448" width="9.140625" style="125"/>
    <col min="8449" max="8449" width="76" style="125" customWidth="1"/>
    <col min="8450" max="8450" width="21.28515625" style="125" customWidth="1"/>
    <col min="8451" max="8451" width="26.140625" style="125" customWidth="1"/>
    <col min="8452" max="8456" width="0" style="125" hidden="1" customWidth="1"/>
    <col min="8457" max="8704" width="9.140625" style="125"/>
    <col min="8705" max="8705" width="76" style="125" customWidth="1"/>
    <col min="8706" max="8706" width="21.28515625" style="125" customWidth="1"/>
    <col min="8707" max="8707" width="26.140625" style="125" customWidth="1"/>
    <col min="8708" max="8712" width="0" style="125" hidden="1" customWidth="1"/>
    <col min="8713" max="8960" width="9.140625" style="125"/>
    <col min="8961" max="8961" width="76" style="125" customWidth="1"/>
    <col min="8962" max="8962" width="21.28515625" style="125" customWidth="1"/>
    <col min="8963" max="8963" width="26.140625" style="125" customWidth="1"/>
    <col min="8964" max="8968" width="0" style="125" hidden="1" customWidth="1"/>
    <col min="8969" max="9216" width="9.140625" style="125"/>
    <col min="9217" max="9217" width="76" style="125" customWidth="1"/>
    <col min="9218" max="9218" width="21.28515625" style="125" customWidth="1"/>
    <col min="9219" max="9219" width="26.140625" style="125" customWidth="1"/>
    <col min="9220" max="9224" width="0" style="125" hidden="1" customWidth="1"/>
    <col min="9225" max="9472" width="9.140625" style="125"/>
    <col min="9473" max="9473" width="76" style="125" customWidth="1"/>
    <col min="9474" max="9474" width="21.28515625" style="125" customWidth="1"/>
    <col min="9475" max="9475" width="26.140625" style="125" customWidth="1"/>
    <col min="9476" max="9480" width="0" style="125" hidden="1" customWidth="1"/>
    <col min="9481" max="9728" width="9.140625" style="125"/>
    <col min="9729" max="9729" width="76" style="125" customWidth="1"/>
    <col min="9730" max="9730" width="21.28515625" style="125" customWidth="1"/>
    <col min="9731" max="9731" width="26.140625" style="125" customWidth="1"/>
    <col min="9732" max="9736" width="0" style="125" hidden="1" customWidth="1"/>
    <col min="9737" max="9984" width="9.140625" style="125"/>
    <col min="9985" max="9985" width="76" style="125" customWidth="1"/>
    <col min="9986" max="9986" width="21.28515625" style="125" customWidth="1"/>
    <col min="9987" max="9987" width="26.140625" style="125" customWidth="1"/>
    <col min="9988" max="9992" width="0" style="125" hidden="1" customWidth="1"/>
    <col min="9993" max="10240" width="9.140625" style="125"/>
    <col min="10241" max="10241" width="76" style="125" customWidth="1"/>
    <col min="10242" max="10242" width="21.28515625" style="125" customWidth="1"/>
    <col min="10243" max="10243" width="26.140625" style="125" customWidth="1"/>
    <col min="10244" max="10248" width="0" style="125" hidden="1" customWidth="1"/>
    <col min="10249" max="10496" width="9.140625" style="125"/>
    <col min="10497" max="10497" width="76" style="125" customWidth="1"/>
    <col min="10498" max="10498" width="21.28515625" style="125" customWidth="1"/>
    <col min="10499" max="10499" width="26.140625" style="125" customWidth="1"/>
    <col min="10500" max="10504" width="0" style="125" hidden="1" customWidth="1"/>
    <col min="10505" max="10752" width="9.140625" style="125"/>
    <col min="10753" max="10753" width="76" style="125" customWidth="1"/>
    <col min="10754" max="10754" width="21.28515625" style="125" customWidth="1"/>
    <col min="10755" max="10755" width="26.140625" style="125" customWidth="1"/>
    <col min="10756" max="10760" width="0" style="125" hidden="1" customWidth="1"/>
    <col min="10761" max="11008" width="9.140625" style="125"/>
    <col min="11009" max="11009" width="76" style="125" customWidth="1"/>
    <col min="11010" max="11010" width="21.28515625" style="125" customWidth="1"/>
    <col min="11011" max="11011" width="26.140625" style="125" customWidth="1"/>
    <col min="11012" max="11016" width="0" style="125" hidden="1" customWidth="1"/>
    <col min="11017" max="11264" width="9.140625" style="125"/>
    <col min="11265" max="11265" width="76" style="125" customWidth="1"/>
    <col min="11266" max="11266" width="21.28515625" style="125" customWidth="1"/>
    <col min="11267" max="11267" width="26.140625" style="125" customWidth="1"/>
    <col min="11268" max="11272" width="0" style="125" hidden="1" customWidth="1"/>
    <col min="11273" max="11520" width="9.140625" style="125"/>
    <col min="11521" max="11521" width="76" style="125" customWidth="1"/>
    <col min="11522" max="11522" width="21.28515625" style="125" customWidth="1"/>
    <col min="11523" max="11523" width="26.140625" style="125" customWidth="1"/>
    <col min="11524" max="11528" width="0" style="125" hidden="1" customWidth="1"/>
    <col min="11529" max="11776" width="9.140625" style="125"/>
    <col min="11777" max="11777" width="76" style="125" customWidth="1"/>
    <col min="11778" max="11778" width="21.28515625" style="125" customWidth="1"/>
    <col min="11779" max="11779" width="26.140625" style="125" customWidth="1"/>
    <col min="11780" max="11784" width="0" style="125" hidden="1" customWidth="1"/>
    <col min="11785" max="12032" width="9.140625" style="125"/>
    <col min="12033" max="12033" width="76" style="125" customWidth="1"/>
    <col min="12034" max="12034" width="21.28515625" style="125" customWidth="1"/>
    <col min="12035" max="12035" width="26.140625" style="125" customWidth="1"/>
    <col min="12036" max="12040" width="0" style="125" hidden="1" customWidth="1"/>
    <col min="12041" max="12288" width="9.140625" style="125"/>
    <col min="12289" max="12289" width="76" style="125" customWidth="1"/>
    <col min="12290" max="12290" width="21.28515625" style="125" customWidth="1"/>
    <col min="12291" max="12291" width="26.140625" style="125" customWidth="1"/>
    <col min="12292" max="12296" width="0" style="125" hidden="1" customWidth="1"/>
    <col min="12297" max="12544" width="9.140625" style="125"/>
    <col min="12545" max="12545" width="76" style="125" customWidth="1"/>
    <col min="12546" max="12546" width="21.28515625" style="125" customWidth="1"/>
    <col min="12547" max="12547" width="26.140625" style="125" customWidth="1"/>
    <col min="12548" max="12552" width="0" style="125" hidden="1" customWidth="1"/>
    <col min="12553" max="12800" width="9.140625" style="125"/>
    <col min="12801" max="12801" width="76" style="125" customWidth="1"/>
    <col min="12802" max="12802" width="21.28515625" style="125" customWidth="1"/>
    <col min="12803" max="12803" width="26.140625" style="125" customWidth="1"/>
    <col min="12804" max="12808" width="0" style="125" hidden="1" customWidth="1"/>
    <col min="12809" max="13056" width="9.140625" style="125"/>
    <col min="13057" max="13057" width="76" style="125" customWidth="1"/>
    <col min="13058" max="13058" width="21.28515625" style="125" customWidth="1"/>
    <col min="13059" max="13059" width="26.140625" style="125" customWidth="1"/>
    <col min="13060" max="13064" width="0" style="125" hidden="1" customWidth="1"/>
    <col min="13065" max="13312" width="9.140625" style="125"/>
    <col min="13313" max="13313" width="76" style="125" customWidth="1"/>
    <col min="13314" max="13314" width="21.28515625" style="125" customWidth="1"/>
    <col min="13315" max="13315" width="26.140625" style="125" customWidth="1"/>
    <col min="13316" max="13320" width="0" style="125" hidden="1" customWidth="1"/>
    <col min="13321" max="13568" width="9.140625" style="125"/>
    <col min="13569" max="13569" width="76" style="125" customWidth="1"/>
    <col min="13570" max="13570" width="21.28515625" style="125" customWidth="1"/>
    <col min="13571" max="13571" width="26.140625" style="125" customWidth="1"/>
    <col min="13572" max="13576" width="0" style="125" hidden="1" customWidth="1"/>
    <col min="13577" max="13824" width="9.140625" style="125"/>
    <col min="13825" max="13825" width="76" style="125" customWidth="1"/>
    <col min="13826" max="13826" width="21.28515625" style="125" customWidth="1"/>
    <col min="13827" max="13827" width="26.140625" style="125" customWidth="1"/>
    <col min="13828" max="13832" width="0" style="125" hidden="1" customWidth="1"/>
    <col min="13833" max="14080" width="9.140625" style="125"/>
    <col min="14081" max="14081" width="76" style="125" customWidth="1"/>
    <col min="14082" max="14082" width="21.28515625" style="125" customWidth="1"/>
    <col min="14083" max="14083" width="26.140625" style="125" customWidth="1"/>
    <col min="14084" max="14088" width="0" style="125" hidden="1" customWidth="1"/>
    <col min="14089" max="14336" width="9.140625" style="125"/>
    <col min="14337" max="14337" width="76" style="125" customWidth="1"/>
    <col min="14338" max="14338" width="21.28515625" style="125" customWidth="1"/>
    <col min="14339" max="14339" width="26.140625" style="125" customWidth="1"/>
    <col min="14340" max="14344" width="0" style="125" hidden="1" customWidth="1"/>
    <col min="14345" max="14592" width="9.140625" style="125"/>
    <col min="14593" max="14593" width="76" style="125" customWidth="1"/>
    <col min="14594" max="14594" width="21.28515625" style="125" customWidth="1"/>
    <col min="14595" max="14595" width="26.140625" style="125" customWidth="1"/>
    <col min="14596" max="14600" width="0" style="125" hidden="1" customWidth="1"/>
    <col min="14601" max="14848" width="9.140625" style="125"/>
    <col min="14849" max="14849" width="76" style="125" customWidth="1"/>
    <col min="14850" max="14850" width="21.28515625" style="125" customWidth="1"/>
    <col min="14851" max="14851" width="26.140625" style="125" customWidth="1"/>
    <col min="14852" max="14856" width="0" style="125" hidden="1" customWidth="1"/>
    <col min="14857" max="15104" width="9.140625" style="125"/>
    <col min="15105" max="15105" width="76" style="125" customWidth="1"/>
    <col min="15106" max="15106" width="21.28515625" style="125" customWidth="1"/>
    <col min="15107" max="15107" width="26.140625" style="125" customWidth="1"/>
    <col min="15108" max="15112" width="0" style="125" hidden="1" customWidth="1"/>
    <col min="15113" max="15360" width="9.140625" style="125"/>
    <col min="15361" max="15361" width="76" style="125" customWidth="1"/>
    <col min="15362" max="15362" width="21.28515625" style="125" customWidth="1"/>
    <col min="15363" max="15363" width="26.140625" style="125" customWidth="1"/>
    <col min="15364" max="15368" width="0" style="125" hidden="1" customWidth="1"/>
    <col min="15369" max="15616" width="9.140625" style="125"/>
    <col min="15617" max="15617" width="76" style="125" customWidth="1"/>
    <col min="15618" max="15618" width="21.28515625" style="125" customWidth="1"/>
    <col min="15619" max="15619" width="26.140625" style="125" customWidth="1"/>
    <col min="15620" max="15624" width="0" style="125" hidden="1" customWidth="1"/>
    <col min="15625" max="15872" width="9.140625" style="125"/>
    <col min="15873" max="15873" width="76" style="125" customWidth="1"/>
    <col min="15874" max="15874" width="21.28515625" style="125" customWidth="1"/>
    <col min="15875" max="15875" width="26.140625" style="125" customWidth="1"/>
    <col min="15876" max="15880" width="0" style="125" hidden="1" customWidth="1"/>
    <col min="15881" max="16128" width="9.140625" style="125"/>
    <col min="16129" max="16129" width="76" style="125" customWidth="1"/>
    <col min="16130" max="16130" width="21.28515625" style="125" customWidth="1"/>
    <col min="16131" max="16131" width="26.140625" style="125" customWidth="1"/>
    <col min="16132" max="16136" width="0" style="125" hidden="1" customWidth="1"/>
    <col min="16137" max="16384" width="9.140625" style="125"/>
  </cols>
  <sheetData>
    <row r="2" spans="1:256" ht="15.75" x14ac:dyDescent="0.25">
      <c r="A2" s="197" t="s">
        <v>241</v>
      </c>
      <c r="B2" s="198"/>
      <c r="C2" s="198"/>
      <c r="D2" s="198"/>
      <c r="E2" s="198"/>
      <c r="F2" s="210"/>
    </row>
    <row r="3" spans="1:256" ht="16.5" x14ac:dyDescent="0.35">
      <c r="A3" s="211" t="s">
        <v>236</v>
      </c>
      <c r="B3" s="212"/>
      <c r="C3" s="212"/>
      <c r="D3" s="212"/>
      <c r="E3" s="212"/>
      <c r="F3" s="212"/>
      <c r="G3" s="212"/>
      <c r="H3" s="212"/>
    </row>
    <row r="4" spans="1:256" ht="19.5" x14ac:dyDescent="0.35">
      <c r="A4" s="186"/>
      <c r="B4" s="187"/>
      <c r="C4" s="188"/>
      <c r="D4" s="187"/>
      <c r="E4" s="187"/>
      <c r="F4" s="187"/>
      <c r="G4" s="187"/>
      <c r="H4" s="187"/>
    </row>
    <row r="5" spans="1:256" ht="19.5" x14ac:dyDescent="0.35">
      <c r="A5" s="186"/>
      <c r="B5" s="187"/>
      <c r="C5" s="188"/>
      <c r="D5" s="187"/>
      <c r="E5" s="187"/>
      <c r="F5" s="187"/>
      <c r="G5" s="187"/>
      <c r="H5" s="187"/>
    </row>
    <row r="6" spans="1:256" ht="19.5" x14ac:dyDescent="0.35">
      <c r="A6" s="186"/>
      <c r="B6" s="187"/>
      <c r="C6" s="188"/>
      <c r="D6" s="187"/>
      <c r="E6" s="187"/>
      <c r="F6" s="187"/>
      <c r="G6" s="187"/>
      <c r="H6" s="187"/>
    </row>
    <row r="7" spans="1:256" x14ac:dyDescent="0.25">
      <c r="C7" s="138" t="s">
        <v>237</v>
      </c>
    </row>
    <row r="8" spans="1:256" ht="38.25" x14ac:dyDescent="0.25">
      <c r="A8" s="139" t="s">
        <v>0</v>
      </c>
      <c r="B8" s="140" t="s">
        <v>1</v>
      </c>
      <c r="C8" s="141" t="s">
        <v>238</v>
      </c>
      <c r="D8" s="189" t="s">
        <v>239</v>
      </c>
      <c r="E8" s="189" t="s">
        <v>239</v>
      </c>
      <c r="F8" s="189" t="s">
        <v>239</v>
      </c>
      <c r="G8" s="189" t="s">
        <v>239</v>
      </c>
      <c r="H8" s="142" t="s">
        <v>240</v>
      </c>
    </row>
    <row r="9" spans="1:256" x14ac:dyDescent="0.25">
      <c r="A9" s="190" t="s">
        <v>243</v>
      </c>
      <c r="B9" s="139" t="s">
        <v>33</v>
      </c>
      <c r="C9" s="182">
        <f>SUM(C12+C10)</f>
        <v>12412000</v>
      </c>
      <c r="D9" s="129"/>
      <c r="E9" s="129"/>
      <c r="F9" s="129"/>
      <c r="G9" s="129"/>
      <c r="H9" s="129"/>
      <c r="I9" s="157"/>
      <c r="J9" s="157"/>
      <c r="K9" s="157"/>
      <c r="L9" s="157"/>
      <c r="M9" s="157"/>
      <c r="N9" s="157"/>
      <c r="O9" s="157"/>
      <c r="P9" s="157"/>
      <c r="Q9" s="157"/>
      <c r="R9" s="157"/>
      <c r="S9" s="157"/>
      <c r="T9" s="157"/>
      <c r="U9" s="157"/>
      <c r="V9" s="157"/>
      <c r="W9" s="157"/>
      <c r="X9" s="157"/>
      <c r="Y9" s="157"/>
      <c r="Z9" s="157"/>
      <c r="AA9" s="157"/>
      <c r="AB9" s="157"/>
      <c r="AC9" s="157"/>
      <c r="AD9" s="157"/>
      <c r="AE9" s="157"/>
      <c r="AF9" s="157"/>
      <c r="AG9" s="157"/>
      <c r="AH9" s="157"/>
      <c r="AI9" s="157"/>
      <c r="AJ9" s="157"/>
      <c r="AK9" s="157"/>
      <c r="AL9" s="157"/>
      <c r="AM9" s="157"/>
      <c r="AN9" s="157"/>
      <c r="AO9" s="157"/>
      <c r="AP9" s="157"/>
      <c r="AQ9" s="157"/>
      <c r="AR9" s="157"/>
      <c r="AS9" s="157"/>
      <c r="AT9" s="157"/>
      <c r="AU9" s="157"/>
      <c r="AV9" s="157"/>
      <c r="AW9" s="157"/>
      <c r="AX9" s="157"/>
      <c r="AY9" s="157"/>
      <c r="AZ9" s="157"/>
      <c r="BA9" s="157"/>
      <c r="BB9" s="157"/>
      <c r="BC9" s="157"/>
      <c r="BD9" s="157"/>
      <c r="BE9" s="157"/>
      <c r="BF9" s="157"/>
      <c r="BG9" s="157"/>
      <c r="BH9" s="157"/>
      <c r="BI9" s="157"/>
      <c r="BJ9" s="157"/>
      <c r="BK9" s="157"/>
      <c r="BL9" s="157"/>
      <c r="BM9" s="157"/>
      <c r="BN9" s="157"/>
      <c r="BO9" s="157"/>
      <c r="BP9" s="157"/>
      <c r="BQ9" s="157"/>
      <c r="BR9" s="157"/>
      <c r="BS9" s="157"/>
      <c r="BT9" s="157"/>
      <c r="BU9" s="157"/>
      <c r="BV9" s="157"/>
      <c r="BW9" s="157"/>
      <c r="BX9" s="157"/>
      <c r="BY9" s="157"/>
      <c r="BZ9" s="157"/>
      <c r="CA9" s="157"/>
      <c r="CB9" s="157"/>
      <c r="CC9" s="157"/>
      <c r="CD9" s="157"/>
      <c r="CE9" s="157"/>
      <c r="CF9" s="157"/>
      <c r="CG9" s="157"/>
      <c r="CH9" s="157"/>
      <c r="CI9" s="157"/>
      <c r="CJ9" s="157"/>
      <c r="CK9" s="157"/>
      <c r="CL9" s="157"/>
      <c r="CM9" s="157"/>
      <c r="CN9" s="157"/>
      <c r="CO9" s="157"/>
      <c r="CP9" s="157"/>
      <c r="CQ9" s="157"/>
      <c r="CR9" s="157"/>
      <c r="CS9" s="157"/>
      <c r="CT9" s="157"/>
      <c r="CU9" s="157"/>
      <c r="CV9" s="157"/>
      <c r="CW9" s="157"/>
      <c r="CX9" s="157"/>
      <c r="CY9" s="157"/>
      <c r="CZ9" s="157"/>
      <c r="DA9" s="157"/>
      <c r="DB9" s="157"/>
      <c r="DC9" s="157"/>
      <c r="DD9" s="157"/>
      <c r="DE9" s="157"/>
      <c r="DF9" s="157"/>
      <c r="DG9" s="157"/>
      <c r="DH9" s="157"/>
      <c r="DI9" s="157"/>
      <c r="DJ9" s="157"/>
      <c r="DK9" s="157"/>
      <c r="DL9" s="157"/>
      <c r="DM9" s="157"/>
      <c r="DN9" s="157"/>
      <c r="DO9" s="157"/>
      <c r="DP9" s="157"/>
      <c r="DQ9" s="157"/>
      <c r="DR9" s="157"/>
      <c r="DS9" s="157"/>
      <c r="DT9" s="157"/>
      <c r="DU9" s="157"/>
      <c r="DV9" s="157"/>
      <c r="DW9" s="157"/>
      <c r="DX9" s="157"/>
      <c r="DY9" s="157"/>
      <c r="DZ9" s="157"/>
      <c r="EA9" s="157"/>
      <c r="EB9" s="157"/>
      <c r="EC9" s="157"/>
      <c r="ED9" s="157"/>
      <c r="EE9" s="157"/>
      <c r="EF9" s="157"/>
      <c r="EG9" s="157"/>
      <c r="EH9" s="157"/>
      <c r="EI9" s="157"/>
      <c r="EJ9" s="157"/>
      <c r="EK9" s="157"/>
      <c r="EL9" s="157"/>
      <c r="EM9" s="157"/>
      <c r="EN9" s="157"/>
      <c r="EO9" s="157"/>
      <c r="EP9" s="157"/>
      <c r="EQ9" s="157"/>
      <c r="ER9" s="157"/>
      <c r="ES9" s="157"/>
      <c r="ET9" s="157"/>
      <c r="EU9" s="157"/>
      <c r="EV9" s="157"/>
      <c r="EW9" s="157"/>
      <c r="EX9" s="157"/>
      <c r="EY9" s="157"/>
      <c r="EZ9" s="157"/>
      <c r="FA9" s="157"/>
      <c r="FB9" s="157"/>
      <c r="FC9" s="157"/>
      <c r="FD9" s="157"/>
      <c r="FE9" s="157"/>
      <c r="FF9" s="157"/>
      <c r="FG9" s="157"/>
      <c r="FH9" s="157"/>
      <c r="FI9" s="157"/>
      <c r="FJ9" s="157"/>
      <c r="FK9" s="157"/>
      <c r="FL9" s="157"/>
      <c r="FM9" s="157"/>
      <c r="FN9" s="157"/>
      <c r="FO9" s="157"/>
      <c r="FP9" s="157"/>
      <c r="FQ9" s="157"/>
      <c r="FR9" s="157"/>
      <c r="FS9" s="157"/>
      <c r="FT9" s="157"/>
      <c r="FU9" s="157"/>
      <c r="FV9" s="157"/>
      <c r="FW9" s="157"/>
      <c r="FX9" s="157"/>
      <c r="FY9" s="157"/>
      <c r="FZ9" s="157"/>
      <c r="GA9" s="157"/>
      <c r="GB9" s="157"/>
      <c r="GC9" s="157"/>
      <c r="GD9" s="157"/>
      <c r="GE9" s="157"/>
      <c r="GF9" s="157"/>
      <c r="GG9" s="157"/>
      <c r="GH9" s="157"/>
      <c r="GI9" s="157"/>
      <c r="GJ9" s="157"/>
      <c r="GK9" s="157"/>
      <c r="GL9" s="157"/>
      <c r="GM9" s="157"/>
      <c r="GN9" s="157"/>
      <c r="GO9" s="157"/>
      <c r="GP9" s="157"/>
      <c r="GQ9" s="157"/>
      <c r="GR9" s="157"/>
      <c r="GS9" s="157"/>
      <c r="GT9" s="157"/>
      <c r="GU9" s="157"/>
      <c r="GV9" s="157"/>
      <c r="GW9" s="157"/>
      <c r="GX9" s="157"/>
      <c r="GY9" s="157"/>
      <c r="GZ9" s="157"/>
      <c r="HA9" s="157"/>
      <c r="HB9" s="157"/>
      <c r="HC9" s="157"/>
      <c r="HD9" s="157"/>
      <c r="HE9" s="157"/>
      <c r="HF9" s="157"/>
      <c r="HG9" s="157"/>
      <c r="HH9" s="157"/>
      <c r="HI9" s="157"/>
      <c r="HJ9" s="157"/>
      <c r="HK9" s="157"/>
      <c r="HL9" s="157"/>
      <c r="HM9" s="157"/>
      <c r="HN9" s="157"/>
      <c r="HO9" s="157"/>
      <c r="HP9" s="157"/>
      <c r="HQ9" s="157"/>
      <c r="HR9" s="157"/>
      <c r="HS9" s="157"/>
      <c r="HT9" s="157"/>
      <c r="HU9" s="157"/>
      <c r="HV9" s="157"/>
      <c r="HW9" s="157"/>
      <c r="HX9" s="157"/>
      <c r="HY9" s="157"/>
      <c r="HZ9" s="157"/>
      <c r="IA9" s="157"/>
      <c r="IB9" s="157"/>
      <c r="IC9" s="157"/>
      <c r="ID9" s="157"/>
      <c r="IE9" s="157"/>
      <c r="IF9" s="157"/>
      <c r="IG9" s="157"/>
      <c r="IH9" s="157"/>
      <c r="II9" s="157"/>
      <c r="IJ9" s="157"/>
      <c r="IK9" s="157"/>
      <c r="IL9" s="157"/>
      <c r="IM9" s="157"/>
      <c r="IN9" s="157"/>
      <c r="IO9" s="157"/>
      <c r="IP9" s="157"/>
      <c r="IQ9" s="157"/>
      <c r="IR9" s="157"/>
      <c r="IS9" s="157"/>
      <c r="IT9" s="157"/>
      <c r="IU9" s="157"/>
      <c r="IV9" s="157"/>
    </row>
    <row r="10" spans="1:256" x14ac:dyDescent="0.25">
      <c r="A10" s="190" t="s">
        <v>251</v>
      </c>
      <c r="B10" s="139"/>
      <c r="C10" s="182">
        <f>SUM(C11)</f>
        <v>350000</v>
      </c>
      <c r="D10" s="129"/>
      <c r="E10" s="129"/>
      <c r="F10" s="129"/>
      <c r="G10" s="129"/>
      <c r="H10" s="129"/>
      <c r="I10" s="157"/>
      <c r="J10" s="157"/>
      <c r="K10" s="157"/>
      <c r="L10" s="157"/>
      <c r="M10" s="157"/>
      <c r="N10" s="157"/>
      <c r="O10" s="157"/>
      <c r="P10" s="157"/>
      <c r="Q10" s="157"/>
      <c r="R10" s="157"/>
      <c r="S10" s="157"/>
      <c r="T10" s="157"/>
      <c r="U10" s="157"/>
      <c r="V10" s="157"/>
      <c r="W10" s="157"/>
      <c r="X10" s="157"/>
      <c r="Y10" s="157"/>
      <c r="Z10" s="157"/>
      <c r="AA10" s="157"/>
      <c r="AB10" s="157"/>
      <c r="AC10" s="157"/>
      <c r="AD10" s="157"/>
      <c r="AE10" s="157"/>
      <c r="AF10" s="157"/>
      <c r="AG10" s="157"/>
      <c r="AH10" s="157"/>
      <c r="AI10" s="157"/>
      <c r="AJ10" s="157"/>
      <c r="AK10" s="157"/>
      <c r="AL10" s="157"/>
      <c r="AM10" s="157"/>
      <c r="AN10" s="157"/>
      <c r="AO10" s="157"/>
      <c r="AP10" s="157"/>
      <c r="AQ10" s="157"/>
      <c r="AR10" s="157"/>
      <c r="AS10" s="157"/>
      <c r="AT10" s="157"/>
      <c r="AU10" s="157"/>
      <c r="AV10" s="157"/>
      <c r="AW10" s="157"/>
      <c r="AX10" s="157"/>
      <c r="AY10" s="157"/>
      <c r="AZ10" s="157"/>
      <c r="BA10" s="157"/>
      <c r="BB10" s="157"/>
      <c r="BC10" s="157"/>
      <c r="BD10" s="157"/>
      <c r="BE10" s="157"/>
      <c r="BF10" s="157"/>
      <c r="BG10" s="157"/>
      <c r="BH10" s="157"/>
      <c r="BI10" s="157"/>
      <c r="BJ10" s="157"/>
      <c r="BK10" s="157"/>
      <c r="BL10" s="157"/>
      <c r="BM10" s="157"/>
      <c r="BN10" s="157"/>
      <c r="BO10" s="157"/>
      <c r="BP10" s="157"/>
      <c r="BQ10" s="157"/>
      <c r="BR10" s="157"/>
      <c r="BS10" s="157"/>
      <c r="BT10" s="157"/>
      <c r="BU10" s="157"/>
      <c r="BV10" s="157"/>
      <c r="BW10" s="157"/>
      <c r="BX10" s="157"/>
      <c r="BY10" s="157"/>
      <c r="BZ10" s="157"/>
      <c r="CA10" s="157"/>
      <c r="CB10" s="157"/>
      <c r="CC10" s="157"/>
      <c r="CD10" s="157"/>
      <c r="CE10" s="157"/>
      <c r="CF10" s="157"/>
      <c r="CG10" s="157"/>
      <c r="CH10" s="157"/>
      <c r="CI10" s="157"/>
      <c r="CJ10" s="157"/>
      <c r="CK10" s="157"/>
      <c r="CL10" s="157"/>
      <c r="CM10" s="157"/>
      <c r="CN10" s="157"/>
      <c r="CO10" s="157"/>
      <c r="CP10" s="157"/>
      <c r="CQ10" s="157"/>
      <c r="CR10" s="157"/>
      <c r="CS10" s="157"/>
      <c r="CT10" s="157"/>
      <c r="CU10" s="157"/>
      <c r="CV10" s="157"/>
      <c r="CW10" s="157"/>
      <c r="CX10" s="157"/>
      <c r="CY10" s="157"/>
      <c r="CZ10" s="157"/>
      <c r="DA10" s="157"/>
      <c r="DB10" s="157"/>
      <c r="DC10" s="157"/>
      <c r="DD10" s="157"/>
      <c r="DE10" s="157"/>
      <c r="DF10" s="157"/>
      <c r="DG10" s="157"/>
      <c r="DH10" s="157"/>
      <c r="DI10" s="157"/>
      <c r="DJ10" s="157"/>
      <c r="DK10" s="157"/>
      <c r="DL10" s="157"/>
      <c r="DM10" s="157"/>
      <c r="DN10" s="157"/>
      <c r="DO10" s="157"/>
      <c r="DP10" s="157"/>
      <c r="DQ10" s="157"/>
      <c r="DR10" s="157"/>
      <c r="DS10" s="157"/>
      <c r="DT10" s="157"/>
      <c r="DU10" s="157"/>
      <c r="DV10" s="157"/>
      <c r="DW10" s="157"/>
      <c r="DX10" s="157"/>
      <c r="DY10" s="157"/>
      <c r="DZ10" s="157"/>
      <c r="EA10" s="157"/>
      <c r="EB10" s="157"/>
      <c r="EC10" s="157"/>
      <c r="ED10" s="157"/>
      <c r="EE10" s="157"/>
      <c r="EF10" s="157"/>
      <c r="EG10" s="157"/>
      <c r="EH10" s="157"/>
      <c r="EI10" s="157"/>
      <c r="EJ10" s="157"/>
      <c r="EK10" s="157"/>
      <c r="EL10" s="157"/>
      <c r="EM10" s="157"/>
      <c r="EN10" s="157"/>
      <c r="EO10" s="157"/>
      <c r="EP10" s="157"/>
      <c r="EQ10" s="157"/>
      <c r="ER10" s="157"/>
      <c r="ES10" s="157"/>
      <c r="ET10" s="157"/>
      <c r="EU10" s="157"/>
      <c r="EV10" s="157"/>
      <c r="EW10" s="157"/>
      <c r="EX10" s="157"/>
      <c r="EY10" s="157"/>
      <c r="EZ10" s="157"/>
      <c r="FA10" s="157"/>
      <c r="FB10" s="157"/>
      <c r="FC10" s="157"/>
      <c r="FD10" s="157"/>
      <c r="FE10" s="157"/>
      <c r="FF10" s="157"/>
      <c r="FG10" s="157"/>
      <c r="FH10" s="157"/>
      <c r="FI10" s="157"/>
      <c r="FJ10" s="157"/>
      <c r="FK10" s="157"/>
      <c r="FL10" s="157"/>
      <c r="FM10" s="157"/>
      <c r="FN10" s="157"/>
      <c r="FO10" s="157"/>
      <c r="FP10" s="157"/>
      <c r="FQ10" s="157"/>
      <c r="FR10" s="157"/>
      <c r="FS10" s="157"/>
      <c r="FT10" s="157"/>
      <c r="FU10" s="157"/>
      <c r="FV10" s="157"/>
      <c r="FW10" s="157"/>
      <c r="FX10" s="157"/>
      <c r="FY10" s="157"/>
      <c r="FZ10" s="157"/>
      <c r="GA10" s="157"/>
      <c r="GB10" s="157"/>
      <c r="GC10" s="157"/>
      <c r="GD10" s="157"/>
      <c r="GE10" s="157"/>
      <c r="GF10" s="157"/>
      <c r="GG10" s="157"/>
      <c r="GH10" s="157"/>
      <c r="GI10" s="157"/>
      <c r="GJ10" s="157"/>
      <c r="GK10" s="157"/>
      <c r="GL10" s="157"/>
      <c r="GM10" s="157"/>
      <c r="GN10" s="157"/>
      <c r="GO10" s="157"/>
      <c r="GP10" s="157"/>
      <c r="GQ10" s="157"/>
      <c r="GR10" s="157"/>
      <c r="GS10" s="157"/>
      <c r="GT10" s="157"/>
      <c r="GU10" s="157"/>
      <c r="GV10" s="157"/>
      <c r="GW10" s="157"/>
      <c r="GX10" s="157"/>
      <c r="GY10" s="157"/>
      <c r="GZ10" s="157"/>
      <c r="HA10" s="157"/>
      <c r="HB10" s="157"/>
      <c r="HC10" s="157"/>
      <c r="HD10" s="157"/>
      <c r="HE10" s="157"/>
      <c r="HF10" s="157"/>
      <c r="HG10" s="157"/>
      <c r="HH10" s="157"/>
      <c r="HI10" s="157"/>
      <c r="HJ10" s="157"/>
      <c r="HK10" s="157"/>
      <c r="HL10" s="157"/>
      <c r="HM10" s="157"/>
      <c r="HN10" s="157"/>
      <c r="HO10" s="157"/>
      <c r="HP10" s="157"/>
      <c r="HQ10" s="157"/>
      <c r="HR10" s="157"/>
      <c r="HS10" s="157"/>
      <c r="HT10" s="157"/>
      <c r="HU10" s="157"/>
      <c r="HV10" s="157"/>
      <c r="HW10" s="157"/>
      <c r="HX10" s="157"/>
      <c r="HY10" s="157"/>
      <c r="HZ10" s="157"/>
      <c r="IA10" s="157"/>
      <c r="IB10" s="157"/>
      <c r="IC10" s="157"/>
      <c r="ID10" s="157"/>
      <c r="IE10" s="157"/>
      <c r="IF10" s="157"/>
      <c r="IG10" s="157"/>
      <c r="IH10" s="157"/>
      <c r="II10" s="157"/>
      <c r="IJ10" s="157"/>
      <c r="IK10" s="157"/>
      <c r="IL10" s="157"/>
      <c r="IM10" s="157"/>
      <c r="IN10" s="157"/>
      <c r="IO10" s="157"/>
      <c r="IP10" s="157"/>
      <c r="IQ10" s="157"/>
      <c r="IR10" s="157"/>
      <c r="IS10" s="157"/>
      <c r="IT10" s="157"/>
      <c r="IU10" s="157"/>
      <c r="IV10" s="157"/>
    </row>
    <row r="11" spans="1:256" x14ac:dyDescent="0.25">
      <c r="A11" s="163" t="s">
        <v>252</v>
      </c>
      <c r="B11" s="191" t="s">
        <v>29</v>
      </c>
      <c r="C11" s="127">
        <v>350000</v>
      </c>
      <c r="D11" s="126"/>
      <c r="E11" s="126"/>
      <c r="F11" s="126"/>
      <c r="G11" s="126"/>
      <c r="H11" s="126"/>
    </row>
    <row r="12" spans="1:256" x14ac:dyDescent="0.25">
      <c r="A12" s="193" t="s">
        <v>244</v>
      </c>
      <c r="B12" s="194"/>
      <c r="C12" s="195">
        <f>SUM(C13:C16)</f>
        <v>12062000</v>
      </c>
      <c r="D12" s="126"/>
      <c r="E12" s="126"/>
      <c r="F12" s="126"/>
      <c r="G12" s="126"/>
      <c r="H12" s="126"/>
    </row>
    <row r="13" spans="1:256" x14ac:dyDescent="0.25">
      <c r="A13" s="196" t="s">
        <v>245</v>
      </c>
      <c r="B13" s="191" t="s">
        <v>246</v>
      </c>
      <c r="C13" s="127">
        <v>8622047</v>
      </c>
      <c r="D13" s="126"/>
      <c r="E13" s="126"/>
      <c r="F13" s="126"/>
      <c r="G13" s="126"/>
      <c r="H13" s="126"/>
    </row>
    <row r="14" spans="1:256" s="85" customFormat="1" x14ac:dyDescent="0.25">
      <c r="A14" s="163" t="s">
        <v>249</v>
      </c>
      <c r="B14" s="191" t="s">
        <v>246</v>
      </c>
      <c r="C14" s="127">
        <v>551181</v>
      </c>
      <c r="D14" s="126"/>
      <c r="E14" s="126"/>
      <c r="F14" s="126"/>
      <c r="G14" s="126"/>
      <c r="H14" s="126"/>
      <c r="I14" s="125"/>
      <c r="J14" s="125"/>
      <c r="K14" s="125"/>
      <c r="L14" s="125"/>
      <c r="M14" s="125"/>
      <c r="N14" s="125"/>
      <c r="O14" s="125"/>
      <c r="P14" s="125"/>
      <c r="Q14" s="125"/>
      <c r="R14" s="125"/>
      <c r="S14" s="125"/>
      <c r="T14" s="125"/>
      <c r="U14" s="125"/>
      <c r="V14" s="125"/>
      <c r="W14" s="125"/>
      <c r="X14" s="125"/>
      <c r="Y14" s="125"/>
      <c r="Z14" s="125"/>
      <c r="AA14" s="125"/>
      <c r="AB14" s="125"/>
      <c r="AC14" s="125"/>
      <c r="AD14" s="125"/>
      <c r="AE14" s="125"/>
      <c r="AF14" s="125"/>
      <c r="AG14" s="125"/>
      <c r="AH14" s="125"/>
      <c r="AI14" s="125"/>
      <c r="AJ14" s="125"/>
      <c r="AK14" s="125"/>
      <c r="AL14" s="125"/>
      <c r="AM14" s="125"/>
      <c r="AN14" s="125"/>
      <c r="AO14" s="125"/>
      <c r="AP14" s="125"/>
      <c r="AQ14" s="125"/>
      <c r="AR14" s="125"/>
      <c r="AS14" s="125"/>
      <c r="AT14" s="125"/>
      <c r="AU14" s="125"/>
      <c r="AV14" s="125"/>
      <c r="AW14" s="125"/>
      <c r="AX14" s="125"/>
      <c r="AY14" s="125"/>
      <c r="AZ14" s="125"/>
      <c r="BA14" s="125"/>
      <c r="BB14" s="125"/>
      <c r="BC14" s="125"/>
      <c r="BD14" s="125"/>
      <c r="BE14" s="125"/>
      <c r="BF14" s="125"/>
      <c r="BG14" s="125"/>
      <c r="BH14" s="125"/>
      <c r="BI14" s="125"/>
      <c r="BJ14" s="125"/>
      <c r="BK14" s="125"/>
      <c r="BL14" s="125"/>
      <c r="BM14" s="125"/>
      <c r="BN14" s="125"/>
      <c r="BO14" s="125"/>
      <c r="BP14" s="125"/>
      <c r="BQ14" s="125"/>
      <c r="BR14" s="125"/>
      <c r="BS14" s="125"/>
      <c r="BT14" s="125"/>
      <c r="BU14" s="125"/>
      <c r="BV14" s="125"/>
      <c r="BW14" s="125"/>
      <c r="BX14" s="125"/>
      <c r="BY14" s="125"/>
      <c r="BZ14" s="125"/>
      <c r="CA14" s="125"/>
      <c r="CB14" s="125"/>
      <c r="CC14" s="125"/>
      <c r="CD14" s="125"/>
      <c r="CE14" s="125"/>
      <c r="CF14" s="125"/>
      <c r="CG14" s="125"/>
      <c r="CH14" s="125"/>
      <c r="CI14" s="125"/>
      <c r="CJ14" s="125"/>
      <c r="CK14" s="125"/>
      <c r="CL14" s="125"/>
      <c r="CM14" s="125"/>
      <c r="CN14" s="125"/>
      <c r="CO14" s="125"/>
      <c r="CP14" s="125"/>
      <c r="CQ14" s="125"/>
      <c r="CR14" s="125"/>
      <c r="CS14" s="125"/>
      <c r="CT14" s="125"/>
      <c r="CU14" s="125"/>
      <c r="CV14" s="125"/>
      <c r="CW14" s="125"/>
      <c r="CX14" s="125"/>
      <c r="CY14" s="125"/>
      <c r="CZ14" s="125"/>
      <c r="DA14" s="125"/>
      <c r="DB14" s="125"/>
      <c r="DC14" s="125"/>
      <c r="DD14" s="125"/>
      <c r="DE14" s="125"/>
      <c r="DF14" s="125"/>
      <c r="DG14" s="125"/>
      <c r="DH14" s="125"/>
      <c r="DI14" s="125"/>
      <c r="DJ14" s="125"/>
      <c r="DK14" s="125"/>
      <c r="DL14" s="125"/>
      <c r="DM14" s="125"/>
      <c r="DN14" s="125"/>
      <c r="DO14" s="125"/>
      <c r="DP14" s="125"/>
      <c r="DQ14" s="125"/>
      <c r="DR14" s="125"/>
      <c r="DS14" s="125"/>
      <c r="DT14" s="125"/>
      <c r="DU14" s="125"/>
      <c r="DV14" s="125"/>
      <c r="DW14" s="125"/>
      <c r="DX14" s="125"/>
      <c r="DY14" s="125"/>
      <c r="DZ14" s="125"/>
      <c r="EA14" s="125"/>
      <c r="EB14" s="125"/>
      <c r="EC14" s="125"/>
      <c r="ED14" s="125"/>
      <c r="EE14" s="125"/>
      <c r="EF14" s="125"/>
      <c r="EG14" s="125"/>
      <c r="EH14" s="125"/>
      <c r="EI14" s="125"/>
      <c r="EJ14" s="125"/>
      <c r="EK14" s="125"/>
      <c r="EL14" s="125"/>
      <c r="EM14" s="125"/>
      <c r="EN14" s="125"/>
      <c r="EO14" s="125"/>
      <c r="EP14" s="125"/>
      <c r="EQ14" s="125"/>
      <c r="ER14" s="125"/>
      <c r="ES14" s="125"/>
      <c r="ET14" s="125"/>
      <c r="EU14" s="125"/>
      <c r="EV14" s="125"/>
      <c r="EW14" s="125"/>
      <c r="EX14" s="125"/>
      <c r="EY14" s="125"/>
      <c r="EZ14" s="125"/>
      <c r="FA14" s="125"/>
      <c r="FB14" s="125"/>
      <c r="FC14" s="125"/>
      <c r="FD14" s="125"/>
      <c r="FE14" s="125"/>
      <c r="FF14" s="125"/>
      <c r="FG14" s="125"/>
      <c r="FH14" s="125"/>
      <c r="FI14" s="125"/>
      <c r="FJ14" s="125"/>
      <c r="FK14" s="125"/>
      <c r="FL14" s="125"/>
      <c r="FM14" s="125"/>
      <c r="FN14" s="125"/>
      <c r="FO14" s="125"/>
      <c r="FP14" s="125"/>
      <c r="FQ14" s="125"/>
      <c r="FR14" s="125"/>
      <c r="FS14" s="125"/>
      <c r="FT14" s="125"/>
      <c r="FU14" s="125"/>
      <c r="FV14" s="125"/>
      <c r="FW14" s="125"/>
      <c r="FX14" s="125"/>
      <c r="FY14" s="125"/>
      <c r="FZ14" s="125"/>
      <c r="GA14" s="125"/>
      <c r="GB14" s="125"/>
      <c r="GC14" s="125"/>
      <c r="GD14" s="125"/>
      <c r="GE14" s="125"/>
      <c r="GF14" s="125"/>
      <c r="GG14" s="125"/>
      <c r="GH14" s="125"/>
      <c r="GI14" s="125"/>
      <c r="GJ14" s="125"/>
      <c r="GK14" s="125"/>
      <c r="GL14" s="125"/>
      <c r="GM14" s="125"/>
      <c r="GN14" s="125"/>
      <c r="GO14" s="125"/>
      <c r="GP14" s="125"/>
      <c r="GQ14" s="125"/>
      <c r="GR14" s="125"/>
      <c r="GS14" s="125"/>
      <c r="GT14" s="125"/>
      <c r="GU14" s="125"/>
      <c r="GV14" s="125"/>
      <c r="GW14" s="125"/>
      <c r="GX14" s="125"/>
      <c r="GY14" s="125"/>
      <c r="GZ14" s="125"/>
      <c r="HA14" s="125"/>
      <c r="HB14" s="125"/>
      <c r="HC14" s="125"/>
      <c r="HD14" s="125"/>
      <c r="HE14" s="125"/>
      <c r="HF14" s="125"/>
      <c r="HG14" s="125"/>
      <c r="HH14" s="125"/>
      <c r="HI14" s="125"/>
      <c r="HJ14" s="125"/>
      <c r="HK14" s="125"/>
      <c r="HL14" s="125"/>
      <c r="HM14" s="125"/>
      <c r="HN14" s="125"/>
      <c r="HO14" s="125"/>
      <c r="HP14" s="125"/>
      <c r="HQ14" s="125"/>
      <c r="HR14" s="125"/>
      <c r="HS14" s="125"/>
      <c r="HT14" s="125"/>
      <c r="HU14" s="125"/>
      <c r="HV14" s="125"/>
      <c r="HW14" s="125"/>
      <c r="HX14" s="125"/>
      <c r="HY14" s="125"/>
      <c r="HZ14" s="125"/>
      <c r="IA14" s="125"/>
      <c r="IB14" s="125"/>
      <c r="IC14" s="125"/>
      <c r="ID14" s="125"/>
      <c r="IE14" s="125"/>
      <c r="IF14" s="125"/>
      <c r="IG14" s="125"/>
      <c r="IH14" s="125"/>
      <c r="II14" s="125"/>
      <c r="IJ14" s="125"/>
      <c r="IK14" s="125"/>
      <c r="IL14" s="125"/>
      <c r="IM14" s="125"/>
      <c r="IN14" s="125"/>
      <c r="IO14" s="125"/>
      <c r="IP14" s="125"/>
      <c r="IQ14" s="125"/>
      <c r="IR14" s="125"/>
      <c r="IS14" s="125"/>
      <c r="IT14" s="125"/>
      <c r="IU14" s="125"/>
      <c r="IV14" s="125"/>
    </row>
    <row r="15" spans="1:256" s="85" customFormat="1" x14ac:dyDescent="0.25">
      <c r="A15" s="163" t="s">
        <v>252</v>
      </c>
      <c r="B15" s="191" t="s">
        <v>135</v>
      </c>
      <c r="C15" s="127">
        <v>250000</v>
      </c>
      <c r="D15" s="126"/>
      <c r="E15" s="126"/>
      <c r="F15" s="126"/>
      <c r="G15" s="126"/>
      <c r="H15" s="126"/>
      <c r="I15" s="125"/>
      <c r="J15" s="125"/>
      <c r="K15" s="125"/>
      <c r="L15" s="125"/>
      <c r="M15" s="125"/>
      <c r="N15" s="125"/>
      <c r="O15" s="125"/>
      <c r="P15" s="125"/>
      <c r="Q15" s="125"/>
      <c r="R15" s="125"/>
      <c r="S15" s="125"/>
      <c r="T15" s="125"/>
      <c r="U15" s="125"/>
      <c r="V15" s="125"/>
      <c r="W15" s="125"/>
      <c r="X15" s="125"/>
      <c r="Y15" s="125"/>
      <c r="Z15" s="125"/>
      <c r="AA15" s="125"/>
      <c r="AB15" s="125"/>
      <c r="AC15" s="125"/>
      <c r="AD15" s="125"/>
      <c r="AE15" s="125"/>
      <c r="AF15" s="125"/>
      <c r="AG15" s="125"/>
      <c r="AH15" s="125"/>
      <c r="AI15" s="125"/>
      <c r="AJ15" s="125"/>
      <c r="AK15" s="125"/>
      <c r="AL15" s="125"/>
      <c r="AM15" s="125"/>
      <c r="AN15" s="125"/>
      <c r="AO15" s="125"/>
      <c r="AP15" s="125"/>
      <c r="AQ15" s="125"/>
      <c r="AR15" s="125"/>
      <c r="AS15" s="125"/>
      <c r="AT15" s="125"/>
      <c r="AU15" s="125"/>
      <c r="AV15" s="125"/>
      <c r="AW15" s="125"/>
      <c r="AX15" s="125"/>
      <c r="AY15" s="125"/>
      <c r="AZ15" s="125"/>
      <c r="BA15" s="125"/>
      <c r="BB15" s="125"/>
      <c r="BC15" s="125"/>
      <c r="BD15" s="125"/>
      <c r="BE15" s="125"/>
      <c r="BF15" s="125"/>
      <c r="BG15" s="125"/>
      <c r="BH15" s="125"/>
      <c r="BI15" s="125"/>
      <c r="BJ15" s="125"/>
      <c r="BK15" s="125"/>
      <c r="BL15" s="125"/>
      <c r="BM15" s="125"/>
      <c r="BN15" s="125"/>
      <c r="BO15" s="125"/>
      <c r="BP15" s="125"/>
      <c r="BQ15" s="125"/>
      <c r="BR15" s="125"/>
      <c r="BS15" s="125"/>
      <c r="BT15" s="125"/>
      <c r="BU15" s="125"/>
      <c r="BV15" s="125"/>
      <c r="BW15" s="125"/>
      <c r="BX15" s="125"/>
      <c r="BY15" s="125"/>
      <c r="BZ15" s="125"/>
      <c r="CA15" s="125"/>
      <c r="CB15" s="125"/>
      <c r="CC15" s="125"/>
      <c r="CD15" s="125"/>
      <c r="CE15" s="125"/>
      <c r="CF15" s="125"/>
      <c r="CG15" s="125"/>
      <c r="CH15" s="125"/>
      <c r="CI15" s="125"/>
      <c r="CJ15" s="125"/>
      <c r="CK15" s="125"/>
      <c r="CL15" s="125"/>
      <c r="CM15" s="125"/>
      <c r="CN15" s="125"/>
      <c r="CO15" s="125"/>
      <c r="CP15" s="125"/>
      <c r="CQ15" s="125"/>
      <c r="CR15" s="125"/>
      <c r="CS15" s="125"/>
      <c r="CT15" s="125"/>
      <c r="CU15" s="125"/>
      <c r="CV15" s="125"/>
      <c r="CW15" s="125"/>
      <c r="CX15" s="125"/>
      <c r="CY15" s="125"/>
      <c r="CZ15" s="125"/>
      <c r="DA15" s="125"/>
      <c r="DB15" s="125"/>
      <c r="DC15" s="125"/>
      <c r="DD15" s="125"/>
      <c r="DE15" s="125"/>
      <c r="DF15" s="125"/>
      <c r="DG15" s="125"/>
      <c r="DH15" s="125"/>
      <c r="DI15" s="125"/>
      <c r="DJ15" s="125"/>
      <c r="DK15" s="125"/>
      <c r="DL15" s="125"/>
      <c r="DM15" s="125"/>
      <c r="DN15" s="125"/>
      <c r="DO15" s="125"/>
      <c r="DP15" s="125"/>
      <c r="DQ15" s="125"/>
      <c r="DR15" s="125"/>
      <c r="DS15" s="125"/>
      <c r="DT15" s="125"/>
      <c r="DU15" s="125"/>
      <c r="DV15" s="125"/>
      <c r="DW15" s="125"/>
      <c r="DX15" s="125"/>
      <c r="DY15" s="125"/>
      <c r="DZ15" s="125"/>
      <c r="EA15" s="125"/>
      <c r="EB15" s="125"/>
      <c r="EC15" s="125"/>
      <c r="ED15" s="125"/>
      <c r="EE15" s="125"/>
      <c r="EF15" s="125"/>
      <c r="EG15" s="125"/>
      <c r="EH15" s="125"/>
      <c r="EI15" s="125"/>
      <c r="EJ15" s="125"/>
      <c r="EK15" s="125"/>
      <c r="EL15" s="125"/>
      <c r="EM15" s="125"/>
      <c r="EN15" s="125"/>
      <c r="EO15" s="125"/>
      <c r="EP15" s="125"/>
      <c r="EQ15" s="125"/>
      <c r="ER15" s="125"/>
      <c r="ES15" s="125"/>
      <c r="ET15" s="125"/>
      <c r="EU15" s="125"/>
      <c r="EV15" s="125"/>
      <c r="EW15" s="125"/>
      <c r="EX15" s="125"/>
      <c r="EY15" s="125"/>
      <c r="EZ15" s="125"/>
      <c r="FA15" s="125"/>
      <c r="FB15" s="125"/>
      <c r="FC15" s="125"/>
      <c r="FD15" s="125"/>
      <c r="FE15" s="125"/>
      <c r="FF15" s="125"/>
      <c r="FG15" s="125"/>
      <c r="FH15" s="125"/>
      <c r="FI15" s="125"/>
      <c r="FJ15" s="125"/>
      <c r="FK15" s="125"/>
      <c r="FL15" s="125"/>
      <c r="FM15" s="125"/>
      <c r="FN15" s="125"/>
      <c r="FO15" s="125"/>
      <c r="FP15" s="125"/>
      <c r="FQ15" s="125"/>
      <c r="FR15" s="125"/>
      <c r="FS15" s="125"/>
      <c r="FT15" s="125"/>
      <c r="FU15" s="125"/>
      <c r="FV15" s="125"/>
      <c r="FW15" s="125"/>
      <c r="FX15" s="125"/>
      <c r="FY15" s="125"/>
      <c r="FZ15" s="125"/>
      <c r="GA15" s="125"/>
      <c r="GB15" s="125"/>
      <c r="GC15" s="125"/>
      <c r="GD15" s="125"/>
      <c r="GE15" s="125"/>
      <c r="GF15" s="125"/>
      <c r="GG15" s="125"/>
      <c r="GH15" s="125"/>
      <c r="GI15" s="125"/>
      <c r="GJ15" s="125"/>
      <c r="GK15" s="125"/>
      <c r="GL15" s="125"/>
      <c r="GM15" s="125"/>
      <c r="GN15" s="125"/>
      <c r="GO15" s="125"/>
      <c r="GP15" s="125"/>
      <c r="GQ15" s="125"/>
      <c r="GR15" s="125"/>
      <c r="GS15" s="125"/>
      <c r="GT15" s="125"/>
      <c r="GU15" s="125"/>
      <c r="GV15" s="125"/>
      <c r="GW15" s="125"/>
      <c r="GX15" s="125"/>
      <c r="GY15" s="125"/>
      <c r="GZ15" s="125"/>
      <c r="HA15" s="125"/>
      <c r="HB15" s="125"/>
      <c r="HC15" s="125"/>
      <c r="HD15" s="125"/>
      <c r="HE15" s="125"/>
      <c r="HF15" s="125"/>
      <c r="HG15" s="125"/>
      <c r="HH15" s="125"/>
      <c r="HI15" s="125"/>
      <c r="HJ15" s="125"/>
      <c r="HK15" s="125"/>
      <c r="HL15" s="125"/>
      <c r="HM15" s="125"/>
      <c r="HN15" s="125"/>
      <c r="HO15" s="125"/>
      <c r="HP15" s="125"/>
      <c r="HQ15" s="125"/>
      <c r="HR15" s="125"/>
      <c r="HS15" s="125"/>
      <c r="HT15" s="125"/>
      <c r="HU15" s="125"/>
      <c r="HV15" s="125"/>
      <c r="HW15" s="125"/>
      <c r="HX15" s="125"/>
      <c r="HY15" s="125"/>
      <c r="HZ15" s="125"/>
      <c r="IA15" s="125"/>
      <c r="IB15" s="125"/>
      <c r="IC15" s="125"/>
      <c r="ID15" s="125"/>
      <c r="IE15" s="125"/>
      <c r="IF15" s="125"/>
      <c r="IG15" s="125"/>
      <c r="IH15" s="125"/>
      <c r="II15" s="125"/>
      <c r="IJ15" s="125"/>
      <c r="IK15" s="125"/>
      <c r="IL15" s="125"/>
      <c r="IM15" s="125"/>
      <c r="IN15" s="125"/>
      <c r="IO15" s="125"/>
      <c r="IP15" s="125"/>
      <c r="IQ15" s="125"/>
      <c r="IR15" s="125"/>
      <c r="IS15" s="125"/>
      <c r="IT15" s="125"/>
      <c r="IU15" s="125"/>
      <c r="IV15" s="125"/>
    </row>
    <row r="16" spans="1:256" s="85" customFormat="1" x14ac:dyDescent="0.25">
      <c r="A16" s="163" t="s">
        <v>250</v>
      </c>
      <c r="B16" s="191" t="s">
        <v>31</v>
      </c>
      <c r="C16" s="127">
        <v>2638772</v>
      </c>
      <c r="D16" s="126"/>
      <c r="E16" s="126"/>
      <c r="F16" s="126"/>
      <c r="G16" s="126"/>
      <c r="H16" s="126"/>
      <c r="I16" s="125"/>
      <c r="J16" s="125"/>
      <c r="K16" s="125"/>
      <c r="L16" s="125"/>
      <c r="M16" s="125"/>
      <c r="N16" s="125"/>
      <c r="O16" s="125"/>
      <c r="P16" s="125"/>
      <c r="Q16" s="125"/>
      <c r="R16" s="125"/>
      <c r="S16" s="125"/>
      <c r="T16" s="125"/>
      <c r="U16" s="125"/>
      <c r="V16" s="125"/>
      <c r="W16" s="125"/>
      <c r="X16" s="125"/>
      <c r="Y16" s="125"/>
      <c r="Z16" s="125"/>
      <c r="AA16" s="125"/>
      <c r="AB16" s="125"/>
      <c r="AC16" s="125"/>
      <c r="AD16" s="125"/>
      <c r="AE16" s="125"/>
      <c r="AF16" s="125"/>
      <c r="AG16" s="125"/>
      <c r="AH16" s="125"/>
      <c r="AI16" s="125"/>
      <c r="AJ16" s="125"/>
      <c r="AK16" s="125"/>
      <c r="AL16" s="125"/>
      <c r="AM16" s="125"/>
      <c r="AN16" s="125"/>
      <c r="AO16" s="125"/>
      <c r="AP16" s="125"/>
      <c r="AQ16" s="125"/>
      <c r="AR16" s="125"/>
      <c r="AS16" s="125"/>
      <c r="AT16" s="125"/>
      <c r="AU16" s="125"/>
      <c r="AV16" s="125"/>
      <c r="AW16" s="125"/>
      <c r="AX16" s="125"/>
      <c r="AY16" s="125"/>
      <c r="AZ16" s="125"/>
      <c r="BA16" s="125"/>
      <c r="BB16" s="125"/>
      <c r="BC16" s="125"/>
      <c r="BD16" s="125"/>
      <c r="BE16" s="125"/>
      <c r="BF16" s="125"/>
      <c r="BG16" s="125"/>
      <c r="BH16" s="125"/>
      <c r="BI16" s="125"/>
      <c r="BJ16" s="125"/>
      <c r="BK16" s="125"/>
      <c r="BL16" s="125"/>
      <c r="BM16" s="125"/>
      <c r="BN16" s="125"/>
      <c r="BO16" s="125"/>
      <c r="BP16" s="125"/>
      <c r="BQ16" s="125"/>
      <c r="BR16" s="125"/>
      <c r="BS16" s="125"/>
      <c r="BT16" s="125"/>
      <c r="BU16" s="125"/>
      <c r="BV16" s="125"/>
      <c r="BW16" s="125"/>
      <c r="BX16" s="125"/>
      <c r="BY16" s="125"/>
      <c r="BZ16" s="125"/>
      <c r="CA16" s="125"/>
      <c r="CB16" s="125"/>
      <c r="CC16" s="125"/>
      <c r="CD16" s="125"/>
      <c r="CE16" s="125"/>
      <c r="CF16" s="125"/>
      <c r="CG16" s="125"/>
      <c r="CH16" s="125"/>
      <c r="CI16" s="125"/>
      <c r="CJ16" s="125"/>
      <c r="CK16" s="125"/>
      <c r="CL16" s="125"/>
      <c r="CM16" s="125"/>
      <c r="CN16" s="125"/>
      <c r="CO16" s="125"/>
      <c r="CP16" s="125"/>
      <c r="CQ16" s="125"/>
      <c r="CR16" s="125"/>
      <c r="CS16" s="125"/>
      <c r="CT16" s="125"/>
      <c r="CU16" s="125"/>
      <c r="CV16" s="125"/>
      <c r="CW16" s="125"/>
      <c r="CX16" s="125"/>
      <c r="CY16" s="125"/>
      <c r="CZ16" s="125"/>
      <c r="DA16" s="125"/>
      <c r="DB16" s="125"/>
      <c r="DC16" s="125"/>
      <c r="DD16" s="125"/>
      <c r="DE16" s="125"/>
      <c r="DF16" s="125"/>
      <c r="DG16" s="125"/>
      <c r="DH16" s="125"/>
      <c r="DI16" s="125"/>
      <c r="DJ16" s="125"/>
      <c r="DK16" s="125"/>
      <c r="DL16" s="125"/>
      <c r="DM16" s="125"/>
      <c r="DN16" s="125"/>
      <c r="DO16" s="125"/>
      <c r="DP16" s="125"/>
      <c r="DQ16" s="125"/>
      <c r="DR16" s="125"/>
      <c r="DS16" s="125"/>
      <c r="DT16" s="125"/>
      <c r="DU16" s="125"/>
      <c r="DV16" s="125"/>
      <c r="DW16" s="125"/>
      <c r="DX16" s="125"/>
      <c r="DY16" s="125"/>
      <c r="DZ16" s="125"/>
      <c r="EA16" s="125"/>
      <c r="EB16" s="125"/>
      <c r="EC16" s="125"/>
      <c r="ED16" s="125"/>
      <c r="EE16" s="125"/>
      <c r="EF16" s="125"/>
      <c r="EG16" s="125"/>
      <c r="EH16" s="125"/>
      <c r="EI16" s="125"/>
      <c r="EJ16" s="125"/>
      <c r="EK16" s="125"/>
      <c r="EL16" s="125"/>
      <c r="EM16" s="125"/>
      <c r="EN16" s="125"/>
      <c r="EO16" s="125"/>
      <c r="EP16" s="125"/>
      <c r="EQ16" s="125"/>
      <c r="ER16" s="125"/>
      <c r="ES16" s="125"/>
      <c r="ET16" s="125"/>
      <c r="EU16" s="125"/>
      <c r="EV16" s="125"/>
      <c r="EW16" s="125"/>
      <c r="EX16" s="125"/>
      <c r="EY16" s="125"/>
      <c r="EZ16" s="125"/>
      <c r="FA16" s="125"/>
      <c r="FB16" s="125"/>
      <c r="FC16" s="125"/>
      <c r="FD16" s="125"/>
      <c r="FE16" s="125"/>
      <c r="FF16" s="125"/>
      <c r="FG16" s="125"/>
      <c r="FH16" s="125"/>
      <c r="FI16" s="125"/>
      <c r="FJ16" s="125"/>
      <c r="FK16" s="125"/>
      <c r="FL16" s="125"/>
      <c r="FM16" s="125"/>
      <c r="FN16" s="125"/>
      <c r="FO16" s="125"/>
      <c r="FP16" s="125"/>
      <c r="FQ16" s="125"/>
      <c r="FR16" s="125"/>
      <c r="FS16" s="125"/>
      <c r="FT16" s="125"/>
      <c r="FU16" s="125"/>
      <c r="FV16" s="125"/>
      <c r="FW16" s="125"/>
      <c r="FX16" s="125"/>
      <c r="FY16" s="125"/>
      <c r="FZ16" s="125"/>
      <c r="GA16" s="125"/>
      <c r="GB16" s="125"/>
      <c r="GC16" s="125"/>
      <c r="GD16" s="125"/>
      <c r="GE16" s="125"/>
      <c r="GF16" s="125"/>
      <c r="GG16" s="125"/>
      <c r="GH16" s="125"/>
      <c r="GI16" s="125"/>
      <c r="GJ16" s="125"/>
      <c r="GK16" s="125"/>
      <c r="GL16" s="125"/>
      <c r="GM16" s="125"/>
      <c r="GN16" s="125"/>
      <c r="GO16" s="125"/>
      <c r="GP16" s="125"/>
      <c r="GQ16" s="125"/>
      <c r="GR16" s="125"/>
      <c r="GS16" s="125"/>
      <c r="GT16" s="125"/>
      <c r="GU16" s="125"/>
      <c r="GV16" s="125"/>
      <c r="GW16" s="125"/>
      <c r="GX16" s="125"/>
      <c r="GY16" s="125"/>
      <c r="GZ16" s="125"/>
      <c r="HA16" s="125"/>
      <c r="HB16" s="125"/>
      <c r="HC16" s="125"/>
      <c r="HD16" s="125"/>
      <c r="HE16" s="125"/>
      <c r="HF16" s="125"/>
      <c r="HG16" s="125"/>
      <c r="HH16" s="125"/>
      <c r="HI16" s="125"/>
      <c r="HJ16" s="125"/>
      <c r="HK16" s="125"/>
      <c r="HL16" s="125"/>
      <c r="HM16" s="125"/>
      <c r="HN16" s="125"/>
      <c r="HO16" s="125"/>
      <c r="HP16" s="125"/>
      <c r="HQ16" s="125"/>
      <c r="HR16" s="125"/>
      <c r="HS16" s="125"/>
      <c r="HT16" s="125"/>
      <c r="HU16" s="125"/>
      <c r="HV16" s="125"/>
      <c r="HW16" s="125"/>
      <c r="HX16" s="125"/>
      <c r="HY16" s="125"/>
      <c r="HZ16" s="125"/>
      <c r="IA16" s="125"/>
      <c r="IB16" s="125"/>
      <c r="IC16" s="125"/>
      <c r="ID16" s="125"/>
      <c r="IE16" s="125"/>
      <c r="IF16" s="125"/>
      <c r="IG16" s="125"/>
      <c r="IH16" s="125"/>
      <c r="II16" s="125"/>
      <c r="IJ16" s="125"/>
      <c r="IK16" s="125"/>
      <c r="IL16" s="125"/>
      <c r="IM16" s="125"/>
      <c r="IN16" s="125"/>
      <c r="IO16" s="125"/>
      <c r="IP16" s="125"/>
      <c r="IQ16" s="125"/>
      <c r="IR16" s="125"/>
      <c r="IS16" s="125"/>
      <c r="IT16" s="125"/>
      <c r="IU16" s="125"/>
      <c r="IV16" s="125"/>
    </row>
    <row r="17" spans="1:256" s="85" customFormat="1" x14ac:dyDescent="0.25">
      <c r="A17" s="190" t="s">
        <v>247</v>
      </c>
      <c r="B17" s="139" t="s">
        <v>38</v>
      </c>
      <c r="C17" s="182">
        <f>SUM(C18)</f>
        <v>5498875</v>
      </c>
      <c r="D17" s="129"/>
      <c r="E17" s="129"/>
      <c r="F17" s="129"/>
      <c r="G17" s="129"/>
      <c r="H17" s="129"/>
      <c r="I17" s="157"/>
      <c r="J17" s="157"/>
      <c r="K17" s="157"/>
      <c r="L17" s="157"/>
      <c r="M17" s="157"/>
      <c r="N17" s="157"/>
      <c r="O17" s="157"/>
      <c r="P17" s="157"/>
      <c r="Q17" s="157"/>
      <c r="R17" s="157"/>
      <c r="S17" s="157"/>
      <c r="T17" s="157"/>
      <c r="U17" s="157"/>
      <c r="V17" s="157"/>
      <c r="W17" s="157"/>
      <c r="X17" s="157"/>
      <c r="Y17" s="157"/>
      <c r="Z17" s="157"/>
      <c r="AA17" s="157"/>
      <c r="AB17" s="157"/>
      <c r="AC17" s="157"/>
      <c r="AD17" s="157"/>
      <c r="AE17" s="157"/>
      <c r="AF17" s="157"/>
      <c r="AG17" s="157"/>
      <c r="AH17" s="157"/>
      <c r="AI17" s="157"/>
      <c r="AJ17" s="157"/>
      <c r="AK17" s="157"/>
      <c r="AL17" s="157"/>
      <c r="AM17" s="157"/>
      <c r="AN17" s="157"/>
      <c r="AO17" s="157"/>
      <c r="AP17" s="157"/>
      <c r="AQ17" s="157"/>
      <c r="AR17" s="157"/>
      <c r="AS17" s="157"/>
      <c r="AT17" s="157"/>
      <c r="AU17" s="157"/>
      <c r="AV17" s="157"/>
      <c r="AW17" s="157"/>
      <c r="AX17" s="157"/>
      <c r="AY17" s="157"/>
      <c r="AZ17" s="157"/>
      <c r="BA17" s="157"/>
      <c r="BB17" s="157"/>
      <c r="BC17" s="157"/>
      <c r="BD17" s="157"/>
      <c r="BE17" s="157"/>
      <c r="BF17" s="157"/>
      <c r="BG17" s="157"/>
      <c r="BH17" s="157"/>
      <c r="BI17" s="157"/>
      <c r="BJ17" s="157"/>
      <c r="BK17" s="157"/>
      <c r="BL17" s="157"/>
      <c r="BM17" s="157"/>
      <c r="BN17" s="157"/>
      <c r="BO17" s="157"/>
      <c r="BP17" s="157"/>
      <c r="BQ17" s="157"/>
      <c r="BR17" s="157"/>
      <c r="BS17" s="157"/>
      <c r="BT17" s="157"/>
      <c r="BU17" s="157"/>
      <c r="BV17" s="157"/>
      <c r="BW17" s="157"/>
      <c r="BX17" s="157"/>
      <c r="BY17" s="157"/>
      <c r="BZ17" s="157"/>
      <c r="CA17" s="157"/>
      <c r="CB17" s="157"/>
      <c r="CC17" s="157"/>
      <c r="CD17" s="157"/>
      <c r="CE17" s="157"/>
      <c r="CF17" s="157"/>
      <c r="CG17" s="157"/>
      <c r="CH17" s="157"/>
      <c r="CI17" s="157"/>
      <c r="CJ17" s="157"/>
      <c r="CK17" s="157"/>
      <c r="CL17" s="157"/>
      <c r="CM17" s="157"/>
      <c r="CN17" s="157"/>
      <c r="CO17" s="157"/>
      <c r="CP17" s="157"/>
      <c r="CQ17" s="157"/>
      <c r="CR17" s="157"/>
      <c r="CS17" s="157"/>
      <c r="CT17" s="157"/>
      <c r="CU17" s="157"/>
      <c r="CV17" s="157"/>
      <c r="CW17" s="157"/>
      <c r="CX17" s="157"/>
      <c r="CY17" s="157"/>
      <c r="CZ17" s="157"/>
      <c r="DA17" s="157"/>
      <c r="DB17" s="157"/>
      <c r="DC17" s="157"/>
      <c r="DD17" s="157"/>
      <c r="DE17" s="157"/>
      <c r="DF17" s="157"/>
      <c r="DG17" s="157"/>
      <c r="DH17" s="157"/>
      <c r="DI17" s="157"/>
      <c r="DJ17" s="157"/>
      <c r="DK17" s="157"/>
      <c r="DL17" s="157"/>
      <c r="DM17" s="157"/>
      <c r="DN17" s="157"/>
      <c r="DO17" s="157"/>
      <c r="DP17" s="157"/>
      <c r="DQ17" s="157"/>
      <c r="DR17" s="157"/>
      <c r="DS17" s="157"/>
      <c r="DT17" s="157"/>
      <c r="DU17" s="157"/>
      <c r="DV17" s="157"/>
      <c r="DW17" s="157"/>
      <c r="DX17" s="157"/>
      <c r="DY17" s="157"/>
      <c r="DZ17" s="157"/>
      <c r="EA17" s="157"/>
      <c r="EB17" s="157"/>
      <c r="EC17" s="157"/>
      <c r="ED17" s="157"/>
      <c r="EE17" s="157"/>
      <c r="EF17" s="157"/>
      <c r="EG17" s="157"/>
      <c r="EH17" s="157"/>
      <c r="EI17" s="157"/>
      <c r="EJ17" s="157"/>
      <c r="EK17" s="157"/>
      <c r="EL17" s="157"/>
      <c r="EM17" s="157"/>
      <c r="EN17" s="157"/>
      <c r="EO17" s="157"/>
      <c r="EP17" s="157"/>
      <c r="EQ17" s="157"/>
      <c r="ER17" s="157"/>
      <c r="ES17" s="157"/>
      <c r="ET17" s="157"/>
      <c r="EU17" s="157"/>
      <c r="EV17" s="157"/>
      <c r="EW17" s="157"/>
      <c r="EX17" s="157"/>
      <c r="EY17" s="157"/>
      <c r="EZ17" s="157"/>
      <c r="FA17" s="157"/>
      <c r="FB17" s="157"/>
      <c r="FC17" s="157"/>
      <c r="FD17" s="157"/>
      <c r="FE17" s="157"/>
      <c r="FF17" s="157"/>
      <c r="FG17" s="157"/>
      <c r="FH17" s="157"/>
      <c r="FI17" s="157"/>
      <c r="FJ17" s="157"/>
      <c r="FK17" s="157"/>
      <c r="FL17" s="157"/>
      <c r="FM17" s="157"/>
      <c r="FN17" s="157"/>
      <c r="FO17" s="157"/>
      <c r="FP17" s="157"/>
      <c r="FQ17" s="157"/>
      <c r="FR17" s="157"/>
      <c r="FS17" s="157"/>
      <c r="FT17" s="157"/>
      <c r="FU17" s="157"/>
      <c r="FV17" s="157"/>
      <c r="FW17" s="157"/>
      <c r="FX17" s="157"/>
      <c r="FY17" s="157"/>
      <c r="FZ17" s="157"/>
      <c r="GA17" s="157"/>
      <c r="GB17" s="157"/>
      <c r="GC17" s="157"/>
      <c r="GD17" s="157"/>
      <c r="GE17" s="157"/>
      <c r="GF17" s="157"/>
      <c r="GG17" s="157"/>
      <c r="GH17" s="157"/>
      <c r="GI17" s="157"/>
      <c r="GJ17" s="157"/>
      <c r="GK17" s="157"/>
      <c r="GL17" s="157"/>
      <c r="GM17" s="157"/>
      <c r="GN17" s="157"/>
      <c r="GO17" s="157"/>
      <c r="GP17" s="157"/>
      <c r="GQ17" s="157"/>
      <c r="GR17" s="157"/>
      <c r="GS17" s="157"/>
      <c r="GT17" s="157"/>
      <c r="GU17" s="157"/>
      <c r="GV17" s="157"/>
      <c r="GW17" s="157"/>
      <c r="GX17" s="157"/>
      <c r="GY17" s="157"/>
      <c r="GZ17" s="157"/>
      <c r="HA17" s="157"/>
      <c r="HB17" s="157"/>
      <c r="HC17" s="157"/>
      <c r="HD17" s="157"/>
      <c r="HE17" s="157"/>
      <c r="HF17" s="157"/>
      <c r="HG17" s="157"/>
      <c r="HH17" s="157"/>
      <c r="HI17" s="157"/>
      <c r="HJ17" s="157"/>
      <c r="HK17" s="157"/>
      <c r="HL17" s="157"/>
      <c r="HM17" s="157"/>
      <c r="HN17" s="157"/>
      <c r="HO17" s="157"/>
      <c r="HP17" s="157"/>
      <c r="HQ17" s="157"/>
      <c r="HR17" s="157"/>
      <c r="HS17" s="157"/>
      <c r="HT17" s="157"/>
      <c r="HU17" s="157"/>
      <c r="HV17" s="157"/>
      <c r="HW17" s="157"/>
      <c r="HX17" s="157"/>
      <c r="HY17" s="157"/>
      <c r="HZ17" s="157"/>
      <c r="IA17" s="157"/>
      <c r="IB17" s="157"/>
      <c r="IC17" s="157"/>
      <c r="ID17" s="157"/>
      <c r="IE17" s="157"/>
      <c r="IF17" s="157"/>
      <c r="IG17" s="157"/>
      <c r="IH17" s="157"/>
      <c r="II17" s="157"/>
      <c r="IJ17" s="157"/>
      <c r="IK17" s="157"/>
      <c r="IL17" s="157"/>
      <c r="IM17" s="157"/>
      <c r="IN17" s="157"/>
      <c r="IO17" s="157"/>
      <c r="IP17" s="157"/>
      <c r="IQ17" s="157"/>
      <c r="IR17" s="157"/>
      <c r="IS17" s="157"/>
      <c r="IT17" s="157"/>
      <c r="IU17" s="157"/>
      <c r="IV17" s="157"/>
    </row>
    <row r="18" spans="1:256" s="64" customFormat="1" x14ac:dyDescent="0.25">
      <c r="A18" s="190" t="s">
        <v>242</v>
      </c>
      <c r="B18" s="139"/>
      <c r="C18" s="182">
        <f>SUM(C19:C20)</f>
        <v>5498875</v>
      </c>
      <c r="D18" s="129"/>
      <c r="E18" s="129"/>
      <c r="F18" s="129"/>
      <c r="G18" s="129"/>
      <c r="H18" s="129"/>
      <c r="I18" s="157"/>
      <c r="J18" s="157"/>
      <c r="K18" s="157"/>
      <c r="L18" s="157"/>
      <c r="M18" s="157"/>
      <c r="N18" s="157"/>
      <c r="O18" s="157"/>
      <c r="P18" s="157"/>
      <c r="Q18" s="157"/>
      <c r="R18" s="157"/>
      <c r="S18" s="157"/>
      <c r="T18" s="157"/>
      <c r="U18" s="157"/>
      <c r="V18" s="157"/>
      <c r="W18" s="157"/>
      <c r="X18" s="157"/>
      <c r="Y18" s="157"/>
      <c r="Z18" s="157"/>
      <c r="AA18" s="157"/>
      <c r="AB18" s="157"/>
      <c r="AC18" s="157"/>
      <c r="AD18" s="157"/>
      <c r="AE18" s="157"/>
      <c r="AF18" s="157"/>
      <c r="AG18" s="157"/>
      <c r="AH18" s="157"/>
      <c r="AI18" s="157"/>
      <c r="AJ18" s="157"/>
      <c r="AK18" s="157"/>
      <c r="AL18" s="157"/>
      <c r="AM18" s="157"/>
      <c r="AN18" s="157"/>
      <c r="AO18" s="157"/>
      <c r="AP18" s="157"/>
      <c r="AQ18" s="157"/>
      <c r="AR18" s="157"/>
      <c r="AS18" s="157"/>
      <c r="AT18" s="157"/>
      <c r="AU18" s="157"/>
      <c r="AV18" s="157"/>
      <c r="AW18" s="157"/>
      <c r="AX18" s="157"/>
      <c r="AY18" s="157"/>
      <c r="AZ18" s="157"/>
      <c r="BA18" s="157"/>
      <c r="BB18" s="157"/>
      <c r="BC18" s="157"/>
      <c r="BD18" s="157"/>
      <c r="BE18" s="157"/>
      <c r="BF18" s="157"/>
      <c r="BG18" s="157"/>
      <c r="BH18" s="157"/>
      <c r="BI18" s="157"/>
      <c r="BJ18" s="157"/>
      <c r="BK18" s="157"/>
      <c r="BL18" s="157"/>
      <c r="BM18" s="157"/>
      <c r="BN18" s="157"/>
      <c r="BO18" s="157"/>
      <c r="BP18" s="157"/>
      <c r="BQ18" s="157"/>
      <c r="BR18" s="157"/>
      <c r="BS18" s="157"/>
      <c r="BT18" s="157"/>
      <c r="BU18" s="157"/>
      <c r="BV18" s="157"/>
      <c r="BW18" s="157"/>
      <c r="BX18" s="157"/>
      <c r="BY18" s="157"/>
      <c r="BZ18" s="157"/>
      <c r="CA18" s="157"/>
      <c r="CB18" s="157"/>
      <c r="CC18" s="157"/>
      <c r="CD18" s="157"/>
      <c r="CE18" s="157"/>
      <c r="CF18" s="157"/>
      <c r="CG18" s="157"/>
      <c r="CH18" s="157"/>
      <c r="CI18" s="157"/>
      <c r="CJ18" s="157"/>
      <c r="CK18" s="157"/>
      <c r="CL18" s="157"/>
      <c r="CM18" s="157"/>
      <c r="CN18" s="157"/>
      <c r="CO18" s="157"/>
      <c r="CP18" s="157"/>
      <c r="CQ18" s="157"/>
      <c r="CR18" s="157"/>
      <c r="CS18" s="157"/>
      <c r="CT18" s="157"/>
      <c r="CU18" s="157"/>
      <c r="CV18" s="157"/>
      <c r="CW18" s="157"/>
      <c r="CX18" s="157"/>
      <c r="CY18" s="157"/>
      <c r="CZ18" s="157"/>
      <c r="DA18" s="157"/>
      <c r="DB18" s="157"/>
      <c r="DC18" s="157"/>
      <c r="DD18" s="157"/>
      <c r="DE18" s="157"/>
      <c r="DF18" s="157"/>
      <c r="DG18" s="157"/>
      <c r="DH18" s="157"/>
      <c r="DI18" s="157"/>
      <c r="DJ18" s="157"/>
      <c r="DK18" s="157"/>
      <c r="DL18" s="157"/>
      <c r="DM18" s="157"/>
      <c r="DN18" s="157"/>
      <c r="DO18" s="157"/>
      <c r="DP18" s="157"/>
      <c r="DQ18" s="157"/>
      <c r="DR18" s="157"/>
      <c r="DS18" s="157"/>
      <c r="DT18" s="157"/>
      <c r="DU18" s="157"/>
      <c r="DV18" s="157"/>
      <c r="DW18" s="157"/>
      <c r="DX18" s="157"/>
      <c r="DY18" s="157"/>
      <c r="DZ18" s="157"/>
      <c r="EA18" s="157"/>
      <c r="EB18" s="157"/>
      <c r="EC18" s="157"/>
      <c r="ED18" s="157"/>
      <c r="EE18" s="157"/>
      <c r="EF18" s="157"/>
      <c r="EG18" s="157"/>
      <c r="EH18" s="157"/>
      <c r="EI18" s="157"/>
      <c r="EJ18" s="157"/>
      <c r="EK18" s="157"/>
      <c r="EL18" s="157"/>
      <c r="EM18" s="157"/>
      <c r="EN18" s="157"/>
      <c r="EO18" s="157"/>
      <c r="EP18" s="157"/>
      <c r="EQ18" s="157"/>
      <c r="ER18" s="157"/>
      <c r="ES18" s="157"/>
      <c r="ET18" s="157"/>
      <c r="EU18" s="157"/>
      <c r="EV18" s="157"/>
      <c r="EW18" s="157"/>
      <c r="EX18" s="157"/>
      <c r="EY18" s="157"/>
      <c r="EZ18" s="157"/>
      <c r="FA18" s="157"/>
      <c r="FB18" s="157"/>
      <c r="FC18" s="157"/>
      <c r="FD18" s="157"/>
      <c r="FE18" s="157"/>
      <c r="FF18" s="157"/>
      <c r="FG18" s="157"/>
      <c r="FH18" s="157"/>
      <c r="FI18" s="157"/>
      <c r="FJ18" s="157"/>
      <c r="FK18" s="157"/>
      <c r="FL18" s="157"/>
      <c r="FM18" s="157"/>
      <c r="FN18" s="157"/>
      <c r="FO18" s="157"/>
      <c r="FP18" s="157"/>
      <c r="FQ18" s="157"/>
      <c r="FR18" s="157"/>
      <c r="FS18" s="157"/>
      <c r="FT18" s="157"/>
      <c r="FU18" s="157"/>
      <c r="FV18" s="157"/>
      <c r="FW18" s="157"/>
      <c r="FX18" s="157"/>
      <c r="FY18" s="157"/>
      <c r="FZ18" s="157"/>
      <c r="GA18" s="157"/>
      <c r="GB18" s="157"/>
      <c r="GC18" s="157"/>
      <c r="GD18" s="157"/>
      <c r="GE18" s="157"/>
      <c r="GF18" s="157"/>
      <c r="GG18" s="157"/>
      <c r="GH18" s="157"/>
      <c r="GI18" s="157"/>
      <c r="GJ18" s="157"/>
      <c r="GK18" s="157"/>
      <c r="GL18" s="157"/>
      <c r="GM18" s="157"/>
      <c r="GN18" s="157"/>
      <c r="GO18" s="157"/>
      <c r="GP18" s="157"/>
      <c r="GQ18" s="157"/>
      <c r="GR18" s="157"/>
      <c r="GS18" s="157"/>
      <c r="GT18" s="157"/>
      <c r="GU18" s="157"/>
      <c r="GV18" s="157"/>
      <c r="GW18" s="157"/>
      <c r="GX18" s="157"/>
      <c r="GY18" s="157"/>
      <c r="GZ18" s="157"/>
      <c r="HA18" s="157"/>
      <c r="HB18" s="157"/>
      <c r="HC18" s="157"/>
      <c r="HD18" s="157"/>
      <c r="HE18" s="157"/>
      <c r="HF18" s="157"/>
      <c r="HG18" s="157"/>
      <c r="HH18" s="157"/>
      <c r="HI18" s="157"/>
      <c r="HJ18" s="157"/>
      <c r="HK18" s="157"/>
      <c r="HL18" s="157"/>
      <c r="HM18" s="157"/>
      <c r="HN18" s="157"/>
      <c r="HO18" s="157"/>
      <c r="HP18" s="157"/>
      <c r="HQ18" s="157"/>
      <c r="HR18" s="157"/>
      <c r="HS18" s="157"/>
      <c r="HT18" s="157"/>
      <c r="HU18" s="157"/>
      <c r="HV18" s="157"/>
      <c r="HW18" s="157"/>
      <c r="HX18" s="157"/>
      <c r="HY18" s="157"/>
      <c r="HZ18" s="157"/>
      <c r="IA18" s="157"/>
      <c r="IB18" s="157"/>
      <c r="IC18" s="157"/>
      <c r="ID18" s="157"/>
      <c r="IE18" s="157"/>
      <c r="IF18" s="157"/>
      <c r="IG18" s="157"/>
      <c r="IH18" s="157"/>
      <c r="II18" s="157"/>
      <c r="IJ18" s="157"/>
      <c r="IK18" s="157"/>
      <c r="IL18" s="157"/>
      <c r="IM18" s="157"/>
      <c r="IN18" s="157"/>
      <c r="IO18" s="157"/>
      <c r="IP18" s="157"/>
      <c r="IQ18" s="157"/>
      <c r="IR18" s="157"/>
      <c r="IS18" s="157"/>
      <c r="IT18" s="157"/>
      <c r="IU18" s="157"/>
      <c r="IV18" s="157"/>
    </row>
    <row r="19" spans="1:256" s="85" customFormat="1" x14ac:dyDescent="0.25">
      <c r="A19" s="163" t="s">
        <v>248</v>
      </c>
      <c r="B19" s="191" t="s">
        <v>35</v>
      </c>
      <c r="C19" s="127">
        <v>4329823</v>
      </c>
      <c r="D19" s="126"/>
      <c r="E19" s="126"/>
      <c r="F19" s="126"/>
      <c r="G19" s="126"/>
      <c r="H19" s="126"/>
      <c r="I19" s="125"/>
      <c r="J19" s="125"/>
      <c r="K19" s="125"/>
      <c r="L19" s="125"/>
      <c r="M19" s="125"/>
      <c r="N19" s="125"/>
      <c r="O19" s="125"/>
      <c r="P19" s="125"/>
      <c r="Q19" s="125"/>
      <c r="R19" s="125"/>
      <c r="S19" s="125"/>
      <c r="T19" s="125"/>
      <c r="U19" s="125"/>
      <c r="V19" s="125"/>
      <c r="W19" s="125"/>
      <c r="X19" s="125"/>
      <c r="Y19" s="125"/>
      <c r="Z19" s="125"/>
      <c r="AA19" s="125"/>
      <c r="AB19" s="125"/>
      <c r="AC19" s="125"/>
      <c r="AD19" s="125"/>
      <c r="AE19" s="125"/>
      <c r="AF19" s="125"/>
      <c r="AG19" s="125"/>
      <c r="AH19" s="125"/>
      <c r="AI19" s="125"/>
      <c r="AJ19" s="125"/>
      <c r="AK19" s="125"/>
      <c r="AL19" s="125"/>
      <c r="AM19" s="125"/>
      <c r="AN19" s="125"/>
      <c r="AO19" s="125"/>
      <c r="AP19" s="125"/>
      <c r="AQ19" s="125"/>
      <c r="AR19" s="125"/>
      <c r="AS19" s="125"/>
      <c r="AT19" s="125"/>
      <c r="AU19" s="125"/>
      <c r="AV19" s="125"/>
      <c r="AW19" s="125"/>
      <c r="AX19" s="125"/>
      <c r="AY19" s="125"/>
      <c r="AZ19" s="125"/>
      <c r="BA19" s="125"/>
      <c r="BB19" s="125"/>
      <c r="BC19" s="125"/>
      <c r="BD19" s="125"/>
      <c r="BE19" s="125"/>
      <c r="BF19" s="125"/>
      <c r="BG19" s="125"/>
      <c r="BH19" s="125"/>
      <c r="BI19" s="125"/>
      <c r="BJ19" s="125"/>
      <c r="BK19" s="125"/>
      <c r="BL19" s="125"/>
      <c r="BM19" s="125"/>
      <c r="BN19" s="125"/>
      <c r="BO19" s="125"/>
      <c r="BP19" s="125"/>
      <c r="BQ19" s="125"/>
      <c r="BR19" s="125"/>
      <c r="BS19" s="125"/>
      <c r="BT19" s="125"/>
      <c r="BU19" s="125"/>
      <c r="BV19" s="125"/>
      <c r="BW19" s="125"/>
      <c r="BX19" s="125"/>
      <c r="BY19" s="125"/>
      <c r="BZ19" s="125"/>
      <c r="CA19" s="125"/>
      <c r="CB19" s="125"/>
      <c r="CC19" s="125"/>
      <c r="CD19" s="125"/>
      <c r="CE19" s="125"/>
      <c r="CF19" s="125"/>
      <c r="CG19" s="125"/>
      <c r="CH19" s="125"/>
      <c r="CI19" s="125"/>
      <c r="CJ19" s="125"/>
      <c r="CK19" s="125"/>
      <c r="CL19" s="125"/>
      <c r="CM19" s="125"/>
      <c r="CN19" s="125"/>
      <c r="CO19" s="125"/>
      <c r="CP19" s="125"/>
      <c r="CQ19" s="125"/>
      <c r="CR19" s="125"/>
      <c r="CS19" s="125"/>
      <c r="CT19" s="125"/>
      <c r="CU19" s="125"/>
      <c r="CV19" s="125"/>
      <c r="CW19" s="125"/>
      <c r="CX19" s="125"/>
      <c r="CY19" s="125"/>
      <c r="CZ19" s="125"/>
      <c r="DA19" s="125"/>
      <c r="DB19" s="125"/>
      <c r="DC19" s="125"/>
      <c r="DD19" s="125"/>
      <c r="DE19" s="125"/>
      <c r="DF19" s="125"/>
      <c r="DG19" s="125"/>
      <c r="DH19" s="125"/>
      <c r="DI19" s="125"/>
      <c r="DJ19" s="125"/>
      <c r="DK19" s="125"/>
      <c r="DL19" s="125"/>
      <c r="DM19" s="125"/>
      <c r="DN19" s="125"/>
      <c r="DO19" s="125"/>
      <c r="DP19" s="125"/>
      <c r="DQ19" s="125"/>
      <c r="DR19" s="125"/>
      <c r="DS19" s="125"/>
      <c r="DT19" s="125"/>
      <c r="DU19" s="125"/>
      <c r="DV19" s="125"/>
      <c r="DW19" s="125"/>
      <c r="DX19" s="125"/>
      <c r="DY19" s="125"/>
      <c r="DZ19" s="125"/>
      <c r="EA19" s="125"/>
      <c r="EB19" s="125"/>
      <c r="EC19" s="125"/>
      <c r="ED19" s="125"/>
      <c r="EE19" s="125"/>
      <c r="EF19" s="125"/>
      <c r="EG19" s="125"/>
      <c r="EH19" s="125"/>
      <c r="EI19" s="125"/>
      <c r="EJ19" s="125"/>
      <c r="EK19" s="125"/>
      <c r="EL19" s="125"/>
      <c r="EM19" s="125"/>
      <c r="EN19" s="125"/>
      <c r="EO19" s="125"/>
      <c r="EP19" s="125"/>
      <c r="EQ19" s="125"/>
      <c r="ER19" s="125"/>
      <c r="ES19" s="125"/>
      <c r="ET19" s="125"/>
      <c r="EU19" s="125"/>
      <c r="EV19" s="125"/>
      <c r="EW19" s="125"/>
      <c r="EX19" s="125"/>
      <c r="EY19" s="125"/>
      <c r="EZ19" s="125"/>
      <c r="FA19" s="125"/>
      <c r="FB19" s="125"/>
      <c r="FC19" s="125"/>
      <c r="FD19" s="125"/>
      <c r="FE19" s="125"/>
      <c r="FF19" s="125"/>
      <c r="FG19" s="125"/>
      <c r="FH19" s="125"/>
      <c r="FI19" s="125"/>
      <c r="FJ19" s="125"/>
      <c r="FK19" s="125"/>
      <c r="FL19" s="125"/>
      <c r="FM19" s="125"/>
      <c r="FN19" s="125"/>
      <c r="FO19" s="125"/>
      <c r="FP19" s="125"/>
      <c r="FQ19" s="125"/>
      <c r="FR19" s="125"/>
      <c r="FS19" s="125"/>
      <c r="FT19" s="125"/>
      <c r="FU19" s="125"/>
      <c r="FV19" s="125"/>
      <c r="FW19" s="125"/>
      <c r="FX19" s="125"/>
      <c r="FY19" s="125"/>
      <c r="FZ19" s="125"/>
      <c r="GA19" s="125"/>
      <c r="GB19" s="125"/>
      <c r="GC19" s="125"/>
      <c r="GD19" s="125"/>
      <c r="GE19" s="125"/>
      <c r="GF19" s="125"/>
      <c r="GG19" s="125"/>
      <c r="GH19" s="125"/>
      <c r="GI19" s="125"/>
      <c r="GJ19" s="125"/>
      <c r="GK19" s="125"/>
      <c r="GL19" s="125"/>
      <c r="GM19" s="125"/>
      <c r="GN19" s="125"/>
      <c r="GO19" s="125"/>
      <c r="GP19" s="125"/>
      <c r="GQ19" s="125"/>
      <c r="GR19" s="125"/>
      <c r="GS19" s="125"/>
      <c r="GT19" s="125"/>
      <c r="GU19" s="125"/>
      <c r="GV19" s="125"/>
      <c r="GW19" s="125"/>
      <c r="GX19" s="125"/>
      <c r="GY19" s="125"/>
      <c r="GZ19" s="125"/>
      <c r="HA19" s="125"/>
      <c r="HB19" s="125"/>
      <c r="HC19" s="125"/>
      <c r="HD19" s="125"/>
      <c r="HE19" s="125"/>
      <c r="HF19" s="125"/>
      <c r="HG19" s="125"/>
      <c r="HH19" s="125"/>
      <c r="HI19" s="125"/>
      <c r="HJ19" s="125"/>
      <c r="HK19" s="125"/>
      <c r="HL19" s="125"/>
      <c r="HM19" s="125"/>
      <c r="HN19" s="125"/>
      <c r="HO19" s="125"/>
      <c r="HP19" s="125"/>
      <c r="HQ19" s="125"/>
      <c r="HR19" s="125"/>
      <c r="HS19" s="125"/>
      <c r="HT19" s="125"/>
      <c r="HU19" s="125"/>
      <c r="HV19" s="125"/>
      <c r="HW19" s="125"/>
      <c r="HX19" s="125"/>
      <c r="HY19" s="125"/>
      <c r="HZ19" s="125"/>
      <c r="IA19" s="125"/>
      <c r="IB19" s="125"/>
      <c r="IC19" s="125"/>
      <c r="ID19" s="125"/>
      <c r="IE19" s="125"/>
      <c r="IF19" s="125"/>
      <c r="IG19" s="125"/>
      <c r="IH19" s="125"/>
      <c r="II19" s="125"/>
      <c r="IJ19" s="125"/>
      <c r="IK19" s="125"/>
      <c r="IL19" s="125"/>
      <c r="IM19" s="125"/>
      <c r="IN19" s="125"/>
      <c r="IO19" s="125"/>
      <c r="IP19" s="125"/>
      <c r="IQ19" s="125"/>
      <c r="IR19" s="125"/>
      <c r="IS19" s="125"/>
      <c r="IT19" s="125"/>
      <c r="IU19" s="125"/>
      <c r="IV19" s="125"/>
    </row>
    <row r="20" spans="1:256" x14ac:dyDescent="0.25">
      <c r="A20" s="163" t="s">
        <v>253</v>
      </c>
      <c r="B20" s="191" t="s">
        <v>36</v>
      </c>
      <c r="C20" s="127">
        <v>1169052</v>
      </c>
      <c r="D20" s="126"/>
      <c r="E20" s="126"/>
      <c r="F20" s="126"/>
      <c r="G20" s="126"/>
      <c r="H20" s="126"/>
    </row>
  </sheetData>
  <mergeCells count="2">
    <mergeCell ref="A2:F2"/>
    <mergeCell ref="A3:H3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3:E14"/>
  <sheetViews>
    <sheetView workbookViewId="0">
      <selection activeCell="E18" sqref="E18:E19"/>
    </sheetView>
  </sheetViews>
  <sheetFormatPr defaultRowHeight="15" x14ac:dyDescent="0.25"/>
  <cols>
    <col min="1" max="1" width="31.42578125" customWidth="1"/>
    <col min="2" max="2" width="21" customWidth="1"/>
    <col min="3" max="3" width="24.140625" bestFit="1" customWidth="1"/>
    <col min="4" max="4" width="20.5703125" bestFit="1" customWidth="1"/>
    <col min="5" max="5" width="16" bestFit="1" customWidth="1"/>
  </cols>
  <sheetData>
    <row r="3" spans="1:5" ht="15.75" x14ac:dyDescent="0.25">
      <c r="A3" s="213" t="s">
        <v>235</v>
      </c>
      <c r="B3" s="213"/>
      <c r="C3" s="213"/>
      <c r="D3" s="213"/>
      <c r="E3" s="213"/>
    </row>
    <row r="4" spans="1:5" ht="15.75" x14ac:dyDescent="0.25">
      <c r="A4" s="213" t="s">
        <v>168</v>
      </c>
      <c r="B4" s="213"/>
      <c r="C4" s="213"/>
      <c r="D4" s="213"/>
      <c r="E4" s="213"/>
    </row>
    <row r="5" spans="1:5" x14ac:dyDescent="0.25">
      <c r="A5" s="125"/>
      <c r="B5" s="125"/>
      <c r="C5" s="125"/>
      <c r="D5" s="125"/>
      <c r="E5" s="125"/>
    </row>
    <row r="6" spans="1:5" x14ac:dyDescent="0.25">
      <c r="A6" s="214"/>
      <c r="B6" s="214"/>
      <c r="C6" s="214"/>
      <c r="D6" s="214"/>
      <c r="E6" s="214"/>
    </row>
    <row r="7" spans="1:5" x14ac:dyDescent="0.25">
      <c r="A7" s="125"/>
      <c r="B7" s="125"/>
      <c r="C7" s="125"/>
      <c r="D7" s="125"/>
      <c r="E7" s="125"/>
    </row>
    <row r="8" spans="1:5" x14ac:dyDescent="0.25">
      <c r="A8" s="125"/>
      <c r="B8" s="125"/>
      <c r="C8" s="125"/>
      <c r="D8" s="125"/>
      <c r="E8" s="125"/>
    </row>
    <row r="9" spans="1:5" x14ac:dyDescent="0.25">
      <c r="A9" s="125"/>
      <c r="B9" s="125"/>
      <c r="C9" s="125"/>
      <c r="D9" s="125"/>
      <c r="E9" s="125"/>
    </row>
    <row r="10" spans="1:5" x14ac:dyDescent="0.25">
      <c r="A10" s="125"/>
      <c r="B10" s="125"/>
      <c r="C10" s="125"/>
      <c r="D10" s="125"/>
      <c r="E10" s="125"/>
    </row>
    <row r="11" spans="1:5" x14ac:dyDescent="0.25">
      <c r="A11" s="125"/>
      <c r="B11" s="125"/>
      <c r="C11" s="125"/>
      <c r="D11" s="125"/>
      <c r="E11" s="128" t="s">
        <v>169</v>
      </c>
    </row>
    <row r="12" spans="1:5" x14ac:dyDescent="0.25">
      <c r="A12" s="129" t="s">
        <v>0</v>
      </c>
      <c r="B12" s="129" t="s">
        <v>1</v>
      </c>
      <c r="C12" s="129" t="s">
        <v>170</v>
      </c>
      <c r="D12" s="129" t="s">
        <v>171</v>
      </c>
      <c r="E12" s="129" t="s">
        <v>172</v>
      </c>
    </row>
    <row r="13" spans="1:5" ht="30" x14ac:dyDescent="0.25">
      <c r="A13" s="183" t="s">
        <v>157</v>
      </c>
      <c r="B13" s="184" t="s">
        <v>48</v>
      </c>
      <c r="C13" s="185">
        <v>1710000</v>
      </c>
      <c r="D13" s="185">
        <v>960000</v>
      </c>
      <c r="E13" s="185">
        <v>750000</v>
      </c>
    </row>
    <row r="14" spans="1:5" ht="23.25" customHeight="1" x14ac:dyDescent="0.25">
      <c r="A14" s="183" t="s">
        <v>173</v>
      </c>
      <c r="B14" s="184" t="s">
        <v>158</v>
      </c>
      <c r="C14" s="185"/>
      <c r="D14" s="184">
        <v>0</v>
      </c>
      <c r="E14" s="185"/>
    </row>
  </sheetData>
  <mergeCells count="3">
    <mergeCell ref="A3:E3"/>
    <mergeCell ref="A4:E4"/>
    <mergeCell ref="A6:E6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6</vt:i4>
      </vt:variant>
    </vt:vector>
  </HeadingPairs>
  <TitlesOfParts>
    <vt:vector size="6" baseType="lpstr">
      <vt:lpstr>Kiadások rovatonként</vt:lpstr>
      <vt:lpstr>Bevételek rovatonként</vt:lpstr>
      <vt:lpstr>Kiadások COFOG-ra bontva</vt:lpstr>
      <vt:lpstr>Bevételek COFOG-ra bontva</vt:lpstr>
      <vt:lpstr>Beruházások</vt:lpstr>
      <vt:lpstr>Közvetett támogatások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Penzugy2</dc:creator>
  <cp:lastModifiedBy>Admin</cp:lastModifiedBy>
  <cp:lastPrinted>2020-02-13T12:46:58Z</cp:lastPrinted>
  <dcterms:created xsi:type="dcterms:W3CDTF">2020-02-12T09:43:46Z</dcterms:created>
  <dcterms:modified xsi:type="dcterms:W3CDTF">2020-02-27T07:19:34Z</dcterms:modified>
</cp:coreProperties>
</file>