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20730" windowHeight="11760" firstSheet="5" activeTab="10"/>
  </bookViews>
  <sheets>
    <sheet name="Kiemelt ei. " sheetId="1" r:id="rId1"/>
    <sheet name="Kiadás (műk.,felhalm.)" sheetId="2" r:id="rId2"/>
    <sheet name="Bevételek (műk.,felhalm.)" sheetId="3" r:id="rId3"/>
    <sheet name="Beruházás, felújítás" sheetId="4" r:id="rId4"/>
    <sheet name="Tartalékok" sheetId="5" r:id="rId5"/>
    <sheet name="Szociális" sheetId="6" r:id="rId6"/>
    <sheet name="Átadott támogatás" sheetId="7" r:id="rId7"/>
    <sheet name="Ütemterv" sheetId="8" r:id="rId8"/>
    <sheet name="Eredménykimutatás" sheetId="9" r:id="rId9"/>
    <sheet name="Maradvány kimutatás" sheetId="10" r:id="rId10"/>
    <sheet name="Vagyonkimutatás" sheetId="11" r:id="rId11"/>
  </sheets>
  <calcPr calcId="125725"/>
</workbook>
</file>

<file path=xl/calcChain.xml><?xml version="1.0" encoding="utf-8"?>
<calcChain xmlns="http://schemas.openxmlformats.org/spreadsheetml/2006/main">
  <c r="F11" i="3"/>
  <c r="F12"/>
  <c r="F13"/>
  <c r="F14"/>
  <c r="F16"/>
  <c r="F17"/>
  <c r="F18"/>
  <c r="F19"/>
  <c r="F21"/>
  <c r="F22"/>
  <c r="F23"/>
  <c r="F26"/>
  <c r="F28"/>
  <c r="F29"/>
  <c r="F30"/>
  <c r="F10"/>
  <c r="F10" i="2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9"/>
  <c r="E11" i="1"/>
  <c r="E12"/>
  <c r="E13"/>
  <c r="E14"/>
  <c r="E15"/>
  <c r="E16"/>
  <c r="E17"/>
  <c r="E18"/>
  <c r="E19"/>
  <c r="E20"/>
  <c r="E21"/>
  <c r="E22"/>
  <c r="E23"/>
  <c r="E24"/>
  <c r="E25"/>
  <c r="E26"/>
  <c r="E27"/>
  <c r="E10"/>
  <c r="O44" i="8"/>
  <c r="O66"/>
  <c r="D66"/>
  <c r="E66"/>
  <c r="F66"/>
  <c r="G66"/>
  <c r="H66"/>
  <c r="I66"/>
  <c r="J66"/>
  <c r="K66"/>
  <c r="L66"/>
  <c r="M66"/>
  <c r="N66"/>
  <c r="C66"/>
  <c r="D51"/>
  <c r="D61" s="1"/>
  <c r="E51"/>
  <c r="E61" s="1"/>
  <c r="F51"/>
  <c r="G51"/>
  <c r="G61" s="1"/>
  <c r="H51"/>
  <c r="H61" s="1"/>
  <c r="I51"/>
  <c r="I61" s="1"/>
  <c r="J51"/>
  <c r="K51"/>
  <c r="K61" s="1"/>
  <c r="L51"/>
  <c r="L61" s="1"/>
  <c r="M51"/>
  <c r="M61" s="1"/>
  <c r="N51"/>
  <c r="N61" s="1"/>
  <c r="C51"/>
  <c r="C61" s="1"/>
  <c r="O49"/>
  <c r="O61"/>
  <c r="F61"/>
  <c r="J61"/>
  <c r="O58"/>
  <c r="O54"/>
  <c r="O60"/>
  <c r="D60"/>
  <c r="E60"/>
  <c r="F60"/>
  <c r="G60"/>
  <c r="H60"/>
  <c r="I60"/>
  <c r="J60"/>
  <c r="K60"/>
  <c r="L60"/>
  <c r="M60"/>
  <c r="N60"/>
  <c r="C60"/>
  <c r="O59"/>
  <c r="C58"/>
  <c r="C36"/>
  <c r="D40"/>
  <c r="E40"/>
  <c r="F40"/>
  <c r="G40"/>
  <c r="H40"/>
  <c r="I40"/>
  <c r="J40"/>
  <c r="K40"/>
  <c r="L40"/>
  <c r="M40"/>
  <c r="N40"/>
  <c r="C40"/>
  <c r="D36"/>
  <c r="E36"/>
  <c r="F36"/>
  <c r="G36"/>
  <c r="H36"/>
  <c r="I36"/>
  <c r="J36"/>
  <c r="K36"/>
  <c r="L36"/>
  <c r="M36"/>
  <c r="N36"/>
  <c r="D31"/>
  <c r="E31"/>
  <c r="F31"/>
  <c r="G31"/>
  <c r="H31"/>
  <c r="I31"/>
  <c r="J31"/>
  <c r="K31"/>
  <c r="L31"/>
  <c r="M31"/>
  <c r="N31"/>
  <c r="C31"/>
  <c r="D26"/>
  <c r="E26"/>
  <c r="F26"/>
  <c r="G26"/>
  <c r="H26"/>
  <c r="I26"/>
  <c r="J26"/>
  <c r="K26"/>
  <c r="L26"/>
  <c r="M26"/>
  <c r="N26"/>
  <c r="C26"/>
  <c r="E22"/>
  <c r="D22"/>
  <c r="F22"/>
  <c r="G22"/>
  <c r="H22"/>
  <c r="I22"/>
  <c r="J22"/>
  <c r="K22"/>
  <c r="L22"/>
  <c r="M22"/>
  <c r="N22"/>
  <c r="C22"/>
  <c r="D18"/>
  <c r="E18"/>
  <c r="F18"/>
  <c r="G18"/>
  <c r="H18"/>
  <c r="I18"/>
  <c r="J18"/>
  <c r="K18"/>
  <c r="L18"/>
  <c r="M18"/>
  <c r="N18"/>
  <c r="C18"/>
  <c r="D6"/>
  <c r="E6"/>
  <c r="F6"/>
  <c r="G6"/>
  <c r="H6"/>
  <c r="I6"/>
  <c r="J6"/>
  <c r="K6"/>
  <c r="L6"/>
  <c r="M6"/>
  <c r="N6"/>
  <c r="C6"/>
  <c r="D9"/>
  <c r="E9"/>
  <c r="E10" s="1"/>
  <c r="F9"/>
  <c r="F10" s="1"/>
  <c r="G9"/>
  <c r="G10" s="1"/>
  <c r="H9"/>
  <c r="H10" s="1"/>
  <c r="I9"/>
  <c r="I10" s="1"/>
  <c r="J9"/>
  <c r="J10" s="1"/>
  <c r="K9"/>
  <c r="K10" s="1"/>
  <c r="L9"/>
  <c r="L10" s="1"/>
  <c r="M9"/>
  <c r="M10" s="1"/>
  <c r="N9"/>
  <c r="N10" s="1"/>
  <c r="C9"/>
  <c r="C10" s="1"/>
  <c r="E66" i="7"/>
  <c r="D66"/>
  <c r="E43"/>
  <c r="D43"/>
  <c r="C66"/>
  <c r="C65"/>
  <c r="E65"/>
  <c r="D65"/>
  <c r="C43"/>
  <c r="E22" i="6"/>
  <c r="D22"/>
  <c r="C21"/>
  <c r="C22" s="1"/>
  <c r="E21" i="4"/>
  <c r="D21"/>
  <c r="E14"/>
  <c r="D14"/>
  <c r="C21"/>
  <c r="C14"/>
  <c r="E30" i="3"/>
  <c r="E29"/>
  <c r="D30"/>
  <c r="D29"/>
  <c r="E28"/>
  <c r="E23"/>
  <c r="E21"/>
  <c r="E16"/>
  <c r="E12"/>
  <c r="D28"/>
  <c r="D20"/>
  <c r="D21" s="1"/>
  <c r="D16"/>
  <c r="D23" s="1"/>
  <c r="D12"/>
  <c r="E40" i="2"/>
  <c r="E39"/>
  <c r="E37"/>
  <c r="E34"/>
  <c r="E26"/>
  <c r="E30"/>
  <c r="E25"/>
  <c r="E20"/>
  <c r="E17"/>
  <c r="E11"/>
  <c r="D40"/>
  <c r="D39"/>
  <c r="D37"/>
  <c r="D34"/>
  <c r="D30"/>
  <c r="D26"/>
  <c r="D25"/>
  <c r="D20"/>
  <c r="D17"/>
  <c r="D11"/>
  <c r="D27" i="1"/>
  <c r="D25"/>
  <c r="D20"/>
  <c r="D18"/>
  <c r="C18"/>
  <c r="C20" s="1"/>
  <c r="C27"/>
  <c r="C25"/>
  <c r="B25"/>
  <c r="B18"/>
  <c r="B20" s="1"/>
  <c r="E23" i="8" l="1"/>
  <c r="N42"/>
  <c r="J42"/>
  <c r="F42"/>
  <c r="H42"/>
  <c r="L42"/>
  <c r="D42"/>
  <c r="E32"/>
  <c r="K42"/>
  <c r="G42"/>
  <c r="M42"/>
  <c r="I42"/>
  <c r="E42"/>
  <c r="C42"/>
  <c r="C23"/>
  <c r="C32" s="1"/>
  <c r="L23"/>
  <c r="L32" s="1"/>
  <c r="H23"/>
  <c r="H32" s="1"/>
  <c r="M23"/>
  <c r="M32" s="1"/>
  <c r="I23"/>
  <c r="I32" s="1"/>
  <c r="D23"/>
  <c r="N23"/>
  <c r="N32" s="1"/>
  <c r="N44" s="1"/>
  <c r="J23"/>
  <c r="J32" s="1"/>
  <c r="J44" s="1"/>
  <c r="F23"/>
  <c r="F32" s="1"/>
  <c r="F44" s="1"/>
  <c r="K23"/>
  <c r="K32" s="1"/>
  <c r="K44" s="1"/>
  <c r="G23"/>
  <c r="O22"/>
  <c r="D10"/>
  <c r="H44" l="1"/>
  <c r="C44"/>
  <c r="E44"/>
  <c r="L44"/>
  <c r="M44"/>
  <c r="I44"/>
  <c r="D32"/>
  <c r="D44" s="1"/>
  <c r="G32"/>
  <c r="G44" l="1"/>
</calcChain>
</file>

<file path=xl/sharedStrings.xml><?xml version="1.0" encoding="utf-8"?>
<sst xmlns="http://schemas.openxmlformats.org/spreadsheetml/2006/main" count="1144" uniqueCount="603">
  <si>
    <t>Nemeskér  Község Önkormányzatának  2018. évi költségvetése</t>
  </si>
  <si>
    <t>Az egységes rovatrend szerint a kiemelt kiadási és bevételi jogcímek</t>
  </si>
  <si>
    <t xml:space="preserve"> </t>
  </si>
  <si>
    <t>1. sz. mell.</t>
  </si>
  <si>
    <t>Megnevezés</t>
  </si>
  <si>
    <t xml:space="preserve">Eredeti ei. </t>
  </si>
  <si>
    <t>Teljesítés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</si>
  <si>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</si>
  <si>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</si>
  <si>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</si>
  <si>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</si>
  <si>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</si>
  <si>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</si>
  <si>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</si>
  <si>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</si>
  <si>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</si>
  <si>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</si>
  <si>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</si>
  <si>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</si>
  <si>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</si>
  <si>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</si>
  <si>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</si>
  <si>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</si>
  <si>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Módosított ei. 2018.12.31.</t>
  </si>
  <si>
    <t>B6. Működési célú átvett pénzeszközök</t>
  </si>
  <si>
    <t xml:space="preserve">K8. Egyéb felhalmozási célú kiadások </t>
  </si>
  <si>
    <t>Nemeskér Község Önkormányzata 2018. évi költségvetése</t>
  </si>
  <si>
    <t xml:space="preserve">A helyi önkormányzat költségvetési mérlege közgazdasági tagolásban </t>
  </si>
  <si>
    <t>Kiadások</t>
  </si>
  <si>
    <t>2/1. sz. melléklet</t>
  </si>
  <si>
    <t>Rovat megnevezése</t>
  </si>
  <si>
    <t>Rovat-szám</t>
  </si>
  <si>
    <t xml:space="preserve">Teljesítés </t>
  </si>
  <si>
    <t xml:space="preserve">Törvény sz. illetmény </t>
  </si>
  <si>
    <t>K1101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</si>
  <si>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</si>
  <si>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</si>
  <si>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</si>
  <si>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</si>
  <si>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</si>
  <si>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</si>
  <si>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   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</si>
  <si>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</si>
  <si>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</si>
  <si>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</si>
  <si>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</si>
  <si>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</si>
  <si>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</si>
  <si>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>Különféle befizetések egyéb dologi kiadások</t>
  </si>
  <si>
    <t>K35</t>
  </si>
  <si>
    <t xml:space="preserve">Dologi kiadások </t>
  </si>
  <si>
    <t>K3</t>
  </si>
  <si>
    <t>Egyéb nem intézményi ellátások</t>
  </si>
  <si>
    <t>K48</t>
  </si>
  <si>
    <t xml:space="preserve">Ellátottak pénzbeli juttatásai </t>
  </si>
  <si>
    <t>K4</t>
  </si>
  <si>
    <t>A helyi önkormányzatok előző évi elszámolásából származó kiadások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</si>
  <si>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</si>
  <si>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</si>
  <si>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</si>
  <si>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</si>
  <si>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</si>
  <si>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</si>
  <si>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</si>
  <si>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</si>
  <si>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</si>
  <si>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</si>
  <si>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</si>
  <si>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 beszerzés</t>
  </si>
  <si>
    <t>K6041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</si>
  <si>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</si>
  <si>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</si>
  <si>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</si>
  <si>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</si>
  <si>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</si>
  <si>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</si>
  <si>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Egyéb  tárgyi eszköz felújítás</t>
  </si>
  <si>
    <t>K731</t>
  </si>
  <si>
    <t>Felújítási célú előzetesen felszámított általános forgalmi adó</t>
  </si>
  <si>
    <t>K74</t>
  </si>
  <si>
    <t xml:space="preserve">Felújítások </t>
  </si>
  <si>
    <t>K7</t>
  </si>
  <si>
    <t xml:space="preserve">Felhalmozási költségvetés előirányzat csoport </t>
  </si>
  <si>
    <t>Áh.belüli megelőlegezés visszafizetése</t>
  </si>
  <si>
    <t>K8141</t>
  </si>
  <si>
    <t xml:space="preserve">Finanszírozási kiadások </t>
  </si>
  <si>
    <t>K9</t>
  </si>
  <si>
    <t>Módosított ei.  2018.12.31.</t>
  </si>
  <si>
    <t xml:space="preserve">Családi támogatások </t>
  </si>
  <si>
    <t>K42</t>
  </si>
  <si>
    <t>K5021</t>
  </si>
  <si>
    <t>Egyéb felhalmozási kiadás háztartásoknak</t>
  </si>
  <si>
    <t>K89</t>
  </si>
  <si>
    <t>Egyéb felhalmozási cél kiadások</t>
  </si>
  <si>
    <t>K8</t>
  </si>
  <si>
    <t>Bevétel</t>
  </si>
  <si>
    <t>Rovat-
szám</t>
  </si>
  <si>
    <t xml:space="preserve">Önkormányzatok működési támogatásai </t>
  </si>
  <si>
    <t>B11</t>
  </si>
  <si>
    <t>Egyéb működési c. támogatás áh. Belülről</t>
  </si>
  <si>
    <t>B16</t>
  </si>
  <si>
    <t>Működési célú támogatások államháztartáson belülről</t>
  </si>
  <si>
    <t>B1</t>
  </si>
  <si>
    <t xml:space="preserve">Vagyoni tipusú adók </t>
  </si>
  <si>
    <t>B34</t>
  </si>
  <si>
    <t xml:space="preserve">Termékek és szolgáltatások adói </t>
  </si>
  <si>
    <t>B35</t>
  </si>
  <si>
    <t>Egyéb közhatalmi bevételek</t>
  </si>
  <si>
    <t>B36</t>
  </si>
  <si>
    <t xml:space="preserve">Közhatalmi bevételek </t>
  </si>
  <si>
    <t>B3</t>
  </si>
  <si>
    <t>Szolgáltatások ellenértéke</t>
  </si>
  <si>
    <t>B402</t>
  </si>
  <si>
    <t>Kiszámlázott áfa</t>
  </si>
  <si>
    <t>B406</t>
  </si>
  <si>
    <t>Kamatbevételek</t>
  </si>
  <si>
    <t>B408</t>
  </si>
  <si>
    <t>Egyéb működési bevétel</t>
  </si>
  <si>
    <t>B411</t>
  </si>
  <si>
    <t xml:space="preserve">Működési bevételek </t>
  </si>
  <si>
    <t>B4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</si>
  <si>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</si>
  <si>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</si>
  <si>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</si>
  <si>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</si>
  <si>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Belföldi finanszírozás bevételei </t>
  </si>
  <si>
    <t>B81</t>
  </si>
  <si>
    <t xml:space="preserve">Finanszírozási bevételek </t>
  </si>
  <si>
    <t>B7-B8</t>
  </si>
  <si>
    <t>Egyéb működési célú átvett pénzeszköz</t>
  </si>
  <si>
    <t>B6</t>
  </si>
  <si>
    <t>Államháztartáson belüli megelőlegezések</t>
  </si>
  <si>
    <t>B814</t>
  </si>
  <si>
    <t xml:space="preserve">4.sz.melléklet az    1/2018.(II.27 .) sz. önkormányzati rendelethez </t>
  </si>
  <si>
    <t>Nemeskér Község Önkormányzat  2018. évi költségvetése</t>
  </si>
  <si>
    <t xml:space="preserve">Beruházások és felújítások </t>
  </si>
  <si>
    <t xml:space="preserve">Viziközmű egyéb tárgyi eszköz beszerzés </t>
  </si>
  <si>
    <t xml:space="preserve">Útfelújítás </t>
  </si>
  <si>
    <t>K711</t>
  </si>
  <si>
    <t>Vízközmű építmény felújítás</t>
  </si>
  <si>
    <t>Módosított ei. 2019.12.31.</t>
  </si>
  <si>
    <t>Kerti fatároló Fő u. 60. műv.ház.</t>
  </si>
  <si>
    <t>Víziközmű ingatlan beruházás</t>
  </si>
  <si>
    <t>K64</t>
  </si>
  <si>
    <t>Fő utca 105-107 hrsz járdaszakasz felújítása</t>
  </si>
  <si>
    <t>Fő utca 60. sz. alatti műv.ház vizesblokk felújítás</t>
  </si>
  <si>
    <t>Vízközmű egyéb tárgyi eszköz felújítás</t>
  </si>
  <si>
    <t>K733</t>
  </si>
  <si>
    <t xml:space="preserve">Általános- és céltartalékok </t>
  </si>
  <si>
    <t>Általános tartalékok</t>
  </si>
  <si>
    <t>Céltartalékok-</t>
  </si>
  <si>
    <t>3. melléklet</t>
  </si>
  <si>
    <t>6.sz.melléklet az   1 /2018.(II.27.) önkormányzati rendelethez</t>
  </si>
  <si>
    <t>Nemeskér Község Önkormányzat 2018. évi költségvetése</t>
  </si>
  <si>
    <t xml:space="preserve">Lakosságnak juttatott támogatások, szociális, rászorultsági jellegű ellátások 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</si>
  <si>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</si>
  <si>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</si>
  <si>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</si>
  <si>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</si>
  <si>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</si>
  <si>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</si>
  <si>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</si>
  <si>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</si>
  <si>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</si>
  <si>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</si>
  <si>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</si>
  <si>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Családi  támogatások</t>
  </si>
  <si>
    <t>Eredeti ei.</t>
  </si>
  <si>
    <t>7.sz.melléklet az  1/2018.(II.27.) önkormányzati rendelethez</t>
  </si>
  <si>
    <t xml:space="preserve">Támogatások, kölcsönök nyújtása és törlesztése 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</si>
  <si>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</si>
  <si>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</si>
  <si>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</si>
  <si>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</si>
  <si>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</si>
  <si>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</si>
  <si>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</si>
  <si>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</si>
  <si>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</si>
  <si>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</si>
  <si>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</si>
  <si>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</si>
  <si>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</si>
  <si>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</si>
  <si>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</si>
  <si>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</si>
  <si>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</si>
  <si>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</si>
  <si>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</si>
  <si>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</si>
  <si>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</si>
  <si>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</si>
  <si>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</si>
  <si>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</si>
  <si>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</si>
  <si>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</si>
  <si>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</si>
  <si>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</si>
  <si>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>helyi önkormányzatok előző évi elszámolásából aódó kiadás</t>
  </si>
  <si>
    <t>K502</t>
  </si>
  <si>
    <t xml:space="preserve">non-profit gazdasági társaságnak </t>
  </si>
  <si>
    <t>Egyéb működési célú kiadások</t>
  </si>
  <si>
    <t xml:space="preserve">Előirányzat felhasználási terv 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</si>
  <si>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</si>
  <si>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</si>
  <si>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</si>
  <si>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</si>
  <si>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</si>
  <si>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</si>
  <si>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</si>
  <si>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</si>
  <si>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</si>
  <si>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</si>
  <si>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</si>
  <si>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</si>
  <si>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</si>
  <si>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Törvény sz. illetmény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</si>
  <si>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</si>
  <si>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</si>
  <si>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</si>
  <si>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</si>
  <si>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Közüzemi díjak</t>
  </si>
  <si>
    <t>K331</t>
  </si>
  <si>
    <t>Karbantartási, kisjavítási szolgáltatások</t>
  </si>
  <si>
    <t>K334</t>
  </si>
  <si>
    <t>Egyéb szolgáltatások</t>
  </si>
  <si>
    <t>K337</t>
  </si>
  <si>
    <t>Működési áfa</t>
  </si>
  <si>
    <t>K335</t>
  </si>
  <si>
    <t>Fizetendő áfa</t>
  </si>
  <si>
    <t>K352</t>
  </si>
  <si>
    <t>Egyéb dologi kiadások</t>
  </si>
  <si>
    <t>K355</t>
  </si>
  <si>
    <t>Helyi önkorm. Előző évi elszámolásából származó kiadások</t>
  </si>
  <si>
    <t>Egyéb tárgyi eszközök beszerzése, létesítése</t>
  </si>
  <si>
    <t>Ingatlan felújítás</t>
  </si>
  <si>
    <t>Rovat
száma</t>
  </si>
  <si>
    <t xml:space="preserve">Önkormányzatok működési támogatásai  </t>
  </si>
  <si>
    <t>Egyéb működési c. támoatások bevételei áh. Belülről</t>
  </si>
  <si>
    <t>Gépjárműadók</t>
  </si>
  <si>
    <t>B354</t>
  </si>
  <si>
    <t>Egyéb működési célú átvett pénzeszközök</t>
  </si>
  <si>
    <t>B63</t>
  </si>
  <si>
    <t xml:space="preserve">Működési célú átvett pénzeszközök </t>
  </si>
  <si>
    <t xml:space="preserve">Költségvetési bevételek </t>
  </si>
  <si>
    <t>B1-B7</t>
  </si>
  <si>
    <t>Előző év költségvetési maradványának igénybevétele</t>
  </si>
  <si>
    <t>B813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</si>
  <si>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</si>
  <si>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</si>
  <si>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</si>
  <si>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</si>
  <si>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>Finansízrozási bevételek</t>
  </si>
  <si>
    <t>Foglalkoztatottak személyi juttatása</t>
  </si>
  <si>
    <t>K11</t>
  </si>
  <si>
    <t>Szakmai tevékenységet segítő szolgáltatások</t>
  </si>
  <si>
    <t>K336</t>
  </si>
  <si>
    <t>Szolgáltatási kiadások</t>
  </si>
  <si>
    <t>Különféle befizetések és egyéb dologi kiadások</t>
  </si>
  <si>
    <t>Családi támogatások</t>
  </si>
  <si>
    <t>Egyéb tárgyi eszközök felújítása</t>
  </si>
  <si>
    <t>K73</t>
  </si>
  <si>
    <t>Egyéb felhalmozási célú támogatás államháztartáson kívülre</t>
  </si>
  <si>
    <t>7. melléklet</t>
  </si>
  <si>
    <t>4. melléklet</t>
  </si>
  <si>
    <t>5. melléklet</t>
  </si>
  <si>
    <t>6. melléklet</t>
  </si>
  <si>
    <t>Előző időszak</t>
  </si>
  <si>
    <t>Módosítások (+/-)</t>
  </si>
  <si>
    <t>01</t>
  </si>
  <si>
    <t>01 Közhatalmi eredményszemléletű bevételek</t>
  </si>
  <si>
    <t>02</t>
  </si>
  <si>
    <t>02 Eszközök és szolgáltatások értékesítése nettó eredményszemléletű bevételei</t>
  </si>
  <si>
    <t>04</t>
  </si>
  <si>
    <t>I Tevékenység nettó eredményszemléletű bevétele (=01+02+03)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</si>
  <si>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</si>
  <si>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</si>
  <si>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</si>
  <si>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</si>
  <si>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</si>
  <si>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</si>
  <si>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</si>
  <si>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</si>
  <si>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</si>
  <si>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</si>
  <si>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</si>
  <si>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</si>
  <si>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</si>
  <si>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</si>
  <si>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</si>
  <si>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</si>
  <si>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</si>
  <si>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</si>
  <si>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</si>
  <si>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</si>
  <si>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</si>
  <si>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</si>
  <si>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</si>
  <si>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</si>
  <si>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</si>
  <si>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</si>
  <si>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</si>
  <si>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</si>
  <si>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28</t>
  </si>
  <si>
    <t>20 Egyéb kapott (járó) kamatok és kamatjellegű eredményszemléletű bevételek</t>
  </si>
  <si>
    <t>32</t>
  </si>
  <si>
    <t>VIII Pénzügyi műveletek eredményszemléletű bevételei (=17+18+19+20+21)</t>
  </si>
  <si>
    <t>35</t>
  </si>
  <si>
    <t>24 Fizetendő kamatok és kamatjellegű ráfordítások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</si>
  <si>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</si>
  <si>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</si>
  <si>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</si>
  <si>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</si>
  <si>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</si>
  <si>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</si>
  <si>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Tárgyidőszak</t>
  </si>
  <si>
    <t xml:space="preserve">Nemeskér Község Önkormányzat </t>
  </si>
  <si>
    <t xml:space="preserve">2018. év (forintban) </t>
  </si>
  <si>
    <t xml:space="preserve"> Eredménykimutatás</t>
  </si>
  <si>
    <t>Összeg</t>
  </si>
  <si>
    <t>01        Alaptevékenység költségvetési bevételei</t>
  </si>
  <si>
    <t>02        Alaptevékenység költségvetési kiadásai</t>
  </si>
  <si>
    <t>03</t>
  </si>
  <si>
    <t>I          Alaptevékenység költségvetési egyenlege (=01-02)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</si>
  <si>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</si>
  <si>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</si>
  <si>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</si>
  <si>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</si>
  <si>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</si>
  <si>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</si>
  <si>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</si>
  <si>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</si>
  <si>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</si>
  <si>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E)        Alaptevékenység szabad maradványa (=A-D)</t>
  </si>
  <si>
    <t>Maradványkimutatás</t>
  </si>
  <si>
    <t>Nemeskér Község Önkormányzat</t>
  </si>
  <si>
    <t>Vagyonkimutatás - 2018</t>
  </si>
  <si>
    <t>Értéktípus: Forint</t>
  </si>
  <si>
    <t>Sorszám</t>
  </si>
  <si>
    <t>Előző év</t>
  </si>
  <si>
    <t>Tárgyév</t>
  </si>
  <si>
    <t>Index (%)</t>
  </si>
  <si>
    <t>1</t>
  </si>
  <si>
    <t>2</t>
  </si>
  <si>
    <t>3</t>
  </si>
  <si>
    <t>4</t>
  </si>
  <si>
    <t>5</t>
  </si>
  <si>
    <t>ESZKÖZÖK</t>
  </si>
  <si>
    <t>A/ NEMZETI VAGYONBA TARTOZÓ BEFEKTETETT ESZKÖZÖK</t>
  </si>
  <si>
    <t>A</t>
  </si>
  <si>
    <t>90 748 016</t>
  </si>
  <si>
    <t>94 826 317</t>
  </si>
  <si>
    <t>104,49</t>
  </si>
  <si>
    <t>I. IMMATERIÁLIS JAVAK</t>
  </si>
  <si>
    <t>A/I</t>
  </si>
  <si>
    <t>113 127</t>
  </si>
  <si>
    <t>84 537</t>
  </si>
  <si>
    <t>74,73</t>
  </si>
  <si>
    <t>1. Vagyoni értékű jogok</t>
  </si>
  <si>
    <t>A/I/1</t>
  </si>
  <si>
    <t/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</si>
  <si>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</si>
  <si>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</si>
  <si>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</si>
  <si>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</si>
  <si>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</si>
  <si>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</si>
  <si>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</si>
  <si>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</si>
  <si>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</si>
  <si>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</si>
  <si>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</si>
  <si>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</si>
  <si>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</si>
  <si>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</si>
  <si>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</si>
  <si>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</si>
  <si>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</si>
  <si>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</si>
  <si>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</si>
  <si>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</si>
  <si>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</si>
  <si>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</si>
  <si>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89 459 889</t>
  </si>
  <si>
    <t>93 566 780</t>
  </si>
  <si>
    <t>104,59</t>
  </si>
  <si>
    <t>1. Ingatlanok és kapcsolódó vagyoni értékű jogok</t>
  </si>
  <si>
    <t>A/II/1</t>
  </si>
  <si>
    <t>85 958 160</t>
  </si>
  <si>
    <t>89 273 640</t>
  </si>
  <si>
    <t>103,86</t>
  </si>
  <si>
    <t>A/II/1/a</t>
  </si>
  <si>
    <t>42 675 538</t>
  </si>
  <si>
    <t>43 925 225</t>
  </si>
  <si>
    <t>102,93</t>
  </si>
  <si>
    <t>A/II/1/b</t>
  </si>
  <si>
    <t>A/II/1/c</t>
  </si>
  <si>
    <t>41 680 913</t>
  </si>
  <si>
    <t>43 746 706</t>
  </si>
  <si>
    <t>104,96</t>
  </si>
  <si>
    <t>A/II/1/d</t>
  </si>
  <si>
    <t>1 601 709</t>
  </si>
  <si>
    <t>100</t>
  </si>
  <si>
    <t>2. Gépek, berendezések, felszerelések, járművek</t>
  </si>
  <si>
    <t>A/II/2</t>
  </si>
  <si>
    <t>901 729</t>
  </si>
  <si>
    <t>1 683 610</t>
  </si>
  <si>
    <t>186,71</t>
  </si>
  <si>
    <t>A/II/2/a</t>
  </si>
  <si>
    <t>A/II/2/b</t>
  </si>
  <si>
    <t>A/II/2/c</t>
  </si>
  <si>
    <t>464 582</t>
  </si>
  <si>
    <t>916 555</t>
  </si>
  <si>
    <t>197,29</t>
  </si>
  <si>
    <t>A/II/2/d</t>
  </si>
  <si>
    <t>437 147</t>
  </si>
  <si>
    <t>767 055</t>
  </si>
  <si>
    <t>175,47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</si>
  <si>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</si>
  <si>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</si>
  <si>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</si>
  <si>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</si>
  <si>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</si>
  <si>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</si>
  <si>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</si>
  <si>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</si>
  <si>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2 600 000</t>
  </si>
  <si>
    <t>2 609 530</t>
  </si>
  <si>
    <t>100,37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</si>
  <si>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</si>
  <si>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</si>
  <si>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</si>
  <si>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</si>
  <si>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</si>
  <si>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</si>
  <si>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</si>
  <si>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</si>
  <si>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</si>
  <si>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</si>
  <si>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</si>
  <si>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</si>
  <si>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1 175 000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</si>
  <si>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</si>
  <si>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</si>
  <si>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</si>
  <si>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</si>
  <si>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</si>
  <si>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</si>
  <si>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</si>
  <si>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</si>
  <si>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</si>
  <si>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</si>
  <si>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</si>
  <si>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</si>
  <si>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</si>
  <si>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</si>
  <si>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</si>
  <si>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</si>
  <si>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</si>
  <si>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</si>
  <si>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</si>
  <si>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</si>
  <si>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</si>
  <si>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</si>
  <si>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</si>
  <si>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</si>
  <si>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</si>
  <si>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</si>
  <si>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</si>
  <si>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</si>
  <si>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</si>
  <si>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</si>
  <si>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</si>
  <si>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</si>
  <si>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</si>
  <si>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</si>
  <si>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18 005 000</t>
  </si>
  <si>
    <t>I. Készletek</t>
  </si>
  <si>
    <t>B/I</t>
  </si>
  <si>
    <t>II. Értékpapírok</t>
  </si>
  <si>
    <t>B/II</t>
  </si>
  <si>
    <t>C/ PÉNZESZKÖZÖK</t>
  </si>
  <si>
    <t>C</t>
  </si>
  <si>
    <t>25 909 456</t>
  </si>
  <si>
    <t>23 037 341</t>
  </si>
  <si>
    <t>88,91</t>
  </si>
  <si>
    <t>I. Lekötött bankbetétek</t>
  </si>
  <si>
    <t>C/I</t>
  </si>
  <si>
    <t>II. Pénztárak, csekkek, betétkönyvek</t>
  </si>
  <si>
    <t>C/II</t>
  </si>
  <si>
    <t>92 245</t>
  </si>
  <si>
    <t>149 710</t>
  </si>
  <si>
    <t>162,30</t>
  </si>
  <si>
    <t>III. Forintszámlák</t>
  </si>
  <si>
    <t>C/III</t>
  </si>
  <si>
    <t>25 817 211</t>
  </si>
  <si>
    <t>22 887 631</t>
  </si>
  <si>
    <t>88,65</t>
  </si>
  <si>
    <t>IV. Devizaszámlák</t>
  </si>
  <si>
    <t>C/IV</t>
  </si>
  <si>
    <t>D/ KÖVETELÉSEK</t>
  </si>
  <si>
    <t>D</t>
  </si>
  <si>
    <t>34 337</t>
  </si>
  <si>
    <t>169 380</t>
  </si>
  <si>
    <t>493,29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</si>
  <si>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</si>
  <si>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</si>
  <si>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</si>
  <si>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</si>
  <si>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</si>
  <si>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</si>
  <si>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</si>
  <si>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</si>
  <si>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-24 000</t>
  </si>
  <si>
    <t>50 619</t>
  </si>
  <si>
    <t>-210,91</t>
  </si>
  <si>
    <t>F/ AKTÍV IDŐBELI ELHATÁROLÁSOK</t>
  </si>
  <si>
    <t>F</t>
  </si>
  <si>
    <t>353 063</t>
  </si>
  <si>
    <t>31 757</t>
  </si>
  <si>
    <t>8,99</t>
  </si>
  <si>
    <t>ESZKÖZÖK ÖSSZESEN</t>
  </si>
  <si>
    <t>A+..+F</t>
  </si>
  <si>
    <t>135 025 872</t>
  </si>
  <si>
    <t>136 120 414</t>
  </si>
  <si>
    <t>100,81</t>
  </si>
  <si>
    <t>FORRÁSOK</t>
  </si>
  <si>
    <t>G/ SAJÁT TŐKE</t>
  </si>
  <si>
    <t>G</t>
  </si>
  <si>
    <t>127 136 373</t>
  </si>
  <si>
    <t>128 410 845</t>
  </si>
  <si>
    <t>101,00</t>
  </si>
  <si>
    <t>I. Nemzeti vagyon induláskori értéke</t>
  </si>
  <si>
    <t>G/I</t>
  </si>
  <si>
    <t>94 444 667</t>
  </si>
  <si>
    <t>II. Nemzeti vagyon változásai</t>
  </si>
  <si>
    <t>G/II</t>
  </si>
  <si>
    <t>10 947 338</t>
  </si>
  <si>
    <t>III. Egyéb eszközök induláskori értéke és változásai</t>
  </si>
  <si>
    <t>G/III</t>
  </si>
  <si>
    <t>35 442 242</t>
  </si>
  <si>
    <t>IV. Felhalmozott eredmény</t>
  </si>
  <si>
    <t>G/IV</t>
  </si>
  <si>
    <t>-13 030 852</t>
  </si>
  <si>
    <t>-13 697 874</t>
  </si>
  <si>
    <t>105,12</t>
  </si>
  <si>
    <t>V. Eszközök értékhelyesbítésének forrása</t>
  </si>
  <si>
    <t>G/V</t>
  </si>
  <si>
    <t>VI. Mérleg szerinti eredmény</t>
  </si>
  <si>
    <t>G/VI</t>
  </si>
  <si>
    <t>-667 022</t>
  </si>
  <si>
    <t>1 274 472</t>
  </si>
  <si>
    <t>-191,07</t>
  </si>
  <si>
    <t>H/ KÖTELEZETTSÉGEK</t>
  </si>
  <si>
    <t>H</t>
  </si>
  <si>
    <t>4 939 499</t>
  </si>
  <si>
    <t>4 401 058</t>
  </si>
  <si>
    <t>89,10</t>
  </si>
  <si>
    <t>I. Költségvetési évben esedékes kötelezettségek</t>
  </si>
  <si>
    <t>H/I</t>
  </si>
  <si>
    <t>II. Költségvetési évet követően esedékes kötelezettségek</t>
  </si>
  <si>
    <t>H/II</t>
  </si>
  <si>
    <t>532 581</t>
  </si>
  <si>
    <t>504 925</t>
  </si>
  <si>
    <t>94,81</t>
  </si>
  <si>
    <t>III. Kötelezettség jellegű sajátos elszámolások</t>
  </si>
  <si>
    <t>H/III</t>
  </si>
  <si>
    <t>4 406 918</t>
  </si>
  <si>
    <t>3 896 133</t>
  </si>
  <si>
    <t>88,41</t>
  </si>
  <si>
    <t>I/ KINCSTÁRI SZÁMLAVEZETÉSSEL KAPCSOLATOS ELSZÁMOLÁSOK</t>
  </si>
  <si>
    <t>I</t>
  </si>
  <si>
    <t>J/ PASSZÍV IDŐBELI ELHATÁROLÁSOK (=K/1+K/2+K/3)</t>
  </si>
  <si>
    <t>J</t>
  </si>
  <si>
    <t>2 950 000</t>
  </si>
  <si>
    <t>3 308 511</t>
  </si>
  <si>
    <t>112,15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</si>
  <si>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</si>
  <si>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</si>
  <si>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</si>
  <si>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</si>
  <si>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</si>
  <si>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</si>
  <si>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</si>
  <si>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</si>
  <si>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</si>
  <si>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</si>
  <si>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</si>
  <si>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</si>
  <si>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</si>
  <si>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</si>
  <si>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</si>
  <si>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</si>
  <si>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</si>
  <si>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</si>
  <si>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</si>
  <si>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</si>
  <si>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Teljesülés %</t>
  </si>
  <si>
    <t>Teljesítés  %</t>
  </si>
  <si>
    <t>Teljesítés %</t>
  </si>
  <si>
    <t>Ft</t>
  </si>
  <si>
    <t xml:space="preserve">2/2. sz. mell. </t>
  </si>
  <si>
    <t>8.sz.melléklet az  5/2018.(V.30.) önkormányzati rendelethez</t>
  </si>
</sst>
</file>

<file path=xl/styles.xml><?xml version="1.0" encoding="utf-8"?>
<styleSheet xmlns="http://schemas.openxmlformats.org/spreadsheetml/2006/main">
  <numFmts count="4">
    <numFmt numFmtId="164" formatCode="\ ##########"/>
    <numFmt numFmtId="165" formatCode="0__"/>
    <numFmt numFmtId="166" formatCode="#&quot; &quot;?/2"/>
    <numFmt numFmtId="167" formatCode="[$-40E]yyyy/\ mmmm;@"/>
  </numFmts>
  <fonts count="5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4"/>
      <color theme="1"/>
      <name val="Times New Roman"/>
      <family val="1"/>
      <charset val="238"/>
    </font>
    <font>
      <b/>
      <i/>
      <sz val="14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u/>
      <sz val="10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b/>
      <sz val="14"/>
      <color rgb="FF000000"/>
      <name val="Times New Roman"/>
      <family val="1"/>
      <charset val="238"/>
    </font>
    <font>
      <sz val="14"/>
      <color rgb="FF000000"/>
      <name val="Calibri"/>
      <family val="2"/>
      <charset val="238"/>
    </font>
    <font>
      <sz val="10"/>
      <color indexed="8"/>
      <name val="Arial"/>
      <family val="2"/>
      <charset val="238"/>
    </font>
    <font>
      <b/>
      <i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2">
    <xf numFmtId="0" fontId="0" fillId="0" borderId="0"/>
    <xf numFmtId="0" fontId="7" fillId="0" borderId="0"/>
  </cellStyleXfs>
  <cellXfs count="285">
    <xf numFmtId="0" fontId="0" fillId="0" borderId="0" xfId="0"/>
    <xf numFmtId="0" fontId="0" fillId="0" borderId="0" xfId="0"/>
    <xf numFmtId="0" fontId="2" fillId="0" borderId="1" xfId="0" applyFont="1" applyBorder="1"/>
    <xf numFmtId="0" fontId="6" fillId="0" borderId="1" xfId="0" applyFont="1" applyBorder="1"/>
    <xf numFmtId="0" fontId="6" fillId="2" borderId="1" xfId="0" applyFont="1" applyFill="1" applyBorder="1"/>
    <xf numFmtId="3" fontId="2" fillId="0" borderId="1" xfId="0" applyNumberFormat="1" applyFont="1" applyBorder="1"/>
    <xf numFmtId="3" fontId="6" fillId="0" borderId="1" xfId="0" applyNumberFormat="1" applyFont="1" applyBorder="1"/>
    <xf numFmtId="0" fontId="18" fillId="0" borderId="1" xfId="0" applyFont="1" applyBorder="1" applyAlignment="1">
      <alignment horizontal="center" vertical="center"/>
    </xf>
    <xf numFmtId="3" fontId="19" fillId="0" borderId="1" xfId="0" applyNumberFormat="1" applyFont="1" applyBorder="1"/>
    <xf numFmtId="3" fontId="18" fillId="0" borderId="1" xfId="0" applyNumberFormat="1" applyFont="1" applyBorder="1"/>
    <xf numFmtId="3" fontId="6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/>
    </xf>
    <xf numFmtId="0" fontId="0" fillId="0" borderId="0" xfId="0"/>
    <xf numFmtId="3" fontId="19" fillId="0" borderId="1" xfId="0" applyNumberFormat="1" applyFont="1" applyBorder="1"/>
    <xf numFmtId="3" fontId="18" fillId="0" borderId="1" xfId="0" applyNumberFormat="1" applyFont="1" applyBorder="1"/>
    <xf numFmtId="3" fontId="19" fillId="0" borderId="0" xfId="0" applyNumberFormat="1" applyFont="1"/>
    <xf numFmtId="0" fontId="19" fillId="3" borderId="0" xfId="0" applyFont="1" applyFill="1"/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0" fontId="6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/>
    </xf>
    <xf numFmtId="3" fontId="6" fillId="3" borderId="1" xfId="0" applyNumberFormat="1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3" fillId="3" borderId="1" xfId="0" applyFont="1" applyFill="1" applyBorder="1"/>
    <xf numFmtId="164" fontId="14" fillId="3" borderId="1" xfId="0" applyNumberFormat="1" applyFont="1" applyFill="1" applyBorder="1" applyAlignment="1">
      <alignment vertical="center"/>
    </xf>
    <xf numFmtId="3" fontId="14" fillId="3" borderId="1" xfId="0" applyNumberFormat="1" applyFont="1" applyFill="1" applyBorder="1"/>
    <xf numFmtId="165" fontId="10" fillId="3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4" fillId="3" borderId="1" xfId="0" applyFont="1" applyFill="1" applyBorder="1"/>
    <xf numFmtId="164" fontId="2" fillId="3" borderId="1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3" fontId="16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/>
    <xf numFmtId="0" fontId="3" fillId="3" borderId="0" xfId="0" applyFont="1" applyFill="1" applyBorder="1"/>
    <xf numFmtId="3" fontId="6" fillId="3" borderId="0" xfId="0" applyNumberFormat="1" applyFont="1" applyFill="1" applyBorder="1"/>
    <xf numFmtId="0" fontId="0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19" fillId="3" borderId="0" xfId="0" applyNumberFormat="1" applyFont="1" applyFill="1"/>
    <xf numFmtId="3" fontId="20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21" fillId="0" borderId="1" xfId="0" applyNumberFormat="1" applyFont="1" applyBorder="1"/>
    <xf numFmtId="3" fontId="10" fillId="3" borderId="1" xfId="0" applyNumberFormat="1" applyFont="1" applyFill="1" applyBorder="1"/>
    <xf numFmtId="0" fontId="22" fillId="0" borderId="0" xfId="0" applyFont="1"/>
    <xf numFmtId="0" fontId="23" fillId="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3" fontId="26" fillId="0" borderId="1" xfId="0" applyNumberFormat="1" applyFont="1" applyBorder="1"/>
    <xf numFmtId="0" fontId="1" fillId="0" borderId="0" xfId="0" applyFont="1"/>
    <xf numFmtId="0" fontId="0" fillId="0" borderId="0" xfId="0"/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23" fillId="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3" fontId="19" fillId="3" borderId="1" xfId="0" applyNumberFormat="1" applyFont="1" applyFill="1" applyBorder="1"/>
    <xf numFmtId="3" fontId="18" fillId="3" borderId="1" xfId="0" applyNumberFormat="1" applyFont="1" applyFill="1" applyBorder="1"/>
    <xf numFmtId="0" fontId="1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3" fontId="18" fillId="3" borderId="1" xfId="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/>
    </xf>
    <xf numFmtId="3" fontId="25" fillId="3" borderId="1" xfId="0" applyNumberFormat="1" applyFont="1" applyFill="1" applyBorder="1"/>
    <xf numFmtId="3" fontId="25" fillId="0" borderId="1" xfId="0" applyNumberFormat="1" applyFont="1" applyBorder="1"/>
    <xf numFmtId="3" fontId="18" fillId="3" borderId="0" xfId="0" applyNumberFormat="1" applyFont="1" applyFill="1" applyBorder="1"/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19" fillId="0" borderId="1" xfId="0" applyFont="1" applyBorder="1"/>
    <xf numFmtId="0" fontId="26" fillId="0" borderId="1" xfId="0" applyFont="1" applyBorder="1"/>
    <xf numFmtId="3" fontId="19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0" fillId="0" borderId="0" xfId="0" applyFont="1"/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/>
    <xf numFmtId="3" fontId="1" fillId="0" borderId="0" xfId="0" applyNumberFormat="1" applyFont="1"/>
    <xf numFmtId="3" fontId="0" fillId="0" borderId="1" xfId="0" applyNumberFormat="1" applyBorder="1"/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3" fontId="29" fillId="0" borderId="0" xfId="0" applyNumberFormat="1" applyFont="1" applyAlignment="1">
      <alignment horizontal="center" wrapText="1"/>
    </xf>
    <xf numFmtId="0" fontId="2" fillId="0" borderId="0" xfId="0" applyFont="1"/>
    <xf numFmtId="3" fontId="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 wrapText="1"/>
    </xf>
    <xf numFmtId="0" fontId="10" fillId="0" borderId="1" xfId="0" applyFont="1" applyBorder="1"/>
    <xf numFmtId="3" fontId="1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/>
    </xf>
    <xf numFmtId="3" fontId="2" fillId="0" borderId="0" xfId="0" applyNumberFormat="1" applyFont="1" applyAlignment="1">
      <alignment horizontal="center"/>
    </xf>
    <xf numFmtId="3" fontId="18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7" fontId="31" fillId="0" borderId="1" xfId="0" applyNumberFormat="1" applyFont="1" applyBorder="1" applyAlignment="1">
      <alignment horizontal="center"/>
    </xf>
    <xf numFmtId="167" fontId="32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3" fontId="31" fillId="0" borderId="1" xfId="0" applyNumberFormat="1" applyFont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/>
    </xf>
    <xf numFmtId="3" fontId="10" fillId="0" borderId="1" xfId="0" applyNumberFormat="1" applyFont="1" applyBorder="1"/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vertical="center"/>
    </xf>
    <xf numFmtId="3" fontId="9" fillId="0" borderId="1" xfId="0" applyNumberFormat="1" applyFont="1" applyBorder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vertical="center"/>
    </xf>
    <xf numFmtId="3" fontId="9" fillId="5" borderId="1" xfId="0" applyNumberFormat="1" applyFont="1" applyFill="1" applyBorder="1"/>
    <xf numFmtId="0" fontId="6" fillId="5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/>
    </xf>
    <xf numFmtId="0" fontId="14" fillId="3" borderId="1" xfId="0" applyFont="1" applyFill="1" applyBorder="1"/>
    <xf numFmtId="3" fontId="33" fillId="3" borderId="1" xfId="0" applyNumberFormat="1" applyFont="1" applyFill="1" applyBorder="1"/>
    <xf numFmtId="0" fontId="2" fillId="0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3" fontId="9" fillId="3" borderId="1" xfId="0" applyNumberFormat="1" applyFont="1" applyFill="1" applyBorder="1"/>
    <xf numFmtId="0" fontId="6" fillId="3" borderId="1" xfId="0" applyFont="1" applyFill="1" applyBorder="1"/>
    <xf numFmtId="0" fontId="6" fillId="3" borderId="0" xfId="0" applyFont="1" applyFill="1" applyBorder="1"/>
    <xf numFmtId="3" fontId="6" fillId="0" borderId="0" xfId="0" applyNumberFormat="1" applyFont="1" applyBorder="1" applyAlignment="1">
      <alignment horizontal="right"/>
    </xf>
    <xf numFmtId="3" fontId="6" fillId="3" borderId="0" xfId="0" applyNumberFormat="1" applyFont="1" applyFill="1"/>
    <xf numFmtId="3" fontId="2" fillId="0" borderId="0" xfId="0" applyNumberFormat="1" applyFont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18" fillId="0" borderId="0" xfId="0" applyFont="1"/>
    <xf numFmtId="0" fontId="18" fillId="3" borderId="0" xfId="0" applyFont="1" applyFill="1"/>
    <xf numFmtId="0" fontId="30" fillId="3" borderId="1" xfId="0" applyFont="1" applyFill="1" applyBorder="1" applyAlignment="1">
      <alignment horizontal="left" vertical="center"/>
    </xf>
    <xf numFmtId="0" fontId="30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34" fillId="0" borderId="1" xfId="0" applyFont="1" applyFill="1" applyBorder="1" applyAlignment="1">
      <alignment horizontal="left" vertical="center" wrapText="1"/>
    </xf>
    <xf numFmtId="164" fontId="34" fillId="0" borderId="1" xfId="0" applyNumberFormat="1" applyFont="1" applyFill="1" applyBorder="1" applyAlignment="1">
      <alignment vertical="center"/>
    </xf>
    <xf numFmtId="3" fontId="35" fillId="0" borderId="1" xfId="0" applyNumberFormat="1" applyFont="1" applyBorder="1"/>
    <xf numFmtId="3" fontId="36" fillId="0" borderId="1" xfId="0" applyNumberFormat="1" applyFont="1" applyBorder="1" applyAlignment="1">
      <alignment horizontal="right"/>
    </xf>
    <xf numFmtId="3" fontId="34" fillId="0" borderId="0" xfId="0" applyNumberFormat="1" applyFont="1"/>
    <xf numFmtId="0" fontId="34" fillId="0" borderId="0" xfId="0" applyFont="1" applyAlignment="1">
      <alignment horizontal="left"/>
    </xf>
    <xf numFmtId="0" fontId="37" fillId="0" borderId="0" xfId="0" applyFont="1"/>
    <xf numFmtId="3" fontId="37" fillId="0" borderId="0" xfId="0" applyNumberFormat="1" applyFont="1"/>
    <xf numFmtId="0" fontId="38" fillId="0" borderId="1" xfId="0" applyFont="1" applyBorder="1"/>
    <xf numFmtId="3" fontId="34" fillId="0" borderId="1" xfId="0" applyNumberFormat="1" applyFont="1" applyBorder="1" applyAlignment="1">
      <alignment horizontal="right"/>
    </xf>
    <xf numFmtId="3" fontId="38" fillId="0" borderId="1" xfId="0" applyNumberFormat="1" applyFont="1" applyBorder="1"/>
    <xf numFmtId="0" fontId="38" fillId="0" borderId="0" xfId="0" applyFont="1"/>
    <xf numFmtId="3" fontId="2" fillId="3" borderId="0" xfId="0" applyNumberFormat="1" applyFont="1" applyFill="1"/>
    <xf numFmtId="0" fontId="2" fillId="3" borderId="0" xfId="0" applyFont="1" applyFill="1" applyAlignment="1">
      <alignment horizontal="left"/>
    </xf>
    <xf numFmtId="3" fontId="31" fillId="3" borderId="1" xfId="0" applyNumberFormat="1" applyFont="1" applyFill="1" applyBorder="1" applyAlignment="1">
      <alignment horizontal="right"/>
    </xf>
    <xf numFmtId="0" fontId="0" fillId="3" borderId="0" xfId="0" applyFont="1" applyFill="1"/>
    <xf numFmtId="0" fontId="2" fillId="3" borderId="1" xfId="0" applyFont="1" applyFill="1" applyBorder="1"/>
    <xf numFmtId="0" fontId="19" fillId="0" borderId="0" xfId="0" applyFont="1"/>
    <xf numFmtId="0" fontId="39" fillId="3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3" fontId="16" fillId="0" borderId="1" xfId="0" applyNumberFormat="1" applyFont="1" applyBorder="1" applyAlignment="1">
      <alignment horizontal="right" vertical="top" wrapText="1"/>
    </xf>
    <xf numFmtId="0" fontId="17" fillId="3" borderId="0" xfId="0" applyFont="1" applyFill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39" fillId="3" borderId="0" xfId="0" applyFont="1" applyFill="1" applyAlignment="1">
      <alignment horizontal="center" vertical="top" wrapText="1"/>
    </xf>
    <xf numFmtId="0" fontId="41" fillId="0" borderId="0" xfId="0" applyFont="1"/>
    <xf numFmtId="0" fontId="43" fillId="0" borderId="0" xfId="0" applyFont="1"/>
    <xf numFmtId="0" fontId="43" fillId="3" borderId="0" xfId="0" applyFont="1" applyFill="1"/>
    <xf numFmtId="0" fontId="39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left" vertical="top" wrapText="1"/>
    </xf>
    <xf numFmtId="3" fontId="39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right" vertical="top" wrapText="1"/>
    </xf>
    <xf numFmtId="0" fontId="44" fillId="0" borderId="0" xfId="0" applyFont="1"/>
    <xf numFmtId="0" fontId="45" fillId="0" borderId="0" xfId="0" applyFont="1"/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/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49" fillId="0" borderId="0" xfId="0" applyFont="1"/>
    <xf numFmtId="49" fontId="0" fillId="0" borderId="0" xfId="0" applyNumberFormat="1" applyFont="1" applyBorder="1"/>
    <xf numFmtId="49" fontId="0" fillId="0" borderId="0" xfId="0" applyNumberFormat="1" applyFont="1"/>
    <xf numFmtId="0" fontId="46" fillId="0" borderId="9" xfId="1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right" vertical="center"/>
    </xf>
    <xf numFmtId="0" fontId="0" fillId="0" borderId="12" xfId="0" applyFont="1" applyBorder="1"/>
    <xf numFmtId="0" fontId="0" fillId="0" borderId="0" xfId="0" applyFont="1" applyBorder="1"/>
    <xf numFmtId="2" fontId="19" fillId="0" borderId="1" xfId="0" applyNumberFormat="1" applyFont="1" applyBorder="1"/>
    <xf numFmtId="2" fontId="18" fillId="0" borderId="1" xfId="0" applyNumberFormat="1" applyFont="1" applyBorder="1"/>
    <xf numFmtId="2" fontId="20" fillId="0" borderId="1" xfId="0" applyNumberFormat="1" applyFont="1" applyBorder="1" applyAlignment="1">
      <alignment horizontal="center" wrapText="1"/>
    </xf>
    <xf numFmtId="2" fontId="19" fillId="0" borderId="0" xfId="0" applyNumberFormat="1" applyFont="1" applyAlignment="1">
      <alignment horizontal="right"/>
    </xf>
    <xf numFmtId="2" fontId="19" fillId="0" borderId="1" xfId="0" applyNumberFormat="1" applyFont="1" applyBorder="1" applyAlignment="1">
      <alignment horizontal="right"/>
    </xf>
    <xf numFmtId="2" fontId="18" fillId="0" borderId="1" xfId="0" applyNumberFormat="1" applyFont="1" applyBorder="1" applyAlignment="1">
      <alignment horizontal="right"/>
    </xf>
    <xf numFmtId="2" fontId="21" fillId="0" borderId="1" xfId="0" applyNumberFormat="1" applyFont="1" applyBorder="1" applyAlignment="1">
      <alignment horizontal="right"/>
    </xf>
    <xf numFmtId="2" fontId="51" fillId="0" borderId="1" xfId="0" applyNumberFormat="1" applyFont="1" applyBorder="1" applyAlignment="1">
      <alignment horizontal="right"/>
    </xf>
    <xf numFmtId="0" fontId="26" fillId="0" borderId="0" xfId="0" applyFont="1"/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8" fillId="3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3" fillId="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" fillId="3" borderId="2" xfId="0" applyFont="1" applyFill="1" applyBorder="1" applyAlignment="1"/>
    <xf numFmtId="0" fontId="0" fillId="0" borderId="2" xfId="0" applyBorder="1" applyAlignment="1"/>
    <xf numFmtId="0" fontId="23" fillId="0" borderId="0" xfId="0" applyFont="1" applyAlignment="1">
      <alignment horizontal="center"/>
    </xf>
    <xf numFmtId="166" fontId="4" fillId="3" borderId="2" xfId="0" applyNumberFormat="1" applyFont="1" applyFill="1" applyBorder="1" applyAlignment="1">
      <alignment horizontal="left"/>
    </xf>
    <xf numFmtId="166" fontId="19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2" fontId="19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0" fontId="17" fillId="3" borderId="0" xfId="0" applyFont="1" applyFill="1" applyAlignment="1">
      <alignment horizontal="center" vertical="top" wrapText="1"/>
    </xf>
    <xf numFmtId="0" fontId="18" fillId="3" borderId="0" xfId="0" applyFont="1" applyFill="1"/>
    <xf numFmtId="0" fontId="18" fillId="0" borderId="0" xfId="0" applyFont="1" applyAlignment="1">
      <alignment horizontal="center"/>
    </xf>
    <xf numFmtId="0" fontId="42" fillId="3" borderId="0" xfId="0" applyFont="1" applyFill="1" applyAlignment="1">
      <alignment horizontal="center" vertical="top" wrapText="1"/>
    </xf>
    <xf numFmtId="0" fontId="45" fillId="3" borderId="0" xfId="0" applyFont="1" applyFill="1"/>
    <xf numFmtId="0" fontId="45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49" fontId="50" fillId="0" borderId="0" xfId="1" applyNumberFormat="1" applyFont="1" applyFill="1" applyBorder="1" applyAlignment="1">
      <alignment horizontal="right"/>
    </xf>
    <xf numFmtId="49" fontId="40" fillId="0" borderId="3" xfId="1" applyNumberFormat="1" applyFont="1" applyBorder="1" applyAlignment="1">
      <alignment horizontal="center" vertical="center" wrapText="1"/>
    </xf>
    <xf numFmtId="49" fontId="40" fillId="0" borderId="4" xfId="1" applyNumberFormat="1" applyFont="1" applyBorder="1" applyAlignment="1">
      <alignment horizontal="center" vertical="center" wrapText="1"/>
    </xf>
    <xf numFmtId="49" fontId="40" fillId="0" borderId="5" xfId="1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46" fillId="0" borderId="9" xfId="1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right" vertical="center"/>
    </xf>
  </cellXfs>
  <cellStyles count="2">
    <cellStyle name="Normál" xfId="0" builtinId="0"/>
    <cellStyle name="Normal_KTRSZJ" xfId="1"/>
  </cellStyles>
  <dxfs count="2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7"/>
  <sheetViews>
    <sheetView workbookViewId="0">
      <selection activeCell="H16" sqref="H16"/>
    </sheetView>
  </sheetViews>
  <sheetFormatPr defaultRowHeight="15"/>
  <cols>
    <col min="1" max="1" width="54.5703125" customWidth="1"/>
    <col min="2" max="2" width="11.42578125" bestFit="1" customWidth="1"/>
    <col min="3" max="3" width="13.42578125" customWidth="1"/>
    <col min="4" max="4" width="11.28515625" bestFit="1" customWidth="1"/>
    <col min="5" max="5" width="13.5703125" style="193" customWidth="1"/>
  </cols>
  <sheetData>
    <row r="3" spans="1:11" ht="15.75">
      <c r="A3" s="243" t="s">
        <v>0</v>
      </c>
      <c r="B3" s="244"/>
      <c r="C3" s="245"/>
      <c r="D3" s="245"/>
      <c r="E3" s="245"/>
      <c r="F3" s="1"/>
      <c r="G3" s="1"/>
      <c r="H3" s="1"/>
      <c r="I3" s="1"/>
      <c r="J3" s="1"/>
      <c r="K3" s="1"/>
    </row>
    <row r="4" spans="1:11" ht="15.75">
      <c r="A4" s="246" t="s">
        <v>1</v>
      </c>
      <c r="B4" s="244"/>
      <c r="C4" s="247"/>
      <c r="D4" s="247"/>
      <c r="E4" s="247"/>
      <c r="F4" s="1"/>
      <c r="G4" s="1"/>
      <c r="H4" s="1"/>
      <c r="I4" s="1"/>
      <c r="J4" s="1"/>
      <c r="K4" s="1"/>
    </row>
    <row r="6" spans="1:11">
      <c r="A6" s="1"/>
      <c r="B6" s="1"/>
      <c r="C6" s="1"/>
      <c r="D6" s="1"/>
      <c r="F6" s="1"/>
      <c r="G6" s="1"/>
      <c r="H6" s="1"/>
      <c r="I6" s="1"/>
      <c r="J6" s="1"/>
      <c r="K6" s="1" t="s">
        <v>2</v>
      </c>
    </row>
    <row r="8" spans="1:11">
      <c r="A8" s="1"/>
      <c r="B8" s="1"/>
      <c r="C8" s="1"/>
      <c r="E8" s="193" t="s">
        <v>3</v>
      </c>
      <c r="F8" s="1"/>
      <c r="G8" s="1"/>
      <c r="H8" s="1"/>
      <c r="I8" s="1"/>
      <c r="J8" s="1"/>
      <c r="K8" s="1"/>
    </row>
    <row r="9" spans="1:11" ht="42.75">
      <c r="A9" s="7" t="s">
        <v>4</v>
      </c>
      <c r="B9" s="10" t="s">
        <v>5</v>
      </c>
      <c r="C9" s="11" t="s">
        <v>23</v>
      </c>
      <c r="D9" s="12" t="s">
        <v>6</v>
      </c>
      <c r="E9" s="241" t="s">
        <v>597</v>
      </c>
      <c r="F9" s="1"/>
      <c r="G9" s="1"/>
      <c r="H9" s="1"/>
      <c r="I9" s="1"/>
      <c r="J9" s="1"/>
      <c r="K9" s="1"/>
    </row>
    <row r="10" spans="1:11">
      <c r="A10" s="2" t="s">
        <v>7</v>
      </c>
      <c r="B10" s="5">
        <v>2592144</v>
      </c>
      <c r="C10" s="8">
        <v>3796682</v>
      </c>
      <c r="D10" s="8">
        <v>3728113</v>
      </c>
      <c r="E10" s="230">
        <f>SUM((D10/C10)*100)</f>
        <v>98.193975687192136</v>
      </c>
      <c r="F10" s="1"/>
      <c r="G10" s="1"/>
      <c r="H10" s="1"/>
      <c r="I10" s="1"/>
      <c r="J10" s="1"/>
      <c r="K10" s="1"/>
    </row>
    <row r="11" spans="1:11">
      <c r="A11" s="2" t="s">
        <v>8</v>
      </c>
      <c r="B11" s="5">
        <v>547968</v>
      </c>
      <c r="C11" s="8">
        <v>642154</v>
      </c>
      <c r="D11" s="8">
        <v>638870</v>
      </c>
      <c r="E11" s="230">
        <f t="shared" ref="E11:E27" si="0">SUM((D11/C11)*100)</f>
        <v>99.488596193436464</v>
      </c>
      <c r="F11" s="1"/>
      <c r="G11" s="1"/>
      <c r="H11" s="1"/>
      <c r="I11" s="1"/>
      <c r="J11" s="1"/>
      <c r="K11" s="1"/>
    </row>
    <row r="12" spans="1:11">
      <c r="A12" s="2" t="s">
        <v>9</v>
      </c>
      <c r="B12" s="5">
        <v>5132325</v>
      </c>
      <c r="C12" s="8">
        <v>7351184</v>
      </c>
      <c r="D12" s="8">
        <v>5025205</v>
      </c>
      <c r="E12" s="230">
        <f t="shared" si="0"/>
        <v>68.359124190062445</v>
      </c>
      <c r="F12" s="1"/>
      <c r="G12" s="1"/>
      <c r="H12" s="1"/>
      <c r="I12" s="1"/>
      <c r="J12" s="1"/>
      <c r="K12" s="1"/>
    </row>
    <row r="13" spans="1:11">
      <c r="A13" s="2" t="s">
        <v>10</v>
      </c>
      <c r="B13" s="5">
        <v>1436000</v>
      </c>
      <c r="C13" s="8">
        <v>1442000</v>
      </c>
      <c r="D13" s="8">
        <v>1386815</v>
      </c>
      <c r="E13" s="230">
        <f t="shared" si="0"/>
        <v>96.173023578363384</v>
      </c>
      <c r="F13" s="1"/>
      <c r="G13" s="1"/>
      <c r="H13" s="1"/>
      <c r="I13" s="1"/>
      <c r="J13" s="1"/>
      <c r="K13" s="1"/>
    </row>
    <row r="14" spans="1:11">
      <c r="A14" s="2" t="s">
        <v>11</v>
      </c>
      <c r="B14" s="5">
        <v>3987250</v>
      </c>
      <c r="C14" s="8">
        <v>1557013</v>
      </c>
      <c r="D14" s="8">
        <v>1030910</v>
      </c>
      <c r="E14" s="230">
        <f t="shared" si="0"/>
        <v>66.210750969966213</v>
      </c>
      <c r="F14" s="1"/>
      <c r="G14" s="1"/>
      <c r="H14" s="1"/>
      <c r="I14" s="1"/>
      <c r="J14" s="1"/>
      <c r="K14" s="1"/>
    </row>
    <row r="15" spans="1:11">
      <c r="A15" s="2" t="s">
        <v>12</v>
      </c>
      <c r="B15" s="5">
        <v>508000</v>
      </c>
      <c r="C15" s="8">
        <v>1712876</v>
      </c>
      <c r="D15" s="8">
        <v>1466210</v>
      </c>
      <c r="E15" s="230">
        <f t="shared" si="0"/>
        <v>85.599307830806197</v>
      </c>
      <c r="F15" s="1"/>
      <c r="G15" s="1"/>
      <c r="H15" s="1"/>
      <c r="I15" s="1"/>
      <c r="J15" s="1"/>
      <c r="K15" s="1"/>
    </row>
    <row r="16" spans="1:11">
      <c r="A16" s="2" t="s">
        <v>13</v>
      </c>
      <c r="B16" s="5">
        <v>21781513</v>
      </c>
      <c r="C16" s="8">
        <v>20537934</v>
      </c>
      <c r="D16" s="8">
        <v>6665497</v>
      </c>
      <c r="E16" s="230">
        <f t="shared" si="0"/>
        <v>32.454564319858079</v>
      </c>
      <c r="F16" s="1"/>
      <c r="G16" s="1"/>
      <c r="H16" s="1"/>
      <c r="I16" s="1"/>
      <c r="J16" s="1"/>
      <c r="K16" s="1"/>
    </row>
    <row r="17" spans="1:5" s="1" customFormat="1">
      <c r="A17" s="2" t="s">
        <v>25</v>
      </c>
      <c r="B17" s="5"/>
      <c r="C17" s="8">
        <v>200000</v>
      </c>
      <c r="D17" s="8">
        <v>100000</v>
      </c>
      <c r="E17" s="230">
        <f t="shared" si="0"/>
        <v>50</v>
      </c>
    </row>
    <row r="18" spans="1:5">
      <c r="A18" s="3" t="s">
        <v>14</v>
      </c>
      <c r="B18" s="6">
        <f>SUM(B10:B16)</f>
        <v>35985200</v>
      </c>
      <c r="C18" s="9">
        <f>SUM(C10:C17)</f>
        <v>37239843</v>
      </c>
      <c r="D18" s="9">
        <f>SUM(D10:D17)</f>
        <v>20041620</v>
      </c>
      <c r="E18" s="231">
        <f t="shared" si="0"/>
        <v>53.817681239955817</v>
      </c>
    </row>
    <row r="19" spans="1:5">
      <c r="A19" s="3" t="s">
        <v>15</v>
      </c>
      <c r="B19" s="6">
        <v>532581</v>
      </c>
      <c r="C19" s="9">
        <v>532581</v>
      </c>
      <c r="D19" s="9">
        <v>532581</v>
      </c>
      <c r="E19" s="231">
        <f t="shared" si="0"/>
        <v>100</v>
      </c>
    </row>
    <row r="20" spans="1:5">
      <c r="A20" s="4" t="s">
        <v>16</v>
      </c>
      <c r="B20" s="6">
        <f>SUM(B18:B19)</f>
        <v>36517781</v>
      </c>
      <c r="C20" s="9">
        <f>SUM(C18:C19)</f>
        <v>37772424</v>
      </c>
      <c r="D20" s="9">
        <f>SUM(D18:D19)</f>
        <v>20574201</v>
      </c>
      <c r="E20" s="231">
        <f t="shared" si="0"/>
        <v>54.468839489888175</v>
      </c>
    </row>
    <row r="21" spans="1:5">
      <c r="A21" s="2" t="s">
        <v>17</v>
      </c>
      <c r="B21" s="5">
        <v>13314513</v>
      </c>
      <c r="C21" s="8">
        <v>14488156</v>
      </c>
      <c r="D21" s="8">
        <v>14722845</v>
      </c>
      <c r="E21" s="230">
        <f t="shared" si="0"/>
        <v>101.61986798043866</v>
      </c>
    </row>
    <row r="22" spans="1:5">
      <c r="A22" s="2" t="s">
        <v>18</v>
      </c>
      <c r="B22" s="5">
        <v>1075000</v>
      </c>
      <c r="C22" s="8">
        <v>1075000</v>
      </c>
      <c r="D22" s="8">
        <v>1311435</v>
      </c>
      <c r="E22" s="230">
        <f t="shared" si="0"/>
        <v>121.9939534883721</v>
      </c>
    </row>
    <row r="23" spans="1:5">
      <c r="A23" s="2" t="s">
        <v>19</v>
      </c>
      <c r="B23" s="5">
        <v>628730</v>
      </c>
      <c r="C23" s="8">
        <v>628730</v>
      </c>
      <c r="D23" s="8">
        <v>1492666</v>
      </c>
      <c r="E23" s="230">
        <f t="shared" si="0"/>
        <v>237.40969891686413</v>
      </c>
    </row>
    <row r="24" spans="1:5" s="1" customFormat="1">
      <c r="A24" s="2" t="s">
        <v>24</v>
      </c>
      <c r="B24" s="5"/>
      <c r="C24" s="8">
        <v>81000</v>
      </c>
      <c r="D24" s="8">
        <v>181000</v>
      </c>
      <c r="E24" s="230">
        <f t="shared" si="0"/>
        <v>223.45679012345681</v>
      </c>
    </row>
    <row r="25" spans="1:5">
      <c r="A25" s="3" t="s">
        <v>20</v>
      </c>
      <c r="B25" s="6">
        <f>SUM(B21:B23)</f>
        <v>15018243</v>
      </c>
      <c r="C25" s="9">
        <f>SUM(C21:C24)</f>
        <v>16272886</v>
      </c>
      <c r="D25" s="9">
        <f>SUM(D21:D24)</f>
        <v>17707946</v>
      </c>
      <c r="E25" s="231">
        <f t="shared" si="0"/>
        <v>108.81871844981892</v>
      </c>
    </row>
    <row r="26" spans="1:5">
      <c r="A26" s="3" t="s">
        <v>21</v>
      </c>
      <c r="B26" s="6">
        <v>21499538</v>
      </c>
      <c r="C26" s="9">
        <v>21499538</v>
      </c>
      <c r="D26" s="9">
        <v>22004463</v>
      </c>
      <c r="E26" s="231">
        <f t="shared" si="0"/>
        <v>102.34853883836945</v>
      </c>
    </row>
    <row r="27" spans="1:5">
      <c r="A27" s="4" t="s">
        <v>22</v>
      </c>
      <c r="B27" s="6">
        <v>36517781</v>
      </c>
      <c r="C27" s="9">
        <f>SUM(C25:C26)</f>
        <v>37772424</v>
      </c>
      <c r="D27" s="9">
        <f>SUM(D25:D26)</f>
        <v>39712409</v>
      </c>
      <c r="E27" s="231">
        <f t="shared" si="0"/>
        <v>105.13598227108749</v>
      </c>
    </row>
  </sheetData>
  <mergeCells count="2">
    <mergeCell ref="A3:E3"/>
    <mergeCell ref="A4:E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7"/>
  <sheetViews>
    <sheetView workbookViewId="0">
      <selection activeCell="D30" sqref="D30"/>
    </sheetView>
  </sheetViews>
  <sheetFormatPr defaultRowHeight="15.75"/>
  <cols>
    <col min="1" max="1" width="6.140625" style="205" customWidth="1"/>
    <col min="2" max="2" width="53.7109375" style="205" customWidth="1"/>
    <col min="3" max="3" width="20.140625" style="205" customWidth="1"/>
    <col min="4" max="256" width="9.140625" style="205"/>
    <col min="257" max="257" width="8.140625" style="205" customWidth="1"/>
    <col min="258" max="258" width="41" style="205" customWidth="1"/>
    <col min="259" max="259" width="32.85546875" style="205" customWidth="1"/>
    <col min="260" max="512" width="9.140625" style="205"/>
    <col min="513" max="513" width="8.140625" style="205" customWidth="1"/>
    <col min="514" max="514" width="41" style="205" customWidth="1"/>
    <col min="515" max="515" width="32.85546875" style="205" customWidth="1"/>
    <col min="516" max="768" width="9.140625" style="205"/>
    <col min="769" max="769" width="8.140625" style="205" customWidth="1"/>
    <col min="770" max="770" width="41" style="205" customWidth="1"/>
    <col min="771" max="771" width="32.85546875" style="205" customWidth="1"/>
    <col min="772" max="1024" width="9.140625" style="205"/>
    <col min="1025" max="1025" width="8.140625" style="205" customWidth="1"/>
    <col min="1026" max="1026" width="41" style="205" customWidth="1"/>
    <col min="1027" max="1027" width="32.85546875" style="205" customWidth="1"/>
    <col min="1028" max="1280" width="9.140625" style="205"/>
    <col min="1281" max="1281" width="8.140625" style="205" customWidth="1"/>
    <col min="1282" max="1282" width="41" style="205" customWidth="1"/>
    <col min="1283" max="1283" width="32.85546875" style="205" customWidth="1"/>
    <col min="1284" max="1536" width="9.140625" style="205"/>
    <col min="1537" max="1537" width="8.140625" style="205" customWidth="1"/>
    <col min="1538" max="1538" width="41" style="205" customWidth="1"/>
    <col min="1539" max="1539" width="32.85546875" style="205" customWidth="1"/>
    <col min="1540" max="1792" width="9.140625" style="205"/>
    <col min="1793" max="1793" width="8.140625" style="205" customWidth="1"/>
    <col min="1794" max="1794" width="41" style="205" customWidth="1"/>
    <col min="1795" max="1795" width="32.85546875" style="205" customWidth="1"/>
    <col min="1796" max="2048" width="9.140625" style="205"/>
    <col min="2049" max="2049" width="8.140625" style="205" customWidth="1"/>
    <col min="2050" max="2050" width="41" style="205" customWidth="1"/>
    <col min="2051" max="2051" width="32.85546875" style="205" customWidth="1"/>
    <col min="2052" max="2304" width="9.140625" style="205"/>
    <col min="2305" max="2305" width="8.140625" style="205" customWidth="1"/>
    <col min="2306" max="2306" width="41" style="205" customWidth="1"/>
    <col min="2307" max="2307" width="32.85546875" style="205" customWidth="1"/>
    <col min="2308" max="2560" width="9.140625" style="205"/>
    <col min="2561" max="2561" width="8.140625" style="205" customWidth="1"/>
    <col min="2562" max="2562" width="41" style="205" customWidth="1"/>
    <col min="2563" max="2563" width="32.85546875" style="205" customWidth="1"/>
    <col min="2564" max="2816" width="9.140625" style="205"/>
    <col min="2817" max="2817" width="8.140625" style="205" customWidth="1"/>
    <col min="2818" max="2818" width="41" style="205" customWidth="1"/>
    <col min="2819" max="2819" width="32.85546875" style="205" customWidth="1"/>
    <col min="2820" max="3072" width="9.140625" style="205"/>
    <col min="3073" max="3073" width="8.140625" style="205" customWidth="1"/>
    <col min="3074" max="3074" width="41" style="205" customWidth="1"/>
    <col min="3075" max="3075" width="32.85546875" style="205" customWidth="1"/>
    <col min="3076" max="3328" width="9.140625" style="205"/>
    <col min="3329" max="3329" width="8.140625" style="205" customWidth="1"/>
    <col min="3330" max="3330" width="41" style="205" customWidth="1"/>
    <col min="3331" max="3331" width="32.85546875" style="205" customWidth="1"/>
    <col min="3332" max="3584" width="9.140625" style="205"/>
    <col min="3585" max="3585" width="8.140625" style="205" customWidth="1"/>
    <col min="3586" max="3586" width="41" style="205" customWidth="1"/>
    <col min="3587" max="3587" width="32.85546875" style="205" customWidth="1"/>
    <col min="3588" max="3840" width="9.140625" style="205"/>
    <col min="3841" max="3841" width="8.140625" style="205" customWidth="1"/>
    <col min="3842" max="3842" width="41" style="205" customWidth="1"/>
    <col min="3843" max="3843" width="32.85546875" style="205" customWidth="1"/>
    <col min="3844" max="4096" width="9.140625" style="205"/>
    <col min="4097" max="4097" width="8.140625" style="205" customWidth="1"/>
    <col min="4098" max="4098" width="41" style="205" customWidth="1"/>
    <col min="4099" max="4099" width="32.85546875" style="205" customWidth="1"/>
    <col min="4100" max="4352" width="9.140625" style="205"/>
    <col min="4353" max="4353" width="8.140625" style="205" customWidth="1"/>
    <col min="4354" max="4354" width="41" style="205" customWidth="1"/>
    <col min="4355" max="4355" width="32.85546875" style="205" customWidth="1"/>
    <col min="4356" max="4608" width="9.140625" style="205"/>
    <col min="4609" max="4609" width="8.140625" style="205" customWidth="1"/>
    <col min="4610" max="4610" width="41" style="205" customWidth="1"/>
    <col min="4611" max="4611" width="32.85546875" style="205" customWidth="1"/>
    <col min="4612" max="4864" width="9.140625" style="205"/>
    <col min="4865" max="4865" width="8.140625" style="205" customWidth="1"/>
    <col min="4866" max="4866" width="41" style="205" customWidth="1"/>
    <col min="4867" max="4867" width="32.85546875" style="205" customWidth="1"/>
    <col min="4868" max="5120" width="9.140625" style="205"/>
    <col min="5121" max="5121" width="8.140625" style="205" customWidth="1"/>
    <col min="5122" max="5122" width="41" style="205" customWidth="1"/>
    <col min="5123" max="5123" width="32.85546875" style="205" customWidth="1"/>
    <col min="5124" max="5376" width="9.140625" style="205"/>
    <col min="5377" max="5377" width="8.140625" style="205" customWidth="1"/>
    <col min="5378" max="5378" width="41" style="205" customWidth="1"/>
    <col min="5379" max="5379" width="32.85546875" style="205" customWidth="1"/>
    <col min="5380" max="5632" width="9.140625" style="205"/>
    <col min="5633" max="5633" width="8.140625" style="205" customWidth="1"/>
    <col min="5634" max="5634" width="41" style="205" customWidth="1"/>
    <col min="5635" max="5635" width="32.85546875" style="205" customWidth="1"/>
    <col min="5636" max="5888" width="9.140625" style="205"/>
    <col min="5889" max="5889" width="8.140625" style="205" customWidth="1"/>
    <col min="5890" max="5890" width="41" style="205" customWidth="1"/>
    <col min="5891" max="5891" width="32.85546875" style="205" customWidth="1"/>
    <col min="5892" max="6144" width="9.140625" style="205"/>
    <col min="6145" max="6145" width="8.140625" style="205" customWidth="1"/>
    <col min="6146" max="6146" width="41" style="205" customWidth="1"/>
    <col min="6147" max="6147" width="32.85546875" style="205" customWidth="1"/>
    <col min="6148" max="6400" width="9.140625" style="205"/>
    <col min="6401" max="6401" width="8.140625" style="205" customWidth="1"/>
    <col min="6402" max="6402" width="41" style="205" customWidth="1"/>
    <col min="6403" max="6403" width="32.85546875" style="205" customWidth="1"/>
    <col min="6404" max="6656" width="9.140625" style="205"/>
    <col min="6657" max="6657" width="8.140625" style="205" customWidth="1"/>
    <col min="6658" max="6658" width="41" style="205" customWidth="1"/>
    <col min="6659" max="6659" width="32.85546875" style="205" customWidth="1"/>
    <col min="6660" max="6912" width="9.140625" style="205"/>
    <col min="6913" max="6913" width="8.140625" style="205" customWidth="1"/>
    <col min="6914" max="6914" width="41" style="205" customWidth="1"/>
    <col min="6915" max="6915" width="32.85546875" style="205" customWidth="1"/>
    <col min="6916" max="7168" width="9.140625" style="205"/>
    <col min="7169" max="7169" width="8.140625" style="205" customWidth="1"/>
    <col min="7170" max="7170" width="41" style="205" customWidth="1"/>
    <col min="7171" max="7171" width="32.85546875" style="205" customWidth="1"/>
    <col min="7172" max="7424" width="9.140625" style="205"/>
    <col min="7425" max="7425" width="8.140625" style="205" customWidth="1"/>
    <col min="7426" max="7426" width="41" style="205" customWidth="1"/>
    <col min="7427" max="7427" width="32.85546875" style="205" customWidth="1"/>
    <col min="7428" max="7680" width="9.140625" style="205"/>
    <col min="7681" max="7681" width="8.140625" style="205" customWidth="1"/>
    <col min="7682" max="7682" width="41" style="205" customWidth="1"/>
    <col min="7683" max="7683" width="32.85546875" style="205" customWidth="1"/>
    <col min="7684" max="7936" width="9.140625" style="205"/>
    <col min="7937" max="7937" width="8.140625" style="205" customWidth="1"/>
    <col min="7938" max="7938" width="41" style="205" customWidth="1"/>
    <col min="7939" max="7939" width="32.85546875" style="205" customWidth="1"/>
    <col min="7940" max="8192" width="9.140625" style="205"/>
    <col min="8193" max="8193" width="8.140625" style="205" customWidth="1"/>
    <col min="8194" max="8194" width="41" style="205" customWidth="1"/>
    <col min="8195" max="8195" width="32.85546875" style="205" customWidth="1"/>
    <col min="8196" max="8448" width="9.140625" style="205"/>
    <col min="8449" max="8449" width="8.140625" style="205" customWidth="1"/>
    <col min="8450" max="8450" width="41" style="205" customWidth="1"/>
    <col min="8451" max="8451" width="32.85546875" style="205" customWidth="1"/>
    <col min="8452" max="8704" width="9.140625" style="205"/>
    <col min="8705" max="8705" width="8.140625" style="205" customWidth="1"/>
    <col min="8706" max="8706" width="41" style="205" customWidth="1"/>
    <col min="8707" max="8707" width="32.85546875" style="205" customWidth="1"/>
    <col min="8708" max="8960" width="9.140625" style="205"/>
    <col min="8961" max="8961" width="8.140625" style="205" customWidth="1"/>
    <col min="8962" max="8962" width="41" style="205" customWidth="1"/>
    <col min="8963" max="8963" width="32.85546875" style="205" customWidth="1"/>
    <col min="8964" max="9216" width="9.140625" style="205"/>
    <col min="9217" max="9217" width="8.140625" style="205" customWidth="1"/>
    <col min="9218" max="9218" width="41" style="205" customWidth="1"/>
    <col min="9219" max="9219" width="32.85546875" style="205" customWidth="1"/>
    <col min="9220" max="9472" width="9.140625" style="205"/>
    <col min="9473" max="9473" width="8.140625" style="205" customWidth="1"/>
    <col min="9474" max="9474" width="41" style="205" customWidth="1"/>
    <col min="9475" max="9475" width="32.85546875" style="205" customWidth="1"/>
    <col min="9476" max="9728" width="9.140625" style="205"/>
    <col min="9729" max="9729" width="8.140625" style="205" customWidth="1"/>
    <col min="9730" max="9730" width="41" style="205" customWidth="1"/>
    <col min="9731" max="9731" width="32.85546875" style="205" customWidth="1"/>
    <col min="9732" max="9984" width="9.140625" style="205"/>
    <col min="9985" max="9985" width="8.140625" style="205" customWidth="1"/>
    <col min="9986" max="9986" width="41" style="205" customWidth="1"/>
    <col min="9987" max="9987" width="32.85546875" style="205" customWidth="1"/>
    <col min="9988" max="10240" width="9.140625" style="205"/>
    <col min="10241" max="10241" width="8.140625" style="205" customWidth="1"/>
    <col min="10242" max="10242" width="41" style="205" customWidth="1"/>
    <col min="10243" max="10243" width="32.85546875" style="205" customWidth="1"/>
    <col min="10244" max="10496" width="9.140625" style="205"/>
    <col min="10497" max="10497" width="8.140625" style="205" customWidth="1"/>
    <col min="10498" max="10498" width="41" style="205" customWidth="1"/>
    <col min="10499" max="10499" width="32.85546875" style="205" customWidth="1"/>
    <col min="10500" max="10752" width="9.140625" style="205"/>
    <col min="10753" max="10753" width="8.140625" style="205" customWidth="1"/>
    <col min="10754" max="10754" width="41" style="205" customWidth="1"/>
    <col min="10755" max="10755" width="32.85546875" style="205" customWidth="1"/>
    <col min="10756" max="11008" width="9.140625" style="205"/>
    <col min="11009" max="11009" width="8.140625" style="205" customWidth="1"/>
    <col min="11010" max="11010" width="41" style="205" customWidth="1"/>
    <col min="11011" max="11011" width="32.85546875" style="205" customWidth="1"/>
    <col min="11012" max="11264" width="9.140625" style="205"/>
    <col min="11265" max="11265" width="8.140625" style="205" customWidth="1"/>
    <col min="11266" max="11266" width="41" style="205" customWidth="1"/>
    <col min="11267" max="11267" width="32.85546875" style="205" customWidth="1"/>
    <col min="11268" max="11520" width="9.140625" style="205"/>
    <col min="11521" max="11521" width="8.140625" style="205" customWidth="1"/>
    <col min="11522" max="11522" width="41" style="205" customWidth="1"/>
    <col min="11523" max="11523" width="32.85546875" style="205" customWidth="1"/>
    <col min="11524" max="11776" width="9.140625" style="205"/>
    <col min="11777" max="11777" width="8.140625" style="205" customWidth="1"/>
    <col min="11778" max="11778" width="41" style="205" customWidth="1"/>
    <col min="11779" max="11779" width="32.85546875" style="205" customWidth="1"/>
    <col min="11780" max="12032" width="9.140625" style="205"/>
    <col min="12033" max="12033" width="8.140625" style="205" customWidth="1"/>
    <col min="12034" max="12034" width="41" style="205" customWidth="1"/>
    <col min="12035" max="12035" width="32.85546875" style="205" customWidth="1"/>
    <col min="12036" max="12288" width="9.140625" style="205"/>
    <col min="12289" max="12289" width="8.140625" style="205" customWidth="1"/>
    <col min="12290" max="12290" width="41" style="205" customWidth="1"/>
    <col min="12291" max="12291" width="32.85546875" style="205" customWidth="1"/>
    <col min="12292" max="12544" width="9.140625" style="205"/>
    <col min="12545" max="12545" width="8.140625" style="205" customWidth="1"/>
    <col min="12546" max="12546" width="41" style="205" customWidth="1"/>
    <col min="12547" max="12547" width="32.85546875" style="205" customWidth="1"/>
    <col min="12548" max="12800" width="9.140625" style="205"/>
    <col min="12801" max="12801" width="8.140625" style="205" customWidth="1"/>
    <col min="12802" max="12802" width="41" style="205" customWidth="1"/>
    <col min="12803" max="12803" width="32.85546875" style="205" customWidth="1"/>
    <col min="12804" max="13056" width="9.140625" style="205"/>
    <col min="13057" max="13057" width="8.140625" style="205" customWidth="1"/>
    <col min="13058" max="13058" width="41" style="205" customWidth="1"/>
    <col min="13059" max="13059" width="32.85546875" style="205" customWidth="1"/>
    <col min="13060" max="13312" width="9.140625" style="205"/>
    <col min="13313" max="13313" width="8.140625" style="205" customWidth="1"/>
    <col min="13314" max="13314" width="41" style="205" customWidth="1"/>
    <col min="13315" max="13315" width="32.85546875" style="205" customWidth="1"/>
    <col min="13316" max="13568" width="9.140625" style="205"/>
    <col min="13569" max="13569" width="8.140625" style="205" customWidth="1"/>
    <col min="13570" max="13570" width="41" style="205" customWidth="1"/>
    <col min="13571" max="13571" width="32.85546875" style="205" customWidth="1"/>
    <col min="13572" max="13824" width="9.140625" style="205"/>
    <col min="13825" max="13825" width="8.140625" style="205" customWidth="1"/>
    <col min="13826" max="13826" width="41" style="205" customWidth="1"/>
    <col min="13827" max="13827" width="32.85546875" style="205" customWidth="1"/>
    <col min="13828" max="14080" width="9.140625" style="205"/>
    <col min="14081" max="14081" width="8.140625" style="205" customWidth="1"/>
    <col min="14082" max="14082" width="41" style="205" customWidth="1"/>
    <col min="14083" max="14083" width="32.85546875" style="205" customWidth="1"/>
    <col min="14084" max="14336" width="9.140625" style="205"/>
    <col min="14337" max="14337" width="8.140625" style="205" customWidth="1"/>
    <col min="14338" max="14338" width="41" style="205" customWidth="1"/>
    <col min="14339" max="14339" width="32.85546875" style="205" customWidth="1"/>
    <col min="14340" max="14592" width="9.140625" style="205"/>
    <col min="14593" max="14593" width="8.140625" style="205" customWidth="1"/>
    <col min="14594" max="14594" width="41" style="205" customWidth="1"/>
    <col min="14595" max="14595" width="32.85546875" style="205" customWidth="1"/>
    <col min="14596" max="14848" width="9.140625" style="205"/>
    <col min="14849" max="14849" width="8.140625" style="205" customWidth="1"/>
    <col min="14850" max="14850" width="41" style="205" customWidth="1"/>
    <col min="14851" max="14851" width="32.85546875" style="205" customWidth="1"/>
    <col min="14852" max="15104" width="9.140625" style="205"/>
    <col min="15105" max="15105" width="8.140625" style="205" customWidth="1"/>
    <col min="15106" max="15106" width="41" style="205" customWidth="1"/>
    <col min="15107" max="15107" width="32.85546875" style="205" customWidth="1"/>
    <col min="15108" max="15360" width="9.140625" style="205"/>
    <col min="15361" max="15361" width="8.140625" style="205" customWidth="1"/>
    <col min="15362" max="15362" width="41" style="205" customWidth="1"/>
    <col min="15363" max="15363" width="32.85546875" style="205" customWidth="1"/>
    <col min="15364" max="15616" width="9.140625" style="205"/>
    <col min="15617" max="15617" width="8.140625" style="205" customWidth="1"/>
    <col min="15618" max="15618" width="41" style="205" customWidth="1"/>
    <col min="15619" max="15619" width="32.85546875" style="205" customWidth="1"/>
    <col min="15620" max="15872" width="9.140625" style="205"/>
    <col min="15873" max="15873" width="8.140625" style="205" customWidth="1"/>
    <col min="15874" max="15874" width="41" style="205" customWidth="1"/>
    <col min="15875" max="15875" width="32.85546875" style="205" customWidth="1"/>
    <col min="15876" max="16128" width="9.140625" style="205"/>
    <col min="16129" max="16129" width="8.140625" style="205" customWidth="1"/>
    <col min="16130" max="16130" width="41" style="205" customWidth="1"/>
    <col min="16131" max="16131" width="32.85546875" style="205" customWidth="1"/>
    <col min="16132" max="16384" width="9.140625" style="205"/>
  </cols>
  <sheetData>
    <row r="2" spans="1:10" s="214" customFormat="1" ht="19.5" customHeight="1">
      <c r="A2" s="271" t="s">
        <v>316</v>
      </c>
      <c r="B2" s="271"/>
      <c r="C2" s="271"/>
    </row>
    <row r="3" spans="1:10" s="214" customFormat="1" ht="18.75">
      <c r="A3" s="271" t="s">
        <v>317</v>
      </c>
      <c r="B3" s="271"/>
      <c r="C3" s="271"/>
    </row>
    <row r="4" spans="1:10" s="204" customFormat="1" ht="18.75"/>
    <row r="5" spans="1:10" s="214" customFormat="1" ht="18.75">
      <c r="A5" s="269" t="s">
        <v>334</v>
      </c>
      <c r="B5" s="270"/>
      <c r="C5" s="270"/>
    </row>
    <row r="6" spans="1:10">
      <c r="A6" s="203"/>
      <c r="B6" s="206"/>
      <c r="C6" s="206"/>
    </row>
    <row r="7" spans="1:10">
      <c r="A7" s="203"/>
      <c r="B7" s="206"/>
      <c r="C7" s="206"/>
    </row>
    <row r="8" spans="1:10" ht="21" customHeight="1">
      <c r="A8" s="194"/>
      <c r="B8" s="202" t="s">
        <v>4</v>
      </c>
      <c r="C8" s="202" t="s">
        <v>319</v>
      </c>
    </row>
    <row r="9" spans="1:10">
      <c r="A9" s="207" t="s">
        <v>269</v>
      </c>
      <c r="B9" s="208" t="s">
        <v>320</v>
      </c>
      <c r="C9" s="209">
        <v>17707946</v>
      </c>
    </row>
    <row r="10" spans="1:10">
      <c r="A10" s="207" t="s">
        <v>271</v>
      </c>
      <c r="B10" s="208" t="s">
        <v>321</v>
      </c>
      <c r="C10" s="209">
        <v>20041620</v>
      </c>
    </row>
    <row r="11" spans="1:10" ht="31.5">
      <c r="A11" s="210" t="s">
        <v>322</v>
      </c>
      <c r="B11" s="211" t="s">
        <v>323</v>
      </c>
      <c r="C11" s="212">
        <v>-2333674</v>
      </c>
    </row>
    <row r="12" spans="1:10">
      <c r="A12" s="207" t="s">
        <v>273</v>
      </c>
      <c r="B12" s="208" t="s">
        <v>324</v>
      </c>
      <c r="C12" s="209">
        <v>22004463</v>
      </c>
    </row>
    <row r="13" spans="1:10">
      <c r="A13" s="207" t="s">
        <v>325</v>
      </c>
      <c r="B13" s="208" t="s">
        <v>326</v>
      </c>
      <c r="C13" s="209">
        <v>532581</v>
      </c>
      <c r="J13" s="213"/>
    </row>
    <row r="14" spans="1:10" ht="31.5">
      <c r="A14" s="210" t="s">
        <v>327</v>
      </c>
      <c r="B14" s="211" t="s">
        <v>328</v>
      </c>
      <c r="C14" s="212">
        <v>21471882</v>
      </c>
    </row>
    <row r="15" spans="1:10">
      <c r="A15" s="210" t="s">
        <v>329</v>
      </c>
      <c r="B15" s="211" t="s">
        <v>330</v>
      </c>
      <c r="C15" s="212">
        <v>19138208</v>
      </c>
    </row>
    <row r="16" spans="1:10">
      <c r="A16" s="210" t="s">
        <v>331</v>
      </c>
      <c r="B16" s="211" t="s">
        <v>332</v>
      </c>
      <c r="C16" s="212">
        <v>19138208</v>
      </c>
    </row>
    <row r="17" spans="1:3">
      <c r="A17" s="210" t="s">
        <v>287</v>
      </c>
      <c r="B17" s="211" t="s">
        <v>333</v>
      </c>
      <c r="C17" s="212">
        <v>19138208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20"/>
  <sheetViews>
    <sheetView tabSelected="1" workbookViewId="0">
      <selection activeCell="AY18" sqref="AY18"/>
    </sheetView>
  </sheetViews>
  <sheetFormatPr defaultColWidth="9" defaultRowHeight="15"/>
  <cols>
    <col min="1" max="1" width="48.140625" style="107" customWidth="1"/>
    <col min="2" max="6" width="3.28515625" style="107" hidden="1" customWidth="1"/>
    <col min="7" max="7" width="3.85546875" style="107" hidden="1" customWidth="1"/>
    <col min="8" max="10" width="3.28515625" style="107" hidden="1" customWidth="1"/>
    <col min="11" max="11" width="8" style="107" customWidth="1"/>
    <col min="12" max="12" width="3.85546875" style="107" hidden="1" customWidth="1"/>
    <col min="13" max="13" width="3.28515625" style="107" hidden="1" customWidth="1"/>
    <col min="14" max="14" width="3.42578125" style="107" hidden="1" customWidth="1"/>
    <col min="15" max="15" width="13.7109375" style="107" customWidth="1"/>
    <col min="16" max="18" width="3.28515625" style="107" hidden="1" customWidth="1"/>
    <col min="19" max="19" width="2" style="107" hidden="1" customWidth="1"/>
    <col min="20" max="20" width="3.28515625" style="107" hidden="1" customWidth="1"/>
    <col min="21" max="21" width="12.85546875" style="107" customWidth="1"/>
    <col min="22" max="23" width="3.28515625" style="107" hidden="1" customWidth="1"/>
    <col min="24" max="24" width="2.42578125" style="107" hidden="1" customWidth="1"/>
    <col min="25" max="26" width="3.28515625" style="107" hidden="1" customWidth="1"/>
    <col min="27" max="27" width="16" style="229" customWidth="1"/>
    <col min="28" max="29" width="3.28515625" style="107" hidden="1" customWidth="1"/>
    <col min="30" max="30" width="3" style="107" hidden="1" customWidth="1"/>
    <col min="31" max="33" width="3.28515625" style="107" hidden="1" customWidth="1"/>
    <col min="34" max="47" width="3.28515625" style="107" customWidth="1"/>
    <col min="48" max="256" width="9" style="107"/>
    <col min="257" max="257" width="7.140625" style="107" customWidth="1"/>
    <col min="258" max="262" width="3.28515625" style="107" customWidth="1"/>
    <col min="263" max="263" width="3.85546875" style="107" customWidth="1"/>
    <col min="264" max="267" width="3.28515625" style="107" customWidth="1"/>
    <col min="268" max="268" width="3.85546875" style="107" customWidth="1"/>
    <col min="269" max="303" width="3.28515625" style="107" customWidth="1"/>
    <col min="304" max="512" width="9" style="107"/>
    <col min="513" max="513" width="7.140625" style="107" customWidth="1"/>
    <col min="514" max="518" width="3.28515625" style="107" customWidth="1"/>
    <col min="519" max="519" width="3.85546875" style="107" customWidth="1"/>
    <col min="520" max="523" width="3.28515625" style="107" customWidth="1"/>
    <col min="524" max="524" width="3.85546875" style="107" customWidth="1"/>
    <col min="525" max="559" width="3.28515625" style="107" customWidth="1"/>
    <col min="560" max="768" width="9" style="107"/>
    <col min="769" max="769" width="7.140625" style="107" customWidth="1"/>
    <col min="770" max="774" width="3.28515625" style="107" customWidth="1"/>
    <col min="775" max="775" width="3.85546875" style="107" customWidth="1"/>
    <col min="776" max="779" width="3.28515625" style="107" customWidth="1"/>
    <col min="780" max="780" width="3.85546875" style="107" customWidth="1"/>
    <col min="781" max="815" width="3.28515625" style="107" customWidth="1"/>
    <col min="816" max="1024" width="9" style="107"/>
    <col min="1025" max="1025" width="7.140625" style="107" customWidth="1"/>
    <col min="1026" max="1030" width="3.28515625" style="107" customWidth="1"/>
    <col min="1031" max="1031" width="3.85546875" style="107" customWidth="1"/>
    <col min="1032" max="1035" width="3.28515625" style="107" customWidth="1"/>
    <col min="1036" max="1036" width="3.85546875" style="107" customWidth="1"/>
    <col min="1037" max="1071" width="3.28515625" style="107" customWidth="1"/>
    <col min="1072" max="1280" width="9" style="107"/>
    <col min="1281" max="1281" width="7.140625" style="107" customWidth="1"/>
    <col min="1282" max="1286" width="3.28515625" style="107" customWidth="1"/>
    <col min="1287" max="1287" width="3.85546875" style="107" customWidth="1"/>
    <col min="1288" max="1291" width="3.28515625" style="107" customWidth="1"/>
    <col min="1292" max="1292" width="3.85546875" style="107" customWidth="1"/>
    <col min="1293" max="1327" width="3.28515625" style="107" customWidth="1"/>
    <col min="1328" max="1536" width="9" style="107"/>
    <col min="1537" max="1537" width="7.140625" style="107" customWidth="1"/>
    <col min="1538" max="1542" width="3.28515625" style="107" customWidth="1"/>
    <col min="1543" max="1543" width="3.85546875" style="107" customWidth="1"/>
    <col min="1544" max="1547" width="3.28515625" style="107" customWidth="1"/>
    <col min="1548" max="1548" width="3.85546875" style="107" customWidth="1"/>
    <col min="1549" max="1583" width="3.28515625" style="107" customWidth="1"/>
    <col min="1584" max="1792" width="9" style="107"/>
    <col min="1793" max="1793" width="7.140625" style="107" customWidth="1"/>
    <col min="1794" max="1798" width="3.28515625" style="107" customWidth="1"/>
    <col min="1799" max="1799" width="3.85546875" style="107" customWidth="1"/>
    <col min="1800" max="1803" width="3.28515625" style="107" customWidth="1"/>
    <col min="1804" max="1804" width="3.85546875" style="107" customWidth="1"/>
    <col min="1805" max="1839" width="3.28515625" style="107" customWidth="1"/>
    <col min="1840" max="2048" width="9" style="107"/>
    <col min="2049" max="2049" width="7.140625" style="107" customWidth="1"/>
    <col min="2050" max="2054" width="3.28515625" style="107" customWidth="1"/>
    <col min="2055" max="2055" width="3.85546875" style="107" customWidth="1"/>
    <col min="2056" max="2059" width="3.28515625" style="107" customWidth="1"/>
    <col min="2060" max="2060" width="3.85546875" style="107" customWidth="1"/>
    <col min="2061" max="2095" width="3.28515625" style="107" customWidth="1"/>
    <col min="2096" max="2304" width="9" style="107"/>
    <col min="2305" max="2305" width="7.140625" style="107" customWidth="1"/>
    <col min="2306" max="2310" width="3.28515625" style="107" customWidth="1"/>
    <col min="2311" max="2311" width="3.85546875" style="107" customWidth="1"/>
    <col min="2312" max="2315" width="3.28515625" style="107" customWidth="1"/>
    <col min="2316" max="2316" width="3.85546875" style="107" customWidth="1"/>
    <col min="2317" max="2351" width="3.28515625" style="107" customWidth="1"/>
    <col min="2352" max="2560" width="9" style="107"/>
    <col min="2561" max="2561" width="7.140625" style="107" customWidth="1"/>
    <col min="2562" max="2566" width="3.28515625" style="107" customWidth="1"/>
    <col min="2567" max="2567" width="3.85546875" style="107" customWidth="1"/>
    <col min="2568" max="2571" width="3.28515625" style="107" customWidth="1"/>
    <col min="2572" max="2572" width="3.85546875" style="107" customWidth="1"/>
    <col min="2573" max="2607" width="3.28515625" style="107" customWidth="1"/>
    <col min="2608" max="2816" width="9" style="107"/>
    <col min="2817" max="2817" width="7.140625" style="107" customWidth="1"/>
    <col min="2818" max="2822" width="3.28515625" style="107" customWidth="1"/>
    <col min="2823" max="2823" width="3.85546875" style="107" customWidth="1"/>
    <col min="2824" max="2827" width="3.28515625" style="107" customWidth="1"/>
    <col min="2828" max="2828" width="3.85546875" style="107" customWidth="1"/>
    <col min="2829" max="2863" width="3.28515625" style="107" customWidth="1"/>
    <col min="2864" max="3072" width="9" style="107"/>
    <col min="3073" max="3073" width="7.140625" style="107" customWidth="1"/>
    <col min="3074" max="3078" width="3.28515625" style="107" customWidth="1"/>
    <col min="3079" max="3079" width="3.85546875" style="107" customWidth="1"/>
    <col min="3080" max="3083" width="3.28515625" style="107" customWidth="1"/>
    <col min="3084" max="3084" width="3.85546875" style="107" customWidth="1"/>
    <col min="3085" max="3119" width="3.28515625" style="107" customWidth="1"/>
    <col min="3120" max="3328" width="9" style="107"/>
    <col min="3329" max="3329" width="7.140625" style="107" customWidth="1"/>
    <col min="3330" max="3334" width="3.28515625" style="107" customWidth="1"/>
    <col min="3335" max="3335" width="3.85546875" style="107" customWidth="1"/>
    <col min="3336" max="3339" width="3.28515625" style="107" customWidth="1"/>
    <col min="3340" max="3340" width="3.85546875" style="107" customWidth="1"/>
    <col min="3341" max="3375" width="3.28515625" style="107" customWidth="1"/>
    <col min="3376" max="3584" width="9" style="107"/>
    <col min="3585" max="3585" width="7.140625" style="107" customWidth="1"/>
    <col min="3586" max="3590" width="3.28515625" style="107" customWidth="1"/>
    <col min="3591" max="3591" width="3.85546875" style="107" customWidth="1"/>
    <col min="3592" max="3595" width="3.28515625" style="107" customWidth="1"/>
    <col min="3596" max="3596" width="3.85546875" style="107" customWidth="1"/>
    <col min="3597" max="3631" width="3.28515625" style="107" customWidth="1"/>
    <col min="3632" max="3840" width="9" style="107"/>
    <col min="3841" max="3841" width="7.140625" style="107" customWidth="1"/>
    <col min="3842" max="3846" width="3.28515625" style="107" customWidth="1"/>
    <col min="3847" max="3847" width="3.85546875" style="107" customWidth="1"/>
    <col min="3848" max="3851" width="3.28515625" style="107" customWidth="1"/>
    <col min="3852" max="3852" width="3.85546875" style="107" customWidth="1"/>
    <col min="3853" max="3887" width="3.28515625" style="107" customWidth="1"/>
    <col min="3888" max="4096" width="9" style="107"/>
    <col min="4097" max="4097" width="7.140625" style="107" customWidth="1"/>
    <col min="4098" max="4102" width="3.28515625" style="107" customWidth="1"/>
    <col min="4103" max="4103" width="3.85546875" style="107" customWidth="1"/>
    <col min="4104" max="4107" width="3.28515625" style="107" customWidth="1"/>
    <col min="4108" max="4108" width="3.85546875" style="107" customWidth="1"/>
    <col min="4109" max="4143" width="3.28515625" style="107" customWidth="1"/>
    <col min="4144" max="4352" width="9" style="107"/>
    <col min="4353" max="4353" width="7.140625" style="107" customWidth="1"/>
    <col min="4354" max="4358" width="3.28515625" style="107" customWidth="1"/>
    <col min="4359" max="4359" width="3.85546875" style="107" customWidth="1"/>
    <col min="4360" max="4363" width="3.28515625" style="107" customWidth="1"/>
    <col min="4364" max="4364" width="3.85546875" style="107" customWidth="1"/>
    <col min="4365" max="4399" width="3.28515625" style="107" customWidth="1"/>
    <col min="4400" max="4608" width="9" style="107"/>
    <col min="4609" max="4609" width="7.140625" style="107" customWidth="1"/>
    <col min="4610" max="4614" width="3.28515625" style="107" customWidth="1"/>
    <col min="4615" max="4615" width="3.85546875" style="107" customWidth="1"/>
    <col min="4616" max="4619" width="3.28515625" style="107" customWidth="1"/>
    <col min="4620" max="4620" width="3.85546875" style="107" customWidth="1"/>
    <col min="4621" max="4655" width="3.28515625" style="107" customWidth="1"/>
    <col min="4656" max="4864" width="9" style="107"/>
    <col min="4865" max="4865" width="7.140625" style="107" customWidth="1"/>
    <col min="4866" max="4870" width="3.28515625" style="107" customWidth="1"/>
    <col min="4871" max="4871" width="3.85546875" style="107" customWidth="1"/>
    <col min="4872" max="4875" width="3.28515625" style="107" customWidth="1"/>
    <col min="4876" max="4876" width="3.85546875" style="107" customWidth="1"/>
    <col min="4877" max="4911" width="3.28515625" style="107" customWidth="1"/>
    <col min="4912" max="5120" width="9" style="107"/>
    <col min="5121" max="5121" width="7.140625" style="107" customWidth="1"/>
    <col min="5122" max="5126" width="3.28515625" style="107" customWidth="1"/>
    <col min="5127" max="5127" width="3.85546875" style="107" customWidth="1"/>
    <col min="5128" max="5131" width="3.28515625" style="107" customWidth="1"/>
    <col min="5132" max="5132" width="3.85546875" style="107" customWidth="1"/>
    <col min="5133" max="5167" width="3.28515625" style="107" customWidth="1"/>
    <col min="5168" max="5376" width="9" style="107"/>
    <col min="5377" max="5377" width="7.140625" style="107" customWidth="1"/>
    <col min="5378" max="5382" width="3.28515625" style="107" customWidth="1"/>
    <col min="5383" max="5383" width="3.85546875" style="107" customWidth="1"/>
    <col min="5384" max="5387" width="3.28515625" style="107" customWidth="1"/>
    <col min="5388" max="5388" width="3.85546875" style="107" customWidth="1"/>
    <col min="5389" max="5423" width="3.28515625" style="107" customWidth="1"/>
    <col min="5424" max="5632" width="9" style="107"/>
    <col min="5633" max="5633" width="7.140625" style="107" customWidth="1"/>
    <col min="5634" max="5638" width="3.28515625" style="107" customWidth="1"/>
    <col min="5639" max="5639" width="3.85546875" style="107" customWidth="1"/>
    <col min="5640" max="5643" width="3.28515625" style="107" customWidth="1"/>
    <col min="5644" max="5644" width="3.85546875" style="107" customWidth="1"/>
    <col min="5645" max="5679" width="3.28515625" style="107" customWidth="1"/>
    <col min="5680" max="5888" width="9" style="107"/>
    <col min="5889" max="5889" width="7.140625" style="107" customWidth="1"/>
    <col min="5890" max="5894" width="3.28515625" style="107" customWidth="1"/>
    <col min="5895" max="5895" width="3.85546875" style="107" customWidth="1"/>
    <col min="5896" max="5899" width="3.28515625" style="107" customWidth="1"/>
    <col min="5900" max="5900" width="3.85546875" style="107" customWidth="1"/>
    <col min="5901" max="5935" width="3.28515625" style="107" customWidth="1"/>
    <col min="5936" max="6144" width="9" style="107"/>
    <col min="6145" max="6145" width="7.140625" style="107" customWidth="1"/>
    <col min="6146" max="6150" width="3.28515625" style="107" customWidth="1"/>
    <col min="6151" max="6151" width="3.85546875" style="107" customWidth="1"/>
    <col min="6152" max="6155" width="3.28515625" style="107" customWidth="1"/>
    <col min="6156" max="6156" width="3.85546875" style="107" customWidth="1"/>
    <col min="6157" max="6191" width="3.28515625" style="107" customWidth="1"/>
    <col min="6192" max="6400" width="9" style="107"/>
    <col min="6401" max="6401" width="7.140625" style="107" customWidth="1"/>
    <col min="6402" max="6406" width="3.28515625" style="107" customWidth="1"/>
    <col min="6407" max="6407" width="3.85546875" style="107" customWidth="1"/>
    <col min="6408" max="6411" width="3.28515625" style="107" customWidth="1"/>
    <col min="6412" max="6412" width="3.85546875" style="107" customWidth="1"/>
    <col min="6413" max="6447" width="3.28515625" style="107" customWidth="1"/>
    <col min="6448" max="6656" width="9" style="107"/>
    <col min="6657" max="6657" width="7.140625" style="107" customWidth="1"/>
    <col min="6658" max="6662" width="3.28515625" style="107" customWidth="1"/>
    <col min="6663" max="6663" width="3.85546875" style="107" customWidth="1"/>
    <col min="6664" max="6667" width="3.28515625" style="107" customWidth="1"/>
    <col min="6668" max="6668" width="3.85546875" style="107" customWidth="1"/>
    <col min="6669" max="6703" width="3.28515625" style="107" customWidth="1"/>
    <col min="6704" max="6912" width="9" style="107"/>
    <col min="6913" max="6913" width="7.140625" style="107" customWidth="1"/>
    <col min="6914" max="6918" width="3.28515625" style="107" customWidth="1"/>
    <col min="6919" max="6919" width="3.85546875" style="107" customWidth="1"/>
    <col min="6920" max="6923" width="3.28515625" style="107" customWidth="1"/>
    <col min="6924" max="6924" width="3.85546875" style="107" customWidth="1"/>
    <col min="6925" max="6959" width="3.28515625" style="107" customWidth="1"/>
    <col min="6960" max="7168" width="9" style="107"/>
    <col min="7169" max="7169" width="7.140625" style="107" customWidth="1"/>
    <col min="7170" max="7174" width="3.28515625" style="107" customWidth="1"/>
    <col min="7175" max="7175" width="3.85546875" style="107" customWidth="1"/>
    <col min="7176" max="7179" width="3.28515625" style="107" customWidth="1"/>
    <col min="7180" max="7180" width="3.85546875" style="107" customWidth="1"/>
    <col min="7181" max="7215" width="3.28515625" style="107" customWidth="1"/>
    <col min="7216" max="7424" width="9" style="107"/>
    <col min="7425" max="7425" width="7.140625" style="107" customWidth="1"/>
    <col min="7426" max="7430" width="3.28515625" style="107" customWidth="1"/>
    <col min="7431" max="7431" width="3.85546875" style="107" customWidth="1"/>
    <col min="7432" max="7435" width="3.28515625" style="107" customWidth="1"/>
    <col min="7436" max="7436" width="3.85546875" style="107" customWidth="1"/>
    <col min="7437" max="7471" width="3.28515625" style="107" customWidth="1"/>
    <col min="7472" max="7680" width="9" style="107"/>
    <col min="7681" max="7681" width="7.140625" style="107" customWidth="1"/>
    <col min="7682" max="7686" width="3.28515625" style="107" customWidth="1"/>
    <col min="7687" max="7687" width="3.85546875" style="107" customWidth="1"/>
    <col min="7688" max="7691" width="3.28515625" style="107" customWidth="1"/>
    <col min="7692" max="7692" width="3.85546875" style="107" customWidth="1"/>
    <col min="7693" max="7727" width="3.28515625" style="107" customWidth="1"/>
    <col min="7728" max="7936" width="9" style="107"/>
    <col min="7937" max="7937" width="7.140625" style="107" customWidth="1"/>
    <col min="7938" max="7942" width="3.28515625" style="107" customWidth="1"/>
    <col min="7943" max="7943" width="3.85546875" style="107" customWidth="1"/>
    <col min="7944" max="7947" width="3.28515625" style="107" customWidth="1"/>
    <col min="7948" max="7948" width="3.85546875" style="107" customWidth="1"/>
    <col min="7949" max="7983" width="3.28515625" style="107" customWidth="1"/>
    <col min="7984" max="8192" width="9" style="107"/>
    <col min="8193" max="8193" width="7.140625" style="107" customWidth="1"/>
    <col min="8194" max="8198" width="3.28515625" style="107" customWidth="1"/>
    <col min="8199" max="8199" width="3.85546875" style="107" customWidth="1"/>
    <col min="8200" max="8203" width="3.28515625" style="107" customWidth="1"/>
    <col min="8204" max="8204" width="3.85546875" style="107" customWidth="1"/>
    <col min="8205" max="8239" width="3.28515625" style="107" customWidth="1"/>
    <col min="8240" max="8448" width="9" style="107"/>
    <col min="8449" max="8449" width="7.140625" style="107" customWidth="1"/>
    <col min="8450" max="8454" width="3.28515625" style="107" customWidth="1"/>
    <col min="8455" max="8455" width="3.85546875" style="107" customWidth="1"/>
    <col min="8456" max="8459" width="3.28515625" style="107" customWidth="1"/>
    <col min="8460" max="8460" width="3.85546875" style="107" customWidth="1"/>
    <col min="8461" max="8495" width="3.28515625" style="107" customWidth="1"/>
    <col min="8496" max="8704" width="9" style="107"/>
    <col min="8705" max="8705" width="7.140625" style="107" customWidth="1"/>
    <col min="8706" max="8710" width="3.28515625" style="107" customWidth="1"/>
    <col min="8711" max="8711" width="3.85546875" style="107" customWidth="1"/>
    <col min="8712" max="8715" width="3.28515625" style="107" customWidth="1"/>
    <col min="8716" max="8716" width="3.85546875" style="107" customWidth="1"/>
    <col min="8717" max="8751" width="3.28515625" style="107" customWidth="1"/>
    <col min="8752" max="8960" width="9" style="107"/>
    <col min="8961" max="8961" width="7.140625" style="107" customWidth="1"/>
    <col min="8962" max="8966" width="3.28515625" style="107" customWidth="1"/>
    <col min="8967" max="8967" width="3.85546875" style="107" customWidth="1"/>
    <col min="8968" max="8971" width="3.28515625" style="107" customWidth="1"/>
    <col min="8972" max="8972" width="3.85546875" style="107" customWidth="1"/>
    <col min="8973" max="9007" width="3.28515625" style="107" customWidth="1"/>
    <col min="9008" max="9216" width="9" style="107"/>
    <col min="9217" max="9217" width="7.140625" style="107" customWidth="1"/>
    <col min="9218" max="9222" width="3.28515625" style="107" customWidth="1"/>
    <col min="9223" max="9223" width="3.85546875" style="107" customWidth="1"/>
    <col min="9224" max="9227" width="3.28515625" style="107" customWidth="1"/>
    <col min="9228" max="9228" width="3.85546875" style="107" customWidth="1"/>
    <col min="9229" max="9263" width="3.28515625" style="107" customWidth="1"/>
    <col min="9264" max="9472" width="9" style="107"/>
    <col min="9473" max="9473" width="7.140625" style="107" customWidth="1"/>
    <col min="9474" max="9478" width="3.28515625" style="107" customWidth="1"/>
    <col min="9479" max="9479" width="3.85546875" style="107" customWidth="1"/>
    <col min="9480" max="9483" width="3.28515625" style="107" customWidth="1"/>
    <col min="9484" max="9484" width="3.85546875" style="107" customWidth="1"/>
    <col min="9485" max="9519" width="3.28515625" style="107" customWidth="1"/>
    <col min="9520" max="9728" width="9" style="107"/>
    <col min="9729" max="9729" width="7.140625" style="107" customWidth="1"/>
    <col min="9730" max="9734" width="3.28515625" style="107" customWidth="1"/>
    <col min="9735" max="9735" width="3.85546875" style="107" customWidth="1"/>
    <col min="9736" max="9739" width="3.28515625" style="107" customWidth="1"/>
    <col min="9740" max="9740" width="3.85546875" style="107" customWidth="1"/>
    <col min="9741" max="9775" width="3.28515625" style="107" customWidth="1"/>
    <col min="9776" max="9984" width="9" style="107"/>
    <col min="9985" max="9985" width="7.140625" style="107" customWidth="1"/>
    <col min="9986" max="9990" width="3.28515625" style="107" customWidth="1"/>
    <col min="9991" max="9991" width="3.85546875" style="107" customWidth="1"/>
    <col min="9992" max="9995" width="3.28515625" style="107" customWidth="1"/>
    <col min="9996" max="9996" width="3.85546875" style="107" customWidth="1"/>
    <col min="9997" max="10031" width="3.28515625" style="107" customWidth="1"/>
    <col min="10032" max="10240" width="9" style="107"/>
    <col min="10241" max="10241" width="7.140625" style="107" customWidth="1"/>
    <col min="10242" max="10246" width="3.28515625" style="107" customWidth="1"/>
    <col min="10247" max="10247" width="3.85546875" style="107" customWidth="1"/>
    <col min="10248" max="10251" width="3.28515625" style="107" customWidth="1"/>
    <col min="10252" max="10252" width="3.85546875" style="107" customWidth="1"/>
    <col min="10253" max="10287" width="3.28515625" style="107" customWidth="1"/>
    <col min="10288" max="10496" width="9" style="107"/>
    <col min="10497" max="10497" width="7.140625" style="107" customWidth="1"/>
    <col min="10498" max="10502" width="3.28515625" style="107" customWidth="1"/>
    <col min="10503" max="10503" width="3.85546875" style="107" customWidth="1"/>
    <col min="10504" max="10507" width="3.28515625" style="107" customWidth="1"/>
    <col min="10508" max="10508" width="3.85546875" style="107" customWidth="1"/>
    <col min="10509" max="10543" width="3.28515625" style="107" customWidth="1"/>
    <col min="10544" max="10752" width="9" style="107"/>
    <col min="10753" max="10753" width="7.140625" style="107" customWidth="1"/>
    <col min="10754" max="10758" width="3.28515625" style="107" customWidth="1"/>
    <col min="10759" max="10759" width="3.85546875" style="107" customWidth="1"/>
    <col min="10760" max="10763" width="3.28515625" style="107" customWidth="1"/>
    <col min="10764" max="10764" width="3.85546875" style="107" customWidth="1"/>
    <col min="10765" max="10799" width="3.28515625" style="107" customWidth="1"/>
    <col min="10800" max="11008" width="9" style="107"/>
    <col min="11009" max="11009" width="7.140625" style="107" customWidth="1"/>
    <col min="11010" max="11014" width="3.28515625" style="107" customWidth="1"/>
    <col min="11015" max="11015" width="3.85546875" style="107" customWidth="1"/>
    <col min="11016" max="11019" width="3.28515625" style="107" customWidth="1"/>
    <col min="11020" max="11020" width="3.85546875" style="107" customWidth="1"/>
    <col min="11021" max="11055" width="3.28515625" style="107" customWidth="1"/>
    <col min="11056" max="11264" width="9" style="107"/>
    <col min="11265" max="11265" width="7.140625" style="107" customWidth="1"/>
    <col min="11266" max="11270" width="3.28515625" style="107" customWidth="1"/>
    <col min="11271" max="11271" width="3.85546875" style="107" customWidth="1"/>
    <col min="11272" max="11275" width="3.28515625" style="107" customWidth="1"/>
    <col min="11276" max="11276" width="3.85546875" style="107" customWidth="1"/>
    <col min="11277" max="11311" width="3.28515625" style="107" customWidth="1"/>
    <col min="11312" max="11520" width="9" style="107"/>
    <col min="11521" max="11521" width="7.140625" style="107" customWidth="1"/>
    <col min="11522" max="11526" width="3.28515625" style="107" customWidth="1"/>
    <col min="11527" max="11527" width="3.85546875" style="107" customWidth="1"/>
    <col min="11528" max="11531" width="3.28515625" style="107" customWidth="1"/>
    <col min="11532" max="11532" width="3.85546875" style="107" customWidth="1"/>
    <col min="11533" max="11567" width="3.28515625" style="107" customWidth="1"/>
    <col min="11568" max="11776" width="9" style="107"/>
    <col min="11777" max="11777" width="7.140625" style="107" customWidth="1"/>
    <col min="11778" max="11782" width="3.28515625" style="107" customWidth="1"/>
    <col min="11783" max="11783" width="3.85546875" style="107" customWidth="1"/>
    <col min="11784" max="11787" width="3.28515625" style="107" customWidth="1"/>
    <col min="11788" max="11788" width="3.85546875" style="107" customWidth="1"/>
    <col min="11789" max="11823" width="3.28515625" style="107" customWidth="1"/>
    <col min="11824" max="12032" width="9" style="107"/>
    <col min="12033" max="12033" width="7.140625" style="107" customWidth="1"/>
    <col min="12034" max="12038" width="3.28515625" style="107" customWidth="1"/>
    <col min="12039" max="12039" width="3.85546875" style="107" customWidth="1"/>
    <col min="12040" max="12043" width="3.28515625" style="107" customWidth="1"/>
    <col min="12044" max="12044" width="3.85546875" style="107" customWidth="1"/>
    <col min="12045" max="12079" width="3.28515625" style="107" customWidth="1"/>
    <col min="12080" max="12288" width="9" style="107"/>
    <col min="12289" max="12289" width="7.140625" style="107" customWidth="1"/>
    <col min="12290" max="12294" width="3.28515625" style="107" customWidth="1"/>
    <col min="12295" max="12295" width="3.85546875" style="107" customWidth="1"/>
    <col min="12296" max="12299" width="3.28515625" style="107" customWidth="1"/>
    <col min="12300" max="12300" width="3.85546875" style="107" customWidth="1"/>
    <col min="12301" max="12335" width="3.28515625" style="107" customWidth="1"/>
    <col min="12336" max="12544" width="9" style="107"/>
    <col min="12545" max="12545" width="7.140625" style="107" customWidth="1"/>
    <col min="12546" max="12550" width="3.28515625" style="107" customWidth="1"/>
    <col min="12551" max="12551" width="3.85546875" style="107" customWidth="1"/>
    <col min="12552" max="12555" width="3.28515625" style="107" customWidth="1"/>
    <col min="12556" max="12556" width="3.85546875" style="107" customWidth="1"/>
    <col min="12557" max="12591" width="3.28515625" style="107" customWidth="1"/>
    <col min="12592" max="12800" width="9" style="107"/>
    <col min="12801" max="12801" width="7.140625" style="107" customWidth="1"/>
    <col min="12802" max="12806" width="3.28515625" style="107" customWidth="1"/>
    <col min="12807" max="12807" width="3.85546875" style="107" customWidth="1"/>
    <col min="12808" max="12811" width="3.28515625" style="107" customWidth="1"/>
    <col min="12812" max="12812" width="3.85546875" style="107" customWidth="1"/>
    <col min="12813" max="12847" width="3.28515625" style="107" customWidth="1"/>
    <col min="12848" max="13056" width="9" style="107"/>
    <col min="13057" max="13057" width="7.140625" style="107" customWidth="1"/>
    <col min="13058" max="13062" width="3.28515625" style="107" customWidth="1"/>
    <col min="13063" max="13063" width="3.85546875" style="107" customWidth="1"/>
    <col min="13064" max="13067" width="3.28515625" style="107" customWidth="1"/>
    <col min="13068" max="13068" width="3.85546875" style="107" customWidth="1"/>
    <col min="13069" max="13103" width="3.28515625" style="107" customWidth="1"/>
    <col min="13104" max="13312" width="9" style="107"/>
    <col min="13313" max="13313" width="7.140625" style="107" customWidth="1"/>
    <col min="13314" max="13318" width="3.28515625" style="107" customWidth="1"/>
    <col min="13319" max="13319" width="3.85546875" style="107" customWidth="1"/>
    <col min="13320" max="13323" width="3.28515625" style="107" customWidth="1"/>
    <col min="13324" max="13324" width="3.85546875" style="107" customWidth="1"/>
    <col min="13325" max="13359" width="3.28515625" style="107" customWidth="1"/>
    <col min="13360" max="13568" width="9" style="107"/>
    <col min="13569" max="13569" width="7.140625" style="107" customWidth="1"/>
    <col min="13570" max="13574" width="3.28515625" style="107" customWidth="1"/>
    <col min="13575" max="13575" width="3.85546875" style="107" customWidth="1"/>
    <col min="13576" max="13579" width="3.28515625" style="107" customWidth="1"/>
    <col min="13580" max="13580" width="3.85546875" style="107" customWidth="1"/>
    <col min="13581" max="13615" width="3.28515625" style="107" customWidth="1"/>
    <col min="13616" max="13824" width="9" style="107"/>
    <col min="13825" max="13825" width="7.140625" style="107" customWidth="1"/>
    <col min="13826" max="13830" width="3.28515625" style="107" customWidth="1"/>
    <col min="13831" max="13831" width="3.85546875" style="107" customWidth="1"/>
    <col min="13832" max="13835" width="3.28515625" style="107" customWidth="1"/>
    <col min="13836" max="13836" width="3.85546875" style="107" customWidth="1"/>
    <col min="13837" max="13871" width="3.28515625" style="107" customWidth="1"/>
    <col min="13872" max="14080" width="9" style="107"/>
    <col min="14081" max="14081" width="7.140625" style="107" customWidth="1"/>
    <col min="14082" max="14086" width="3.28515625" style="107" customWidth="1"/>
    <col min="14087" max="14087" width="3.85546875" style="107" customWidth="1"/>
    <col min="14088" max="14091" width="3.28515625" style="107" customWidth="1"/>
    <col min="14092" max="14092" width="3.85546875" style="107" customWidth="1"/>
    <col min="14093" max="14127" width="3.28515625" style="107" customWidth="1"/>
    <col min="14128" max="14336" width="9" style="107"/>
    <col min="14337" max="14337" width="7.140625" style="107" customWidth="1"/>
    <col min="14338" max="14342" width="3.28515625" style="107" customWidth="1"/>
    <col min="14343" max="14343" width="3.85546875" style="107" customWidth="1"/>
    <col min="14344" max="14347" width="3.28515625" style="107" customWidth="1"/>
    <col min="14348" max="14348" width="3.85546875" style="107" customWidth="1"/>
    <col min="14349" max="14383" width="3.28515625" style="107" customWidth="1"/>
    <col min="14384" max="14592" width="9" style="107"/>
    <col min="14593" max="14593" width="7.140625" style="107" customWidth="1"/>
    <col min="14594" max="14598" width="3.28515625" style="107" customWidth="1"/>
    <col min="14599" max="14599" width="3.85546875" style="107" customWidth="1"/>
    <col min="14600" max="14603" width="3.28515625" style="107" customWidth="1"/>
    <col min="14604" max="14604" width="3.85546875" style="107" customWidth="1"/>
    <col min="14605" max="14639" width="3.28515625" style="107" customWidth="1"/>
    <col min="14640" max="14848" width="9" style="107"/>
    <col min="14849" max="14849" width="7.140625" style="107" customWidth="1"/>
    <col min="14850" max="14854" width="3.28515625" style="107" customWidth="1"/>
    <col min="14855" max="14855" width="3.85546875" style="107" customWidth="1"/>
    <col min="14856" max="14859" width="3.28515625" style="107" customWidth="1"/>
    <col min="14860" max="14860" width="3.85546875" style="107" customWidth="1"/>
    <col min="14861" max="14895" width="3.28515625" style="107" customWidth="1"/>
    <col min="14896" max="15104" width="9" style="107"/>
    <col min="15105" max="15105" width="7.140625" style="107" customWidth="1"/>
    <col min="15106" max="15110" width="3.28515625" style="107" customWidth="1"/>
    <col min="15111" max="15111" width="3.85546875" style="107" customWidth="1"/>
    <col min="15112" max="15115" width="3.28515625" style="107" customWidth="1"/>
    <col min="15116" max="15116" width="3.85546875" style="107" customWidth="1"/>
    <col min="15117" max="15151" width="3.28515625" style="107" customWidth="1"/>
    <col min="15152" max="15360" width="9" style="107"/>
    <col min="15361" max="15361" width="7.140625" style="107" customWidth="1"/>
    <col min="15362" max="15366" width="3.28515625" style="107" customWidth="1"/>
    <col min="15367" max="15367" width="3.85546875" style="107" customWidth="1"/>
    <col min="15368" max="15371" width="3.28515625" style="107" customWidth="1"/>
    <col min="15372" max="15372" width="3.85546875" style="107" customWidth="1"/>
    <col min="15373" max="15407" width="3.28515625" style="107" customWidth="1"/>
    <col min="15408" max="15616" width="9" style="107"/>
    <col min="15617" max="15617" width="7.140625" style="107" customWidth="1"/>
    <col min="15618" max="15622" width="3.28515625" style="107" customWidth="1"/>
    <col min="15623" max="15623" width="3.85546875" style="107" customWidth="1"/>
    <col min="15624" max="15627" width="3.28515625" style="107" customWidth="1"/>
    <col min="15628" max="15628" width="3.85546875" style="107" customWidth="1"/>
    <col min="15629" max="15663" width="3.28515625" style="107" customWidth="1"/>
    <col min="15664" max="15872" width="9" style="107"/>
    <col min="15873" max="15873" width="7.140625" style="107" customWidth="1"/>
    <col min="15874" max="15878" width="3.28515625" style="107" customWidth="1"/>
    <col min="15879" max="15879" width="3.85546875" style="107" customWidth="1"/>
    <col min="15880" max="15883" width="3.28515625" style="107" customWidth="1"/>
    <col min="15884" max="15884" width="3.85546875" style="107" customWidth="1"/>
    <col min="15885" max="15919" width="3.28515625" style="107" customWidth="1"/>
    <col min="15920" max="16128" width="9" style="107"/>
    <col min="16129" max="16129" width="7.140625" style="107" customWidth="1"/>
    <col min="16130" max="16134" width="3.28515625" style="107" customWidth="1"/>
    <col min="16135" max="16135" width="3.85546875" style="107" customWidth="1"/>
    <col min="16136" max="16139" width="3.28515625" style="107" customWidth="1"/>
    <col min="16140" max="16140" width="3.85546875" style="107" customWidth="1"/>
    <col min="16141" max="16175" width="3.28515625" style="107" customWidth="1"/>
    <col min="16176" max="16384" width="9" style="107"/>
  </cols>
  <sheetData>
    <row r="1" spans="1:48" s="217" customFormat="1" ht="20.25">
      <c r="A1" s="258" t="s">
        <v>602</v>
      </c>
      <c r="B1" s="258"/>
      <c r="C1" s="258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15"/>
      <c r="AC1" s="215"/>
      <c r="AD1" s="215"/>
      <c r="AE1" s="215"/>
      <c r="AF1" s="215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</row>
    <row r="2" spans="1:48" s="221" customFormat="1" ht="18.75">
      <c r="A2" s="272" t="s">
        <v>335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9"/>
      <c r="AT2" s="219"/>
      <c r="AU2" s="220"/>
    </row>
    <row r="3" spans="1:48" s="222" customFormat="1" ht="18.75">
      <c r="A3" s="274" t="s">
        <v>336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</row>
    <row r="4" spans="1:48" ht="15.75" thickBot="1">
      <c r="A4" s="275" t="s">
        <v>337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R4" s="223"/>
      <c r="AS4" s="223"/>
      <c r="AT4" s="223"/>
      <c r="AU4" s="223"/>
      <c r="AV4" s="224"/>
    </row>
    <row r="5" spans="1:48" ht="16.5" thickTop="1" thickBot="1">
      <c r="A5" s="276" t="s">
        <v>4</v>
      </c>
      <c r="B5" s="276"/>
      <c r="C5" s="276"/>
      <c r="D5" s="276"/>
      <c r="E5" s="276"/>
      <c r="F5" s="276"/>
      <c r="G5" s="276"/>
      <c r="H5" s="276"/>
      <c r="I5" s="276"/>
      <c r="J5" s="276"/>
      <c r="K5" s="277" t="s">
        <v>338</v>
      </c>
      <c r="L5" s="277"/>
      <c r="M5" s="277"/>
      <c r="N5" s="277"/>
      <c r="O5" s="277" t="s">
        <v>339</v>
      </c>
      <c r="P5" s="277"/>
      <c r="Q5" s="277"/>
      <c r="R5" s="277"/>
      <c r="S5" s="277"/>
      <c r="T5" s="277"/>
      <c r="U5" s="277" t="s">
        <v>340</v>
      </c>
      <c r="V5" s="277"/>
      <c r="W5" s="277"/>
      <c r="X5" s="277"/>
      <c r="Y5" s="277"/>
      <c r="Z5" s="277"/>
      <c r="AA5" s="278" t="s">
        <v>341</v>
      </c>
      <c r="AB5" s="278"/>
      <c r="AC5" s="278"/>
      <c r="AD5" s="278"/>
      <c r="AE5" s="278"/>
      <c r="AF5" s="278"/>
      <c r="AV5" s="224"/>
    </row>
    <row r="6" spans="1:48" ht="15.75" thickTop="1">
      <c r="A6" s="279" t="s">
        <v>342</v>
      </c>
      <c r="B6" s="279"/>
      <c r="C6" s="279"/>
      <c r="D6" s="279"/>
      <c r="E6" s="279"/>
      <c r="F6" s="279"/>
      <c r="G6" s="279"/>
      <c r="H6" s="279"/>
      <c r="I6" s="279"/>
      <c r="J6" s="279"/>
      <c r="K6" s="280" t="s">
        <v>343</v>
      </c>
      <c r="L6" s="280"/>
      <c r="M6" s="280"/>
      <c r="N6" s="280"/>
      <c r="O6" s="280" t="s">
        <v>344</v>
      </c>
      <c r="P6" s="280"/>
      <c r="Q6" s="280"/>
      <c r="R6" s="280"/>
      <c r="S6" s="280"/>
      <c r="T6" s="280"/>
      <c r="U6" s="280" t="s">
        <v>345</v>
      </c>
      <c r="V6" s="280"/>
      <c r="W6" s="280"/>
      <c r="X6" s="280"/>
      <c r="Y6" s="280"/>
      <c r="Z6" s="280"/>
      <c r="AA6" s="281" t="s">
        <v>346</v>
      </c>
      <c r="AB6" s="281"/>
      <c r="AC6" s="281"/>
      <c r="AD6" s="281"/>
      <c r="AE6" s="281"/>
      <c r="AF6" s="281"/>
      <c r="AV6" s="224"/>
    </row>
    <row r="7" spans="1:48" ht="15.75" thickBot="1">
      <c r="A7" s="282" t="s">
        <v>347</v>
      </c>
      <c r="B7" s="282"/>
      <c r="C7" s="282"/>
      <c r="D7" s="282"/>
      <c r="E7" s="282"/>
      <c r="F7" s="282"/>
      <c r="G7" s="282"/>
      <c r="H7" s="282"/>
      <c r="I7" s="282"/>
      <c r="J7" s="282"/>
      <c r="K7" s="283" t="s">
        <v>2</v>
      </c>
      <c r="L7" s="283"/>
      <c r="M7" s="283"/>
      <c r="N7" s="283"/>
      <c r="O7" s="283" t="s">
        <v>2</v>
      </c>
      <c r="P7" s="283"/>
      <c r="Q7" s="283"/>
      <c r="R7" s="283"/>
      <c r="S7" s="283"/>
      <c r="T7" s="283"/>
      <c r="U7" s="283" t="s">
        <v>2</v>
      </c>
      <c r="V7" s="283"/>
      <c r="W7" s="283"/>
      <c r="X7" s="283"/>
      <c r="Y7" s="283"/>
      <c r="Z7" s="283"/>
      <c r="AA7" s="284" t="s">
        <v>2</v>
      </c>
      <c r="AB7" s="284"/>
      <c r="AC7" s="284"/>
      <c r="AD7" s="284"/>
      <c r="AE7" s="284"/>
      <c r="AF7" s="284"/>
      <c r="AV7" s="224"/>
    </row>
    <row r="8" spans="1:48" ht="16.5" thickTop="1" thickBot="1">
      <c r="A8" s="282" t="s">
        <v>348</v>
      </c>
      <c r="B8" s="282"/>
      <c r="C8" s="282"/>
      <c r="D8" s="282"/>
      <c r="E8" s="282"/>
      <c r="F8" s="282"/>
      <c r="G8" s="282"/>
      <c r="H8" s="282"/>
      <c r="I8" s="282"/>
      <c r="J8" s="282"/>
      <c r="K8" s="283" t="s">
        <v>349</v>
      </c>
      <c r="L8" s="283"/>
      <c r="M8" s="283"/>
      <c r="N8" s="283"/>
      <c r="O8" s="283" t="s">
        <v>350</v>
      </c>
      <c r="P8" s="283"/>
      <c r="Q8" s="283"/>
      <c r="R8" s="283"/>
      <c r="S8" s="283"/>
      <c r="T8" s="283"/>
      <c r="U8" s="283" t="s">
        <v>351</v>
      </c>
      <c r="V8" s="283"/>
      <c r="W8" s="283"/>
      <c r="X8" s="283"/>
      <c r="Y8" s="283"/>
      <c r="Z8" s="283"/>
      <c r="AA8" s="284" t="s">
        <v>352</v>
      </c>
      <c r="AB8" s="284"/>
      <c r="AC8" s="284"/>
      <c r="AD8" s="284"/>
      <c r="AE8" s="284"/>
      <c r="AF8" s="284"/>
    </row>
    <row r="9" spans="1:48" ht="16.5" thickTop="1" thickBot="1">
      <c r="A9" s="282" t="s">
        <v>353</v>
      </c>
      <c r="B9" s="282"/>
      <c r="C9" s="282"/>
      <c r="D9" s="282"/>
      <c r="E9" s="282"/>
      <c r="F9" s="282"/>
      <c r="G9" s="282"/>
      <c r="H9" s="282"/>
      <c r="I9" s="282"/>
      <c r="J9" s="282"/>
      <c r="K9" s="283" t="s">
        <v>354</v>
      </c>
      <c r="L9" s="283"/>
      <c r="M9" s="283"/>
      <c r="N9" s="283"/>
      <c r="O9" s="283" t="s">
        <v>355</v>
      </c>
      <c r="P9" s="283"/>
      <c r="Q9" s="283"/>
      <c r="R9" s="283"/>
      <c r="S9" s="283"/>
      <c r="T9" s="283"/>
      <c r="U9" s="283" t="s">
        <v>356</v>
      </c>
      <c r="V9" s="283"/>
      <c r="W9" s="283"/>
      <c r="X9" s="283"/>
      <c r="Y9" s="283"/>
      <c r="Z9" s="283"/>
      <c r="AA9" s="284" t="s">
        <v>357</v>
      </c>
      <c r="AB9" s="284"/>
      <c r="AC9" s="284"/>
      <c r="AD9" s="284"/>
      <c r="AE9" s="284"/>
      <c r="AF9" s="284"/>
    </row>
    <row r="10" spans="1:48" ht="16.5" thickTop="1" thickBot="1">
      <c r="A10" s="282" t="s">
        <v>358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3" t="s">
        <v>359</v>
      </c>
      <c r="L10" s="283"/>
      <c r="M10" s="283"/>
      <c r="N10" s="283"/>
      <c r="O10" s="283" t="s">
        <v>360</v>
      </c>
      <c r="P10" s="283"/>
      <c r="Q10" s="283"/>
      <c r="R10" s="283"/>
      <c r="S10" s="283"/>
      <c r="T10" s="283"/>
      <c r="U10" s="283" t="s">
        <v>360</v>
      </c>
      <c r="V10" s="283"/>
      <c r="W10" s="283"/>
      <c r="X10" s="283"/>
      <c r="Y10" s="283"/>
      <c r="Z10" s="283"/>
      <c r="AA10" s="284" t="s">
        <v>360</v>
      </c>
      <c r="AB10" s="284"/>
      <c r="AC10" s="284"/>
      <c r="AD10" s="284"/>
      <c r="AE10" s="284"/>
      <c r="AF10" s="284"/>
    </row>
    <row r="11" spans="1:48" ht="16.5" thickTop="1" thickBot="1">
      <c r="A11" s="282" t="s">
        <v>361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3" t="s">
        <v>362</v>
      </c>
      <c r="L11" s="283"/>
      <c r="M11" s="283"/>
      <c r="N11" s="283"/>
      <c r="O11" s="283" t="s">
        <v>360</v>
      </c>
      <c r="P11" s="283"/>
      <c r="Q11" s="283"/>
      <c r="R11" s="283"/>
      <c r="S11" s="283"/>
      <c r="T11" s="283"/>
      <c r="U11" s="283" t="s">
        <v>360</v>
      </c>
      <c r="V11" s="283"/>
      <c r="W11" s="283"/>
      <c r="X11" s="283"/>
      <c r="Y11" s="283"/>
      <c r="Z11" s="283"/>
      <c r="AA11" s="284" t="s">
        <v>360</v>
      </c>
      <c r="AB11" s="284"/>
      <c r="AC11" s="284"/>
      <c r="AD11" s="284"/>
      <c r="AE11" s="284"/>
      <c r="AF11" s="284"/>
    </row>
    <row r="12" spans="1:48" ht="16.5" thickTop="1" thickBot="1">
      <c r="A12" s="282" t="s">
        <v>363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3" t="s">
        <v>364</v>
      </c>
      <c r="L12" s="283"/>
      <c r="M12" s="283"/>
      <c r="N12" s="283"/>
      <c r="O12" s="283" t="s">
        <v>360</v>
      </c>
      <c r="P12" s="283"/>
      <c r="Q12" s="283"/>
      <c r="R12" s="283"/>
      <c r="S12" s="283"/>
      <c r="T12" s="283"/>
      <c r="U12" s="283" t="s">
        <v>360</v>
      </c>
      <c r="V12" s="283"/>
      <c r="W12" s="283"/>
      <c r="X12" s="283"/>
      <c r="Y12" s="283"/>
      <c r="Z12" s="283"/>
      <c r="AA12" s="284" t="s">
        <v>360</v>
      </c>
      <c r="AB12" s="284"/>
      <c r="AC12" s="284"/>
      <c r="AD12" s="284"/>
      <c r="AE12" s="284"/>
      <c r="AF12" s="284"/>
    </row>
    <row r="13" spans="1:48" ht="16.5" thickTop="1" thickBot="1">
      <c r="A13" s="282" t="s">
        <v>365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3" t="s">
        <v>366</v>
      </c>
      <c r="L13" s="283"/>
      <c r="M13" s="283"/>
      <c r="N13" s="283"/>
      <c r="O13" s="283" t="s">
        <v>360</v>
      </c>
      <c r="P13" s="283"/>
      <c r="Q13" s="283"/>
      <c r="R13" s="283"/>
      <c r="S13" s="283"/>
      <c r="T13" s="283"/>
      <c r="U13" s="283" t="s">
        <v>360</v>
      </c>
      <c r="V13" s="283"/>
      <c r="W13" s="283"/>
      <c r="X13" s="283"/>
      <c r="Y13" s="283"/>
      <c r="Z13" s="283"/>
      <c r="AA13" s="284" t="s">
        <v>360</v>
      </c>
      <c r="AB13" s="284"/>
      <c r="AC13" s="284"/>
      <c r="AD13" s="284"/>
      <c r="AE13" s="284"/>
      <c r="AF13" s="284"/>
    </row>
    <row r="14" spans="1:48" ht="16.5" thickTop="1" thickBot="1">
      <c r="A14" s="282" t="s">
        <v>367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3" t="s">
        <v>368</v>
      </c>
      <c r="L14" s="283"/>
      <c r="M14" s="283"/>
      <c r="N14" s="283"/>
      <c r="O14" s="283" t="s">
        <v>360</v>
      </c>
      <c r="P14" s="283"/>
      <c r="Q14" s="283"/>
      <c r="R14" s="283"/>
      <c r="S14" s="283"/>
      <c r="T14" s="283"/>
      <c r="U14" s="283" t="s">
        <v>360</v>
      </c>
      <c r="V14" s="283"/>
      <c r="W14" s="283"/>
      <c r="X14" s="283"/>
      <c r="Y14" s="283"/>
      <c r="Z14" s="283"/>
      <c r="AA14" s="284" t="s">
        <v>360</v>
      </c>
      <c r="AB14" s="284"/>
      <c r="AC14" s="284"/>
      <c r="AD14" s="284"/>
      <c r="AE14" s="284"/>
      <c r="AF14" s="284"/>
    </row>
    <row r="15" spans="1:48" ht="16.5" thickTop="1" thickBot="1">
      <c r="A15" s="282" t="s">
        <v>369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3" t="s">
        <v>370</v>
      </c>
      <c r="L15" s="283"/>
      <c r="M15" s="283"/>
      <c r="N15" s="283"/>
      <c r="O15" s="283" t="s">
        <v>355</v>
      </c>
      <c r="P15" s="283"/>
      <c r="Q15" s="283"/>
      <c r="R15" s="283"/>
      <c r="S15" s="283"/>
      <c r="T15" s="283"/>
      <c r="U15" s="283" t="s">
        <v>356</v>
      </c>
      <c r="V15" s="283"/>
      <c r="W15" s="283"/>
      <c r="X15" s="283"/>
      <c r="Y15" s="283"/>
      <c r="Z15" s="283"/>
      <c r="AA15" s="284" t="s">
        <v>357</v>
      </c>
      <c r="AB15" s="284"/>
      <c r="AC15" s="284"/>
      <c r="AD15" s="284"/>
      <c r="AE15" s="284"/>
      <c r="AF15" s="284"/>
    </row>
    <row r="16" spans="1:48" ht="16.5" thickTop="1" thickBot="1">
      <c r="A16" s="282" t="s">
        <v>361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3" t="s">
        <v>371</v>
      </c>
      <c r="L16" s="283"/>
      <c r="M16" s="283"/>
      <c r="N16" s="283"/>
      <c r="O16" s="283" t="s">
        <v>360</v>
      </c>
      <c r="P16" s="283"/>
      <c r="Q16" s="283"/>
      <c r="R16" s="283"/>
      <c r="S16" s="283"/>
      <c r="T16" s="283"/>
      <c r="U16" s="283" t="s">
        <v>360</v>
      </c>
      <c r="V16" s="283"/>
      <c r="W16" s="283"/>
      <c r="X16" s="283"/>
      <c r="Y16" s="283"/>
      <c r="Z16" s="283"/>
      <c r="AA16" s="284" t="s">
        <v>360</v>
      </c>
      <c r="AB16" s="284"/>
      <c r="AC16" s="284"/>
      <c r="AD16" s="284"/>
      <c r="AE16" s="284"/>
      <c r="AF16" s="284"/>
    </row>
    <row r="17" spans="1:32" ht="16.5" thickTop="1" thickBot="1">
      <c r="A17" s="282" t="s">
        <v>363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3" t="s">
        <v>372</v>
      </c>
      <c r="L17" s="283"/>
      <c r="M17" s="283"/>
      <c r="N17" s="283"/>
      <c r="O17" s="283" t="s">
        <v>360</v>
      </c>
      <c r="P17" s="283"/>
      <c r="Q17" s="283"/>
      <c r="R17" s="283"/>
      <c r="S17" s="283"/>
      <c r="T17" s="283"/>
      <c r="U17" s="283" t="s">
        <v>360</v>
      </c>
      <c r="V17" s="283"/>
      <c r="W17" s="283"/>
      <c r="X17" s="283"/>
      <c r="Y17" s="283"/>
      <c r="Z17" s="283"/>
      <c r="AA17" s="284" t="s">
        <v>360</v>
      </c>
      <c r="AB17" s="284"/>
      <c r="AC17" s="284"/>
      <c r="AD17" s="284"/>
      <c r="AE17" s="284"/>
      <c r="AF17" s="284"/>
    </row>
    <row r="18" spans="1:32" ht="16.5" thickTop="1" thickBot="1">
      <c r="A18" s="282" t="s">
        <v>365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3" t="s">
        <v>373</v>
      </c>
      <c r="L18" s="283"/>
      <c r="M18" s="283"/>
      <c r="N18" s="283"/>
      <c r="O18" s="283" t="s">
        <v>355</v>
      </c>
      <c r="P18" s="283"/>
      <c r="Q18" s="283"/>
      <c r="R18" s="283"/>
      <c r="S18" s="283"/>
      <c r="T18" s="283"/>
      <c r="U18" s="283" t="s">
        <v>356</v>
      </c>
      <c r="V18" s="283"/>
      <c r="W18" s="283"/>
      <c r="X18" s="283"/>
      <c r="Y18" s="283"/>
      <c r="Z18" s="283"/>
      <c r="AA18" s="284" t="s">
        <v>357</v>
      </c>
      <c r="AB18" s="284"/>
      <c r="AC18" s="284"/>
      <c r="AD18" s="284"/>
      <c r="AE18" s="284"/>
      <c r="AF18" s="284"/>
    </row>
    <row r="19" spans="1:32" ht="16.5" thickTop="1" thickBot="1">
      <c r="A19" s="282" t="s">
        <v>367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3" t="s">
        <v>374</v>
      </c>
      <c r="L19" s="283"/>
      <c r="M19" s="283"/>
      <c r="N19" s="283"/>
      <c r="O19" s="283" t="s">
        <v>360</v>
      </c>
      <c r="P19" s="283"/>
      <c r="Q19" s="283"/>
      <c r="R19" s="283"/>
      <c r="S19" s="283"/>
      <c r="T19" s="283"/>
      <c r="U19" s="283" t="s">
        <v>360</v>
      </c>
      <c r="V19" s="283"/>
      <c r="W19" s="283"/>
      <c r="X19" s="283"/>
      <c r="Y19" s="283"/>
      <c r="Z19" s="283"/>
      <c r="AA19" s="284" t="s">
        <v>360</v>
      </c>
      <c r="AB19" s="284"/>
      <c r="AC19" s="284"/>
      <c r="AD19" s="284"/>
      <c r="AE19" s="284"/>
      <c r="AF19" s="284"/>
    </row>
    <row r="20" spans="1:32" ht="16.5" thickTop="1" thickBot="1">
      <c r="A20" s="282" t="s">
        <v>375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3" t="s">
        <v>376</v>
      </c>
      <c r="L20" s="283"/>
      <c r="M20" s="283"/>
      <c r="N20" s="283"/>
      <c r="O20" s="283" t="s">
        <v>360</v>
      </c>
      <c r="P20" s="283"/>
      <c r="Q20" s="283"/>
      <c r="R20" s="283"/>
      <c r="S20" s="283"/>
      <c r="T20" s="283"/>
      <c r="U20" s="283" t="s">
        <v>360</v>
      </c>
      <c r="V20" s="283"/>
      <c r="W20" s="283"/>
      <c r="X20" s="283"/>
      <c r="Y20" s="283"/>
      <c r="Z20" s="283"/>
      <c r="AA20" s="284" t="s">
        <v>360</v>
      </c>
      <c r="AB20" s="284"/>
      <c r="AC20" s="284"/>
      <c r="AD20" s="284"/>
      <c r="AE20" s="284"/>
      <c r="AF20" s="284"/>
    </row>
    <row r="21" spans="1:32" ht="16.5" thickTop="1" thickBot="1">
      <c r="A21" s="282" t="s">
        <v>361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3" t="s">
        <v>377</v>
      </c>
      <c r="L21" s="283"/>
      <c r="M21" s="283"/>
      <c r="N21" s="283"/>
      <c r="O21" s="283" t="s">
        <v>360</v>
      </c>
      <c r="P21" s="283"/>
      <c r="Q21" s="283"/>
      <c r="R21" s="283"/>
      <c r="S21" s="283"/>
      <c r="T21" s="283"/>
      <c r="U21" s="283" t="s">
        <v>360</v>
      </c>
      <c r="V21" s="283"/>
      <c r="W21" s="283"/>
      <c r="X21" s="283"/>
      <c r="Y21" s="283"/>
      <c r="Z21" s="283"/>
      <c r="AA21" s="284" t="s">
        <v>360</v>
      </c>
      <c r="AB21" s="284"/>
      <c r="AC21" s="284"/>
      <c r="AD21" s="284"/>
      <c r="AE21" s="284"/>
      <c r="AF21" s="284"/>
    </row>
    <row r="22" spans="1:32" ht="16.5" thickTop="1" thickBot="1">
      <c r="A22" s="282" t="s">
        <v>363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3" t="s">
        <v>378</v>
      </c>
      <c r="L22" s="283"/>
      <c r="M22" s="283"/>
      <c r="N22" s="283"/>
      <c r="O22" s="283" t="s">
        <v>360</v>
      </c>
      <c r="P22" s="283"/>
      <c r="Q22" s="283"/>
      <c r="R22" s="283"/>
      <c r="S22" s="283"/>
      <c r="T22" s="283"/>
      <c r="U22" s="283" t="s">
        <v>360</v>
      </c>
      <c r="V22" s="283"/>
      <c r="W22" s="283"/>
      <c r="X22" s="283"/>
      <c r="Y22" s="283"/>
      <c r="Z22" s="283"/>
      <c r="AA22" s="284" t="s">
        <v>360</v>
      </c>
      <c r="AB22" s="284"/>
      <c r="AC22" s="284"/>
      <c r="AD22" s="284"/>
      <c r="AE22" s="284"/>
      <c r="AF22" s="284"/>
    </row>
    <row r="23" spans="1:32" ht="16.5" thickTop="1" thickBot="1">
      <c r="A23" s="282" t="s">
        <v>365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3" t="s">
        <v>379</v>
      </c>
      <c r="L23" s="283"/>
      <c r="M23" s="283"/>
      <c r="N23" s="283"/>
      <c r="O23" s="283" t="s">
        <v>360</v>
      </c>
      <c r="P23" s="283"/>
      <c r="Q23" s="283"/>
      <c r="R23" s="283"/>
      <c r="S23" s="283"/>
      <c r="T23" s="283"/>
      <c r="U23" s="283" t="s">
        <v>360</v>
      </c>
      <c r="V23" s="283"/>
      <c r="W23" s="283"/>
      <c r="X23" s="283"/>
      <c r="Y23" s="283"/>
      <c r="Z23" s="283"/>
      <c r="AA23" s="284" t="s">
        <v>360</v>
      </c>
      <c r="AB23" s="284"/>
      <c r="AC23" s="284"/>
      <c r="AD23" s="284"/>
      <c r="AE23" s="284"/>
      <c r="AF23" s="284"/>
    </row>
    <row r="24" spans="1:32" ht="16.5" thickTop="1" thickBot="1">
      <c r="A24" s="282" t="s">
        <v>367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3" t="s">
        <v>380</v>
      </c>
      <c r="L24" s="283"/>
      <c r="M24" s="283"/>
      <c r="N24" s="283"/>
      <c r="O24" s="283" t="s">
        <v>360</v>
      </c>
      <c r="P24" s="283"/>
      <c r="Q24" s="283"/>
      <c r="R24" s="283"/>
      <c r="S24" s="283"/>
      <c r="T24" s="283"/>
      <c r="U24" s="283" t="s">
        <v>360</v>
      </c>
      <c r="V24" s="283"/>
      <c r="W24" s="283"/>
      <c r="X24" s="283"/>
      <c r="Y24" s="283"/>
      <c r="Z24" s="283"/>
      <c r="AA24" s="284" t="s">
        <v>360</v>
      </c>
      <c r="AB24" s="284"/>
      <c r="AC24" s="284"/>
      <c r="AD24" s="284"/>
      <c r="AE24" s="284"/>
      <c r="AF24" s="284"/>
    </row>
    <row r="25" spans="1:32" ht="16.5" thickTop="1" thickBot="1">
      <c r="A25" s="282" t="s">
        <v>381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3" t="s">
        <v>382</v>
      </c>
      <c r="L25" s="283"/>
      <c r="M25" s="283"/>
      <c r="N25" s="283"/>
      <c r="O25" s="283" t="s">
        <v>383</v>
      </c>
      <c r="P25" s="283"/>
      <c r="Q25" s="283"/>
      <c r="R25" s="283"/>
      <c r="S25" s="283"/>
      <c r="T25" s="283"/>
      <c r="U25" s="283" t="s">
        <v>384</v>
      </c>
      <c r="V25" s="283"/>
      <c r="W25" s="283"/>
      <c r="X25" s="283"/>
      <c r="Y25" s="283"/>
      <c r="Z25" s="283"/>
      <c r="AA25" s="284" t="s">
        <v>385</v>
      </c>
      <c r="AB25" s="284"/>
      <c r="AC25" s="284"/>
      <c r="AD25" s="284"/>
      <c r="AE25" s="284"/>
      <c r="AF25" s="284"/>
    </row>
    <row r="26" spans="1:32" ht="16.5" thickTop="1" thickBot="1">
      <c r="A26" s="282" t="s">
        <v>386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3" t="s">
        <v>387</v>
      </c>
      <c r="L26" s="283"/>
      <c r="M26" s="283"/>
      <c r="N26" s="283"/>
      <c r="O26" s="283" t="s">
        <v>388</v>
      </c>
      <c r="P26" s="283"/>
      <c r="Q26" s="283"/>
      <c r="R26" s="283"/>
      <c r="S26" s="283"/>
      <c r="T26" s="283"/>
      <c r="U26" s="283" t="s">
        <v>389</v>
      </c>
      <c r="V26" s="283"/>
      <c r="W26" s="283"/>
      <c r="X26" s="283"/>
      <c r="Y26" s="283"/>
      <c r="Z26" s="283"/>
      <c r="AA26" s="284" t="s">
        <v>390</v>
      </c>
      <c r="AB26" s="284"/>
      <c r="AC26" s="284"/>
      <c r="AD26" s="284"/>
      <c r="AE26" s="284"/>
      <c r="AF26" s="284"/>
    </row>
    <row r="27" spans="1:32" ht="16.5" thickTop="1" thickBot="1">
      <c r="A27" s="282" t="s">
        <v>361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3" t="s">
        <v>391</v>
      </c>
      <c r="L27" s="283"/>
      <c r="M27" s="283"/>
      <c r="N27" s="283"/>
      <c r="O27" s="283" t="s">
        <v>392</v>
      </c>
      <c r="P27" s="283"/>
      <c r="Q27" s="283"/>
      <c r="R27" s="283"/>
      <c r="S27" s="283"/>
      <c r="T27" s="283"/>
      <c r="U27" s="283" t="s">
        <v>393</v>
      </c>
      <c r="V27" s="283"/>
      <c r="W27" s="283"/>
      <c r="X27" s="283"/>
      <c r="Y27" s="283"/>
      <c r="Z27" s="283"/>
      <c r="AA27" s="284" t="s">
        <v>394</v>
      </c>
      <c r="AB27" s="284"/>
      <c r="AC27" s="284"/>
      <c r="AD27" s="284"/>
      <c r="AE27" s="284"/>
      <c r="AF27" s="284"/>
    </row>
    <row r="28" spans="1:32" ht="16.5" thickTop="1" thickBot="1">
      <c r="A28" s="282" t="s">
        <v>363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3" t="s">
        <v>395</v>
      </c>
      <c r="L28" s="283"/>
      <c r="M28" s="283"/>
      <c r="N28" s="283"/>
      <c r="O28" s="283" t="s">
        <v>360</v>
      </c>
      <c r="P28" s="283"/>
      <c r="Q28" s="283"/>
      <c r="R28" s="283"/>
      <c r="S28" s="283"/>
      <c r="T28" s="283"/>
      <c r="U28" s="283" t="s">
        <v>360</v>
      </c>
      <c r="V28" s="283"/>
      <c r="W28" s="283"/>
      <c r="X28" s="283"/>
      <c r="Y28" s="283"/>
      <c r="Z28" s="283"/>
      <c r="AA28" s="284" t="s">
        <v>360</v>
      </c>
      <c r="AB28" s="284"/>
      <c r="AC28" s="284"/>
      <c r="AD28" s="284"/>
      <c r="AE28" s="284"/>
      <c r="AF28" s="284"/>
    </row>
    <row r="29" spans="1:32" ht="16.5" thickTop="1" thickBot="1">
      <c r="A29" s="282" t="s">
        <v>365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3" t="s">
        <v>396</v>
      </c>
      <c r="L29" s="283"/>
      <c r="M29" s="283"/>
      <c r="N29" s="283"/>
      <c r="O29" s="283" t="s">
        <v>397</v>
      </c>
      <c r="P29" s="283"/>
      <c r="Q29" s="283"/>
      <c r="R29" s="283"/>
      <c r="S29" s="283"/>
      <c r="T29" s="283"/>
      <c r="U29" s="283" t="s">
        <v>398</v>
      </c>
      <c r="V29" s="283"/>
      <c r="W29" s="283"/>
      <c r="X29" s="283"/>
      <c r="Y29" s="283"/>
      <c r="Z29" s="283"/>
      <c r="AA29" s="284" t="s">
        <v>399</v>
      </c>
      <c r="AB29" s="284"/>
      <c r="AC29" s="284"/>
      <c r="AD29" s="284"/>
      <c r="AE29" s="284"/>
      <c r="AF29" s="284"/>
    </row>
    <row r="30" spans="1:32" ht="16.5" thickTop="1" thickBot="1">
      <c r="A30" s="282" t="s">
        <v>367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3" t="s">
        <v>400</v>
      </c>
      <c r="L30" s="283"/>
      <c r="M30" s="283"/>
      <c r="N30" s="283"/>
      <c r="O30" s="283" t="s">
        <v>401</v>
      </c>
      <c r="P30" s="283"/>
      <c r="Q30" s="283"/>
      <c r="R30" s="283"/>
      <c r="S30" s="283"/>
      <c r="T30" s="283"/>
      <c r="U30" s="283" t="s">
        <v>401</v>
      </c>
      <c r="V30" s="283"/>
      <c r="W30" s="283"/>
      <c r="X30" s="283"/>
      <c r="Y30" s="283"/>
      <c r="Z30" s="283"/>
      <c r="AA30" s="284" t="s">
        <v>402</v>
      </c>
      <c r="AB30" s="284"/>
      <c r="AC30" s="284"/>
      <c r="AD30" s="284"/>
      <c r="AE30" s="284"/>
      <c r="AF30" s="284"/>
    </row>
    <row r="31" spans="1:32" ht="16.5" thickTop="1" thickBot="1">
      <c r="A31" s="282" t="s">
        <v>403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3" t="s">
        <v>404</v>
      </c>
      <c r="L31" s="283"/>
      <c r="M31" s="283"/>
      <c r="N31" s="283"/>
      <c r="O31" s="283" t="s">
        <v>405</v>
      </c>
      <c r="P31" s="283"/>
      <c r="Q31" s="283"/>
      <c r="R31" s="283"/>
      <c r="S31" s="283"/>
      <c r="T31" s="283"/>
      <c r="U31" s="283" t="s">
        <v>406</v>
      </c>
      <c r="V31" s="283"/>
      <c r="W31" s="283"/>
      <c r="X31" s="283"/>
      <c r="Y31" s="283"/>
      <c r="Z31" s="283"/>
      <c r="AA31" s="284" t="s">
        <v>407</v>
      </c>
      <c r="AB31" s="284"/>
      <c r="AC31" s="284"/>
      <c r="AD31" s="284"/>
      <c r="AE31" s="284"/>
      <c r="AF31" s="284"/>
    </row>
    <row r="32" spans="1:32" ht="16.5" thickTop="1" thickBot="1">
      <c r="A32" s="282" t="s">
        <v>361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3" t="s">
        <v>408</v>
      </c>
      <c r="L32" s="283"/>
      <c r="M32" s="283"/>
      <c r="N32" s="283"/>
      <c r="O32" s="283" t="s">
        <v>360</v>
      </c>
      <c r="P32" s="283"/>
      <c r="Q32" s="283"/>
      <c r="R32" s="283"/>
      <c r="S32" s="283"/>
      <c r="T32" s="283"/>
      <c r="U32" s="283" t="s">
        <v>360</v>
      </c>
      <c r="V32" s="283"/>
      <c r="W32" s="283"/>
      <c r="X32" s="283"/>
      <c r="Y32" s="283"/>
      <c r="Z32" s="283"/>
      <c r="AA32" s="284" t="s">
        <v>360</v>
      </c>
      <c r="AB32" s="284"/>
      <c r="AC32" s="284"/>
      <c r="AD32" s="284"/>
      <c r="AE32" s="284"/>
      <c r="AF32" s="284"/>
    </row>
    <row r="33" spans="1:32" ht="16.5" thickTop="1" thickBot="1">
      <c r="A33" s="282" t="s">
        <v>363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3" t="s">
        <v>409</v>
      </c>
      <c r="L33" s="283"/>
      <c r="M33" s="283"/>
      <c r="N33" s="283"/>
      <c r="O33" s="283" t="s">
        <v>360</v>
      </c>
      <c r="P33" s="283"/>
      <c r="Q33" s="283"/>
      <c r="R33" s="283"/>
      <c r="S33" s="283"/>
      <c r="T33" s="283"/>
      <c r="U33" s="283" t="s">
        <v>360</v>
      </c>
      <c r="V33" s="283"/>
      <c r="W33" s="283"/>
      <c r="X33" s="283"/>
      <c r="Y33" s="283"/>
      <c r="Z33" s="283"/>
      <c r="AA33" s="284" t="s">
        <v>360</v>
      </c>
      <c r="AB33" s="284"/>
      <c r="AC33" s="284"/>
      <c r="AD33" s="284"/>
      <c r="AE33" s="284"/>
      <c r="AF33" s="284"/>
    </row>
    <row r="34" spans="1:32" ht="16.5" thickTop="1" thickBot="1">
      <c r="A34" s="282" t="s">
        <v>365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3" t="s">
        <v>410</v>
      </c>
      <c r="L34" s="283"/>
      <c r="M34" s="283"/>
      <c r="N34" s="283"/>
      <c r="O34" s="283" t="s">
        <v>411</v>
      </c>
      <c r="P34" s="283"/>
      <c r="Q34" s="283"/>
      <c r="R34" s="283"/>
      <c r="S34" s="283"/>
      <c r="T34" s="283"/>
      <c r="U34" s="283" t="s">
        <v>412</v>
      </c>
      <c r="V34" s="283"/>
      <c r="W34" s="283"/>
      <c r="X34" s="283"/>
      <c r="Y34" s="283"/>
      <c r="Z34" s="283"/>
      <c r="AA34" s="284" t="s">
        <v>413</v>
      </c>
      <c r="AB34" s="284"/>
      <c r="AC34" s="284"/>
      <c r="AD34" s="284"/>
      <c r="AE34" s="284"/>
      <c r="AF34" s="284"/>
    </row>
    <row r="35" spans="1:32" ht="16.5" thickTop="1" thickBot="1">
      <c r="A35" s="282" t="s">
        <v>367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3" t="s">
        <v>414</v>
      </c>
      <c r="L35" s="283"/>
      <c r="M35" s="283"/>
      <c r="N35" s="283"/>
      <c r="O35" s="283" t="s">
        <v>415</v>
      </c>
      <c r="P35" s="283"/>
      <c r="Q35" s="283"/>
      <c r="R35" s="283"/>
      <c r="S35" s="283"/>
      <c r="T35" s="283"/>
      <c r="U35" s="283" t="s">
        <v>416</v>
      </c>
      <c r="V35" s="283"/>
      <c r="W35" s="283"/>
      <c r="X35" s="283"/>
      <c r="Y35" s="283"/>
      <c r="Z35" s="283"/>
      <c r="AA35" s="284" t="s">
        <v>417</v>
      </c>
      <c r="AB35" s="284"/>
      <c r="AC35" s="284"/>
      <c r="AD35" s="284"/>
      <c r="AE35" s="284"/>
      <c r="AF35" s="284"/>
    </row>
    <row r="36" spans="1:32" ht="16.5" thickTop="1" thickBot="1">
      <c r="A36" s="282" t="s">
        <v>418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3" t="s">
        <v>419</v>
      </c>
      <c r="L36" s="283"/>
      <c r="M36" s="283"/>
      <c r="N36" s="283"/>
      <c r="O36" s="283" t="s">
        <v>360</v>
      </c>
      <c r="P36" s="283"/>
      <c r="Q36" s="283"/>
      <c r="R36" s="283"/>
      <c r="S36" s="283"/>
      <c r="T36" s="283"/>
      <c r="U36" s="283" t="s">
        <v>360</v>
      </c>
      <c r="V36" s="283"/>
      <c r="W36" s="283"/>
      <c r="X36" s="283"/>
      <c r="Y36" s="283"/>
      <c r="Z36" s="283"/>
      <c r="AA36" s="284" t="s">
        <v>360</v>
      </c>
      <c r="AB36" s="284"/>
      <c r="AC36" s="284"/>
      <c r="AD36" s="284"/>
      <c r="AE36" s="284"/>
      <c r="AF36" s="284"/>
    </row>
    <row r="37" spans="1:32" ht="16.5" thickTop="1" thickBot="1">
      <c r="A37" s="282" t="s">
        <v>361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3" t="s">
        <v>420</v>
      </c>
      <c r="L37" s="283"/>
      <c r="M37" s="283"/>
      <c r="N37" s="283"/>
      <c r="O37" s="283" t="s">
        <v>360</v>
      </c>
      <c r="P37" s="283"/>
      <c r="Q37" s="283"/>
      <c r="R37" s="283"/>
      <c r="S37" s="283"/>
      <c r="T37" s="283"/>
      <c r="U37" s="283" t="s">
        <v>360</v>
      </c>
      <c r="V37" s="283"/>
      <c r="W37" s="283"/>
      <c r="X37" s="283"/>
      <c r="Y37" s="283"/>
      <c r="Z37" s="283"/>
      <c r="AA37" s="284" t="s">
        <v>360</v>
      </c>
      <c r="AB37" s="284"/>
      <c r="AC37" s="284"/>
      <c r="AD37" s="284"/>
      <c r="AE37" s="284"/>
      <c r="AF37" s="284"/>
    </row>
    <row r="38" spans="1:32" ht="16.5" thickTop="1" thickBot="1">
      <c r="A38" s="282" t="s">
        <v>363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3" t="s">
        <v>421</v>
      </c>
      <c r="L38" s="283"/>
      <c r="M38" s="283"/>
      <c r="N38" s="283"/>
      <c r="O38" s="283" t="s">
        <v>360</v>
      </c>
      <c r="P38" s="283"/>
      <c r="Q38" s="283"/>
      <c r="R38" s="283"/>
      <c r="S38" s="283"/>
      <c r="T38" s="283"/>
      <c r="U38" s="283" t="s">
        <v>360</v>
      </c>
      <c r="V38" s="283"/>
      <c r="W38" s="283"/>
      <c r="X38" s="283"/>
      <c r="Y38" s="283"/>
      <c r="Z38" s="283"/>
      <c r="AA38" s="284" t="s">
        <v>360</v>
      </c>
      <c r="AB38" s="284"/>
      <c r="AC38" s="284"/>
      <c r="AD38" s="284"/>
      <c r="AE38" s="284"/>
      <c r="AF38" s="284"/>
    </row>
    <row r="39" spans="1:32" ht="16.5" thickTop="1" thickBot="1">
      <c r="A39" s="282" t="s">
        <v>365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3" t="s">
        <v>422</v>
      </c>
      <c r="L39" s="283"/>
      <c r="M39" s="283"/>
      <c r="N39" s="283"/>
      <c r="O39" s="283" t="s">
        <v>360</v>
      </c>
      <c r="P39" s="283"/>
      <c r="Q39" s="283"/>
      <c r="R39" s="283"/>
      <c r="S39" s="283"/>
      <c r="T39" s="283"/>
      <c r="U39" s="283" t="s">
        <v>360</v>
      </c>
      <c r="V39" s="283"/>
      <c r="W39" s="283"/>
      <c r="X39" s="283"/>
      <c r="Y39" s="283"/>
      <c r="Z39" s="283"/>
      <c r="AA39" s="284" t="s">
        <v>360</v>
      </c>
      <c r="AB39" s="284"/>
      <c r="AC39" s="284"/>
      <c r="AD39" s="284"/>
      <c r="AE39" s="284"/>
      <c r="AF39" s="284"/>
    </row>
    <row r="40" spans="1:32" ht="16.5" thickTop="1" thickBot="1">
      <c r="A40" s="282" t="s">
        <v>367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3" t="s">
        <v>423</v>
      </c>
      <c r="L40" s="283"/>
      <c r="M40" s="283"/>
      <c r="N40" s="283"/>
      <c r="O40" s="283" t="s">
        <v>360</v>
      </c>
      <c r="P40" s="283"/>
      <c r="Q40" s="283"/>
      <c r="R40" s="283"/>
      <c r="S40" s="283"/>
      <c r="T40" s="283"/>
      <c r="U40" s="283" t="s">
        <v>360</v>
      </c>
      <c r="V40" s="283"/>
      <c r="W40" s="283"/>
      <c r="X40" s="283"/>
      <c r="Y40" s="283"/>
      <c r="Z40" s="283"/>
      <c r="AA40" s="284" t="s">
        <v>360</v>
      </c>
      <c r="AB40" s="284"/>
      <c r="AC40" s="284"/>
      <c r="AD40" s="284"/>
      <c r="AE40" s="284"/>
      <c r="AF40" s="284"/>
    </row>
    <row r="41" spans="1:32" ht="16.5" thickTop="1" thickBot="1">
      <c r="A41" s="282" t="s">
        <v>424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3" t="s">
        <v>425</v>
      </c>
      <c r="L41" s="283"/>
      <c r="M41" s="283"/>
      <c r="N41" s="283"/>
      <c r="O41" s="283" t="s">
        <v>426</v>
      </c>
      <c r="P41" s="283"/>
      <c r="Q41" s="283"/>
      <c r="R41" s="283"/>
      <c r="S41" s="283"/>
      <c r="T41" s="283"/>
      <c r="U41" s="283" t="s">
        <v>427</v>
      </c>
      <c r="V41" s="283"/>
      <c r="W41" s="283"/>
      <c r="X41" s="283"/>
      <c r="Y41" s="283"/>
      <c r="Z41" s="283"/>
      <c r="AA41" s="284" t="s">
        <v>428</v>
      </c>
      <c r="AB41" s="284"/>
      <c r="AC41" s="284"/>
      <c r="AD41" s="284"/>
      <c r="AE41" s="284"/>
      <c r="AF41" s="284"/>
    </row>
    <row r="42" spans="1:32" ht="16.5" thickTop="1" thickBot="1">
      <c r="A42" s="282" t="s">
        <v>361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3" t="s">
        <v>429</v>
      </c>
      <c r="L42" s="283"/>
      <c r="M42" s="283"/>
      <c r="N42" s="283"/>
      <c r="O42" s="283" t="s">
        <v>360</v>
      </c>
      <c r="P42" s="283"/>
      <c r="Q42" s="283"/>
      <c r="R42" s="283"/>
      <c r="S42" s="283"/>
      <c r="T42" s="283"/>
      <c r="U42" s="283" t="s">
        <v>360</v>
      </c>
      <c r="V42" s="283"/>
      <c r="W42" s="283"/>
      <c r="X42" s="283"/>
      <c r="Y42" s="283"/>
      <c r="Z42" s="283"/>
      <c r="AA42" s="284" t="s">
        <v>360</v>
      </c>
      <c r="AB42" s="284"/>
      <c r="AC42" s="284"/>
      <c r="AD42" s="284"/>
      <c r="AE42" s="284"/>
      <c r="AF42" s="284"/>
    </row>
    <row r="43" spans="1:32" ht="16.5" thickTop="1" thickBo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7"/>
      <c r="AB43" s="227"/>
      <c r="AC43" s="227"/>
      <c r="AD43" s="227"/>
      <c r="AE43" s="227"/>
      <c r="AF43" s="227"/>
    </row>
    <row r="44" spans="1:32" ht="16.5" thickTop="1" thickBot="1">
      <c r="A44" s="282" t="s">
        <v>363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3" t="s">
        <v>430</v>
      </c>
      <c r="L44" s="283"/>
      <c r="M44" s="283"/>
      <c r="N44" s="283"/>
      <c r="O44" s="283" t="s">
        <v>360</v>
      </c>
      <c r="P44" s="283"/>
      <c r="Q44" s="283"/>
      <c r="R44" s="283"/>
      <c r="S44" s="283"/>
      <c r="T44" s="283"/>
      <c r="U44" s="283" t="s">
        <v>360</v>
      </c>
      <c r="V44" s="283"/>
      <c r="W44" s="283"/>
      <c r="X44" s="283"/>
      <c r="Y44" s="283"/>
      <c r="Z44" s="283"/>
      <c r="AA44" s="284" t="s">
        <v>360</v>
      </c>
      <c r="AB44" s="284"/>
      <c r="AC44" s="284"/>
      <c r="AD44" s="284"/>
      <c r="AE44" s="284"/>
      <c r="AF44" s="284"/>
    </row>
    <row r="45" spans="1:32" ht="16.5" thickTop="1" thickBot="1">
      <c r="A45" s="282" t="s">
        <v>365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3" t="s">
        <v>431</v>
      </c>
      <c r="L45" s="283"/>
      <c r="M45" s="283"/>
      <c r="N45" s="283"/>
      <c r="O45" s="283" t="s">
        <v>360</v>
      </c>
      <c r="P45" s="283"/>
      <c r="Q45" s="283"/>
      <c r="R45" s="283"/>
      <c r="S45" s="283"/>
      <c r="T45" s="283"/>
      <c r="U45" s="283" t="s">
        <v>360</v>
      </c>
      <c r="V45" s="283"/>
      <c r="W45" s="283"/>
      <c r="X45" s="283"/>
      <c r="Y45" s="283"/>
      <c r="Z45" s="283"/>
      <c r="AA45" s="284" t="s">
        <v>360</v>
      </c>
      <c r="AB45" s="284"/>
      <c r="AC45" s="284"/>
      <c r="AD45" s="284"/>
      <c r="AE45" s="284"/>
      <c r="AF45" s="284"/>
    </row>
    <row r="46" spans="1:32" ht="16.5" thickTop="1" thickBot="1">
      <c r="A46" s="282" t="s">
        <v>367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3" t="s">
        <v>432</v>
      </c>
      <c r="L46" s="283"/>
      <c r="M46" s="283"/>
      <c r="N46" s="283"/>
      <c r="O46" s="283" t="s">
        <v>426</v>
      </c>
      <c r="P46" s="283"/>
      <c r="Q46" s="283"/>
      <c r="R46" s="283"/>
      <c r="S46" s="283"/>
      <c r="T46" s="283"/>
      <c r="U46" s="283" t="s">
        <v>427</v>
      </c>
      <c r="V46" s="283"/>
      <c r="W46" s="283"/>
      <c r="X46" s="283"/>
      <c r="Y46" s="283"/>
      <c r="Z46" s="283"/>
      <c r="AA46" s="284" t="s">
        <v>428</v>
      </c>
      <c r="AB46" s="284"/>
      <c r="AC46" s="284"/>
      <c r="AD46" s="284"/>
      <c r="AE46" s="284"/>
      <c r="AF46" s="284"/>
    </row>
    <row r="47" spans="1:32" ht="16.5" thickTop="1" thickBot="1">
      <c r="A47" s="282" t="s">
        <v>433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3" t="s">
        <v>434</v>
      </c>
      <c r="L47" s="283"/>
      <c r="M47" s="283"/>
      <c r="N47" s="283"/>
      <c r="O47" s="283" t="s">
        <v>360</v>
      </c>
      <c r="P47" s="283"/>
      <c r="Q47" s="283"/>
      <c r="R47" s="283"/>
      <c r="S47" s="283"/>
      <c r="T47" s="283"/>
      <c r="U47" s="283" t="s">
        <v>360</v>
      </c>
      <c r="V47" s="283"/>
      <c r="W47" s="283"/>
      <c r="X47" s="283"/>
      <c r="Y47" s="283"/>
      <c r="Z47" s="283"/>
      <c r="AA47" s="284" t="s">
        <v>360</v>
      </c>
      <c r="AB47" s="284"/>
      <c r="AC47" s="284"/>
      <c r="AD47" s="284"/>
      <c r="AE47" s="284"/>
      <c r="AF47" s="284"/>
    </row>
    <row r="48" spans="1:32" ht="16.5" thickTop="1" thickBot="1">
      <c r="A48" s="282" t="s">
        <v>361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3" t="s">
        <v>435</v>
      </c>
      <c r="L48" s="283"/>
      <c r="M48" s="283"/>
      <c r="N48" s="283"/>
      <c r="O48" s="283" t="s">
        <v>360</v>
      </c>
      <c r="P48" s="283"/>
      <c r="Q48" s="283"/>
      <c r="R48" s="283"/>
      <c r="S48" s="283"/>
      <c r="T48" s="283"/>
      <c r="U48" s="283" t="s">
        <v>360</v>
      </c>
      <c r="V48" s="283"/>
      <c r="W48" s="283"/>
      <c r="X48" s="283"/>
      <c r="Y48" s="283"/>
      <c r="Z48" s="283"/>
      <c r="AA48" s="284" t="s">
        <v>360</v>
      </c>
      <c r="AB48" s="284"/>
      <c r="AC48" s="284"/>
      <c r="AD48" s="284"/>
      <c r="AE48" s="284"/>
      <c r="AF48" s="284"/>
    </row>
    <row r="49" spans="1:32" ht="16.5" thickTop="1" thickBot="1">
      <c r="A49" s="282" t="s">
        <v>363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3" t="s">
        <v>436</v>
      </c>
      <c r="L49" s="283"/>
      <c r="M49" s="283"/>
      <c r="N49" s="283"/>
      <c r="O49" s="283" t="s">
        <v>360</v>
      </c>
      <c r="P49" s="283"/>
      <c r="Q49" s="283"/>
      <c r="R49" s="283"/>
      <c r="S49" s="283"/>
      <c r="T49" s="283"/>
      <c r="U49" s="283" t="s">
        <v>360</v>
      </c>
      <c r="V49" s="283"/>
      <c r="W49" s="283"/>
      <c r="X49" s="283"/>
      <c r="Y49" s="283"/>
      <c r="Z49" s="283"/>
      <c r="AA49" s="284" t="s">
        <v>360</v>
      </c>
      <c r="AB49" s="284"/>
      <c r="AC49" s="284"/>
      <c r="AD49" s="284"/>
      <c r="AE49" s="284"/>
      <c r="AF49" s="284"/>
    </row>
    <row r="50" spans="1:32" ht="16.5" thickTop="1" thickBot="1">
      <c r="A50" s="282" t="s">
        <v>365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3" t="s">
        <v>437</v>
      </c>
      <c r="L50" s="283"/>
      <c r="M50" s="283"/>
      <c r="N50" s="283"/>
      <c r="O50" s="283" t="s">
        <v>360</v>
      </c>
      <c r="P50" s="283"/>
      <c r="Q50" s="283"/>
      <c r="R50" s="283"/>
      <c r="S50" s="283"/>
      <c r="T50" s="283"/>
      <c r="U50" s="283" t="s">
        <v>360</v>
      </c>
      <c r="V50" s="283"/>
      <c r="W50" s="283"/>
      <c r="X50" s="283"/>
      <c r="Y50" s="283"/>
      <c r="Z50" s="283"/>
      <c r="AA50" s="284" t="s">
        <v>360</v>
      </c>
      <c r="AB50" s="284"/>
      <c r="AC50" s="284"/>
      <c r="AD50" s="284"/>
      <c r="AE50" s="284"/>
      <c r="AF50" s="284"/>
    </row>
    <row r="51" spans="1:32" ht="16.5" thickTop="1" thickBot="1">
      <c r="A51" s="282" t="s">
        <v>367</v>
      </c>
      <c r="B51" s="282"/>
      <c r="C51" s="282"/>
      <c r="D51" s="282"/>
      <c r="E51" s="282"/>
      <c r="F51" s="282"/>
      <c r="G51" s="282"/>
      <c r="H51" s="282"/>
      <c r="I51" s="282"/>
      <c r="J51" s="282"/>
      <c r="K51" s="283" t="s">
        <v>438</v>
      </c>
      <c r="L51" s="283"/>
      <c r="M51" s="283"/>
      <c r="N51" s="283"/>
      <c r="O51" s="283" t="s">
        <v>360</v>
      </c>
      <c r="P51" s="283"/>
      <c r="Q51" s="283"/>
      <c r="R51" s="283"/>
      <c r="S51" s="283"/>
      <c r="T51" s="283"/>
      <c r="U51" s="283" t="s">
        <v>360</v>
      </c>
      <c r="V51" s="283"/>
      <c r="W51" s="283"/>
      <c r="X51" s="283"/>
      <c r="Y51" s="283"/>
      <c r="Z51" s="283"/>
      <c r="AA51" s="284" t="s">
        <v>360</v>
      </c>
      <c r="AB51" s="284"/>
      <c r="AC51" s="284"/>
      <c r="AD51" s="284"/>
      <c r="AE51" s="284"/>
      <c r="AF51" s="284"/>
    </row>
    <row r="52" spans="1:32" ht="16.5" thickTop="1" thickBot="1">
      <c r="A52" s="282" t="s">
        <v>439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3" t="s">
        <v>440</v>
      </c>
      <c r="L52" s="283"/>
      <c r="M52" s="283"/>
      <c r="N52" s="283"/>
      <c r="O52" s="283" t="s">
        <v>441</v>
      </c>
      <c r="P52" s="283"/>
      <c r="Q52" s="283"/>
      <c r="R52" s="283"/>
      <c r="S52" s="283"/>
      <c r="T52" s="283"/>
      <c r="U52" s="283" t="s">
        <v>441</v>
      </c>
      <c r="V52" s="283"/>
      <c r="W52" s="283"/>
      <c r="X52" s="283"/>
      <c r="Y52" s="283"/>
      <c r="Z52" s="283"/>
      <c r="AA52" s="284" t="s">
        <v>402</v>
      </c>
      <c r="AB52" s="284"/>
      <c r="AC52" s="284"/>
      <c r="AD52" s="284"/>
      <c r="AE52" s="284"/>
      <c r="AF52" s="284"/>
    </row>
    <row r="53" spans="1:32" ht="16.5" thickTop="1" thickBot="1">
      <c r="A53" s="282" t="s">
        <v>442</v>
      </c>
      <c r="B53" s="282"/>
      <c r="C53" s="282"/>
      <c r="D53" s="282"/>
      <c r="E53" s="282"/>
      <c r="F53" s="282"/>
      <c r="G53" s="282"/>
      <c r="H53" s="282"/>
      <c r="I53" s="282"/>
      <c r="J53" s="282"/>
      <c r="K53" s="283" t="s">
        <v>443</v>
      </c>
      <c r="L53" s="283"/>
      <c r="M53" s="283"/>
      <c r="N53" s="283"/>
      <c r="O53" s="283" t="s">
        <v>441</v>
      </c>
      <c r="P53" s="283"/>
      <c r="Q53" s="283"/>
      <c r="R53" s="283"/>
      <c r="S53" s="283"/>
      <c r="T53" s="283"/>
      <c r="U53" s="283" t="s">
        <v>441</v>
      </c>
      <c r="V53" s="283"/>
      <c r="W53" s="283"/>
      <c r="X53" s="283"/>
      <c r="Y53" s="283"/>
      <c r="Z53" s="283"/>
      <c r="AA53" s="284" t="s">
        <v>402</v>
      </c>
      <c r="AB53" s="284"/>
      <c r="AC53" s="284"/>
      <c r="AD53" s="284"/>
      <c r="AE53" s="284"/>
      <c r="AF53" s="284"/>
    </row>
    <row r="54" spans="1:32" ht="16.5" thickTop="1" thickBot="1">
      <c r="A54" s="282" t="s">
        <v>361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3" t="s">
        <v>444</v>
      </c>
      <c r="L54" s="283"/>
      <c r="M54" s="283"/>
      <c r="N54" s="283"/>
      <c r="O54" s="283" t="s">
        <v>360</v>
      </c>
      <c r="P54" s="283"/>
      <c r="Q54" s="283"/>
      <c r="R54" s="283"/>
      <c r="S54" s="283"/>
      <c r="T54" s="283"/>
      <c r="U54" s="283" t="s">
        <v>360</v>
      </c>
      <c r="V54" s="283"/>
      <c r="W54" s="283"/>
      <c r="X54" s="283"/>
      <c r="Y54" s="283"/>
      <c r="Z54" s="283"/>
      <c r="AA54" s="284" t="s">
        <v>360</v>
      </c>
      <c r="AB54" s="284"/>
      <c r="AC54" s="284"/>
      <c r="AD54" s="284"/>
      <c r="AE54" s="284"/>
      <c r="AF54" s="284"/>
    </row>
    <row r="55" spans="1:32" ht="16.5" thickTop="1" thickBot="1">
      <c r="A55" s="282" t="s">
        <v>363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3" t="s">
        <v>445</v>
      </c>
      <c r="L55" s="283"/>
      <c r="M55" s="283"/>
      <c r="N55" s="283"/>
      <c r="O55" s="283" t="s">
        <v>360</v>
      </c>
      <c r="P55" s="283"/>
      <c r="Q55" s="283"/>
      <c r="R55" s="283"/>
      <c r="S55" s="283"/>
      <c r="T55" s="283"/>
      <c r="U55" s="283" t="s">
        <v>360</v>
      </c>
      <c r="V55" s="283"/>
      <c r="W55" s="283"/>
      <c r="X55" s="283"/>
      <c r="Y55" s="283"/>
      <c r="Z55" s="283"/>
      <c r="AA55" s="284" t="s">
        <v>360</v>
      </c>
      <c r="AB55" s="284"/>
      <c r="AC55" s="284"/>
      <c r="AD55" s="284"/>
      <c r="AE55" s="284"/>
      <c r="AF55" s="284"/>
    </row>
    <row r="56" spans="1:32" ht="16.5" thickTop="1" thickBot="1">
      <c r="A56" s="282" t="s">
        <v>365</v>
      </c>
      <c r="B56" s="282"/>
      <c r="C56" s="282"/>
      <c r="D56" s="282"/>
      <c r="E56" s="282"/>
      <c r="F56" s="282"/>
      <c r="G56" s="282"/>
      <c r="H56" s="282"/>
      <c r="I56" s="282"/>
      <c r="J56" s="282"/>
      <c r="K56" s="283" t="s">
        <v>446</v>
      </c>
      <c r="L56" s="283"/>
      <c r="M56" s="283"/>
      <c r="N56" s="283"/>
      <c r="O56" s="283" t="s">
        <v>360</v>
      </c>
      <c r="P56" s="283"/>
      <c r="Q56" s="283"/>
      <c r="R56" s="283"/>
      <c r="S56" s="283"/>
      <c r="T56" s="283"/>
      <c r="U56" s="283" t="s">
        <v>360</v>
      </c>
      <c r="V56" s="283"/>
      <c r="W56" s="283"/>
      <c r="X56" s="283"/>
      <c r="Y56" s="283"/>
      <c r="Z56" s="283"/>
      <c r="AA56" s="284" t="s">
        <v>360</v>
      </c>
      <c r="AB56" s="284"/>
      <c r="AC56" s="284"/>
      <c r="AD56" s="284"/>
      <c r="AE56" s="284"/>
      <c r="AF56" s="284"/>
    </row>
    <row r="57" spans="1:32" ht="16.5" thickTop="1" thickBot="1">
      <c r="A57" s="282" t="s">
        <v>367</v>
      </c>
      <c r="B57" s="282"/>
      <c r="C57" s="282"/>
      <c r="D57" s="282"/>
      <c r="E57" s="282"/>
      <c r="F57" s="282"/>
      <c r="G57" s="282"/>
      <c r="H57" s="282"/>
      <c r="I57" s="282"/>
      <c r="J57" s="282"/>
      <c r="K57" s="283" t="s">
        <v>447</v>
      </c>
      <c r="L57" s="283"/>
      <c r="M57" s="283"/>
      <c r="N57" s="283"/>
      <c r="O57" s="283" t="s">
        <v>441</v>
      </c>
      <c r="P57" s="283"/>
      <c r="Q57" s="283"/>
      <c r="R57" s="283"/>
      <c r="S57" s="283"/>
      <c r="T57" s="283"/>
      <c r="U57" s="283" t="s">
        <v>441</v>
      </c>
      <c r="V57" s="283"/>
      <c r="W57" s="283"/>
      <c r="X57" s="283"/>
      <c r="Y57" s="283"/>
      <c r="Z57" s="283"/>
      <c r="AA57" s="284" t="s">
        <v>402</v>
      </c>
      <c r="AB57" s="284"/>
      <c r="AC57" s="284"/>
      <c r="AD57" s="284"/>
      <c r="AE57" s="284"/>
      <c r="AF57" s="284"/>
    </row>
    <row r="58" spans="1:32" ht="16.5" thickTop="1" thickBot="1">
      <c r="A58" s="282" t="s">
        <v>448</v>
      </c>
      <c r="B58" s="282"/>
      <c r="C58" s="282"/>
      <c r="D58" s="282"/>
      <c r="E58" s="282"/>
      <c r="F58" s="282"/>
      <c r="G58" s="282"/>
      <c r="H58" s="282"/>
      <c r="I58" s="282"/>
      <c r="J58" s="282"/>
      <c r="K58" s="283" t="s">
        <v>449</v>
      </c>
      <c r="L58" s="283"/>
      <c r="M58" s="283"/>
      <c r="N58" s="283"/>
      <c r="O58" s="283" t="s">
        <v>360</v>
      </c>
      <c r="P58" s="283"/>
      <c r="Q58" s="283"/>
      <c r="R58" s="283"/>
      <c r="S58" s="283"/>
      <c r="T58" s="283"/>
      <c r="U58" s="283" t="s">
        <v>360</v>
      </c>
      <c r="V58" s="283"/>
      <c r="W58" s="283"/>
      <c r="X58" s="283"/>
      <c r="Y58" s="283"/>
      <c r="Z58" s="283"/>
      <c r="AA58" s="284" t="s">
        <v>360</v>
      </c>
      <c r="AB58" s="284"/>
      <c r="AC58" s="284"/>
      <c r="AD58" s="284"/>
      <c r="AE58" s="284"/>
      <c r="AF58" s="284"/>
    </row>
    <row r="59" spans="1:32" ht="16.5" thickTop="1" thickBot="1">
      <c r="A59" s="282" t="s">
        <v>361</v>
      </c>
      <c r="B59" s="282"/>
      <c r="C59" s="282"/>
      <c r="D59" s="282"/>
      <c r="E59" s="282"/>
      <c r="F59" s="282"/>
      <c r="G59" s="282"/>
      <c r="H59" s="282"/>
      <c r="I59" s="282"/>
      <c r="J59" s="282"/>
      <c r="K59" s="283" t="s">
        <v>450</v>
      </c>
      <c r="L59" s="283"/>
      <c r="M59" s="283"/>
      <c r="N59" s="283"/>
      <c r="O59" s="283" t="s">
        <v>360</v>
      </c>
      <c r="P59" s="283"/>
      <c r="Q59" s="283"/>
      <c r="R59" s="283"/>
      <c r="S59" s="283"/>
      <c r="T59" s="283"/>
      <c r="U59" s="283" t="s">
        <v>360</v>
      </c>
      <c r="V59" s="283"/>
      <c r="W59" s="283"/>
      <c r="X59" s="283"/>
      <c r="Y59" s="283"/>
      <c r="Z59" s="283"/>
      <c r="AA59" s="284" t="s">
        <v>360</v>
      </c>
      <c r="AB59" s="284"/>
      <c r="AC59" s="284"/>
      <c r="AD59" s="284"/>
      <c r="AE59" s="284"/>
      <c r="AF59" s="284"/>
    </row>
    <row r="60" spans="1:32" ht="16.5" thickTop="1" thickBot="1">
      <c r="A60" s="282" t="s">
        <v>363</v>
      </c>
      <c r="B60" s="282"/>
      <c r="C60" s="282"/>
      <c r="D60" s="282"/>
      <c r="E60" s="282"/>
      <c r="F60" s="282"/>
      <c r="G60" s="282"/>
      <c r="H60" s="282"/>
      <c r="I60" s="282"/>
      <c r="J60" s="282"/>
      <c r="K60" s="283" t="s">
        <v>451</v>
      </c>
      <c r="L60" s="283"/>
      <c r="M60" s="283"/>
      <c r="N60" s="283"/>
      <c r="O60" s="283" t="s">
        <v>360</v>
      </c>
      <c r="P60" s="283"/>
      <c r="Q60" s="283"/>
      <c r="R60" s="283"/>
      <c r="S60" s="283"/>
      <c r="T60" s="283"/>
      <c r="U60" s="283" t="s">
        <v>360</v>
      </c>
      <c r="V60" s="283"/>
      <c r="W60" s="283"/>
      <c r="X60" s="283"/>
      <c r="Y60" s="283"/>
      <c r="Z60" s="283"/>
      <c r="AA60" s="284" t="s">
        <v>360</v>
      </c>
      <c r="AB60" s="284"/>
      <c r="AC60" s="284"/>
      <c r="AD60" s="284"/>
      <c r="AE60" s="284"/>
      <c r="AF60" s="284"/>
    </row>
    <row r="61" spans="1:32" ht="16.5" thickTop="1" thickBot="1">
      <c r="A61" s="282" t="s">
        <v>365</v>
      </c>
      <c r="B61" s="282"/>
      <c r="C61" s="282"/>
      <c r="D61" s="282"/>
      <c r="E61" s="282"/>
      <c r="F61" s="282"/>
      <c r="G61" s="282"/>
      <c r="H61" s="282"/>
      <c r="I61" s="282"/>
      <c r="J61" s="282"/>
      <c r="K61" s="283" t="s">
        <v>452</v>
      </c>
      <c r="L61" s="283"/>
      <c r="M61" s="283"/>
      <c r="N61" s="283"/>
      <c r="O61" s="283" t="s">
        <v>360</v>
      </c>
      <c r="P61" s="283"/>
      <c r="Q61" s="283"/>
      <c r="R61" s="283"/>
      <c r="S61" s="283"/>
      <c r="T61" s="283"/>
      <c r="U61" s="283" t="s">
        <v>360</v>
      </c>
      <c r="V61" s="283"/>
      <c r="W61" s="283"/>
      <c r="X61" s="283"/>
      <c r="Y61" s="283"/>
      <c r="Z61" s="283"/>
      <c r="AA61" s="284" t="s">
        <v>360</v>
      </c>
      <c r="AB61" s="284"/>
      <c r="AC61" s="284"/>
      <c r="AD61" s="284"/>
      <c r="AE61" s="284"/>
      <c r="AF61" s="284"/>
    </row>
    <row r="62" spans="1:32" ht="16.5" thickTop="1" thickBot="1">
      <c r="A62" s="282" t="s">
        <v>367</v>
      </c>
      <c r="B62" s="282"/>
      <c r="C62" s="282"/>
      <c r="D62" s="282"/>
      <c r="E62" s="282"/>
      <c r="F62" s="282"/>
      <c r="G62" s="282"/>
      <c r="H62" s="282"/>
      <c r="I62" s="282"/>
      <c r="J62" s="282"/>
      <c r="K62" s="283" t="s">
        <v>453</v>
      </c>
      <c r="L62" s="283"/>
      <c r="M62" s="283"/>
      <c r="N62" s="283"/>
      <c r="O62" s="283" t="s">
        <v>360</v>
      </c>
      <c r="P62" s="283"/>
      <c r="Q62" s="283"/>
      <c r="R62" s="283"/>
      <c r="S62" s="283"/>
      <c r="T62" s="283"/>
      <c r="U62" s="283" t="s">
        <v>360</v>
      </c>
      <c r="V62" s="283"/>
      <c r="W62" s="283"/>
      <c r="X62" s="283"/>
      <c r="Y62" s="283"/>
      <c r="Z62" s="283"/>
      <c r="AA62" s="284" t="s">
        <v>360</v>
      </c>
      <c r="AB62" s="284"/>
      <c r="AC62" s="284"/>
      <c r="AD62" s="284"/>
      <c r="AE62" s="284"/>
      <c r="AF62" s="284"/>
    </row>
    <row r="63" spans="1:32" ht="16.5" thickTop="1" thickBot="1">
      <c r="A63" s="282" t="s">
        <v>454</v>
      </c>
      <c r="B63" s="282"/>
      <c r="C63" s="282"/>
      <c r="D63" s="282"/>
      <c r="E63" s="282"/>
      <c r="F63" s="282"/>
      <c r="G63" s="282"/>
      <c r="H63" s="282"/>
      <c r="I63" s="282"/>
      <c r="J63" s="282"/>
      <c r="K63" s="283" t="s">
        <v>455</v>
      </c>
      <c r="L63" s="283"/>
      <c r="M63" s="283"/>
      <c r="N63" s="283"/>
      <c r="O63" s="283" t="s">
        <v>360</v>
      </c>
      <c r="P63" s="283"/>
      <c r="Q63" s="283"/>
      <c r="R63" s="283"/>
      <c r="S63" s="283"/>
      <c r="T63" s="283"/>
      <c r="U63" s="283" t="s">
        <v>360</v>
      </c>
      <c r="V63" s="283"/>
      <c r="W63" s="283"/>
      <c r="X63" s="283"/>
      <c r="Y63" s="283"/>
      <c r="Z63" s="283"/>
      <c r="AA63" s="284" t="s">
        <v>360</v>
      </c>
      <c r="AB63" s="284"/>
      <c r="AC63" s="284"/>
      <c r="AD63" s="284"/>
      <c r="AE63" s="284"/>
      <c r="AF63" s="284"/>
    </row>
    <row r="64" spans="1:32" ht="16.5" thickTop="1" thickBot="1">
      <c r="A64" s="282" t="s">
        <v>361</v>
      </c>
      <c r="B64" s="282"/>
      <c r="C64" s="282"/>
      <c r="D64" s="282"/>
      <c r="E64" s="282"/>
      <c r="F64" s="282"/>
      <c r="G64" s="282"/>
      <c r="H64" s="282"/>
      <c r="I64" s="282"/>
      <c r="J64" s="282"/>
      <c r="K64" s="283" t="s">
        <v>456</v>
      </c>
      <c r="L64" s="283"/>
      <c r="M64" s="283"/>
      <c r="N64" s="283"/>
      <c r="O64" s="283" t="s">
        <v>360</v>
      </c>
      <c r="P64" s="283"/>
      <c r="Q64" s="283"/>
      <c r="R64" s="283"/>
      <c r="S64" s="283"/>
      <c r="T64" s="283"/>
      <c r="U64" s="283" t="s">
        <v>360</v>
      </c>
      <c r="V64" s="283"/>
      <c r="W64" s="283"/>
      <c r="X64" s="283"/>
      <c r="Y64" s="283"/>
      <c r="Z64" s="283"/>
      <c r="AA64" s="284" t="s">
        <v>360</v>
      </c>
      <c r="AB64" s="284"/>
      <c r="AC64" s="284"/>
      <c r="AD64" s="284"/>
      <c r="AE64" s="284"/>
      <c r="AF64" s="284"/>
    </row>
    <row r="65" spans="1:32" ht="16.5" thickTop="1" thickBot="1">
      <c r="A65" s="282" t="s">
        <v>363</v>
      </c>
      <c r="B65" s="282"/>
      <c r="C65" s="282"/>
      <c r="D65" s="282"/>
      <c r="E65" s="282"/>
      <c r="F65" s="282"/>
      <c r="G65" s="282"/>
      <c r="H65" s="282"/>
      <c r="I65" s="282"/>
      <c r="J65" s="282"/>
      <c r="K65" s="283" t="s">
        <v>457</v>
      </c>
      <c r="L65" s="283"/>
      <c r="M65" s="283"/>
      <c r="N65" s="283"/>
      <c r="O65" s="283" t="s">
        <v>360</v>
      </c>
      <c r="P65" s="283"/>
      <c r="Q65" s="283"/>
      <c r="R65" s="283"/>
      <c r="S65" s="283"/>
      <c r="T65" s="283"/>
      <c r="U65" s="283" t="s">
        <v>360</v>
      </c>
      <c r="V65" s="283"/>
      <c r="W65" s="283"/>
      <c r="X65" s="283"/>
      <c r="Y65" s="283"/>
      <c r="Z65" s="283"/>
      <c r="AA65" s="284" t="s">
        <v>360</v>
      </c>
      <c r="AB65" s="284"/>
      <c r="AC65" s="284"/>
      <c r="AD65" s="284"/>
      <c r="AE65" s="284"/>
      <c r="AF65" s="284"/>
    </row>
    <row r="66" spans="1:32" ht="16.5" thickTop="1" thickBot="1">
      <c r="A66" s="282" t="s">
        <v>365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3" t="s">
        <v>458</v>
      </c>
      <c r="L66" s="283"/>
      <c r="M66" s="283"/>
      <c r="N66" s="283"/>
      <c r="O66" s="283" t="s">
        <v>360</v>
      </c>
      <c r="P66" s="283"/>
      <c r="Q66" s="283"/>
      <c r="R66" s="283"/>
      <c r="S66" s="283"/>
      <c r="T66" s="283"/>
      <c r="U66" s="283" t="s">
        <v>360</v>
      </c>
      <c r="V66" s="283"/>
      <c r="W66" s="283"/>
      <c r="X66" s="283"/>
      <c r="Y66" s="283"/>
      <c r="Z66" s="283"/>
      <c r="AA66" s="284" t="s">
        <v>360</v>
      </c>
      <c r="AB66" s="284"/>
      <c r="AC66" s="284"/>
      <c r="AD66" s="284"/>
      <c r="AE66" s="284"/>
      <c r="AF66" s="284"/>
    </row>
    <row r="67" spans="1:32" ht="16.5" thickTop="1" thickBot="1">
      <c r="A67" s="282" t="s">
        <v>367</v>
      </c>
      <c r="B67" s="282"/>
      <c r="C67" s="282"/>
      <c r="D67" s="282"/>
      <c r="E67" s="282"/>
      <c r="F67" s="282"/>
      <c r="G67" s="282"/>
      <c r="H67" s="282"/>
      <c r="I67" s="282"/>
      <c r="J67" s="282"/>
      <c r="K67" s="283" t="s">
        <v>459</v>
      </c>
      <c r="L67" s="283"/>
      <c r="M67" s="283"/>
      <c r="N67" s="283"/>
      <c r="O67" s="283" t="s">
        <v>360</v>
      </c>
      <c r="P67" s="283"/>
      <c r="Q67" s="283"/>
      <c r="R67" s="283"/>
      <c r="S67" s="283"/>
      <c r="T67" s="283"/>
      <c r="U67" s="283" t="s">
        <v>360</v>
      </c>
      <c r="V67" s="283"/>
      <c r="W67" s="283"/>
      <c r="X67" s="283"/>
      <c r="Y67" s="283"/>
      <c r="Z67" s="283"/>
      <c r="AA67" s="284" t="s">
        <v>360</v>
      </c>
      <c r="AB67" s="284"/>
      <c r="AC67" s="284"/>
      <c r="AD67" s="284"/>
      <c r="AE67" s="284"/>
      <c r="AF67" s="284"/>
    </row>
    <row r="68" spans="1:32" ht="16.5" thickTop="1" thickBot="1">
      <c r="A68" s="282" t="s">
        <v>460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3" t="s">
        <v>461</v>
      </c>
      <c r="L68" s="283"/>
      <c r="M68" s="283"/>
      <c r="N68" s="283"/>
      <c r="O68" s="283" t="s">
        <v>360</v>
      </c>
      <c r="P68" s="283"/>
      <c r="Q68" s="283"/>
      <c r="R68" s="283"/>
      <c r="S68" s="283"/>
      <c r="T68" s="283"/>
      <c r="U68" s="283" t="s">
        <v>360</v>
      </c>
      <c r="V68" s="283"/>
      <c r="W68" s="283"/>
      <c r="X68" s="283"/>
      <c r="Y68" s="283"/>
      <c r="Z68" s="283"/>
      <c r="AA68" s="284" t="s">
        <v>360</v>
      </c>
      <c r="AB68" s="284"/>
      <c r="AC68" s="284"/>
      <c r="AD68" s="284"/>
      <c r="AE68" s="284"/>
      <c r="AF68" s="284"/>
    </row>
    <row r="69" spans="1:32" ht="16.5" thickTop="1" thickBot="1">
      <c r="A69" s="282" t="s">
        <v>462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3" t="s">
        <v>463</v>
      </c>
      <c r="L69" s="283"/>
      <c r="M69" s="283"/>
      <c r="N69" s="283"/>
      <c r="O69" s="283" t="s">
        <v>360</v>
      </c>
      <c r="P69" s="283"/>
      <c r="Q69" s="283"/>
      <c r="R69" s="283"/>
      <c r="S69" s="283"/>
      <c r="T69" s="283"/>
      <c r="U69" s="283" t="s">
        <v>360</v>
      </c>
      <c r="V69" s="283"/>
      <c r="W69" s="283"/>
      <c r="X69" s="283"/>
      <c r="Y69" s="283"/>
      <c r="Z69" s="283"/>
      <c r="AA69" s="284" t="s">
        <v>360</v>
      </c>
      <c r="AB69" s="284"/>
      <c r="AC69" s="284"/>
      <c r="AD69" s="284"/>
      <c r="AE69" s="284"/>
      <c r="AF69" s="284"/>
    </row>
    <row r="70" spans="1:32" ht="16.5" thickTop="1" thickBot="1">
      <c r="A70" s="282" t="s">
        <v>361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3" t="s">
        <v>464</v>
      </c>
      <c r="L70" s="283"/>
      <c r="M70" s="283"/>
      <c r="N70" s="283"/>
      <c r="O70" s="283" t="s">
        <v>360</v>
      </c>
      <c r="P70" s="283"/>
      <c r="Q70" s="283"/>
      <c r="R70" s="283"/>
      <c r="S70" s="283"/>
      <c r="T70" s="283"/>
      <c r="U70" s="283" t="s">
        <v>360</v>
      </c>
      <c r="V70" s="283"/>
      <c r="W70" s="283"/>
      <c r="X70" s="283"/>
      <c r="Y70" s="283"/>
      <c r="Z70" s="283"/>
      <c r="AA70" s="284" t="s">
        <v>360</v>
      </c>
      <c r="AB70" s="284"/>
      <c r="AC70" s="284"/>
      <c r="AD70" s="284"/>
      <c r="AE70" s="284"/>
      <c r="AF70" s="284"/>
    </row>
    <row r="71" spans="1:32" ht="16.5" thickTop="1" thickBot="1">
      <c r="A71" s="282" t="s">
        <v>363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3" t="s">
        <v>465</v>
      </c>
      <c r="L71" s="283"/>
      <c r="M71" s="283"/>
      <c r="N71" s="283"/>
      <c r="O71" s="283" t="s">
        <v>360</v>
      </c>
      <c r="P71" s="283"/>
      <c r="Q71" s="283"/>
      <c r="R71" s="283"/>
      <c r="S71" s="283"/>
      <c r="T71" s="283"/>
      <c r="U71" s="283" t="s">
        <v>360</v>
      </c>
      <c r="V71" s="283"/>
      <c r="W71" s="283"/>
      <c r="X71" s="283"/>
      <c r="Y71" s="283"/>
      <c r="Z71" s="283"/>
      <c r="AA71" s="284" t="s">
        <v>360</v>
      </c>
      <c r="AB71" s="284"/>
      <c r="AC71" s="284"/>
      <c r="AD71" s="284"/>
      <c r="AE71" s="284"/>
      <c r="AF71" s="284"/>
    </row>
    <row r="72" spans="1:32" ht="16.5" thickTop="1" thickBot="1">
      <c r="A72" s="282" t="s">
        <v>365</v>
      </c>
      <c r="B72" s="282"/>
      <c r="C72" s="282"/>
      <c r="D72" s="282"/>
      <c r="E72" s="282"/>
      <c r="F72" s="282"/>
      <c r="G72" s="282"/>
      <c r="H72" s="282"/>
      <c r="I72" s="282"/>
      <c r="J72" s="282"/>
      <c r="K72" s="283" t="s">
        <v>466</v>
      </c>
      <c r="L72" s="283"/>
      <c r="M72" s="283"/>
      <c r="N72" s="283"/>
      <c r="O72" s="283" t="s">
        <v>360</v>
      </c>
      <c r="P72" s="283"/>
      <c r="Q72" s="283"/>
      <c r="R72" s="283"/>
      <c r="S72" s="283"/>
      <c r="T72" s="283"/>
      <c r="U72" s="283" t="s">
        <v>360</v>
      </c>
      <c r="V72" s="283"/>
      <c r="W72" s="283"/>
      <c r="X72" s="283"/>
      <c r="Y72" s="283"/>
      <c r="Z72" s="283"/>
      <c r="AA72" s="284" t="s">
        <v>360</v>
      </c>
      <c r="AB72" s="284"/>
      <c r="AC72" s="284"/>
      <c r="AD72" s="284"/>
      <c r="AE72" s="284"/>
      <c r="AF72" s="284"/>
    </row>
    <row r="73" spans="1:32" ht="16.5" thickTop="1" thickBot="1">
      <c r="A73" s="282" t="s">
        <v>367</v>
      </c>
      <c r="B73" s="282"/>
      <c r="C73" s="282"/>
      <c r="D73" s="282"/>
      <c r="E73" s="282"/>
      <c r="F73" s="282"/>
      <c r="G73" s="282"/>
      <c r="H73" s="282"/>
      <c r="I73" s="282"/>
      <c r="J73" s="282"/>
      <c r="K73" s="283" t="s">
        <v>467</v>
      </c>
      <c r="L73" s="283"/>
      <c r="M73" s="283"/>
      <c r="N73" s="283"/>
      <c r="O73" s="283" t="s">
        <v>360</v>
      </c>
      <c r="P73" s="283"/>
      <c r="Q73" s="283"/>
      <c r="R73" s="283"/>
      <c r="S73" s="283"/>
      <c r="T73" s="283"/>
      <c r="U73" s="283" t="s">
        <v>360</v>
      </c>
      <c r="V73" s="283"/>
      <c r="W73" s="283"/>
      <c r="X73" s="283"/>
      <c r="Y73" s="283"/>
      <c r="Z73" s="283"/>
      <c r="AA73" s="284" t="s">
        <v>360</v>
      </c>
      <c r="AB73" s="284"/>
      <c r="AC73" s="284"/>
      <c r="AD73" s="284"/>
      <c r="AE73" s="284"/>
      <c r="AF73" s="284"/>
    </row>
    <row r="74" spans="1:32" ht="16.5" thickTop="1" thickBot="1">
      <c r="A74" s="282" t="s">
        <v>468</v>
      </c>
      <c r="B74" s="282"/>
      <c r="C74" s="282"/>
      <c r="D74" s="282"/>
      <c r="E74" s="282"/>
      <c r="F74" s="282"/>
      <c r="G74" s="282"/>
      <c r="H74" s="282"/>
      <c r="I74" s="282"/>
      <c r="J74" s="282"/>
      <c r="K74" s="283" t="s">
        <v>469</v>
      </c>
      <c r="L74" s="283"/>
      <c r="M74" s="283"/>
      <c r="N74" s="283"/>
      <c r="O74" s="283" t="s">
        <v>360</v>
      </c>
      <c r="P74" s="283"/>
      <c r="Q74" s="283"/>
      <c r="R74" s="283"/>
      <c r="S74" s="283"/>
      <c r="T74" s="283"/>
      <c r="U74" s="283" t="s">
        <v>360</v>
      </c>
      <c r="V74" s="283"/>
      <c r="W74" s="283"/>
      <c r="X74" s="283"/>
      <c r="Y74" s="283"/>
      <c r="Z74" s="283"/>
      <c r="AA74" s="284" t="s">
        <v>360</v>
      </c>
      <c r="AB74" s="284"/>
      <c r="AC74" s="284"/>
      <c r="AD74" s="284"/>
      <c r="AE74" s="284"/>
      <c r="AF74" s="284"/>
    </row>
    <row r="75" spans="1:32" ht="16.5" thickTop="1" thickBot="1">
      <c r="A75" s="282" t="s">
        <v>361</v>
      </c>
      <c r="B75" s="282"/>
      <c r="C75" s="282"/>
      <c r="D75" s="282"/>
      <c r="E75" s="282"/>
      <c r="F75" s="282"/>
      <c r="G75" s="282"/>
      <c r="H75" s="282"/>
      <c r="I75" s="282"/>
      <c r="J75" s="282"/>
      <c r="K75" s="283" t="s">
        <v>470</v>
      </c>
      <c r="L75" s="283"/>
      <c r="M75" s="283"/>
      <c r="N75" s="283"/>
      <c r="O75" s="283" t="s">
        <v>360</v>
      </c>
      <c r="P75" s="283"/>
      <c r="Q75" s="283"/>
      <c r="R75" s="283"/>
      <c r="S75" s="283"/>
      <c r="T75" s="283"/>
      <c r="U75" s="283" t="s">
        <v>360</v>
      </c>
      <c r="V75" s="283"/>
      <c r="W75" s="283"/>
      <c r="X75" s="283"/>
      <c r="Y75" s="283"/>
      <c r="Z75" s="283"/>
      <c r="AA75" s="284" t="s">
        <v>360</v>
      </c>
      <c r="AB75" s="284"/>
      <c r="AC75" s="284"/>
      <c r="AD75" s="284"/>
      <c r="AE75" s="284"/>
      <c r="AF75" s="284"/>
    </row>
    <row r="76" spans="1:32" ht="16.5" thickTop="1" thickBot="1">
      <c r="A76" s="282" t="s">
        <v>363</v>
      </c>
      <c r="B76" s="282"/>
      <c r="C76" s="282"/>
      <c r="D76" s="282"/>
      <c r="E76" s="282"/>
      <c r="F76" s="282"/>
      <c r="G76" s="282"/>
      <c r="H76" s="282"/>
      <c r="I76" s="282"/>
      <c r="J76" s="282"/>
      <c r="K76" s="283" t="s">
        <v>471</v>
      </c>
      <c r="L76" s="283"/>
      <c r="M76" s="283"/>
      <c r="N76" s="283"/>
      <c r="O76" s="283" t="s">
        <v>360</v>
      </c>
      <c r="P76" s="283"/>
      <c r="Q76" s="283"/>
      <c r="R76" s="283"/>
      <c r="S76" s="283"/>
      <c r="T76" s="283"/>
      <c r="U76" s="283" t="s">
        <v>360</v>
      </c>
      <c r="V76" s="283"/>
      <c r="W76" s="283"/>
      <c r="X76" s="283"/>
      <c r="Y76" s="283"/>
      <c r="Z76" s="283"/>
      <c r="AA76" s="284" t="s">
        <v>360</v>
      </c>
      <c r="AB76" s="284"/>
      <c r="AC76" s="284"/>
      <c r="AD76" s="284"/>
      <c r="AE76" s="284"/>
      <c r="AF76" s="284"/>
    </row>
    <row r="77" spans="1:32" ht="16.5" thickTop="1" thickBot="1">
      <c r="A77" s="282" t="s">
        <v>365</v>
      </c>
      <c r="B77" s="282"/>
      <c r="C77" s="282"/>
      <c r="D77" s="282"/>
      <c r="E77" s="282"/>
      <c r="F77" s="282"/>
      <c r="G77" s="282"/>
      <c r="H77" s="282"/>
      <c r="I77" s="282"/>
      <c r="J77" s="282"/>
      <c r="K77" s="283" t="s">
        <v>472</v>
      </c>
      <c r="L77" s="283"/>
      <c r="M77" s="283"/>
      <c r="N77" s="283"/>
      <c r="O77" s="283" t="s">
        <v>360</v>
      </c>
      <c r="P77" s="283"/>
      <c r="Q77" s="283"/>
      <c r="R77" s="283"/>
      <c r="S77" s="283"/>
      <c r="T77" s="283"/>
      <c r="U77" s="283" t="s">
        <v>360</v>
      </c>
      <c r="V77" s="283"/>
      <c r="W77" s="283"/>
      <c r="X77" s="283"/>
      <c r="Y77" s="283"/>
      <c r="Z77" s="283"/>
      <c r="AA77" s="284" t="s">
        <v>360</v>
      </c>
      <c r="AB77" s="284"/>
      <c r="AC77" s="284"/>
      <c r="AD77" s="284"/>
      <c r="AE77" s="284"/>
      <c r="AF77" s="284"/>
    </row>
    <row r="78" spans="1:32" ht="16.5" thickTop="1" thickBot="1">
      <c r="A78" s="282" t="s">
        <v>367</v>
      </c>
      <c r="B78" s="282"/>
      <c r="C78" s="282"/>
      <c r="D78" s="282"/>
      <c r="E78" s="282"/>
      <c r="F78" s="282"/>
      <c r="G78" s="282"/>
      <c r="H78" s="282"/>
      <c r="I78" s="282"/>
      <c r="J78" s="282"/>
      <c r="K78" s="283" t="s">
        <v>473</v>
      </c>
      <c r="L78" s="283"/>
      <c r="M78" s="283"/>
      <c r="N78" s="283"/>
      <c r="O78" s="283" t="s">
        <v>360</v>
      </c>
      <c r="P78" s="283"/>
      <c r="Q78" s="283"/>
      <c r="R78" s="283"/>
      <c r="S78" s="283"/>
      <c r="T78" s="283"/>
      <c r="U78" s="283" t="s">
        <v>360</v>
      </c>
      <c r="V78" s="283"/>
      <c r="W78" s="283"/>
      <c r="X78" s="283"/>
      <c r="Y78" s="283"/>
      <c r="Z78" s="283"/>
      <c r="AA78" s="284" t="s">
        <v>360</v>
      </c>
      <c r="AB78" s="284"/>
      <c r="AC78" s="284"/>
      <c r="AD78" s="284"/>
      <c r="AE78" s="284"/>
      <c r="AF78" s="284"/>
    </row>
    <row r="79" spans="1:32" ht="16.5" thickTop="1" thickBot="1">
      <c r="A79" s="282" t="s">
        <v>474</v>
      </c>
      <c r="B79" s="282"/>
      <c r="C79" s="282"/>
      <c r="D79" s="282"/>
      <c r="E79" s="282"/>
      <c r="F79" s="282"/>
      <c r="G79" s="282"/>
      <c r="H79" s="282"/>
      <c r="I79" s="282"/>
      <c r="J79" s="282"/>
      <c r="K79" s="283" t="s">
        <v>475</v>
      </c>
      <c r="L79" s="283"/>
      <c r="M79" s="283"/>
      <c r="N79" s="283"/>
      <c r="O79" s="283" t="s">
        <v>476</v>
      </c>
      <c r="P79" s="283"/>
      <c r="Q79" s="283"/>
      <c r="R79" s="283"/>
      <c r="S79" s="283"/>
      <c r="T79" s="283"/>
      <c r="U79" s="283" t="s">
        <v>476</v>
      </c>
      <c r="V79" s="283"/>
      <c r="W79" s="283"/>
      <c r="X79" s="283"/>
      <c r="Y79" s="283"/>
      <c r="Z79" s="283"/>
      <c r="AA79" s="284" t="s">
        <v>402</v>
      </c>
      <c r="AB79" s="284"/>
      <c r="AC79" s="284"/>
      <c r="AD79" s="284"/>
      <c r="AE79" s="284"/>
      <c r="AF79" s="284"/>
    </row>
    <row r="80" spans="1:32" ht="16.5" thickTop="1" thickBot="1">
      <c r="A80" s="282" t="s">
        <v>477</v>
      </c>
      <c r="B80" s="282"/>
      <c r="C80" s="282"/>
      <c r="D80" s="282"/>
      <c r="E80" s="282"/>
      <c r="F80" s="282"/>
      <c r="G80" s="282"/>
      <c r="H80" s="282"/>
      <c r="I80" s="282"/>
      <c r="J80" s="282"/>
      <c r="K80" s="283" t="s">
        <v>478</v>
      </c>
      <c r="L80" s="283"/>
      <c r="M80" s="283"/>
      <c r="N80" s="283"/>
      <c r="O80" s="283" t="s">
        <v>360</v>
      </c>
      <c r="P80" s="283"/>
      <c r="Q80" s="283"/>
      <c r="R80" s="283"/>
      <c r="S80" s="283"/>
      <c r="T80" s="283"/>
      <c r="U80" s="283" t="s">
        <v>360</v>
      </c>
      <c r="V80" s="283"/>
      <c r="W80" s="283"/>
      <c r="X80" s="283"/>
      <c r="Y80" s="283"/>
      <c r="Z80" s="283"/>
      <c r="AA80" s="284" t="s">
        <v>360</v>
      </c>
      <c r="AB80" s="284"/>
      <c r="AC80" s="284"/>
      <c r="AD80" s="284"/>
      <c r="AE80" s="284"/>
      <c r="AF80" s="284"/>
    </row>
    <row r="81" spans="1:32" ht="16.5" thickTop="1" thickBot="1">
      <c r="A81" s="282" t="s">
        <v>479</v>
      </c>
      <c r="B81" s="282"/>
      <c r="C81" s="282"/>
      <c r="D81" s="282"/>
      <c r="E81" s="282"/>
      <c r="F81" s="282"/>
      <c r="G81" s="282"/>
      <c r="H81" s="282"/>
      <c r="I81" s="282"/>
      <c r="J81" s="282"/>
      <c r="K81" s="283" t="s">
        <v>480</v>
      </c>
      <c r="L81" s="283"/>
      <c r="M81" s="283"/>
      <c r="N81" s="283"/>
      <c r="O81" s="283" t="s">
        <v>476</v>
      </c>
      <c r="P81" s="283"/>
      <c r="Q81" s="283"/>
      <c r="R81" s="283"/>
      <c r="S81" s="283"/>
      <c r="T81" s="283"/>
      <c r="U81" s="283" t="s">
        <v>476</v>
      </c>
      <c r="V81" s="283"/>
      <c r="W81" s="283"/>
      <c r="X81" s="283"/>
      <c r="Y81" s="283"/>
      <c r="Z81" s="283"/>
      <c r="AA81" s="284" t="s">
        <v>402</v>
      </c>
      <c r="AB81" s="284"/>
      <c r="AC81" s="284"/>
      <c r="AD81" s="284"/>
      <c r="AE81" s="284"/>
      <c r="AF81" s="284"/>
    </row>
    <row r="82" spans="1:32" ht="16.5" thickTop="1" thickBot="1">
      <c r="A82" s="282" t="s">
        <v>481</v>
      </c>
      <c r="B82" s="282"/>
      <c r="C82" s="282"/>
      <c r="D82" s="282"/>
      <c r="E82" s="282"/>
      <c r="F82" s="282"/>
      <c r="G82" s="282"/>
      <c r="H82" s="282"/>
      <c r="I82" s="282"/>
      <c r="J82" s="282"/>
      <c r="K82" s="283" t="s">
        <v>482</v>
      </c>
      <c r="L82" s="283"/>
      <c r="M82" s="283"/>
      <c r="N82" s="283"/>
      <c r="O82" s="283" t="s">
        <v>483</v>
      </c>
      <c r="P82" s="283"/>
      <c r="Q82" s="283"/>
      <c r="R82" s="283"/>
      <c r="S82" s="283"/>
      <c r="T82" s="283"/>
      <c r="U82" s="283" t="s">
        <v>484</v>
      </c>
      <c r="V82" s="283"/>
      <c r="W82" s="283"/>
      <c r="X82" s="283"/>
      <c r="Y82" s="283"/>
      <c r="Z82" s="283"/>
      <c r="AA82" s="284" t="s">
        <v>485</v>
      </c>
      <c r="AB82" s="284"/>
      <c r="AC82" s="284"/>
      <c r="AD82" s="284"/>
      <c r="AE82" s="284"/>
      <c r="AF82" s="284"/>
    </row>
    <row r="83" spans="1:32" ht="16.5" thickTop="1" thickBot="1">
      <c r="A83" s="282" t="s">
        <v>486</v>
      </c>
      <c r="B83" s="282"/>
      <c r="C83" s="282"/>
      <c r="D83" s="282"/>
      <c r="E83" s="282"/>
      <c r="F83" s="282"/>
      <c r="G83" s="282"/>
      <c r="H83" s="282"/>
      <c r="I83" s="282"/>
      <c r="J83" s="282"/>
      <c r="K83" s="283" t="s">
        <v>487</v>
      </c>
      <c r="L83" s="283"/>
      <c r="M83" s="283"/>
      <c r="N83" s="283"/>
      <c r="O83" s="283" t="s">
        <v>360</v>
      </c>
      <c r="P83" s="283"/>
      <c r="Q83" s="283"/>
      <c r="R83" s="283"/>
      <c r="S83" s="283"/>
      <c r="T83" s="283"/>
      <c r="U83" s="283" t="s">
        <v>360</v>
      </c>
      <c r="V83" s="283"/>
      <c r="W83" s="283"/>
      <c r="X83" s="283"/>
      <c r="Y83" s="283"/>
      <c r="Z83" s="283"/>
      <c r="AA83" s="284" t="s">
        <v>360</v>
      </c>
      <c r="AB83" s="284"/>
      <c r="AC83" s="284"/>
      <c r="AD83" s="284"/>
      <c r="AE83" s="284"/>
      <c r="AF83" s="284"/>
    </row>
    <row r="84" spans="1:32" ht="16.5" thickTop="1" thickBot="1">
      <c r="A84" s="282" t="s">
        <v>488</v>
      </c>
      <c r="B84" s="282"/>
      <c r="C84" s="282"/>
      <c r="D84" s="282"/>
      <c r="E84" s="282"/>
      <c r="F84" s="282"/>
      <c r="G84" s="282"/>
      <c r="H84" s="282"/>
      <c r="I84" s="282"/>
      <c r="J84" s="282"/>
      <c r="K84" s="283" t="s">
        <v>489</v>
      </c>
      <c r="L84" s="283"/>
      <c r="M84" s="283"/>
      <c r="N84" s="283"/>
      <c r="O84" s="283" t="s">
        <v>490</v>
      </c>
      <c r="P84" s="283"/>
      <c r="Q84" s="283"/>
      <c r="R84" s="283"/>
      <c r="S84" s="283"/>
      <c r="T84" s="283"/>
      <c r="U84" s="283" t="s">
        <v>491</v>
      </c>
      <c r="V84" s="283"/>
      <c r="W84" s="283"/>
      <c r="X84" s="283"/>
      <c r="Y84" s="283"/>
      <c r="Z84" s="283"/>
      <c r="AA84" s="284" t="s">
        <v>492</v>
      </c>
      <c r="AB84" s="284"/>
      <c r="AC84" s="284"/>
      <c r="AD84" s="284"/>
      <c r="AE84" s="284"/>
      <c r="AF84" s="284"/>
    </row>
    <row r="85" spans="1:32" ht="16.5" thickTop="1" thickBot="1">
      <c r="A85" s="282" t="s">
        <v>493</v>
      </c>
      <c r="B85" s="282"/>
      <c r="C85" s="282"/>
      <c r="D85" s="282"/>
      <c r="E85" s="282"/>
      <c r="F85" s="282"/>
      <c r="G85" s="282"/>
      <c r="H85" s="282"/>
      <c r="I85" s="282"/>
      <c r="J85" s="282"/>
      <c r="K85" s="283" t="s">
        <v>494</v>
      </c>
      <c r="L85" s="283"/>
      <c r="M85" s="283"/>
      <c r="N85" s="283"/>
      <c r="O85" s="283" t="s">
        <v>495</v>
      </c>
      <c r="P85" s="283"/>
      <c r="Q85" s="283"/>
      <c r="R85" s="283"/>
      <c r="S85" s="283"/>
      <c r="T85" s="283"/>
      <c r="U85" s="283" t="s">
        <v>496</v>
      </c>
      <c r="V85" s="283"/>
      <c r="W85" s="283"/>
      <c r="X85" s="283"/>
      <c r="Y85" s="283"/>
      <c r="Z85" s="283"/>
      <c r="AA85" s="284" t="s">
        <v>497</v>
      </c>
      <c r="AB85" s="284"/>
      <c r="AC85" s="284"/>
      <c r="AD85" s="284"/>
      <c r="AE85" s="284"/>
      <c r="AF85" s="284"/>
    </row>
    <row r="86" spans="1:32" ht="16.5" thickTop="1" thickBot="1">
      <c r="A86" s="282" t="s">
        <v>498</v>
      </c>
      <c r="B86" s="282"/>
      <c r="C86" s="282"/>
      <c r="D86" s="282"/>
      <c r="E86" s="282"/>
      <c r="F86" s="282"/>
      <c r="G86" s="282"/>
      <c r="H86" s="282"/>
      <c r="I86" s="282"/>
      <c r="J86" s="282"/>
      <c r="K86" s="283" t="s">
        <v>499</v>
      </c>
      <c r="L86" s="283"/>
      <c r="M86" s="283"/>
      <c r="N86" s="283"/>
      <c r="O86" s="283" t="s">
        <v>360</v>
      </c>
      <c r="P86" s="283"/>
      <c r="Q86" s="283"/>
      <c r="R86" s="283"/>
      <c r="S86" s="283"/>
      <c r="T86" s="283"/>
      <c r="U86" s="283" t="s">
        <v>360</v>
      </c>
      <c r="V86" s="283"/>
      <c r="W86" s="283"/>
      <c r="X86" s="283"/>
      <c r="Y86" s="283"/>
      <c r="Z86" s="283"/>
      <c r="AA86" s="284" t="s">
        <v>360</v>
      </c>
      <c r="AB86" s="284"/>
      <c r="AC86" s="284"/>
      <c r="AD86" s="284"/>
      <c r="AE86" s="284"/>
      <c r="AF86" s="284"/>
    </row>
    <row r="87" spans="1:32" ht="16.5" thickTop="1" thickBot="1">
      <c r="A87" s="282" t="s">
        <v>500</v>
      </c>
      <c r="B87" s="282"/>
      <c r="C87" s="282"/>
      <c r="D87" s="282"/>
      <c r="E87" s="282"/>
      <c r="F87" s="282"/>
      <c r="G87" s="282"/>
      <c r="H87" s="282"/>
      <c r="I87" s="282"/>
      <c r="J87" s="282"/>
      <c r="K87" s="283" t="s">
        <v>501</v>
      </c>
      <c r="L87" s="283"/>
      <c r="M87" s="283"/>
      <c r="N87" s="283"/>
      <c r="O87" s="283" t="s">
        <v>502</v>
      </c>
      <c r="P87" s="283"/>
      <c r="Q87" s="283"/>
      <c r="R87" s="283"/>
      <c r="S87" s="283"/>
      <c r="T87" s="283"/>
      <c r="U87" s="283" t="s">
        <v>503</v>
      </c>
      <c r="V87" s="283"/>
      <c r="W87" s="283"/>
      <c r="X87" s="283"/>
      <c r="Y87" s="283"/>
      <c r="Z87" s="283"/>
      <c r="AA87" s="284" t="s">
        <v>504</v>
      </c>
      <c r="AB87" s="284"/>
      <c r="AC87" s="284"/>
      <c r="AD87" s="284"/>
      <c r="AE87" s="284"/>
      <c r="AF87" s="284"/>
    </row>
    <row r="88" spans="1:32" ht="16.5" thickTop="1" thickBot="1">
      <c r="A88" s="282" t="s">
        <v>505</v>
      </c>
      <c r="B88" s="282"/>
      <c r="C88" s="282"/>
      <c r="D88" s="282"/>
      <c r="E88" s="282"/>
      <c r="F88" s="282"/>
      <c r="G88" s="282"/>
      <c r="H88" s="282"/>
      <c r="I88" s="282"/>
      <c r="J88" s="282"/>
      <c r="K88" s="283" t="s">
        <v>506</v>
      </c>
      <c r="L88" s="283"/>
      <c r="M88" s="283"/>
      <c r="N88" s="283"/>
      <c r="O88" s="283" t="s">
        <v>502</v>
      </c>
      <c r="P88" s="283"/>
      <c r="Q88" s="283"/>
      <c r="R88" s="283"/>
      <c r="S88" s="283"/>
      <c r="T88" s="283"/>
      <c r="U88" s="283" t="s">
        <v>503</v>
      </c>
      <c r="V88" s="283"/>
      <c r="W88" s="283"/>
      <c r="X88" s="283"/>
      <c r="Y88" s="283"/>
      <c r="Z88" s="283"/>
      <c r="AA88" s="284" t="s">
        <v>504</v>
      </c>
      <c r="AB88" s="284"/>
      <c r="AC88" s="284"/>
      <c r="AD88" s="284"/>
      <c r="AE88" s="284"/>
      <c r="AF88" s="284"/>
    </row>
    <row r="89" spans="1:32" ht="16.5" thickTop="1" thickBot="1">
      <c r="A89" s="282" t="s">
        <v>507</v>
      </c>
      <c r="B89" s="282"/>
      <c r="C89" s="282"/>
      <c r="D89" s="282"/>
      <c r="E89" s="282"/>
      <c r="F89" s="282"/>
      <c r="G89" s="282"/>
      <c r="H89" s="282"/>
      <c r="I89" s="282"/>
      <c r="J89" s="282"/>
      <c r="K89" s="283" t="s">
        <v>508</v>
      </c>
      <c r="L89" s="283"/>
      <c r="M89" s="283"/>
      <c r="N89" s="283"/>
      <c r="O89" s="283" t="s">
        <v>360</v>
      </c>
      <c r="P89" s="283"/>
      <c r="Q89" s="283"/>
      <c r="R89" s="283"/>
      <c r="S89" s="283"/>
      <c r="T89" s="283"/>
      <c r="U89" s="283" t="s">
        <v>360</v>
      </c>
      <c r="V89" s="283"/>
      <c r="W89" s="283"/>
      <c r="X89" s="283"/>
      <c r="Y89" s="283"/>
      <c r="Z89" s="283"/>
      <c r="AA89" s="284" t="s">
        <v>360</v>
      </c>
      <c r="AB89" s="284"/>
      <c r="AC89" s="284"/>
      <c r="AD89" s="284"/>
      <c r="AE89" s="284"/>
      <c r="AF89" s="284"/>
    </row>
    <row r="90" spans="1:32" ht="16.5" thickTop="1" thickBot="1">
      <c r="A90" s="282" t="s">
        <v>509</v>
      </c>
      <c r="B90" s="282"/>
      <c r="C90" s="282"/>
      <c r="D90" s="282"/>
      <c r="E90" s="282"/>
      <c r="F90" s="282"/>
      <c r="G90" s="282"/>
      <c r="H90" s="282"/>
      <c r="I90" s="282"/>
      <c r="J90" s="282"/>
      <c r="K90" s="283" t="s">
        <v>510</v>
      </c>
      <c r="L90" s="283"/>
      <c r="M90" s="283"/>
      <c r="N90" s="283"/>
      <c r="O90" s="283" t="s">
        <v>360</v>
      </c>
      <c r="P90" s="283"/>
      <c r="Q90" s="283"/>
      <c r="R90" s="283"/>
      <c r="S90" s="283"/>
      <c r="T90" s="283"/>
      <c r="U90" s="283" t="s">
        <v>360</v>
      </c>
      <c r="V90" s="283"/>
      <c r="W90" s="283"/>
      <c r="X90" s="283"/>
      <c r="Y90" s="283"/>
      <c r="Z90" s="283"/>
      <c r="AA90" s="284" t="s">
        <v>360</v>
      </c>
      <c r="AB90" s="284"/>
      <c r="AC90" s="284"/>
      <c r="AD90" s="284"/>
      <c r="AE90" s="284"/>
      <c r="AF90" s="284"/>
    </row>
    <row r="91" spans="1:32" ht="16.5" thickTop="1" thickBot="1">
      <c r="A91" s="282" t="s">
        <v>511</v>
      </c>
      <c r="B91" s="282"/>
      <c r="C91" s="282"/>
      <c r="D91" s="282"/>
      <c r="E91" s="282"/>
      <c r="F91" s="282"/>
      <c r="G91" s="282"/>
      <c r="H91" s="282"/>
      <c r="I91" s="282"/>
      <c r="J91" s="282"/>
      <c r="K91" s="283" t="s">
        <v>512</v>
      </c>
      <c r="L91" s="283"/>
      <c r="M91" s="283"/>
      <c r="N91" s="283"/>
      <c r="O91" s="283" t="s">
        <v>513</v>
      </c>
      <c r="P91" s="283"/>
      <c r="Q91" s="283"/>
      <c r="R91" s="283"/>
      <c r="S91" s="283"/>
      <c r="T91" s="283"/>
      <c r="U91" s="283" t="s">
        <v>514</v>
      </c>
      <c r="V91" s="283"/>
      <c r="W91" s="283"/>
      <c r="X91" s="283"/>
      <c r="Y91" s="283"/>
      <c r="Z91" s="283"/>
      <c r="AA91" s="284" t="s">
        <v>515</v>
      </c>
      <c r="AB91" s="284"/>
      <c r="AC91" s="284"/>
      <c r="AD91" s="284"/>
      <c r="AE91" s="284"/>
      <c r="AF91" s="284"/>
    </row>
    <row r="92" spans="1:32" ht="16.5" thickTop="1" thickBot="1">
      <c r="A92" s="282" t="s">
        <v>516</v>
      </c>
      <c r="B92" s="282"/>
      <c r="C92" s="282"/>
      <c r="D92" s="282"/>
      <c r="E92" s="282"/>
      <c r="F92" s="282"/>
      <c r="G92" s="282"/>
      <c r="H92" s="282"/>
      <c r="I92" s="282"/>
      <c r="J92" s="282"/>
      <c r="K92" s="283" t="s">
        <v>517</v>
      </c>
      <c r="L92" s="283"/>
      <c r="M92" s="283"/>
      <c r="N92" s="283"/>
      <c r="O92" s="283" t="s">
        <v>518</v>
      </c>
      <c r="P92" s="283"/>
      <c r="Q92" s="283"/>
      <c r="R92" s="283"/>
      <c r="S92" s="283"/>
      <c r="T92" s="283"/>
      <c r="U92" s="283" t="s">
        <v>519</v>
      </c>
      <c r="V92" s="283"/>
      <c r="W92" s="283"/>
      <c r="X92" s="283"/>
      <c r="Y92" s="283"/>
      <c r="Z92" s="283"/>
      <c r="AA92" s="284" t="s">
        <v>520</v>
      </c>
      <c r="AB92" s="284"/>
      <c r="AC92" s="284"/>
      <c r="AD92" s="284"/>
      <c r="AE92" s="284"/>
      <c r="AF92" s="284"/>
    </row>
    <row r="93" spans="1:32" ht="16.5" thickTop="1" thickBot="1">
      <c r="A93" s="282" t="s">
        <v>521</v>
      </c>
      <c r="B93" s="282"/>
      <c r="C93" s="282"/>
      <c r="D93" s="282"/>
      <c r="E93" s="282"/>
      <c r="F93" s="282"/>
      <c r="G93" s="282"/>
      <c r="H93" s="282"/>
      <c r="I93" s="282"/>
      <c r="J93" s="282"/>
      <c r="K93" s="283" t="s">
        <v>522</v>
      </c>
      <c r="L93" s="283"/>
      <c r="M93" s="283"/>
      <c r="N93" s="283"/>
      <c r="O93" s="283" t="s">
        <v>523</v>
      </c>
      <c r="P93" s="283"/>
      <c r="Q93" s="283"/>
      <c r="R93" s="283"/>
      <c r="S93" s="283"/>
      <c r="T93" s="283"/>
      <c r="U93" s="283" t="s">
        <v>524</v>
      </c>
      <c r="V93" s="283"/>
      <c r="W93" s="283"/>
      <c r="X93" s="283"/>
      <c r="Y93" s="283"/>
      <c r="Z93" s="283"/>
      <c r="AA93" s="284" t="s">
        <v>525</v>
      </c>
      <c r="AB93" s="284"/>
      <c r="AC93" s="284"/>
      <c r="AD93" s="284"/>
      <c r="AE93" s="284"/>
      <c r="AF93" s="284"/>
    </row>
    <row r="94" spans="1:32" ht="16.5" thickTop="1" thickBot="1">
      <c r="A94" s="282" t="s">
        <v>2</v>
      </c>
      <c r="B94" s="282"/>
      <c r="C94" s="282"/>
      <c r="D94" s="282"/>
      <c r="E94" s="282"/>
      <c r="F94" s="282"/>
      <c r="G94" s="282"/>
      <c r="H94" s="282"/>
      <c r="I94" s="282"/>
      <c r="J94" s="282"/>
      <c r="K94" s="283" t="s">
        <v>2</v>
      </c>
      <c r="L94" s="283"/>
      <c r="M94" s="283"/>
      <c r="N94" s="283"/>
      <c r="O94" s="283" t="s">
        <v>2</v>
      </c>
      <c r="P94" s="283"/>
      <c r="Q94" s="283"/>
      <c r="R94" s="283"/>
      <c r="S94" s="283"/>
      <c r="T94" s="283"/>
      <c r="U94" s="283" t="s">
        <v>2</v>
      </c>
      <c r="V94" s="283"/>
      <c r="W94" s="283"/>
      <c r="X94" s="283"/>
      <c r="Y94" s="283"/>
      <c r="Z94" s="283"/>
      <c r="AA94" s="284" t="s">
        <v>2</v>
      </c>
      <c r="AB94" s="284"/>
      <c r="AC94" s="284"/>
      <c r="AD94" s="284"/>
      <c r="AE94" s="284"/>
      <c r="AF94" s="284"/>
    </row>
    <row r="95" spans="1:32" ht="16.5" thickTop="1" thickBot="1">
      <c r="A95" s="282" t="s">
        <v>526</v>
      </c>
      <c r="B95" s="282"/>
      <c r="C95" s="282"/>
      <c r="D95" s="282"/>
      <c r="E95" s="282"/>
      <c r="F95" s="282"/>
      <c r="G95" s="282"/>
      <c r="H95" s="282"/>
      <c r="I95" s="282"/>
      <c r="J95" s="282"/>
      <c r="K95" s="283" t="s">
        <v>2</v>
      </c>
      <c r="L95" s="283"/>
      <c r="M95" s="283"/>
      <c r="N95" s="283"/>
      <c r="O95" s="283" t="s">
        <v>2</v>
      </c>
      <c r="P95" s="283"/>
      <c r="Q95" s="283"/>
      <c r="R95" s="283"/>
      <c r="S95" s="283"/>
      <c r="T95" s="283"/>
      <c r="U95" s="283" t="s">
        <v>2</v>
      </c>
      <c r="V95" s="283"/>
      <c r="W95" s="283"/>
      <c r="X95" s="283"/>
      <c r="Y95" s="283"/>
      <c r="Z95" s="283"/>
      <c r="AA95" s="284" t="s">
        <v>2</v>
      </c>
      <c r="AB95" s="284"/>
      <c r="AC95" s="284"/>
      <c r="AD95" s="284"/>
      <c r="AE95" s="284"/>
      <c r="AF95" s="284"/>
    </row>
    <row r="96" spans="1:32" ht="16.5" thickTop="1" thickBot="1">
      <c r="A96" s="282" t="s">
        <v>527</v>
      </c>
      <c r="B96" s="282"/>
      <c r="C96" s="282"/>
      <c r="D96" s="282"/>
      <c r="E96" s="282"/>
      <c r="F96" s="282"/>
      <c r="G96" s="282"/>
      <c r="H96" s="282"/>
      <c r="I96" s="282"/>
      <c r="J96" s="282"/>
      <c r="K96" s="283" t="s">
        <v>528</v>
      </c>
      <c r="L96" s="283"/>
      <c r="M96" s="283"/>
      <c r="N96" s="283"/>
      <c r="O96" s="283" t="s">
        <v>529</v>
      </c>
      <c r="P96" s="283"/>
      <c r="Q96" s="283"/>
      <c r="R96" s="283"/>
      <c r="S96" s="283"/>
      <c r="T96" s="283"/>
      <c r="U96" s="283" t="s">
        <v>530</v>
      </c>
      <c r="V96" s="283"/>
      <c r="W96" s="283"/>
      <c r="X96" s="283"/>
      <c r="Y96" s="283"/>
      <c r="Z96" s="283"/>
      <c r="AA96" s="284" t="s">
        <v>531</v>
      </c>
      <c r="AB96" s="284"/>
      <c r="AC96" s="284"/>
      <c r="AD96" s="284"/>
      <c r="AE96" s="284"/>
      <c r="AF96" s="284"/>
    </row>
    <row r="97" spans="1:32" ht="16.5" thickTop="1" thickBot="1">
      <c r="A97" s="282" t="s">
        <v>532</v>
      </c>
      <c r="B97" s="282"/>
      <c r="C97" s="282"/>
      <c r="D97" s="282"/>
      <c r="E97" s="282"/>
      <c r="F97" s="282"/>
      <c r="G97" s="282"/>
      <c r="H97" s="282"/>
      <c r="I97" s="282"/>
      <c r="J97" s="282"/>
      <c r="K97" s="283" t="s">
        <v>533</v>
      </c>
      <c r="L97" s="283"/>
      <c r="M97" s="283"/>
      <c r="N97" s="283"/>
      <c r="O97" s="283" t="s">
        <v>534</v>
      </c>
      <c r="P97" s="283"/>
      <c r="Q97" s="283"/>
      <c r="R97" s="283"/>
      <c r="S97" s="283"/>
      <c r="T97" s="283"/>
      <c r="U97" s="283" t="s">
        <v>534</v>
      </c>
      <c r="V97" s="283"/>
      <c r="W97" s="283"/>
      <c r="X97" s="283"/>
      <c r="Y97" s="283"/>
      <c r="Z97" s="283"/>
      <c r="AA97" s="284" t="s">
        <v>402</v>
      </c>
      <c r="AB97" s="284"/>
      <c r="AC97" s="284"/>
      <c r="AD97" s="284"/>
      <c r="AE97" s="284"/>
      <c r="AF97" s="284"/>
    </row>
    <row r="98" spans="1:32" ht="16.5" thickTop="1" thickBot="1">
      <c r="A98" s="282" t="s">
        <v>535</v>
      </c>
      <c r="B98" s="282"/>
      <c r="C98" s="282"/>
      <c r="D98" s="282"/>
      <c r="E98" s="282"/>
      <c r="F98" s="282"/>
      <c r="G98" s="282"/>
      <c r="H98" s="282"/>
      <c r="I98" s="282"/>
      <c r="J98" s="282"/>
      <c r="K98" s="283" t="s">
        <v>536</v>
      </c>
      <c r="L98" s="283"/>
      <c r="M98" s="283"/>
      <c r="N98" s="283"/>
      <c r="O98" s="283" t="s">
        <v>537</v>
      </c>
      <c r="P98" s="283"/>
      <c r="Q98" s="283"/>
      <c r="R98" s="283"/>
      <c r="S98" s="283"/>
      <c r="T98" s="283"/>
      <c r="U98" s="283" t="s">
        <v>537</v>
      </c>
      <c r="V98" s="283"/>
      <c r="W98" s="283"/>
      <c r="X98" s="283"/>
      <c r="Y98" s="283"/>
      <c r="Z98" s="283"/>
      <c r="AA98" s="284" t="s">
        <v>402</v>
      </c>
      <c r="AB98" s="284"/>
      <c r="AC98" s="284"/>
      <c r="AD98" s="284"/>
      <c r="AE98" s="284"/>
      <c r="AF98" s="284"/>
    </row>
    <row r="99" spans="1:32" ht="16.5" thickTop="1" thickBot="1">
      <c r="A99" s="282" t="s">
        <v>538</v>
      </c>
      <c r="B99" s="282"/>
      <c r="C99" s="282"/>
      <c r="D99" s="282"/>
      <c r="E99" s="282"/>
      <c r="F99" s="282"/>
      <c r="G99" s="282"/>
      <c r="H99" s="282"/>
      <c r="I99" s="282"/>
      <c r="J99" s="282"/>
      <c r="K99" s="283" t="s">
        <v>539</v>
      </c>
      <c r="L99" s="283"/>
      <c r="M99" s="283"/>
      <c r="N99" s="283"/>
      <c r="O99" s="283" t="s">
        <v>540</v>
      </c>
      <c r="P99" s="283"/>
      <c r="Q99" s="283"/>
      <c r="R99" s="283"/>
      <c r="S99" s="283"/>
      <c r="T99" s="283"/>
      <c r="U99" s="283" t="s">
        <v>540</v>
      </c>
      <c r="V99" s="283"/>
      <c r="W99" s="283"/>
      <c r="X99" s="283"/>
      <c r="Y99" s="283"/>
      <c r="Z99" s="283"/>
      <c r="AA99" s="284" t="s">
        <v>402</v>
      </c>
      <c r="AB99" s="284"/>
      <c r="AC99" s="284"/>
      <c r="AD99" s="284"/>
      <c r="AE99" s="284"/>
      <c r="AF99" s="284"/>
    </row>
    <row r="100" spans="1:32" ht="16.5" thickTop="1" thickBot="1">
      <c r="A100" s="282" t="s">
        <v>541</v>
      </c>
      <c r="B100" s="282"/>
      <c r="C100" s="282"/>
      <c r="D100" s="282"/>
      <c r="E100" s="282"/>
      <c r="F100" s="282"/>
      <c r="G100" s="282"/>
      <c r="H100" s="282"/>
      <c r="I100" s="282"/>
      <c r="J100" s="282"/>
      <c r="K100" s="283" t="s">
        <v>542</v>
      </c>
      <c r="L100" s="283"/>
      <c r="M100" s="283"/>
      <c r="N100" s="283"/>
      <c r="O100" s="283" t="s">
        <v>543</v>
      </c>
      <c r="P100" s="283"/>
      <c r="Q100" s="283"/>
      <c r="R100" s="283"/>
      <c r="S100" s="283"/>
      <c r="T100" s="283"/>
      <c r="U100" s="283" t="s">
        <v>544</v>
      </c>
      <c r="V100" s="283"/>
      <c r="W100" s="283"/>
      <c r="X100" s="283"/>
      <c r="Y100" s="283"/>
      <c r="Z100" s="283"/>
      <c r="AA100" s="284" t="s">
        <v>545</v>
      </c>
      <c r="AB100" s="284"/>
      <c r="AC100" s="284"/>
      <c r="AD100" s="284"/>
      <c r="AE100" s="284"/>
      <c r="AF100" s="284"/>
    </row>
    <row r="101" spans="1:32" ht="16.5" thickTop="1" thickBot="1">
      <c r="A101" s="282" t="s">
        <v>546</v>
      </c>
      <c r="B101" s="282"/>
      <c r="C101" s="282"/>
      <c r="D101" s="282"/>
      <c r="E101" s="282"/>
      <c r="F101" s="282"/>
      <c r="G101" s="282"/>
      <c r="H101" s="282"/>
      <c r="I101" s="282"/>
      <c r="J101" s="282"/>
      <c r="K101" s="283" t="s">
        <v>547</v>
      </c>
      <c r="L101" s="283"/>
      <c r="M101" s="283"/>
      <c r="N101" s="283"/>
      <c r="O101" s="283" t="s">
        <v>360</v>
      </c>
      <c r="P101" s="283"/>
      <c r="Q101" s="283"/>
      <c r="R101" s="283"/>
      <c r="S101" s="283"/>
      <c r="T101" s="283"/>
      <c r="U101" s="283" t="s">
        <v>360</v>
      </c>
      <c r="V101" s="283"/>
      <c r="W101" s="283"/>
      <c r="X101" s="283"/>
      <c r="Y101" s="283"/>
      <c r="Z101" s="283"/>
      <c r="AA101" s="284" t="s">
        <v>360</v>
      </c>
      <c r="AB101" s="284"/>
      <c r="AC101" s="284"/>
      <c r="AD101" s="284"/>
      <c r="AE101" s="284"/>
      <c r="AF101" s="284"/>
    </row>
    <row r="102" spans="1:32" ht="16.5" thickTop="1" thickBot="1">
      <c r="A102" s="282" t="s">
        <v>548</v>
      </c>
      <c r="B102" s="282"/>
      <c r="C102" s="282"/>
      <c r="D102" s="282"/>
      <c r="E102" s="282"/>
      <c r="F102" s="282"/>
      <c r="G102" s="282"/>
      <c r="H102" s="282"/>
      <c r="I102" s="282"/>
      <c r="J102" s="282"/>
      <c r="K102" s="283" t="s">
        <v>549</v>
      </c>
      <c r="L102" s="283"/>
      <c r="M102" s="283"/>
      <c r="N102" s="283"/>
      <c r="O102" s="283" t="s">
        <v>550</v>
      </c>
      <c r="P102" s="283"/>
      <c r="Q102" s="283"/>
      <c r="R102" s="283"/>
      <c r="S102" s="283"/>
      <c r="T102" s="283"/>
      <c r="U102" s="283" t="s">
        <v>551</v>
      </c>
      <c r="V102" s="283"/>
      <c r="W102" s="283"/>
      <c r="X102" s="283"/>
      <c r="Y102" s="283"/>
      <c r="Z102" s="283"/>
      <c r="AA102" s="284" t="s">
        <v>552</v>
      </c>
      <c r="AB102" s="284"/>
      <c r="AC102" s="284"/>
      <c r="AD102" s="284"/>
      <c r="AE102" s="284"/>
      <c r="AF102" s="284"/>
    </row>
    <row r="103" spans="1:32" ht="16.5" thickTop="1" thickBot="1">
      <c r="A103" s="282" t="s">
        <v>553</v>
      </c>
      <c r="B103" s="282"/>
      <c r="C103" s="282"/>
      <c r="D103" s="282"/>
      <c r="E103" s="282"/>
      <c r="F103" s="282"/>
      <c r="G103" s="282"/>
      <c r="H103" s="282"/>
      <c r="I103" s="282"/>
      <c r="J103" s="282"/>
      <c r="K103" s="283" t="s">
        <v>554</v>
      </c>
      <c r="L103" s="283"/>
      <c r="M103" s="283"/>
      <c r="N103" s="283"/>
      <c r="O103" s="283" t="s">
        <v>555</v>
      </c>
      <c r="P103" s="283"/>
      <c r="Q103" s="283"/>
      <c r="R103" s="283"/>
      <c r="S103" s="283"/>
      <c r="T103" s="283"/>
      <c r="U103" s="283" t="s">
        <v>556</v>
      </c>
      <c r="V103" s="283"/>
      <c r="W103" s="283"/>
      <c r="X103" s="283"/>
      <c r="Y103" s="283"/>
      <c r="Z103" s="283"/>
      <c r="AA103" s="284" t="s">
        <v>557</v>
      </c>
      <c r="AB103" s="284"/>
      <c r="AC103" s="284"/>
      <c r="AD103" s="284"/>
      <c r="AE103" s="284"/>
      <c r="AF103" s="284"/>
    </row>
    <row r="104" spans="1:32" ht="16.5" thickTop="1" thickBot="1">
      <c r="A104" s="282" t="s">
        <v>558</v>
      </c>
      <c r="B104" s="282"/>
      <c r="C104" s="282"/>
      <c r="D104" s="282"/>
      <c r="E104" s="282"/>
      <c r="F104" s="282"/>
      <c r="G104" s="282"/>
      <c r="H104" s="282"/>
      <c r="I104" s="282"/>
      <c r="J104" s="282"/>
      <c r="K104" s="283" t="s">
        <v>559</v>
      </c>
      <c r="L104" s="283"/>
      <c r="M104" s="283"/>
      <c r="N104" s="283"/>
      <c r="O104" s="283" t="s">
        <v>360</v>
      </c>
      <c r="P104" s="283"/>
      <c r="Q104" s="283"/>
      <c r="R104" s="283"/>
      <c r="S104" s="283"/>
      <c r="T104" s="283"/>
      <c r="U104" s="283" t="s">
        <v>360</v>
      </c>
      <c r="V104" s="283"/>
      <c r="W104" s="283"/>
      <c r="X104" s="283"/>
      <c r="Y104" s="283"/>
      <c r="Z104" s="283"/>
      <c r="AA104" s="284" t="s">
        <v>360</v>
      </c>
      <c r="AB104" s="284"/>
      <c r="AC104" s="284"/>
      <c r="AD104" s="284"/>
      <c r="AE104" s="284"/>
      <c r="AF104" s="284"/>
    </row>
    <row r="105" spans="1:32" ht="16.5" thickTop="1" thickBot="1">
      <c r="A105" s="282" t="s">
        <v>560</v>
      </c>
      <c r="B105" s="282"/>
      <c r="C105" s="282"/>
      <c r="D105" s="282"/>
      <c r="E105" s="282"/>
      <c r="F105" s="282"/>
      <c r="G105" s="282"/>
      <c r="H105" s="282"/>
      <c r="I105" s="282"/>
      <c r="J105" s="282"/>
      <c r="K105" s="283" t="s">
        <v>561</v>
      </c>
      <c r="L105" s="283"/>
      <c r="M105" s="283"/>
      <c r="N105" s="283"/>
      <c r="O105" s="283" t="s">
        <v>562</v>
      </c>
      <c r="P105" s="283"/>
      <c r="Q105" s="283"/>
      <c r="R105" s="283"/>
      <c r="S105" s="283"/>
      <c r="T105" s="283"/>
      <c r="U105" s="283" t="s">
        <v>563</v>
      </c>
      <c r="V105" s="283"/>
      <c r="W105" s="283"/>
      <c r="X105" s="283"/>
      <c r="Y105" s="283"/>
      <c r="Z105" s="283"/>
      <c r="AA105" s="284" t="s">
        <v>564</v>
      </c>
      <c r="AB105" s="284"/>
      <c r="AC105" s="284"/>
      <c r="AD105" s="284"/>
      <c r="AE105" s="284"/>
      <c r="AF105" s="284"/>
    </row>
    <row r="106" spans="1:32" ht="16.5" thickTop="1" thickBot="1">
      <c r="A106" s="282" t="s">
        <v>565</v>
      </c>
      <c r="B106" s="282"/>
      <c r="C106" s="282"/>
      <c r="D106" s="282"/>
      <c r="E106" s="282"/>
      <c r="F106" s="282"/>
      <c r="G106" s="282"/>
      <c r="H106" s="282"/>
      <c r="I106" s="282"/>
      <c r="J106" s="282"/>
      <c r="K106" s="283" t="s">
        <v>566</v>
      </c>
      <c r="L106" s="283"/>
      <c r="M106" s="283"/>
      <c r="N106" s="283"/>
      <c r="O106" s="283" t="s">
        <v>567</v>
      </c>
      <c r="P106" s="283"/>
      <c r="Q106" s="283"/>
      <c r="R106" s="283"/>
      <c r="S106" s="283"/>
      <c r="T106" s="283"/>
      <c r="U106" s="283" t="s">
        <v>568</v>
      </c>
      <c r="V106" s="283"/>
      <c r="W106" s="283"/>
      <c r="X106" s="283"/>
      <c r="Y106" s="283"/>
      <c r="Z106" s="283"/>
      <c r="AA106" s="284" t="s">
        <v>569</v>
      </c>
      <c r="AB106" s="284"/>
      <c r="AC106" s="284"/>
      <c r="AD106" s="284"/>
      <c r="AE106" s="284"/>
      <c r="AF106" s="284"/>
    </row>
    <row r="107" spans="1:32" ht="16.5" thickTop="1" thickBot="1">
      <c r="A107" s="282" t="s">
        <v>570</v>
      </c>
      <c r="B107" s="282"/>
      <c r="C107" s="282"/>
      <c r="D107" s="282"/>
      <c r="E107" s="282"/>
      <c r="F107" s="282"/>
      <c r="G107" s="282"/>
      <c r="H107" s="282"/>
      <c r="I107" s="282"/>
      <c r="J107" s="282"/>
      <c r="K107" s="283" t="s">
        <v>571</v>
      </c>
      <c r="L107" s="283"/>
      <c r="M107" s="283"/>
      <c r="N107" s="283"/>
      <c r="O107" s="283" t="s">
        <v>360</v>
      </c>
      <c r="P107" s="283"/>
      <c r="Q107" s="283"/>
      <c r="R107" s="283"/>
      <c r="S107" s="283"/>
      <c r="T107" s="283"/>
      <c r="U107" s="283" t="s">
        <v>360</v>
      </c>
      <c r="V107" s="283"/>
      <c r="W107" s="283"/>
      <c r="X107" s="283"/>
      <c r="Y107" s="283"/>
      <c r="Z107" s="283"/>
      <c r="AA107" s="284" t="s">
        <v>360</v>
      </c>
      <c r="AB107" s="284"/>
      <c r="AC107" s="284"/>
      <c r="AD107" s="284"/>
      <c r="AE107" s="284"/>
      <c r="AF107" s="284"/>
    </row>
    <row r="108" spans="1:32" ht="16.5" thickTop="1" thickBot="1">
      <c r="A108" s="282" t="s">
        <v>572</v>
      </c>
      <c r="B108" s="282"/>
      <c r="C108" s="282"/>
      <c r="D108" s="282"/>
      <c r="E108" s="282"/>
      <c r="F108" s="282"/>
      <c r="G108" s="282"/>
      <c r="H108" s="282"/>
      <c r="I108" s="282"/>
      <c r="J108" s="282"/>
      <c r="K108" s="283" t="s">
        <v>573</v>
      </c>
      <c r="L108" s="283"/>
      <c r="M108" s="283"/>
      <c r="N108" s="283"/>
      <c r="O108" s="283" t="s">
        <v>574</v>
      </c>
      <c r="P108" s="283"/>
      <c r="Q108" s="283"/>
      <c r="R108" s="283"/>
      <c r="S108" s="283"/>
      <c r="T108" s="283"/>
      <c r="U108" s="283" t="s">
        <v>575</v>
      </c>
      <c r="V108" s="283"/>
      <c r="W108" s="283"/>
      <c r="X108" s="283"/>
      <c r="Y108" s="283"/>
      <c r="Z108" s="283"/>
      <c r="AA108" s="284" t="s">
        <v>576</v>
      </c>
      <c r="AB108" s="284"/>
      <c r="AC108" s="284"/>
      <c r="AD108" s="284"/>
      <c r="AE108" s="284"/>
      <c r="AF108" s="284"/>
    </row>
    <row r="109" spans="1:32" ht="16.5" thickTop="1" thickBot="1">
      <c r="A109" s="282" t="s">
        <v>577</v>
      </c>
      <c r="B109" s="282"/>
      <c r="C109" s="282"/>
      <c r="D109" s="282"/>
      <c r="E109" s="282"/>
      <c r="F109" s="282"/>
      <c r="G109" s="282"/>
      <c r="H109" s="282"/>
      <c r="I109" s="282"/>
      <c r="J109" s="282"/>
      <c r="K109" s="283" t="s">
        <v>578</v>
      </c>
      <c r="L109" s="283"/>
      <c r="M109" s="283"/>
      <c r="N109" s="283"/>
      <c r="O109" s="283" t="s">
        <v>523</v>
      </c>
      <c r="P109" s="283"/>
      <c r="Q109" s="283"/>
      <c r="R109" s="283"/>
      <c r="S109" s="283"/>
      <c r="T109" s="283"/>
      <c r="U109" s="283" t="s">
        <v>524</v>
      </c>
      <c r="V109" s="283"/>
      <c r="W109" s="283"/>
      <c r="X109" s="283"/>
      <c r="Y109" s="283"/>
      <c r="Z109" s="283"/>
      <c r="AA109" s="284" t="s">
        <v>525</v>
      </c>
      <c r="AB109" s="284"/>
      <c r="AC109" s="284"/>
      <c r="AD109" s="284"/>
      <c r="AE109" s="284"/>
      <c r="AF109" s="284"/>
    </row>
    <row r="110" spans="1:32" ht="16.5" thickTop="1" thickBot="1">
      <c r="A110" s="282" t="s">
        <v>2</v>
      </c>
      <c r="B110" s="282"/>
      <c r="C110" s="282"/>
      <c r="D110" s="282"/>
      <c r="E110" s="282"/>
      <c r="F110" s="282"/>
      <c r="G110" s="282"/>
      <c r="H110" s="282"/>
      <c r="I110" s="282"/>
      <c r="J110" s="282"/>
      <c r="K110" s="283" t="s">
        <v>2</v>
      </c>
      <c r="L110" s="283"/>
      <c r="M110" s="283"/>
      <c r="N110" s="283"/>
      <c r="O110" s="283" t="s">
        <v>2</v>
      </c>
      <c r="P110" s="283"/>
      <c r="Q110" s="283"/>
      <c r="R110" s="283"/>
      <c r="S110" s="283"/>
      <c r="T110" s="283"/>
      <c r="U110" s="283" t="s">
        <v>2</v>
      </c>
      <c r="V110" s="283"/>
      <c r="W110" s="283"/>
      <c r="X110" s="283"/>
      <c r="Y110" s="283"/>
      <c r="Z110" s="283"/>
      <c r="AA110" s="284" t="s">
        <v>2</v>
      </c>
      <c r="AB110" s="284"/>
      <c r="AC110" s="284"/>
      <c r="AD110" s="284"/>
      <c r="AE110" s="284"/>
      <c r="AF110" s="284"/>
    </row>
    <row r="111" spans="1:32" ht="16.5" thickTop="1" thickBot="1">
      <c r="A111" s="282" t="s">
        <v>579</v>
      </c>
      <c r="B111" s="282"/>
      <c r="C111" s="282"/>
      <c r="D111" s="282"/>
      <c r="E111" s="282"/>
      <c r="F111" s="282"/>
      <c r="G111" s="282"/>
      <c r="H111" s="282"/>
      <c r="I111" s="282"/>
      <c r="J111" s="282"/>
      <c r="K111" s="283" t="s">
        <v>580</v>
      </c>
      <c r="L111" s="283"/>
      <c r="M111" s="283"/>
      <c r="N111" s="283"/>
      <c r="O111" s="283" t="s">
        <v>2</v>
      </c>
      <c r="P111" s="283"/>
      <c r="Q111" s="283"/>
      <c r="R111" s="283"/>
      <c r="S111" s="283"/>
      <c r="T111" s="283"/>
      <c r="U111" s="283" t="s">
        <v>2</v>
      </c>
      <c r="V111" s="283"/>
      <c r="W111" s="283"/>
      <c r="X111" s="283"/>
      <c r="Y111" s="283"/>
      <c r="Z111" s="283"/>
      <c r="AA111" s="284" t="s">
        <v>2</v>
      </c>
      <c r="AB111" s="284"/>
      <c r="AC111" s="284"/>
      <c r="AD111" s="284"/>
      <c r="AE111" s="284"/>
      <c r="AF111" s="284"/>
    </row>
    <row r="112" spans="1:32" ht="16.5" thickTop="1" thickBot="1">
      <c r="A112" s="282" t="s">
        <v>581</v>
      </c>
      <c r="B112" s="282"/>
      <c r="C112" s="282"/>
      <c r="D112" s="282"/>
      <c r="E112" s="282"/>
      <c r="F112" s="282"/>
      <c r="G112" s="282"/>
      <c r="H112" s="282"/>
      <c r="I112" s="282"/>
      <c r="J112" s="282"/>
      <c r="K112" s="283" t="s">
        <v>582</v>
      </c>
      <c r="L112" s="283"/>
      <c r="M112" s="283"/>
      <c r="N112" s="283"/>
      <c r="O112" s="283" t="s">
        <v>360</v>
      </c>
      <c r="P112" s="283"/>
      <c r="Q112" s="283"/>
      <c r="R112" s="283"/>
      <c r="S112" s="283"/>
      <c r="T112" s="283"/>
      <c r="U112" s="283" t="s">
        <v>360</v>
      </c>
      <c r="V112" s="283"/>
      <c r="W112" s="283"/>
      <c r="X112" s="283"/>
      <c r="Y112" s="283"/>
      <c r="Z112" s="283"/>
      <c r="AA112" s="284" t="s">
        <v>360</v>
      </c>
      <c r="AB112" s="284"/>
      <c r="AC112" s="284"/>
      <c r="AD112" s="284"/>
      <c r="AE112" s="284"/>
      <c r="AF112" s="284"/>
    </row>
    <row r="113" spans="1:32" ht="16.5" thickTop="1" thickBot="1">
      <c r="A113" s="282" t="s">
        <v>583</v>
      </c>
      <c r="B113" s="282"/>
      <c r="C113" s="282"/>
      <c r="D113" s="282"/>
      <c r="E113" s="282"/>
      <c r="F113" s="282"/>
      <c r="G113" s="282"/>
      <c r="H113" s="282"/>
      <c r="I113" s="282"/>
      <c r="J113" s="282"/>
      <c r="K113" s="283" t="s">
        <v>584</v>
      </c>
      <c r="L113" s="283"/>
      <c r="M113" s="283"/>
      <c r="N113" s="283"/>
      <c r="O113" s="283" t="s">
        <v>360</v>
      </c>
      <c r="P113" s="283"/>
      <c r="Q113" s="283"/>
      <c r="R113" s="283"/>
      <c r="S113" s="283"/>
      <c r="T113" s="283"/>
      <c r="U113" s="283" t="s">
        <v>360</v>
      </c>
      <c r="V113" s="283"/>
      <c r="W113" s="283"/>
      <c r="X113" s="283"/>
      <c r="Y113" s="283"/>
      <c r="Z113" s="283"/>
      <c r="AA113" s="284" t="s">
        <v>360</v>
      </c>
      <c r="AB113" s="284"/>
      <c r="AC113" s="284"/>
      <c r="AD113" s="284"/>
      <c r="AE113" s="284"/>
      <c r="AF113" s="284"/>
    </row>
    <row r="114" spans="1:32" ht="16.5" thickTop="1" thickBot="1">
      <c r="A114" s="282" t="s">
        <v>585</v>
      </c>
      <c r="B114" s="282"/>
      <c r="C114" s="282"/>
      <c r="D114" s="282"/>
      <c r="E114" s="282"/>
      <c r="F114" s="282"/>
      <c r="G114" s="282"/>
      <c r="H114" s="282"/>
      <c r="I114" s="282"/>
      <c r="J114" s="282"/>
      <c r="K114" s="283" t="s">
        <v>586</v>
      </c>
      <c r="L114" s="283"/>
      <c r="M114" s="283"/>
      <c r="N114" s="283"/>
      <c r="O114" s="283" t="s">
        <v>360</v>
      </c>
      <c r="P114" s="283"/>
      <c r="Q114" s="283"/>
      <c r="R114" s="283"/>
      <c r="S114" s="283"/>
      <c r="T114" s="283"/>
      <c r="U114" s="283" t="s">
        <v>360</v>
      </c>
      <c r="V114" s="283"/>
      <c r="W114" s="283"/>
      <c r="X114" s="283"/>
      <c r="Y114" s="283"/>
      <c r="Z114" s="283"/>
      <c r="AA114" s="284" t="s">
        <v>360</v>
      </c>
      <c r="AB114" s="284"/>
      <c r="AC114" s="284"/>
      <c r="AD114" s="284"/>
      <c r="AE114" s="284"/>
      <c r="AF114" s="284"/>
    </row>
    <row r="115" spans="1:32" ht="16.5" thickTop="1" thickBot="1">
      <c r="A115" s="282" t="s">
        <v>587</v>
      </c>
      <c r="B115" s="282"/>
      <c r="C115" s="282"/>
      <c r="D115" s="282"/>
      <c r="E115" s="282"/>
      <c r="F115" s="282"/>
      <c r="G115" s="282"/>
      <c r="H115" s="282"/>
      <c r="I115" s="282"/>
      <c r="J115" s="282"/>
      <c r="K115" s="283" t="s">
        <v>588</v>
      </c>
      <c r="L115" s="283"/>
      <c r="M115" s="283"/>
      <c r="N115" s="283"/>
      <c r="O115" s="283" t="s">
        <v>360</v>
      </c>
      <c r="P115" s="283"/>
      <c r="Q115" s="283"/>
      <c r="R115" s="283"/>
      <c r="S115" s="283"/>
      <c r="T115" s="283"/>
      <c r="U115" s="283" t="s">
        <v>360</v>
      </c>
      <c r="V115" s="283"/>
      <c r="W115" s="283"/>
      <c r="X115" s="283"/>
      <c r="Y115" s="283"/>
      <c r="Z115" s="283"/>
      <c r="AA115" s="284" t="s">
        <v>360</v>
      </c>
      <c r="AB115" s="284"/>
      <c r="AC115" s="284"/>
      <c r="AD115" s="284"/>
      <c r="AE115" s="284"/>
      <c r="AF115" s="284"/>
    </row>
    <row r="116" spans="1:32" ht="16.5" thickTop="1" thickBot="1">
      <c r="A116" s="282" t="s">
        <v>589</v>
      </c>
      <c r="B116" s="282"/>
      <c r="C116" s="282"/>
      <c r="D116" s="282"/>
      <c r="E116" s="282"/>
      <c r="F116" s="282"/>
      <c r="G116" s="282"/>
      <c r="H116" s="282"/>
      <c r="I116" s="282"/>
      <c r="J116" s="282"/>
      <c r="K116" s="283" t="s">
        <v>590</v>
      </c>
      <c r="L116" s="283"/>
      <c r="M116" s="283"/>
      <c r="N116" s="283"/>
      <c r="O116" s="283" t="s">
        <v>360</v>
      </c>
      <c r="P116" s="283"/>
      <c r="Q116" s="283"/>
      <c r="R116" s="283"/>
      <c r="S116" s="283"/>
      <c r="T116" s="283"/>
      <c r="U116" s="283" t="s">
        <v>360</v>
      </c>
      <c r="V116" s="283"/>
      <c r="W116" s="283"/>
      <c r="X116" s="283"/>
      <c r="Y116" s="283"/>
      <c r="Z116" s="283"/>
      <c r="AA116" s="284" t="s">
        <v>360</v>
      </c>
      <c r="AB116" s="284"/>
      <c r="AC116" s="284"/>
      <c r="AD116" s="284"/>
      <c r="AE116" s="284"/>
      <c r="AF116" s="284"/>
    </row>
    <row r="117" spans="1:32" ht="16.5" thickTop="1" thickBot="1">
      <c r="A117" s="282" t="s">
        <v>591</v>
      </c>
      <c r="B117" s="282"/>
      <c r="C117" s="282"/>
      <c r="D117" s="282"/>
      <c r="E117" s="282"/>
      <c r="F117" s="282"/>
      <c r="G117" s="282"/>
      <c r="H117" s="282"/>
      <c r="I117" s="282"/>
      <c r="J117" s="282"/>
      <c r="K117" s="283" t="s">
        <v>592</v>
      </c>
      <c r="L117" s="283"/>
      <c r="M117" s="283"/>
      <c r="N117" s="283"/>
      <c r="O117" s="283" t="s">
        <v>360</v>
      </c>
      <c r="P117" s="283"/>
      <c r="Q117" s="283"/>
      <c r="R117" s="283"/>
      <c r="S117" s="283"/>
      <c r="T117" s="283"/>
      <c r="U117" s="283" t="s">
        <v>360</v>
      </c>
      <c r="V117" s="283"/>
      <c r="W117" s="283"/>
      <c r="X117" s="283"/>
      <c r="Y117" s="283"/>
      <c r="Z117" s="283"/>
      <c r="AA117" s="284" t="s">
        <v>360</v>
      </c>
      <c r="AB117" s="284"/>
      <c r="AC117" s="284"/>
      <c r="AD117" s="284"/>
      <c r="AE117" s="284"/>
      <c r="AF117" s="284"/>
    </row>
    <row r="118" spans="1:32" ht="16.5" thickTop="1" thickBot="1">
      <c r="A118" s="282" t="s">
        <v>593</v>
      </c>
      <c r="B118" s="282"/>
      <c r="C118" s="282"/>
      <c r="D118" s="282"/>
      <c r="E118" s="282"/>
      <c r="F118" s="282"/>
      <c r="G118" s="282"/>
      <c r="H118" s="282"/>
      <c r="I118" s="282"/>
      <c r="J118" s="282"/>
      <c r="K118" s="283" t="s">
        <v>594</v>
      </c>
      <c r="L118" s="283"/>
      <c r="M118" s="283"/>
      <c r="N118" s="283"/>
      <c r="O118" s="283" t="s">
        <v>360</v>
      </c>
      <c r="P118" s="283"/>
      <c r="Q118" s="283"/>
      <c r="R118" s="283"/>
      <c r="S118" s="283"/>
      <c r="T118" s="283"/>
      <c r="U118" s="283" t="s">
        <v>360</v>
      </c>
      <c r="V118" s="283"/>
      <c r="W118" s="283"/>
      <c r="X118" s="283"/>
      <c r="Y118" s="283"/>
      <c r="Z118" s="283"/>
      <c r="AA118" s="284" t="s">
        <v>360</v>
      </c>
      <c r="AB118" s="284"/>
      <c r="AC118" s="284"/>
      <c r="AD118" s="284"/>
      <c r="AE118" s="284"/>
      <c r="AF118" s="284"/>
    </row>
    <row r="119" spans="1:32" ht="16.5" thickTop="1" thickBot="1">
      <c r="A119" s="282" t="s">
        <v>595</v>
      </c>
      <c r="B119" s="282"/>
      <c r="C119" s="282"/>
      <c r="D119" s="282"/>
      <c r="E119" s="282"/>
      <c r="F119" s="282"/>
      <c r="G119" s="282"/>
      <c r="H119" s="282"/>
      <c r="I119" s="282"/>
      <c r="J119" s="282"/>
      <c r="K119" s="283" t="s">
        <v>596</v>
      </c>
      <c r="L119" s="283"/>
      <c r="M119" s="283"/>
      <c r="N119" s="283"/>
      <c r="O119" s="283" t="s">
        <v>360</v>
      </c>
      <c r="P119" s="283"/>
      <c r="Q119" s="283"/>
      <c r="R119" s="283"/>
      <c r="S119" s="283"/>
      <c r="T119" s="283"/>
      <c r="U119" s="283" t="s">
        <v>360</v>
      </c>
      <c r="V119" s="283"/>
      <c r="W119" s="283"/>
      <c r="X119" s="283"/>
      <c r="Y119" s="283"/>
      <c r="Z119" s="283"/>
      <c r="AA119" s="284" t="s">
        <v>360</v>
      </c>
      <c r="AB119" s="284"/>
      <c r="AC119" s="284"/>
      <c r="AD119" s="284"/>
      <c r="AE119" s="284"/>
      <c r="AF119" s="284"/>
    </row>
    <row r="120" spans="1:32" ht="15.75" thickTop="1">
      <c r="A120" s="228"/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</row>
  </sheetData>
  <mergeCells count="574">
    <mergeCell ref="A119:J119"/>
    <mergeCell ref="K119:N119"/>
    <mergeCell ref="O119:T119"/>
    <mergeCell ref="U119:Z119"/>
    <mergeCell ref="AA119:AF119"/>
    <mergeCell ref="A117:J117"/>
    <mergeCell ref="K117:N117"/>
    <mergeCell ref="O117:T117"/>
    <mergeCell ref="U117:Z117"/>
    <mergeCell ref="AA117:AF117"/>
    <mergeCell ref="A118:J118"/>
    <mergeCell ref="K118:N118"/>
    <mergeCell ref="O118:T118"/>
    <mergeCell ref="U118:Z118"/>
    <mergeCell ref="AA118:AF118"/>
    <mergeCell ref="A115:J115"/>
    <mergeCell ref="K115:N115"/>
    <mergeCell ref="O115:T115"/>
    <mergeCell ref="U115:Z115"/>
    <mergeCell ref="AA115:AF115"/>
    <mergeCell ref="A116:J116"/>
    <mergeCell ref="K116:N116"/>
    <mergeCell ref="O116:T116"/>
    <mergeCell ref="U116:Z116"/>
    <mergeCell ref="AA116:AF116"/>
    <mergeCell ref="A113:J113"/>
    <mergeCell ref="K113:N113"/>
    <mergeCell ref="O113:T113"/>
    <mergeCell ref="U113:Z113"/>
    <mergeCell ref="AA113:AF113"/>
    <mergeCell ref="A114:J114"/>
    <mergeCell ref="K114:N114"/>
    <mergeCell ref="O114:T114"/>
    <mergeCell ref="U114:Z114"/>
    <mergeCell ref="AA114:AF114"/>
    <mergeCell ref="A111:J111"/>
    <mergeCell ref="K111:N111"/>
    <mergeCell ref="O111:T111"/>
    <mergeCell ref="U111:Z111"/>
    <mergeCell ref="AA111:AF111"/>
    <mergeCell ref="A112:J112"/>
    <mergeCell ref="K112:N112"/>
    <mergeCell ref="O112:T112"/>
    <mergeCell ref="U112:Z112"/>
    <mergeCell ref="AA112:AF112"/>
    <mergeCell ref="A109:J109"/>
    <mergeCell ref="K109:N109"/>
    <mergeCell ref="O109:T109"/>
    <mergeCell ref="U109:Z109"/>
    <mergeCell ref="AA109:AF109"/>
    <mergeCell ref="A110:J110"/>
    <mergeCell ref="K110:N110"/>
    <mergeCell ref="O110:T110"/>
    <mergeCell ref="U110:Z110"/>
    <mergeCell ref="AA110:AF110"/>
    <mergeCell ref="A107:J107"/>
    <mergeCell ref="K107:N107"/>
    <mergeCell ref="O107:T107"/>
    <mergeCell ref="U107:Z107"/>
    <mergeCell ref="AA107:AF107"/>
    <mergeCell ref="A108:J108"/>
    <mergeCell ref="K108:N108"/>
    <mergeCell ref="O108:T108"/>
    <mergeCell ref="U108:Z108"/>
    <mergeCell ref="AA108:AF108"/>
    <mergeCell ref="A105:J105"/>
    <mergeCell ref="K105:N105"/>
    <mergeCell ref="O105:T105"/>
    <mergeCell ref="U105:Z105"/>
    <mergeCell ref="AA105:AF105"/>
    <mergeCell ref="A106:J106"/>
    <mergeCell ref="K106:N106"/>
    <mergeCell ref="O106:T106"/>
    <mergeCell ref="U106:Z106"/>
    <mergeCell ref="AA106:AF106"/>
    <mergeCell ref="A103:J103"/>
    <mergeCell ref="K103:N103"/>
    <mergeCell ref="O103:T103"/>
    <mergeCell ref="U103:Z103"/>
    <mergeCell ref="AA103:AF103"/>
    <mergeCell ref="A104:J104"/>
    <mergeCell ref="K104:N104"/>
    <mergeCell ref="O104:T104"/>
    <mergeCell ref="U104:Z104"/>
    <mergeCell ref="AA104:AF104"/>
    <mergeCell ref="A101:J101"/>
    <mergeCell ref="K101:N101"/>
    <mergeCell ref="O101:T101"/>
    <mergeCell ref="U101:Z101"/>
    <mergeCell ref="AA101:AF101"/>
    <mergeCell ref="A102:J102"/>
    <mergeCell ref="K102:N102"/>
    <mergeCell ref="O102:T102"/>
    <mergeCell ref="U102:Z102"/>
    <mergeCell ref="AA102:AF102"/>
    <mergeCell ref="A99:J99"/>
    <mergeCell ref="K99:N99"/>
    <mergeCell ref="O99:T99"/>
    <mergeCell ref="U99:Z99"/>
    <mergeCell ref="AA99:AF99"/>
    <mergeCell ref="A100:J100"/>
    <mergeCell ref="K100:N100"/>
    <mergeCell ref="O100:T100"/>
    <mergeCell ref="U100:Z100"/>
    <mergeCell ref="AA100:AF100"/>
    <mergeCell ref="A97:J97"/>
    <mergeCell ref="K97:N97"/>
    <mergeCell ref="O97:T97"/>
    <mergeCell ref="U97:Z97"/>
    <mergeCell ref="AA97:AF97"/>
    <mergeCell ref="A98:J98"/>
    <mergeCell ref="K98:N98"/>
    <mergeCell ref="O98:T98"/>
    <mergeCell ref="U98:Z98"/>
    <mergeCell ref="AA98:AF98"/>
    <mergeCell ref="A95:J95"/>
    <mergeCell ref="K95:N95"/>
    <mergeCell ref="O95:T95"/>
    <mergeCell ref="U95:Z95"/>
    <mergeCell ref="AA95:AF95"/>
    <mergeCell ref="A96:J96"/>
    <mergeCell ref="K96:N96"/>
    <mergeCell ref="O96:T96"/>
    <mergeCell ref="U96:Z96"/>
    <mergeCell ref="AA96:AF96"/>
    <mergeCell ref="A93:J93"/>
    <mergeCell ref="K93:N93"/>
    <mergeCell ref="O93:T93"/>
    <mergeCell ref="U93:Z93"/>
    <mergeCell ref="AA93:AF93"/>
    <mergeCell ref="A94:J94"/>
    <mergeCell ref="K94:N94"/>
    <mergeCell ref="O94:T94"/>
    <mergeCell ref="U94:Z94"/>
    <mergeCell ref="AA94:AF94"/>
    <mergeCell ref="A91:J91"/>
    <mergeCell ref="K91:N91"/>
    <mergeCell ref="O91:T91"/>
    <mergeCell ref="U91:Z91"/>
    <mergeCell ref="AA91:AF91"/>
    <mergeCell ref="A92:J92"/>
    <mergeCell ref="K92:N92"/>
    <mergeCell ref="O92:T92"/>
    <mergeCell ref="U92:Z92"/>
    <mergeCell ref="AA92:AF92"/>
    <mergeCell ref="A89:J89"/>
    <mergeCell ref="K89:N89"/>
    <mergeCell ref="O89:T89"/>
    <mergeCell ref="U89:Z89"/>
    <mergeCell ref="AA89:AF89"/>
    <mergeCell ref="A90:J90"/>
    <mergeCell ref="K90:N90"/>
    <mergeCell ref="O90:T90"/>
    <mergeCell ref="U90:Z90"/>
    <mergeCell ref="AA90:AF90"/>
    <mergeCell ref="A87:J87"/>
    <mergeCell ref="K87:N87"/>
    <mergeCell ref="O87:T87"/>
    <mergeCell ref="U87:Z87"/>
    <mergeCell ref="AA87:AF87"/>
    <mergeCell ref="A88:J88"/>
    <mergeCell ref="K88:N88"/>
    <mergeCell ref="O88:T88"/>
    <mergeCell ref="U88:Z88"/>
    <mergeCell ref="AA88:AF88"/>
    <mergeCell ref="A85:J85"/>
    <mergeCell ref="K85:N85"/>
    <mergeCell ref="O85:T85"/>
    <mergeCell ref="U85:Z85"/>
    <mergeCell ref="AA85:AF85"/>
    <mergeCell ref="A86:J86"/>
    <mergeCell ref="K86:N86"/>
    <mergeCell ref="O86:T86"/>
    <mergeCell ref="U86:Z86"/>
    <mergeCell ref="AA86:AF86"/>
    <mergeCell ref="A83:J83"/>
    <mergeCell ref="K83:N83"/>
    <mergeCell ref="O83:T83"/>
    <mergeCell ref="U83:Z83"/>
    <mergeCell ref="AA83:AF83"/>
    <mergeCell ref="A84:J84"/>
    <mergeCell ref="K84:N84"/>
    <mergeCell ref="O84:T84"/>
    <mergeCell ref="U84:Z84"/>
    <mergeCell ref="AA84:AF84"/>
    <mergeCell ref="A81:J81"/>
    <mergeCell ref="K81:N81"/>
    <mergeCell ref="O81:T81"/>
    <mergeCell ref="U81:Z81"/>
    <mergeCell ref="AA81:AF81"/>
    <mergeCell ref="A82:J82"/>
    <mergeCell ref="K82:N82"/>
    <mergeCell ref="O82:T82"/>
    <mergeCell ref="U82:Z82"/>
    <mergeCell ref="AA82:AF82"/>
    <mergeCell ref="A79:J79"/>
    <mergeCell ref="K79:N79"/>
    <mergeCell ref="O79:T79"/>
    <mergeCell ref="U79:Z79"/>
    <mergeCell ref="AA79:AF79"/>
    <mergeCell ref="A80:J80"/>
    <mergeCell ref="K80:N80"/>
    <mergeCell ref="O80:T80"/>
    <mergeCell ref="U80:Z80"/>
    <mergeCell ref="AA80:AF80"/>
    <mergeCell ref="A77:J77"/>
    <mergeCell ref="K77:N77"/>
    <mergeCell ref="O77:T77"/>
    <mergeCell ref="U77:Z77"/>
    <mergeCell ref="AA77:AF77"/>
    <mergeCell ref="A78:J78"/>
    <mergeCell ref="K78:N78"/>
    <mergeCell ref="O78:T78"/>
    <mergeCell ref="U78:Z78"/>
    <mergeCell ref="AA78:AF78"/>
    <mergeCell ref="A75:J75"/>
    <mergeCell ref="K75:N75"/>
    <mergeCell ref="O75:T75"/>
    <mergeCell ref="U75:Z75"/>
    <mergeCell ref="AA75:AF75"/>
    <mergeCell ref="A76:J76"/>
    <mergeCell ref="K76:N76"/>
    <mergeCell ref="O76:T76"/>
    <mergeCell ref="U76:Z76"/>
    <mergeCell ref="AA76:AF76"/>
    <mergeCell ref="A73:J73"/>
    <mergeCell ref="K73:N73"/>
    <mergeCell ref="O73:T73"/>
    <mergeCell ref="U73:Z73"/>
    <mergeCell ref="AA73:AF73"/>
    <mergeCell ref="A74:J74"/>
    <mergeCell ref="K74:N74"/>
    <mergeCell ref="O74:T74"/>
    <mergeCell ref="U74:Z74"/>
    <mergeCell ref="AA74:AF74"/>
    <mergeCell ref="A71:J71"/>
    <mergeCell ref="K71:N71"/>
    <mergeCell ref="O71:T71"/>
    <mergeCell ref="U71:Z71"/>
    <mergeCell ref="AA71:AF71"/>
    <mergeCell ref="A72:J72"/>
    <mergeCell ref="K72:N72"/>
    <mergeCell ref="O72:T72"/>
    <mergeCell ref="U72:Z72"/>
    <mergeCell ref="AA72:AF72"/>
    <mergeCell ref="A69:J69"/>
    <mergeCell ref="K69:N69"/>
    <mergeCell ref="O69:T69"/>
    <mergeCell ref="U69:Z69"/>
    <mergeCell ref="AA69:AF69"/>
    <mergeCell ref="A70:J70"/>
    <mergeCell ref="K70:N70"/>
    <mergeCell ref="O70:T70"/>
    <mergeCell ref="U70:Z70"/>
    <mergeCell ref="AA70:AF70"/>
    <mergeCell ref="A67:J67"/>
    <mergeCell ref="K67:N67"/>
    <mergeCell ref="O67:T67"/>
    <mergeCell ref="U67:Z67"/>
    <mergeCell ref="AA67:AF67"/>
    <mergeCell ref="A68:J68"/>
    <mergeCell ref="K68:N68"/>
    <mergeCell ref="O68:T68"/>
    <mergeCell ref="U68:Z68"/>
    <mergeCell ref="AA68:AF68"/>
    <mergeCell ref="A65:J65"/>
    <mergeCell ref="K65:N65"/>
    <mergeCell ref="O65:T65"/>
    <mergeCell ref="U65:Z65"/>
    <mergeCell ref="AA65:AF65"/>
    <mergeCell ref="A66:J66"/>
    <mergeCell ref="K66:N66"/>
    <mergeCell ref="O66:T66"/>
    <mergeCell ref="U66:Z66"/>
    <mergeCell ref="AA66:AF66"/>
    <mergeCell ref="A63:J63"/>
    <mergeCell ref="K63:N63"/>
    <mergeCell ref="O63:T63"/>
    <mergeCell ref="U63:Z63"/>
    <mergeCell ref="AA63:AF63"/>
    <mergeCell ref="A64:J64"/>
    <mergeCell ref="K64:N64"/>
    <mergeCell ref="O64:T64"/>
    <mergeCell ref="U64:Z64"/>
    <mergeCell ref="AA64:AF64"/>
    <mergeCell ref="A61:J61"/>
    <mergeCell ref="K61:N61"/>
    <mergeCell ref="O61:T61"/>
    <mergeCell ref="U61:Z61"/>
    <mergeCell ref="AA61:AF61"/>
    <mergeCell ref="A62:J62"/>
    <mergeCell ref="K62:N62"/>
    <mergeCell ref="O62:T62"/>
    <mergeCell ref="U62:Z62"/>
    <mergeCell ref="AA62:AF62"/>
    <mergeCell ref="A59:J59"/>
    <mergeCell ref="K59:N59"/>
    <mergeCell ref="O59:T59"/>
    <mergeCell ref="U59:Z59"/>
    <mergeCell ref="AA59:AF59"/>
    <mergeCell ref="A60:J60"/>
    <mergeCell ref="K60:N60"/>
    <mergeCell ref="O60:T60"/>
    <mergeCell ref="U60:Z60"/>
    <mergeCell ref="AA60:AF60"/>
    <mergeCell ref="A57:J57"/>
    <mergeCell ref="K57:N57"/>
    <mergeCell ref="O57:T57"/>
    <mergeCell ref="U57:Z57"/>
    <mergeCell ref="AA57:AF57"/>
    <mergeCell ref="A58:J58"/>
    <mergeCell ref="K58:N58"/>
    <mergeCell ref="O58:T58"/>
    <mergeCell ref="U58:Z58"/>
    <mergeCell ref="AA58:AF58"/>
    <mergeCell ref="A55:J55"/>
    <mergeCell ref="K55:N55"/>
    <mergeCell ref="O55:T55"/>
    <mergeCell ref="U55:Z55"/>
    <mergeCell ref="AA55:AF55"/>
    <mergeCell ref="A56:J56"/>
    <mergeCell ref="K56:N56"/>
    <mergeCell ref="O56:T56"/>
    <mergeCell ref="U56:Z56"/>
    <mergeCell ref="AA56:AF56"/>
    <mergeCell ref="A53:J53"/>
    <mergeCell ref="K53:N53"/>
    <mergeCell ref="O53:T53"/>
    <mergeCell ref="U53:Z53"/>
    <mergeCell ref="AA53:AF53"/>
    <mergeCell ref="A54:J54"/>
    <mergeCell ref="K54:N54"/>
    <mergeCell ref="O54:T54"/>
    <mergeCell ref="U54:Z54"/>
    <mergeCell ref="AA54:AF54"/>
    <mergeCell ref="A51:J51"/>
    <mergeCell ref="K51:N51"/>
    <mergeCell ref="O51:T51"/>
    <mergeCell ref="U51:Z51"/>
    <mergeCell ref="AA51:AF51"/>
    <mergeCell ref="A52:J52"/>
    <mergeCell ref="K52:N52"/>
    <mergeCell ref="O52:T52"/>
    <mergeCell ref="U52:Z52"/>
    <mergeCell ref="AA52:AF52"/>
    <mergeCell ref="A49:J49"/>
    <mergeCell ref="K49:N49"/>
    <mergeCell ref="O49:T49"/>
    <mergeCell ref="U49:Z49"/>
    <mergeCell ref="AA49:AF49"/>
    <mergeCell ref="A50:J50"/>
    <mergeCell ref="K50:N50"/>
    <mergeCell ref="O50:T50"/>
    <mergeCell ref="U50:Z50"/>
    <mergeCell ref="AA50:AF50"/>
    <mergeCell ref="A47:J47"/>
    <mergeCell ref="K47:N47"/>
    <mergeCell ref="O47:T47"/>
    <mergeCell ref="U47:Z47"/>
    <mergeCell ref="AA47:AF47"/>
    <mergeCell ref="A48:J48"/>
    <mergeCell ref="K48:N48"/>
    <mergeCell ref="O48:T48"/>
    <mergeCell ref="U48:Z48"/>
    <mergeCell ref="AA48:AF48"/>
    <mergeCell ref="A45:J45"/>
    <mergeCell ref="K45:N45"/>
    <mergeCell ref="O45:T45"/>
    <mergeCell ref="U45:Z45"/>
    <mergeCell ref="AA45:AF45"/>
    <mergeCell ref="A46:J46"/>
    <mergeCell ref="K46:N46"/>
    <mergeCell ref="O46:T46"/>
    <mergeCell ref="U46:Z46"/>
    <mergeCell ref="AA46:AF46"/>
    <mergeCell ref="A42:J42"/>
    <mergeCell ref="K42:N42"/>
    <mergeCell ref="O42:T42"/>
    <mergeCell ref="U42:Z42"/>
    <mergeCell ref="AA42:AF42"/>
    <mergeCell ref="A44:J44"/>
    <mergeCell ref="K44:N44"/>
    <mergeCell ref="O44:T44"/>
    <mergeCell ref="U44:Z44"/>
    <mergeCell ref="AA44:AF44"/>
    <mergeCell ref="A40:J40"/>
    <mergeCell ref="K40:N40"/>
    <mergeCell ref="O40:T40"/>
    <mergeCell ref="U40:Z40"/>
    <mergeCell ref="AA40:AF40"/>
    <mergeCell ref="A41:J41"/>
    <mergeCell ref="K41:N41"/>
    <mergeCell ref="O41:T41"/>
    <mergeCell ref="U41:Z41"/>
    <mergeCell ref="AA41:AF41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5:AF35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3:AF33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1:AF31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29:AF29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27:AF27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5:AF25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3:AF23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1:AF21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19:AF19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17:AF17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5:AF15"/>
    <mergeCell ref="A12:J12"/>
    <mergeCell ref="K12:N12"/>
    <mergeCell ref="O12:T12"/>
    <mergeCell ref="U12:Z12"/>
    <mergeCell ref="AA12:AF12"/>
    <mergeCell ref="A13:J13"/>
    <mergeCell ref="K13:N13"/>
    <mergeCell ref="O13:T13"/>
    <mergeCell ref="U13:Z13"/>
    <mergeCell ref="AA13:AF13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1:AF11"/>
    <mergeCell ref="A8:J8"/>
    <mergeCell ref="K8:N8"/>
    <mergeCell ref="O8:T8"/>
    <mergeCell ref="U8:Z8"/>
    <mergeCell ref="AA8:AF8"/>
    <mergeCell ref="A9:J9"/>
    <mergeCell ref="K9:N9"/>
    <mergeCell ref="O9:T9"/>
    <mergeCell ref="U9:Z9"/>
    <mergeCell ref="AA9:AF9"/>
    <mergeCell ref="A6:J6"/>
    <mergeCell ref="K6:N6"/>
    <mergeCell ref="O6:T6"/>
    <mergeCell ref="U6:Z6"/>
    <mergeCell ref="AA6:AF6"/>
    <mergeCell ref="A7:J7"/>
    <mergeCell ref="K7:N7"/>
    <mergeCell ref="O7:T7"/>
    <mergeCell ref="U7:Z7"/>
    <mergeCell ref="AA7:AF7"/>
    <mergeCell ref="A1:AA1"/>
    <mergeCell ref="A2:AF2"/>
    <mergeCell ref="A3:AF3"/>
    <mergeCell ref="A4:AF4"/>
    <mergeCell ref="A5:J5"/>
    <mergeCell ref="K5:N5"/>
    <mergeCell ref="O5:T5"/>
    <mergeCell ref="U5:Z5"/>
    <mergeCell ref="AA5:AF5"/>
  </mergeCells>
  <conditionalFormatting sqref="A7:A119">
    <cfRule type="cellIs" dxfId="1" priority="2" stopIfTrue="1" operator="equal">
      <formula>#REF!</formula>
    </cfRule>
  </conditionalFormatting>
  <conditionalFormatting sqref="K7:K119 O7:O119 U7:U119 AA7:AA119">
    <cfRule type="cellIs" dxfId="0" priority="1" stopIfTrue="1" operator="equal">
      <formula>#REF!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workbookViewId="0">
      <selection activeCell="U38" sqref="U38"/>
    </sheetView>
  </sheetViews>
  <sheetFormatPr defaultRowHeight="15"/>
  <cols>
    <col min="1" max="1" width="48.85546875" bestFit="1" customWidth="1"/>
    <col min="3" max="5" width="11.85546875" bestFit="1" customWidth="1"/>
    <col min="6" max="6" width="10.7109375" style="233" customWidth="1"/>
  </cols>
  <sheetData>
    <row r="2" spans="1:11" ht="19.5">
      <c r="A2" s="254" t="s">
        <v>26</v>
      </c>
      <c r="B2" s="254"/>
      <c r="C2" s="254"/>
      <c r="D2" s="254"/>
      <c r="E2" s="254"/>
      <c r="G2" s="13"/>
      <c r="H2" s="13"/>
      <c r="I2" s="13"/>
      <c r="J2" s="13"/>
      <c r="K2" s="13"/>
    </row>
    <row r="3" spans="1:11" ht="19.5">
      <c r="A3" s="248" t="s">
        <v>27</v>
      </c>
      <c r="B3" s="249"/>
      <c r="C3" s="249"/>
      <c r="D3" s="245"/>
      <c r="E3" s="245"/>
      <c r="G3" s="13"/>
      <c r="H3" s="13"/>
      <c r="I3" s="13"/>
      <c r="J3" s="13"/>
      <c r="K3" s="13"/>
    </row>
    <row r="4" spans="1:11" ht="19.5">
      <c r="A4" s="250" t="s">
        <v>28</v>
      </c>
      <c r="B4" s="251"/>
      <c r="C4" s="251"/>
      <c r="D4" s="251"/>
      <c r="E4" s="251"/>
      <c r="G4" s="13"/>
      <c r="H4" s="13"/>
      <c r="I4" s="13"/>
      <c r="J4" s="13"/>
      <c r="K4" s="13"/>
    </row>
    <row r="5" spans="1:11" ht="19.5">
      <c r="A5" s="56"/>
      <c r="B5" s="57"/>
      <c r="C5" s="57"/>
      <c r="D5" s="57"/>
      <c r="E5" s="57"/>
      <c r="G5" s="13"/>
      <c r="H5" s="13"/>
      <c r="I5" s="13"/>
      <c r="J5" s="13"/>
      <c r="K5" s="13"/>
    </row>
    <row r="6" spans="1:11">
      <c r="A6" s="17" t="s">
        <v>29</v>
      </c>
      <c r="B6" s="17"/>
      <c r="C6" s="17"/>
      <c r="D6" s="50"/>
      <c r="E6" s="13"/>
      <c r="G6" s="13"/>
      <c r="H6" s="13"/>
      <c r="I6" s="13"/>
      <c r="J6" s="13"/>
      <c r="K6" s="13"/>
    </row>
    <row r="7" spans="1:11">
      <c r="A7" s="252"/>
      <c r="B7" s="253"/>
      <c r="C7" s="253"/>
      <c r="D7" s="253"/>
      <c r="E7" s="253"/>
      <c r="G7" s="13"/>
      <c r="H7" s="13"/>
      <c r="I7" s="13"/>
      <c r="J7" s="13"/>
      <c r="K7" s="13"/>
    </row>
    <row r="8" spans="1:11" ht="26.25">
      <c r="A8" s="18" t="s">
        <v>30</v>
      </c>
      <c r="B8" s="19" t="s">
        <v>31</v>
      </c>
      <c r="C8" s="20" t="s">
        <v>5</v>
      </c>
      <c r="D8" s="51" t="s">
        <v>87</v>
      </c>
      <c r="E8" s="51" t="s">
        <v>32</v>
      </c>
      <c r="F8" s="232" t="s">
        <v>598</v>
      </c>
      <c r="G8" s="13"/>
      <c r="H8" s="13"/>
      <c r="I8" s="13"/>
      <c r="J8" s="13"/>
      <c r="K8" s="13"/>
    </row>
    <row r="9" spans="1:11">
      <c r="A9" s="47" t="s">
        <v>33</v>
      </c>
      <c r="B9" s="48" t="s">
        <v>34</v>
      </c>
      <c r="C9" s="49">
        <v>0</v>
      </c>
      <c r="D9" s="52">
        <v>1194538</v>
      </c>
      <c r="E9" s="52">
        <v>1125969</v>
      </c>
      <c r="F9" s="234">
        <f>SUM((E9/D9)*100)</f>
        <v>94.259789140236634</v>
      </c>
      <c r="G9" s="46"/>
      <c r="H9" s="46"/>
      <c r="I9" s="46"/>
      <c r="J9" s="46"/>
      <c r="K9" s="46"/>
    </row>
    <row r="10" spans="1:11">
      <c r="A10" s="21" t="s">
        <v>35</v>
      </c>
      <c r="B10" s="22" t="s">
        <v>36</v>
      </c>
      <c r="C10" s="23">
        <v>2592144</v>
      </c>
      <c r="D10" s="14">
        <v>2602144</v>
      </c>
      <c r="E10" s="14">
        <v>2602144</v>
      </c>
      <c r="F10" s="234">
        <f t="shared" ref="F10:F40" si="0">SUM((E10/D10)*100)</f>
        <v>100</v>
      </c>
      <c r="G10" s="13"/>
      <c r="H10" s="13"/>
      <c r="I10" s="13"/>
      <c r="J10" s="13"/>
      <c r="K10" s="13"/>
    </row>
    <row r="11" spans="1:11">
      <c r="A11" s="24" t="s">
        <v>37</v>
      </c>
      <c r="B11" s="25" t="s">
        <v>38</v>
      </c>
      <c r="C11" s="26">
        <v>2592144</v>
      </c>
      <c r="D11" s="15">
        <f>SUM(D9:D10)</f>
        <v>3796682</v>
      </c>
      <c r="E11" s="15">
        <f>SUM(E9:E10)</f>
        <v>3728113</v>
      </c>
      <c r="F11" s="235">
        <f t="shared" si="0"/>
        <v>98.193975687192136</v>
      </c>
      <c r="G11" s="13"/>
      <c r="H11" s="13"/>
      <c r="I11" s="13"/>
      <c r="J11" s="13"/>
      <c r="K11" s="13"/>
    </row>
    <row r="12" spans="1:11" ht="28.5">
      <c r="A12" s="27" t="s">
        <v>39</v>
      </c>
      <c r="B12" s="25" t="s">
        <v>40</v>
      </c>
      <c r="C12" s="26">
        <v>547968</v>
      </c>
      <c r="D12" s="15">
        <v>642154</v>
      </c>
      <c r="E12" s="15">
        <v>638870</v>
      </c>
      <c r="F12" s="235">
        <f t="shared" si="0"/>
        <v>99.488596193436464</v>
      </c>
      <c r="G12" s="13"/>
      <c r="H12" s="13"/>
      <c r="I12" s="13"/>
      <c r="J12" s="13"/>
      <c r="K12" s="13" t="s">
        <v>41</v>
      </c>
    </row>
    <row r="13" spans="1:11">
      <c r="A13" s="21" t="s">
        <v>42</v>
      </c>
      <c r="B13" s="22" t="s">
        <v>43</v>
      </c>
      <c r="C13" s="23">
        <v>387000</v>
      </c>
      <c r="D13" s="14">
        <v>1203599</v>
      </c>
      <c r="E13" s="14">
        <v>1103506</v>
      </c>
      <c r="F13" s="234">
        <f t="shared" si="0"/>
        <v>91.683858162062279</v>
      </c>
      <c r="G13" s="13"/>
      <c r="H13" s="13"/>
      <c r="I13" s="13"/>
      <c r="J13" s="13"/>
      <c r="K13" s="13"/>
    </row>
    <row r="14" spans="1:11">
      <c r="A14" s="21" t="s">
        <v>44</v>
      </c>
      <c r="B14" s="22" t="s">
        <v>45</v>
      </c>
      <c r="C14" s="23">
        <v>175000</v>
      </c>
      <c r="D14" s="14">
        <v>245000</v>
      </c>
      <c r="E14" s="14">
        <v>201311</v>
      </c>
      <c r="F14" s="234">
        <f t="shared" si="0"/>
        <v>82.167755102040815</v>
      </c>
      <c r="G14" s="13"/>
      <c r="H14" s="13"/>
      <c r="I14" s="13"/>
      <c r="J14" s="13"/>
      <c r="K14" s="13"/>
    </row>
    <row r="15" spans="1:11">
      <c r="A15" s="21" t="s">
        <v>46</v>
      </c>
      <c r="B15" s="22" t="s">
        <v>47</v>
      </c>
      <c r="C15" s="23">
        <v>3414430</v>
      </c>
      <c r="D15" s="14">
        <v>4544430</v>
      </c>
      <c r="E15" s="14">
        <v>2894400</v>
      </c>
      <c r="F15" s="234">
        <f t="shared" si="0"/>
        <v>63.691155986559366</v>
      </c>
      <c r="G15" s="13"/>
      <c r="H15" s="13"/>
      <c r="I15" s="13"/>
      <c r="J15" s="13"/>
      <c r="K15" s="13"/>
    </row>
    <row r="16" spans="1:11">
      <c r="A16" s="21" t="s">
        <v>48</v>
      </c>
      <c r="B16" s="22" t="s">
        <v>49</v>
      </c>
      <c r="C16" s="23">
        <v>1155895</v>
      </c>
      <c r="D16" s="14">
        <v>1358155</v>
      </c>
      <c r="E16" s="14">
        <v>825988</v>
      </c>
      <c r="F16" s="234">
        <f t="shared" si="0"/>
        <v>60.816917067639551</v>
      </c>
      <c r="G16" s="13"/>
      <c r="H16" s="13"/>
      <c r="I16" s="13"/>
      <c r="J16" s="13"/>
      <c r="K16" s="13"/>
    </row>
    <row r="17" spans="1:11">
      <c r="A17" s="27" t="s">
        <v>50</v>
      </c>
      <c r="B17" s="25" t="s">
        <v>51</v>
      </c>
      <c r="C17" s="26">
        <v>5132325</v>
      </c>
      <c r="D17" s="15">
        <f>SUM(D13:D16)</f>
        <v>7351184</v>
      </c>
      <c r="E17" s="15">
        <f>SUM(E13:E16)</f>
        <v>5025205</v>
      </c>
      <c r="F17" s="235">
        <f t="shared" si="0"/>
        <v>68.359124190062445</v>
      </c>
      <c r="G17" s="13"/>
      <c r="H17" s="13"/>
      <c r="I17" s="13"/>
      <c r="J17" s="13"/>
      <c r="K17" s="13"/>
    </row>
    <row r="18" spans="1:11" s="55" customFormat="1">
      <c r="A18" s="21" t="s">
        <v>88</v>
      </c>
      <c r="B18" s="22" t="s">
        <v>89</v>
      </c>
      <c r="C18" s="54"/>
      <c r="D18" s="58">
        <v>6000</v>
      </c>
      <c r="E18" s="58">
        <v>6000</v>
      </c>
      <c r="F18" s="234">
        <f t="shared" si="0"/>
        <v>100</v>
      </c>
    </row>
    <row r="19" spans="1:11">
      <c r="A19" s="28" t="s">
        <v>52</v>
      </c>
      <c r="B19" s="22" t="s">
        <v>53</v>
      </c>
      <c r="C19" s="23">
        <v>1436000</v>
      </c>
      <c r="D19" s="14">
        <v>1436000</v>
      </c>
      <c r="E19" s="14">
        <v>1380815</v>
      </c>
      <c r="F19" s="234">
        <f t="shared" si="0"/>
        <v>96.157033426183844</v>
      </c>
      <c r="G19" s="13"/>
      <c r="H19" s="13"/>
      <c r="I19" s="13"/>
      <c r="J19" s="13"/>
      <c r="K19" s="13"/>
    </row>
    <row r="20" spans="1:11">
      <c r="A20" s="29" t="s">
        <v>54</v>
      </c>
      <c r="B20" s="25" t="s">
        <v>55</v>
      </c>
      <c r="C20" s="26">
        <v>1436000</v>
      </c>
      <c r="D20" s="15">
        <f>SUM(D18:D19)</f>
        <v>1442000</v>
      </c>
      <c r="E20" s="15">
        <f>SUM(E18:E19)</f>
        <v>1386815</v>
      </c>
      <c r="F20" s="235">
        <f t="shared" si="0"/>
        <v>96.173023578363384</v>
      </c>
      <c r="G20" s="13"/>
      <c r="H20" s="13"/>
      <c r="I20" s="13"/>
      <c r="J20" s="13"/>
      <c r="K20" s="13"/>
    </row>
    <row r="21" spans="1:11" ht="25.5">
      <c r="A21" s="28" t="s">
        <v>56</v>
      </c>
      <c r="B21" s="22" t="s">
        <v>90</v>
      </c>
      <c r="C21" s="54"/>
      <c r="D21" s="14">
        <v>491039</v>
      </c>
      <c r="E21" s="14">
        <v>491039</v>
      </c>
      <c r="F21" s="234">
        <f t="shared" si="0"/>
        <v>100</v>
      </c>
      <c r="G21" s="55"/>
      <c r="H21" s="13"/>
      <c r="I21" s="13"/>
      <c r="J21" s="13"/>
      <c r="K21" s="13"/>
    </row>
    <row r="22" spans="1:11">
      <c r="A22" s="30" t="s">
        <v>57</v>
      </c>
      <c r="B22" s="22" t="s">
        <v>58</v>
      </c>
      <c r="C22" s="23">
        <v>223250</v>
      </c>
      <c r="D22" s="14">
        <v>264871</v>
      </c>
      <c r="E22" s="14">
        <v>264871</v>
      </c>
      <c r="F22" s="234">
        <f t="shared" si="0"/>
        <v>100</v>
      </c>
      <c r="G22" s="13"/>
      <c r="H22" s="13"/>
      <c r="I22" s="13"/>
      <c r="J22" s="13"/>
      <c r="K22" s="13"/>
    </row>
    <row r="23" spans="1:11">
      <c r="A23" s="30" t="s">
        <v>59</v>
      </c>
      <c r="B23" s="22" t="s">
        <v>60</v>
      </c>
      <c r="C23" s="23">
        <v>265000</v>
      </c>
      <c r="D23" s="14">
        <v>275000</v>
      </c>
      <c r="E23" s="14">
        <v>275000</v>
      </c>
      <c r="F23" s="234">
        <f t="shared" si="0"/>
        <v>100</v>
      </c>
      <c r="G23" s="16"/>
      <c r="H23" s="13"/>
      <c r="I23" s="13"/>
      <c r="J23" s="13"/>
      <c r="K23" s="13"/>
    </row>
    <row r="24" spans="1:11">
      <c r="A24" s="31" t="s">
        <v>61</v>
      </c>
      <c r="B24" s="22" t="s">
        <v>62</v>
      </c>
      <c r="C24" s="23">
        <v>3499000</v>
      </c>
      <c r="D24" s="14">
        <v>526103</v>
      </c>
      <c r="E24" s="14"/>
      <c r="F24" s="234">
        <f t="shared" si="0"/>
        <v>0</v>
      </c>
      <c r="G24" s="13"/>
      <c r="H24" s="13"/>
      <c r="I24" s="13"/>
      <c r="J24" s="13"/>
      <c r="K24" s="13"/>
    </row>
    <row r="25" spans="1:11">
      <c r="A25" s="29" t="s">
        <v>63</v>
      </c>
      <c r="B25" s="25" t="s">
        <v>64</v>
      </c>
      <c r="C25" s="26">
        <v>3987250</v>
      </c>
      <c r="D25" s="15">
        <f>SUM(D21:D24)</f>
        <v>1557013</v>
      </c>
      <c r="E25" s="15">
        <f>SUM(E21:E24)</f>
        <v>1030910</v>
      </c>
      <c r="F25" s="235">
        <f t="shared" si="0"/>
        <v>66.210750969966213</v>
      </c>
      <c r="G25" s="13"/>
      <c r="H25" s="13"/>
      <c r="I25" s="13"/>
      <c r="J25" s="13"/>
      <c r="K25" s="13"/>
    </row>
    <row r="26" spans="1:11" ht="15.75">
      <c r="A26" s="32" t="s">
        <v>65</v>
      </c>
      <c r="B26" s="33"/>
      <c r="C26" s="34">
        <v>13695687</v>
      </c>
      <c r="D26" s="53">
        <f>SUM(D11+D12+D17+D20+D25)</f>
        <v>14789033</v>
      </c>
      <c r="E26" s="53">
        <f>SUM(E11+E12+E17+E20+E25)</f>
        <v>11809913</v>
      </c>
      <c r="F26" s="236">
        <f t="shared" si="0"/>
        <v>79.855883748450623</v>
      </c>
      <c r="G26" s="13"/>
      <c r="H26" s="13"/>
      <c r="I26" s="13"/>
      <c r="J26" s="13"/>
      <c r="K26" s="13"/>
    </row>
    <row r="27" spans="1:11">
      <c r="A27" s="35" t="s">
        <v>66</v>
      </c>
      <c r="B27" s="22" t="s">
        <v>67</v>
      </c>
      <c r="C27" s="23"/>
      <c r="D27" s="14">
        <v>948721</v>
      </c>
      <c r="E27" s="14">
        <v>948721</v>
      </c>
      <c r="F27" s="234">
        <f t="shared" si="0"/>
        <v>100</v>
      </c>
      <c r="G27" s="13"/>
      <c r="H27" s="13"/>
      <c r="I27" s="13"/>
      <c r="J27" s="13"/>
      <c r="K27" s="13"/>
    </row>
    <row r="28" spans="1:11">
      <c r="A28" s="35" t="s">
        <v>68</v>
      </c>
      <c r="B28" s="22" t="s">
        <v>69</v>
      </c>
      <c r="C28" s="23">
        <v>400000</v>
      </c>
      <c r="D28" s="14">
        <v>400000</v>
      </c>
      <c r="E28" s="14">
        <v>205775</v>
      </c>
      <c r="F28" s="234">
        <f t="shared" si="0"/>
        <v>51.443750000000001</v>
      </c>
      <c r="G28" s="13"/>
      <c r="H28" s="13"/>
      <c r="I28" s="13"/>
      <c r="J28" s="13"/>
      <c r="K28" s="13"/>
    </row>
    <row r="29" spans="1:11">
      <c r="A29" s="36" t="s">
        <v>70</v>
      </c>
      <c r="B29" s="22" t="s">
        <v>71</v>
      </c>
      <c r="C29" s="23">
        <v>108000</v>
      </c>
      <c r="D29" s="14">
        <v>364155</v>
      </c>
      <c r="E29" s="14">
        <v>311714</v>
      </c>
      <c r="F29" s="234">
        <f t="shared" si="0"/>
        <v>85.599264049649193</v>
      </c>
      <c r="G29" s="13"/>
      <c r="H29" s="13"/>
      <c r="I29" s="13"/>
      <c r="J29" s="13"/>
      <c r="K29" s="13"/>
    </row>
    <row r="30" spans="1:11">
      <c r="A30" s="37" t="s">
        <v>72</v>
      </c>
      <c r="B30" s="25" t="s">
        <v>73</v>
      </c>
      <c r="C30" s="26">
        <v>508000</v>
      </c>
      <c r="D30" s="15">
        <f>SUM(D27:D29)</f>
        <v>1712876</v>
      </c>
      <c r="E30" s="15">
        <f>SUM(E27:E29)</f>
        <v>1466210</v>
      </c>
      <c r="F30" s="237">
        <f t="shared" si="0"/>
        <v>85.599307830806197</v>
      </c>
      <c r="G30" s="13"/>
      <c r="H30" s="13"/>
      <c r="I30" s="13"/>
      <c r="J30" s="13"/>
      <c r="K30" s="13"/>
    </row>
    <row r="31" spans="1:11">
      <c r="A31" s="28" t="s">
        <v>74</v>
      </c>
      <c r="B31" s="22" t="s">
        <v>75</v>
      </c>
      <c r="C31" s="23">
        <v>17150798</v>
      </c>
      <c r="D31" s="14">
        <v>16048504</v>
      </c>
      <c r="E31" s="14">
        <v>5236221</v>
      </c>
      <c r="F31" s="234">
        <f t="shared" si="0"/>
        <v>32.627471071446905</v>
      </c>
      <c r="G31" s="13"/>
      <c r="H31" s="13"/>
      <c r="I31" s="13"/>
      <c r="J31" s="13"/>
      <c r="K31" s="13"/>
    </row>
    <row r="32" spans="1:11">
      <c r="A32" s="28" t="s">
        <v>76</v>
      </c>
      <c r="B32" s="22" t="s">
        <v>77</v>
      </c>
      <c r="C32" s="23"/>
      <c r="D32" s="14">
        <v>12202</v>
      </c>
      <c r="E32" s="14">
        <v>12202</v>
      </c>
      <c r="F32" s="234">
        <f t="shared" si="0"/>
        <v>100</v>
      </c>
      <c r="G32" s="13"/>
      <c r="H32" s="13"/>
      <c r="I32" s="13"/>
      <c r="J32" s="13"/>
      <c r="K32" s="13"/>
    </row>
    <row r="33" spans="1:11">
      <c r="A33" s="28" t="s">
        <v>78</v>
      </c>
      <c r="B33" s="22" t="s">
        <v>79</v>
      </c>
      <c r="C33" s="23">
        <v>4630715</v>
      </c>
      <c r="D33" s="14">
        <v>4477228</v>
      </c>
      <c r="E33" s="14">
        <v>1417074</v>
      </c>
      <c r="F33" s="234">
        <f t="shared" si="0"/>
        <v>31.650699942017695</v>
      </c>
      <c r="G33" s="13"/>
      <c r="H33" s="13"/>
      <c r="I33" s="13"/>
      <c r="J33" s="13"/>
      <c r="K33" s="13"/>
    </row>
    <row r="34" spans="1:11">
      <c r="A34" s="29" t="s">
        <v>80</v>
      </c>
      <c r="B34" s="25" t="s">
        <v>81</v>
      </c>
      <c r="C34" s="26">
        <v>21781513</v>
      </c>
      <c r="D34" s="15">
        <f>SUM(D31:D33)</f>
        <v>20537934</v>
      </c>
      <c r="E34" s="15">
        <f>SUM(E31:E33)</f>
        <v>6665497</v>
      </c>
      <c r="F34" s="235">
        <f t="shared" si="0"/>
        <v>32.454564319858079</v>
      </c>
      <c r="G34" s="13"/>
    </row>
    <row r="35" spans="1:11" s="55" customFormat="1">
      <c r="A35" s="28" t="s">
        <v>91</v>
      </c>
      <c r="B35" s="22" t="s">
        <v>92</v>
      </c>
      <c r="C35" s="54"/>
      <c r="D35" s="58">
        <v>200000</v>
      </c>
      <c r="E35" s="58">
        <v>100000</v>
      </c>
      <c r="F35" s="234">
        <f t="shared" si="0"/>
        <v>50</v>
      </c>
    </row>
    <row r="36" spans="1:11" s="59" customFormat="1">
      <c r="A36" s="29" t="s">
        <v>93</v>
      </c>
      <c r="B36" s="25" t="s">
        <v>94</v>
      </c>
      <c r="C36" s="26"/>
      <c r="D36" s="15">
        <v>200000</v>
      </c>
      <c r="E36" s="15">
        <v>100000</v>
      </c>
      <c r="F36" s="235">
        <f t="shared" si="0"/>
        <v>50</v>
      </c>
    </row>
    <row r="37" spans="1:11" ht="15.75">
      <c r="A37" s="32" t="s">
        <v>82</v>
      </c>
      <c r="B37" s="33"/>
      <c r="C37" s="34">
        <v>22289513</v>
      </c>
      <c r="D37" s="53">
        <f>SUM(D30+D34+D36)</f>
        <v>22450810</v>
      </c>
      <c r="E37" s="53">
        <f>SUM(E30+E34+E36)</f>
        <v>8231707</v>
      </c>
      <c r="F37" s="236">
        <f t="shared" si="0"/>
        <v>36.665523426548972</v>
      </c>
      <c r="G37" s="13"/>
    </row>
    <row r="38" spans="1:11" ht="15.75">
      <c r="A38" s="38" t="s">
        <v>83</v>
      </c>
      <c r="B38" s="39" t="s">
        <v>84</v>
      </c>
      <c r="C38" s="23">
        <v>532581</v>
      </c>
      <c r="D38" s="14">
        <v>532581</v>
      </c>
      <c r="E38" s="14">
        <v>532581</v>
      </c>
      <c r="F38" s="234">
        <f t="shared" si="0"/>
        <v>100</v>
      </c>
      <c r="G38" s="13"/>
    </row>
    <row r="39" spans="1:11" ht="15.75">
      <c r="A39" s="40" t="s">
        <v>85</v>
      </c>
      <c r="B39" s="41" t="s">
        <v>86</v>
      </c>
      <c r="C39" s="42">
        <v>532581</v>
      </c>
      <c r="D39" s="15">
        <f>SUM(D38)</f>
        <v>532581</v>
      </c>
      <c r="E39" s="15">
        <f>SUM(E38)</f>
        <v>532581</v>
      </c>
      <c r="F39" s="235">
        <f t="shared" si="0"/>
        <v>100</v>
      </c>
      <c r="G39" s="13"/>
    </row>
    <row r="40" spans="1:11" ht="15.75">
      <c r="A40" s="43" t="s">
        <v>16</v>
      </c>
      <c r="B40" s="43"/>
      <c r="C40" s="26">
        <v>36517781</v>
      </c>
      <c r="D40" s="15">
        <f>SUM(D26+D37+D39)</f>
        <v>37772424</v>
      </c>
      <c r="E40" s="15">
        <f>SUM(E26+E37+E39)</f>
        <v>20574201</v>
      </c>
      <c r="F40" s="235">
        <f t="shared" si="0"/>
        <v>54.468839489888175</v>
      </c>
      <c r="G40" s="13"/>
    </row>
    <row r="41" spans="1:11" ht="15.75">
      <c r="A41" s="44"/>
      <c r="B41" s="44"/>
      <c r="C41" s="45"/>
      <c r="D41" s="13"/>
      <c r="E41" s="13"/>
      <c r="G41" s="13"/>
    </row>
  </sheetData>
  <mergeCells count="4">
    <mergeCell ref="A3:E3"/>
    <mergeCell ref="A4:E4"/>
    <mergeCell ref="A7:E7"/>
    <mergeCell ref="A2:E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0"/>
  <sheetViews>
    <sheetView topLeftCell="A4" workbookViewId="0">
      <selection activeCell="L12" sqref="L12"/>
    </sheetView>
  </sheetViews>
  <sheetFormatPr defaultRowHeight="15"/>
  <cols>
    <col min="1" max="1" width="42.5703125" bestFit="1" customWidth="1"/>
    <col min="3" max="4" width="12" bestFit="1" customWidth="1"/>
    <col min="5" max="5" width="11.42578125" bestFit="1" customWidth="1"/>
    <col min="6" max="6" width="8.7109375" style="238" customWidth="1"/>
  </cols>
  <sheetData>
    <row r="3" spans="1:13" ht="19.5">
      <c r="A3" s="254" t="s">
        <v>26</v>
      </c>
      <c r="B3" s="254"/>
      <c r="C3" s="254"/>
      <c r="D3" s="254"/>
      <c r="E3" s="254"/>
      <c r="F3" s="247"/>
      <c r="G3" s="60"/>
      <c r="H3" s="60"/>
      <c r="I3" s="60"/>
      <c r="J3" s="60"/>
      <c r="K3" s="60"/>
      <c r="L3" s="60"/>
      <c r="M3" s="60"/>
    </row>
    <row r="4" spans="1:13" ht="19.5">
      <c r="A4" s="248" t="s">
        <v>27</v>
      </c>
      <c r="B4" s="249"/>
      <c r="C4" s="249"/>
      <c r="D4" s="249"/>
      <c r="E4" s="245"/>
      <c r="F4" s="247"/>
      <c r="G4" s="60"/>
      <c r="H4" s="60"/>
      <c r="I4" s="60"/>
      <c r="J4" s="60"/>
      <c r="K4" s="60"/>
      <c r="L4" s="60"/>
      <c r="M4" s="60"/>
    </row>
    <row r="5" spans="1:13" ht="19.5">
      <c r="A5" s="250" t="s">
        <v>95</v>
      </c>
      <c r="B5" s="251"/>
      <c r="C5" s="251"/>
      <c r="D5" s="251"/>
      <c r="E5" s="251"/>
      <c r="F5" s="247"/>
      <c r="G5" s="60"/>
      <c r="H5" s="60"/>
      <c r="I5" s="60"/>
      <c r="J5" s="60"/>
      <c r="K5" s="60"/>
      <c r="L5" s="60"/>
      <c r="M5" s="60"/>
    </row>
    <row r="6" spans="1:13" ht="19.5">
      <c r="A6" s="73"/>
      <c r="B6" s="74"/>
      <c r="C6" s="74"/>
      <c r="D6" s="74"/>
      <c r="E6" s="74"/>
      <c r="G6" s="60"/>
      <c r="H6" s="60"/>
      <c r="I6" s="60"/>
      <c r="J6" s="60"/>
      <c r="K6" s="60"/>
      <c r="L6" s="60"/>
      <c r="M6" s="60"/>
    </row>
    <row r="7" spans="1:13" ht="19.5">
      <c r="A7" s="73"/>
      <c r="B7" s="74"/>
      <c r="C7" s="74"/>
      <c r="D7" s="74"/>
      <c r="E7" s="74"/>
      <c r="G7" s="60"/>
      <c r="H7" s="60"/>
      <c r="I7" s="60"/>
      <c r="J7" s="60"/>
      <c r="K7" s="60"/>
      <c r="L7" s="60"/>
      <c r="M7" s="60"/>
    </row>
    <row r="8" spans="1:13" ht="15.75">
      <c r="A8" s="255" t="s">
        <v>601</v>
      </c>
      <c r="B8" s="256"/>
      <c r="C8" s="256"/>
      <c r="D8" s="256"/>
      <c r="E8" s="257"/>
      <c r="F8" s="240" t="s">
        <v>600</v>
      </c>
      <c r="G8" s="60"/>
      <c r="H8" s="60"/>
      <c r="I8" s="60"/>
      <c r="J8" s="60"/>
      <c r="K8" s="60"/>
      <c r="L8" s="60"/>
      <c r="M8" s="60"/>
    </row>
    <row r="9" spans="1:13" ht="25.5">
      <c r="A9" s="61" t="s">
        <v>30</v>
      </c>
      <c r="B9" s="62" t="s">
        <v>96</v>
      </c>
      <c r="C9" s="63" t="s">
        <v>5</v>
      </c>
      <c r="D9" s="63" t="s">
        <v>23</v>
      </c>
      <c r="E9" s="75" t="s">
        <v>6</v>
      </c>
      <c r="F9" s="239" t="s">
        <v>599</v>
      </c>
      <c r="G9" s="60"/>
      <c r="H9" s="60"/>
      <c r="I9" s="60"/>
      <c r="J9" s="60"/>
      <c r="K9" s="60"/>
      <c r="L9" s="60"/>
      <c r="M9" s="60"/>
    </row>
    <row r="10" spans="1:13" ht="18.75" customHeight="1">
      <c r="A10" s="64" t="s">
        <v>97</v>
      </c>
      <c r="B10" s="69" t="s">
        <v>98</v>
      </c>
      <c r="C10" s="76">
        <v>13314513</v>
      </c>
      <c r="D10" s="76">
        <v>13458513</v>
      </c>
      <c r="E10" s="76">
        <v>13458513</v>
      </c>
      <c r="F10" s="230">
        <f>SUM((E10/D10)*100)</f>
        <v>100</v>
      </c>
      <c r="G10" s="60"/>
      <c r="H10" s="60"/>
      <c r="I10" s="60"/>
      <c r="J10" s="60"/>
      <c r="K10" s="60"/>
      <c r="L10" s="60"/>
      <c r="M10" s="60"/>
    </row>
    <row r="11" spans="1:13" ht="21.75" customHeight="1">
      <c r="A11" s="64" t="s">
        <v>99</v>
      </c>
      <c r="B11" s="69" t="s">
        <v>100</v>
      </c>
      <c r="C11" s="76"/>
      <c r="D11" s="76">
        <v>1029643</v>
      </c>
      <c r="E11" s="76">
        <v>1264332</v>
      </c>
      <c r="F11" s="230">
        <f t="shared" ref="F11:F30" si="0">SUM((E11/D11)*100)</f>
        <v>122.79323998706349</v>
      </c>
      <c r="G11" s="60"/>
      <c r="H11" s="60"/>
      <c r="I11" s="60"/>
      <c r="J11" s="60"/>
      <c r="K11" s="60"/>
      <c r="L11" s="60"/>
      <c r="M11" s="60"/>
    </row>
    <row r="12" spans="1:13" ht="28.5">
      <c r="A12" s="65" t="s">
        <v>101</v>
      </c>
      <c r="B12" s="70" t="s">
        <v>102</v>
      </c>
      <c r="C12" s="77">
        <v>13314513</v>
      </c>
      <c r="D12" s="77">
        <f>SUM(D10:D11)</f>
        <v>14488156</v>
      </c>
      <c r="E12" s="77">
        <f>SUM(E10:E11)</f>
        <v>14722845</v>
      </c>
      <c r="F12" s="231">
        <f t="shared" si="0"/>
        <v>101.61986798043866</v>
      </c>
      <c r="G12" s="60"/>
      <c r="H12" s="60"/>
      <c r="I12" s="60"/>
      <c r="J12" s="60"/>
      <c r="K12" s="60"/>
      <c r="L12" s="60"/>
      <c r="M12" s="60"/>
    </row>
    <row r="13" spans="1:13" ht="18.75" customHeight="1">
      <c r="A13" s="64" t="s">
        <v>103</v>
      </c>
      <c r="B13" s="69" t="s">
        <v>104</v>
      </c>
      <c r="C13" s="76">
        <v>525000</v>
      </c>
      <c r="D13" s="76">
        <v>525000</v>
      </c>
      <c r="E13" s="76">
        <v>646050</v>
      </c>
      <c r="F13" s="230">
        <f t="shared" si="0"/>
        <v>123.05714285714286</v>
      </c>
      <c r="G13" s="60"/>
      <c r="H13" s="60"/>
      <c r="I13" s="60"/>
      <c r="J13" s="60"/>
      <c r="K13" s="60"/>
      <c r="L13" s="60"/>
      <c r="M13" s="60"/>
    </row>
    <row r="14" spans="1:13" ht="20.25" customHeight="1">
      <c r="A14" s="64" t="s">
        <v>105</v>
      </c>
      <c r="B14" s="69" t="s">
        <v>106</v>
      </c>
      <c r="C14" s="76">
        <v>550000</v>
      </c>
      <c r="D14" s="76">
        <v>550000</v>
      </c>
      <c r="E14" s="76">
        <v>662155</v>
      </c>
      <c r="F14" s="230">
        <f t="shared" si="0"/>
        <v>120.39181818181819</v>
      </c>
      <c r="G14" s="60"/>
      <c r="H14" s="60"/>
      <c r="I14" s="60"/>
      <c r="J14" s="60"/>
      <c r="K14" s="60"/>
      <c r="L14" s="60"/>
      <c r="M14" s="60"/>
    </row>
    <row r="15" spans="1:13" ht="22.5" customHeight="1">
      <c r="A15" s="64" t="s">
        <v>107</v>
      </c>
      <c r="B15" s="69" t="s">
        <v>108</v>
      </c>
      <c r="C15" s="76"/>
      <c r="D15" s="76"/>
      <c r="E15" s="76">
        <v>3230</v>
      </c>
      <c r="F15" s="230"/>
      <c r="G15" s="60"/>
      <c r="H15" s="60"/>
      <c r="I15" s="60"/>
      <c r="J15" s="60"/>
      <c r="K15" s="60"/>
      <c r="L15" s="60"/>
      <c r="M15" s="60"/>
    </row>
    <row r="16" spans="1:13" ht="18.75" customHeight="1">
      <c r="A16" s="65" t="s">
        <v>109</v>
      </c>
      <c r="B16" s="70" t="s">
        <v>110</v>
      </c>
      <c r="C16" s="77">
        <v>1075000</v>
      </c>
      <c r="D16" s="77">
        <f>SUM(D13:D15)</f>
        <v>1075000</v>
      </c>
      <c r="E16" s="77">
        <f>SUM(E13:E15)</f>
        <v>1311435</v>
      </c>
      <c r="F16" s="231">
        <f t="shared" si="0"/>
        <v>121.9939534883721</v>
      </c>
      <c r="G16" s="60"/>
      <c r="H16" s="60"/>
      <c r="I16" s="60"/>
      <c r="J16" s="60"/>
      <c r="K16" s="60"/>
      <c r="L16" s="60"/>
      <c r="M16" s="60"/>
    </row>
    <row r="17" spans="1:13" ht="20.25" customHeight="1">
      <c r="A17" s="66" t="s">
        <v>111</v>
      </c>
      <c r="B17" s="69" t="s">
        <v>112</v>
      </c>
      <c r="C17" s="76">
        <v>453540</v>
      </c>
      <c r="D17" s="76">
        <v>453540</v>
      </c>
      <c r="E17" s="76">
        <v>488358</v>
      </c>
      <c r="F17" s="230">
        <f t="shared" si="0"/>
        <v>107.67694139436435</v>
      </c>
      <c r="G17" s="60"/>
      <c r="H17" s="60"/>
      <c r="I17" s="60"/>
      <c r="J17" s="60"/>
      <c r="K17" s="60"/>
      <c r="L17" s="60"/>
      <c r="M17" s="60"/>
    </row>
    <row r="18" spans="1:13" ht="20.25" customHeight="1">
      <c r="A18" s="66" t="s">
        <v>113</v>
      </c>
      <c r="B18" s="69" t="s">
        <v>114</v>
      </c>
      <c r="C18" s="76">
        <v>105190</v>
      </c>
      <c r="D18" s="76">
        <v>105190</v>
      </c>
      <c r="E18" s="76">
        <v>113696</v>
      </c>
      <c r="F18" s="230">
        <f t="shared" si="0"/>
        <v>108.08631999239471</v>
      </c>
      <c r="G18" s="60"/>
      <c r="H18" s="60"/>
      <c r="I18" s="60"/>
      <c r="J18" s="60"/>
      <c r="K18" s="60"/>
      <c r="L18" s="60"/>
      <c r="M18" s="60"/>
    </row>
    <row r="19" spans="1:13" ht="20.25" customHeight="1">
      <c r="A19" s="66" t="s">
        <v>115</v>
      </c>
      <c r="B19" s="69" t="s">
        <v>116</v>
      </c>
      <c r="C19" s="76">
        <v>70000</v>
      </c>
      <c r="D19" s="76">
        <v>70000</v>
      </c>
      <c r="E19" s="76">
        <v>126287</v>
      </c>
      <c r="F19" s="230">
        <f t="shared" si="0"/>
        <v>180.41</v>
      </c>
      <c r="G19" s="60"/>
      <c r="H19" s="60"/>
      <c r="I19" s="60"/>
      <c r="J19" s="60"/>
      <c r="K19" s="60"/>
      <c r="L19" s="60"/>
      <c r="M19" s="60"/>
    </row>
    <row r="20" spans="1:13" ht="22.5" customHeight="1">
      <c r="A20" s="66" t="s">
        <v>117</v>
      </c>
      <c r="B20" s="69" t="s">
        <v>118</v>
      </c>
      <c r="C20" s="76"/>
      <c r="D20" s="76">
        <f>SUM(L18)</f>
        <v>0</v>
      </c>
      <c r="E20" s="76">
        <v>764325</v>
      </c>
      <c r="F20" s="230"/>
      <c r="G20" s="60"/>
      <c r="H20" s="60"/>
      <c r="I20" s="60"/>
      <c r="J20" s="60"/>
      <c r="K20" s="60"/>
      <c r="L20" s="60"/>
      <c r="M20" s="60"/>
    </row>
    <row r="21" spans="1:13" ht="19.5" customHeight="1">
      <c r="A21" s="67" t="s">
        <v>119</v>
      </c>
      <c r="B21" s="70" t="s">
        <v>120</v>
      </c>
      <c r="C21" s="77">
        <v>628730</v>
      </c>
      <c r="D21" s="77">
        <f>SUM(D17:D20)</f>
        <v>628730</v>
      </c>
      <c r="E21" s="77">
        <f>SUM(E17:E20)</f>
        <v>1492666</v>
      </c>
      <c r="F21" s="230">
        <f t="shared" si="0"/>
        <v>237.40969891686413</v>
      </c>
      <c r="G21" s="60"/>
      <c r="H21" s="60"/>
      <c r="I21" s="60"/>
      <c r="J21" s="60"/>
      <c r="K21" s="60"/>
      <c r="L21" s="60"/>
      <c r="M21" s="60"/>
    </row>
    <row r="22" spans="1:13" s="60" customFormat="1" ht="19.5" customHeight="1">
      <c r="A22" s="67" t="s">
        <v>129</v>
      </c>
      <c r="B22" s="70" t="s">
        <v>130</v>
      </c>
      <c r="C22" s="77"/>
      <c r="D22" s="86">
        <v>81000</v>
      </c>
      <c r="E22" s="77">
        <v>181000</v>
      </c>
      <c r="F22" s="230">
        <f t="shared" si="0"/>
        <v>223.45679012345681</v>
      </c>
    </row>
    <row r="23" spans="1:13" ht="22.5" customHeight="1">
      <c r="A23" s="68" t="s">
        <v>65</v>
      </c>
      <c r="B23" s="78"/>
      <c r="C23" s="85">
        <v>15018243</v>
      </c>
      <c r="D23" s="85">
        <f>SUM(D12+D16+D21+D22)</f>
        <v>16272886</v>
      </c>
      <c r="E23" s="84">
        <f>SUM(E12+E16+E21+E22)</f>
        <v>17707946</v>
      </c>
      <c r="F23" s="230">
        <f t="shared" si="0"/>
        <v>108.81871844981892</v>
      </c>
      <c r="G23" s="60"/>
      <c r="H23" s="60"/>
      <c r="I23" s="60"/>
      <c r="J23" s="60"/>
      <c r="K23" s="60"/>
      <c r="L23" s="60"/>
      <c r="M23" s="60"/>
    </row>
    <row r="24" spans="1:13" ht="19.5" customHeight="1">
      <c r="A24" s="72" t="s">
        <v>121</v>
      </c>
      <c r="B24" s="79"/>
      <c r="C24" s="80">
        <v>22821094</v>
      </c>
      <c r="D24" s="80">
        <v>22450810</v>
      </c>
      <c r="E24" s="77">
        <v>27369915</v>
      </c>
      <c r="F24" s="230"/>
      <c r="G24" s="60"/>
      <c r="H24" s="60"/>
      <c r="I24" s="60"/>
      <c r="J24" s="60"/>
      <c r="K24" s="60"/>
      <c r="L24" s="60"/>
      <c r="M24" s="60"/>
    </row>
    <row r="25" spans="1:13" ht="21.75" customHeight="1">
      <c r="A25" s="72" t="s">
        <v>122</v>
      </c>
      <c r="B25" s="79"/>
      <c r="C25" s="77">
        <v>-22821094</v>
      </c>
      <c r="D25" s="77">
        <v>-22450810</v>
      </c>
      <c r="E25" s="53">
        <v>-8231707</v>
      </c>
      <c r="F25" s="230"/>
      <c r="G25" s="60"/>
      <c r="H25" s="60"/>
      <c r="I25" s="60"/>
      <c r="J25" s="60"/>
      <c r="K25" s="60"/>
      <c r="L25" s="60"/>
      <c r="M25" s="60"/>
    </row>
    <row r="26" spans="1:13" ht="25.5">
      <c r="A26" s="64" t="s">
        <v>123</v>
      </c>
      <c r="B26" s="64" t="s">
        <v>124</v>
      </c>
      <c r="C26" s="76">
        <v>21499538</v>
      </c>
      <c r="D26" s="76">
        <v>21499538</v>
      </c>
      <c r="E26" s="76">
        <v>21499538</v>
      </c>
      <c r="F26" s="230">
        <f t="shared" si="0"/>
        <v>100</v>
      </c>
      <c r="G26" s="60"/>
      <c r="H26" s="60"/>
      <c r="I26" s="60"/>
      <c r="J26" s="60"/>
      <c r="K26" s="60"/>
      <c r="L26" s="60"/>
      <c r="M26" s="60"/>
    </row>
    <row r="27" spans="1:13" s="60" customFormat="1">
      <c r="A27" s="64" t="s">
        <v>131</v>
      </c>
      <c r="B27" s="64" t="s">
        <v>132</v>
      </c>
      <c r="C27" s="76"/>
      <c r="D27" s="76"/>
      <c r="E27" s="76">
        <v>504925</v>
      </c>
      <c r="F27" s="230"/>
    </row>
    <row r="28" spans="1:13" ht="20.25" customHeight="1">
      <c r="A28" s="81" t="s">
        <v>125</v>
      </c>
      <c r="B28" s="82" t="s">
        <v>126</v>
      </c>
      <c r="C28" s="77">
        <v>21499538</v>
      </c>
      <c r="D28" s="77">
        <f>SUM(D26)</f>
        <v>21499538</v>
      </c>
      <c r="E28" s="77">
        <f>SUM(E26:E27)</f>
        <v>22004463</v>
      </c>
      <c r="F28" s="230">
        <f t="shared" si="0"/>
        <v>102.34853883836945</v>
      </c>
      <c r="G28" s="60"/>
      <c r="H28" s="60"/>
      <c r="I28" s="60"/>
      <c r="J28" s="60"/>
      <c r="K28" s="60"/>
      <c r="L28" s="60"/>
      <c r="M28" s="60"/>
    </row>
    <row r="29" spans="1:13" ht="20.25" customHeight="1">
      <c r="A29" s="83" t="s">
        <v>127</v>
      </c>
      <c r="B29" s="71" t="s">
        <v>128</v>
      </c>
      <c r="C29" s="77">
        <v>21499538</v>
      </c>
      <c r="D29" s="77">
        <f>SUM(D28)</f>
        <v>21499538</v>
      </c>
      <c r="E29" s="77">
        <f>SUM(E28)</f>
        <v>22004463</v>
      </c>
      <c r="F29" s="230">
        <f t="shared" si="0"/>
        <v>102.34853883836945</v>
      </c>
      <c r="G29" s="60"/>
      <c r="H29" s="60"/>
      <c r="I29" s="60"/>
      <c r="J29" s="60"/>
      <c r="K29" s="60"/>
      <c r="L29" s="60"/>
      <c r="M29" s="60"/>
    </row>
    <row r="30" spans="1:13" ht="21.75" customHeight="1">
      <c r="A30" s="72" t="s">
        <v>22</v>
      </c>
      <c r="B30" s="72"/>
      <c r="C30" s="77">
        <v>36517781</v>
      </c>
      <c r="D30" s="77">
        <f>SUM(D23+D29)</f>
        <v>37772424</v>
      </c>
      <c r="E30" s="77">
        <f>SUM(E23+E29)</f>
        <v>39712409</v>
      </c>
      <c r="F30" s="230">
        <f t="shared" si="0"/>
        <v>105.13598227108749</v>
      </c>
      <c r="G30" s="60"/>
      <c r="H30" s="60"/>
      <c r="I30" s="60"/>
      <c r="J30" s="60"/>
      <c r="K30" s="60"/>
      <c r="L30" s="60"/>
      <c r="M30" s="60"/>
    </row>
  </sheetData>
  <mergeCells count="4">
    <mergeCell ref="A8:E8"/>
    <mergeCell ref="A3:F3"/>
    <mergeCell ref="A4:F4"/>
    <mergeCell ref="A5:F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1"/>
  <sheetViews>
    <sheetView workbookViewId="0">
      <selection activeCell="Q23" sqref="Q23"/>
    </sheetView>
  </sheetViews>
  <sheetFormatPr defaultRowHeight="15"/>
  <cols>
    <col min="1" max="1" width="39.7109375" style="60" customWidth="1"/>
    <col min="2" max="2" width="9.140625" style="60"/>
    <col min="3" max="3" width="11.28515625" style="90" bestFit="1" customWidth="1"/>
    <col min="4" max="5" width="13.28515625" style="16" customWidth="1"/>
    <col min="6" max="256" width="9.140625" style="60"/>
    <col min="257" max="257" width="37.28515625" style="60" customWidth="1"/>
    <col min="258" max="258" width="9.140625" style="60"/>
    <col min="259" max="259" width="24.140625" style="60" customWidth="1"/>
    <col min="260" max="512" width="9.140625" style="60"/>
    <col min="513" max="513" width="37.28515625" style="60" customWidth="1"/>
    <col min="514" max="514" width="9.140625" style="60"/>
    <col min="515" max="515" width="24.140625" style="60" customWidth="1"/>
    <col min="516" max="768" width="9.140625" style="60"/>
    <col min="769" max="769" width="37.28515625" style="60" customWidth="1"/>
    <col min="770" max="770" width="9.140625" style="60"/>
    <col min="771" max="771" width="24.140625" style="60" customWidth="1"/>
    <col min="772" max="1024" width="9.140625" style="60"/>
    <col min="1025" max="1025" width="37.28515625" style="60" customWidth="1"/>
    <col min="1026" max="1026" width="9.140625" style="60"/>
    <col min="1027" max="1027" width="24.140625" style="60" customWidth="1"/>
    <col min="1028" max="1280" width="9.140625" style="60"/>
    <col min="1281" max="1281" width="37.28515625" style="60" customWidth="1"/>
    <col min="1282" max="1282" width="9.140625" style="60"/>
    <col min="1283" max="1283" width="24.140625" style="60" customWidth="1"/>
    <col min="1284" max="1536" width="9.140625" style="60"/>
    <col min="1537" max="1537" width="37.28515625" style="60" customWidth="1"/>
    <col min="1538" max="1538" width="9.140625" style="60"/>
    <col min="1539" max="1539" width="24.140625" style="60" customWidth="1"/>
    <col min="1540" max="1792" width="9.140625" style="60"/>
    <col min="1793" max="1793" width="37.28515625" style="60" customWidth="1"/>
    <col min="1794" max="1794" width="9.140625" style="60"/>
    <col min="1795" max="1795" width="24.140625" style="60" customWidth="1"/>
    <col min="1796" max="2048" width="9.140625" style="60"/>
    <col min="2049" max="2049" width="37.28515625" style="60" customWidth="1"/>
    <col min="2050" max="2050" width="9.140625" style="60"/>
    <col min="2051" max="2051" width="24.140625" style="60" customWidth="1"/>
    <col min="2052" max="2304" width="9.140625" style="60"/>
    <col min="2305" max="2305" width="37.28515625" style="60" customWidth="1"/>
    <col min="2306" max="2306" width="9.140625" style="60"/>
    <col min="2307" max="2307" width="24.140625" style="60" customWidth="1"/>
    <col min="2308" max="2560" width="9.140625" style="60"/>
    <col min="2561" max="2561" width="37.28515625" style="60" customWidth="1"/>
    <col min="2562" max="2562" width="9.140625" style="60"/>
    <col min="2563" max="2563" width="24.140625" style="60" customWidth="1"/>
    <col min="2564" max="2816" width="9.140625" style="60"/>
    <col min="2817" max="2817" width="37.28515625" style="60" customWidth="1"/>
    <col min="2818" max="2818" width="9.140625" style="60"/>
    <col min="2819" max="2819" width="24.140625" style="60" customWidth="1"/>
    <col min="2820" max="3072" width="9.140625" style="60"/>
    <col min="3073" max="3073" width="37.28515625" style="60" customWidth="1"/>
    <col min="3074" max="3074" width="9.140625" style="60"/>
    <col min="3075" max="3075" width="24.140625" style="60" customWidth="1"/>
    <col min="3076" max="3328" width="9.140625" style="60"/>
    <col min="3329" max="3329" width="37.28515625" style="60" customWidth="1"/>
    <col min="3330" max="3330" width="9.140625" style="60"/>
    <col min="3331" max="3331" width="24.140625" style="60" customWidth="1"/>
    <col min="3332" max="3584" width="9.140625" style="60"/>
    <col min="3585" max="3585" width="37.28515625" style="60" customWidth="1"/>
    <col min="3586" max="3586" width="9.140625" style="60"/>
    <col min="3587" max="3587" width="24.140625" style="60" customWidth="1"/>
    <col min="3588" max="3840" width="9.140625" style="60"/>
    <col min="3841" max="3841" width="37.28515625" style="60" customWidth="1"/>
    <col min="3842" max="3842" width="9.140625" style="60"/>
    <col min="3843" max="3843" width="24.140625" style="60" customWidth="1"/>
    <col min="3844" max="4096" width="9.140625" style="60"/>
    <col min="4097" max="4097" width="37.28515625" style="60" customWidth="1"/>
    <col min="4098" max="4098" width="9.140625" style="60"/>
    <col min="4099" max="4099" width="24.140625" style="60" customWidth="1"/>
    <col min="4100" max="4352" width="9.140625" style="60"/>
    <col min="4353" max="4353" width="37.28515625" style="60" customWidth="1"/>
    <col min="4354" max="4354" width="9.140625" style="60"/>
    <col min="4355" max="4355" width="24.140625" style="60" customWidth="1"/>
    <col min="4356" max="4608" width="9.140625" style="60"/>
    <col min="4609" max="4609" width="37.28515625" style="60" customWidth="1"/>
    <col min="4610" max="4610" width="9.140625" style="60"/>
    <col min="4611" max="4611" width="24.140625" style="60" customWidth="1"/>
    <col min="4612" max="4864" width="9.140625" style="60"/>
    <col min="4865" max="4865" width="37.28515625" style="60" customWidth="1"/>
    <col min="4866" max="4866" width="9.140625" style="60"/>
    <col min="4867" max="4867" width="24.140625" style="60" customWidth="1"/>
    <col min="4868" max="5120" width="9.140625" style="60"/>
    <col min="5121" max="5121" width="37.28515625" style="60" customWidth="1"/>
    <col min="5122" max="5122" width="9.140625" style="60"/>
    <col min="5123" max="5123" width="24.140625" style="60" customWidth="1"/>
    <col min="5124" max="5376" width="9.140625" style="60"/>
    <col min="5377" max="5377" width="37.28515625" style="60" customWidth="1"/>
    <col min="5378" max="5378" width="9.140625" style="60"/>
    <col min="5379" max="5379" width="24.140625" style="60" customWidth="1"/>
    <col min="5380" max="5632" width="9.140625" style="60"/>
    <col min="5633" max="5633" width="37.28515625" style="60" customWidth="1"/>
    <col min="5634" max="5634" width="9.140625" style="60"/>
    <col min="5635" max="5635" width="24.140625" style="60" customWidth="1"/>
    <col min="5636" max="5888" width="9.140625" style="60"/>
    <col min="5889" max="5889" width="37.28515625" style="60" customWidth="1"/>
    <col min="5890" max="5890" width="9.140625" style="60"/>
    <col min="5891" max="5891" width="24.140625" style="60" customWidth="1"/>
    <col min="5892" max="6144" width="9.140625" style="60"/>
    <col min="6145" max="6145" width="37.28515625" style="60" customWidth="1"/>
    <col min="6146" max="6146" width="9.140625" style="60"/>
    <col min="6147" max="6147" width="24.140625" style="60" customWidth="1"/>
    <col min="6148" max="6400" width="9.140625" style="60"/>
    <col min="6401" max="6401" width="37.28515625" style="60" customWidth="1"/>
    <col min="6402" max="6402" width="9.140625" style="60"/>
    <col min="6403" max="6403" width="24.140625" style="60" customWidth="1"/>
    <col min="6404" max="6656" width="9.140625" style="60"/>
    <col min="6657" max="6657" width="37.28515625" style="60" customWidth="1"/>
    <col min="6658" max="6658" width="9.140625" style="60"/>
    <col min="6659" max="6659" width="24.140625" style="60" customWidth="1"/>
    <col min="6660" max="6912" width="9.140625" style="60"/>
    <col min="6913" max="6913" width="37.28515625" style="60" customWidth="1"/>
    <col min="6914" max="6914" width="9.140625" style="60"/>
    <col min="6915" max="6915" width="24.140625" style="60" customWidth="1"/>
    <col min="6916" max="7168" width="9.140625" style="60"/>
    <col min="7169" max="7169" width="37.28515625" style="60" customWidth="1"/>
    <col min="7170" max="7170" width="9.140625" style="60"/>
    <col min="7171" max="7171" width="24.140625" style="60" customWidth="1"/>
    <col min="7172" max="7424" width="9.140625" style="60"/>
    <col min="7425" max="7425" width="37.28515625" style="60" customWidth="1"/>
    <col min="7426" max="7426" width="9.140625" style="60"/>
    <col min="7427" max="7427" width="24.140625" style="60" customWidth="1"/>
    <col min="7428" max="7680" width="9.140625" style="60"/>
    <col min="7681" max="7681" width="37.28515625" style="60" customWidth="1"/>
    <col min="7682" max="7682" width="9.140625" style="60"/>
    <col min="7683" max="7683" width="24.140625" style="60" customWidth="1"/>
    <col min="7684" max="7936" width="9.140625" style="60"/>
    <col min="7937" max="7937" width="37.28515625" style="60" customWidth="1"/>
    <col min="7938" max="7938" width="9.140625" style="60"/>
    <col min="7939" max="7939" width="24.140625" style="60" customWidth="1"/>
    <col min="7940" max="8192" width="9.140625" style="60"/>
    <col min="8193" max="8193" width="37.28515625" style="60" customWidth="1"/>
    <col min="8194" max="8194" width="9.140625" style="60"/>
    <col min="8195" max="8195" width="24.140625" style="60" customWidth="1"/>
    <col min="8196" max="8448" width="9.140625" style="60"/>
    <col min="8449" max="8449" width="37.28515625" style="60" customWidth="1"/>
    <col min="8450" max="8450" width="9.140625" style="60"/>
    <col min="8451" max="8451" width="24.140625" style="60" customWidth="1"/>
    <col min="8452" max="8704" width="9.140625" style="60"/>
    <col min="8705" max="8705" width="37.28515625" style="60" customWidth="1"/>
    <col min="8706" max="8706" width="9.140625" style="60"/>
    <col min="8707" max="8707" width="24.140625" style="60" customWidth="1"/>
    <col min="8708" max="8960" width="9.140625" style="60"/>
    <col min="8961" max="8961" width="37.28515625" style="60" customWidth="1"/>
    <col min="8962" max="8962" width="9.140625" style="60"/>
    <col min="8963" max="8963" width="24.140625" style="60" customWidth="1"/>
    <col min="8964" max="9216" width="9.140625" style="60"/>
    <col min="9217" max="9217" width="37.28515625" style="60" customWidth="1"/>
    <col min="9218" max="9218" width="9.140625" style="60"/>
    <col min="9219" max="9219" width="24.140625" style="60" customWidth="1"/>
    <col min="9220" max="9472" width="9.140625" style="60"/>
    <col min="9473" max="9473" width="37.28515625" style="60" customWidth="1"/>
    <col min="9474" max="9474" width="9.140625" style="60"/>
    <col min="9475" max="9475" width="24.140625" style="60" customWidth="1"/>
    <col min="9476" max="9728" width="9.140625" style="60"/>
    <col min="9729" max="9729" width="37.28515625" style="60" customWidth="1"/>
    <col min="9730" max="9730" width="9.140625" style="60"/>
    <col min="9731" max="9731" width="24.140625" style="60" customWidth="1"/>
    <col min="9732" max="9984" width="9.140625" style="60"/>
    <col min="9985" max="9985" width="37.28515625" style="60" customWidth="1"/>
    <col min="9986" max="9986" width="9.140625" style="60"/>
    <col min="9987" max="9987" width="24.140625" style="60" customWidth="1"/>
    <col min="9988" max="10240" width="9.140625" style="60"/>
    <col min="10241" max="10241" width="37.28515625" style="60" customWidth="1"/>
    <col min="10242" max="10242" width="9.140625" style="60"/>
    <col min="10243" max="10243" width="24.140625" style="60" customWidth="1"/>
    <col min="10244" max="10496" width="9.140625" style="60"/>
    <col min="10497" max="10497" width="37.28515625" style="60" customWidth="1"/>
    <col min="10498" max="10498" width="9.140625" style="60"/>
    <col min="10499" max="10499" width="24.140625" style="60" customWidth="1"/>
    <col min="10500" max="10752" width="9.140625" style="60"/>
    <col min="10753" max="10753" width="37.28515625" style="60" customWidth="1"/>
    <col min="10754" max="10754" width="9.140625" style="60"/>
    <col min="10755" max="10755" width="24.140625" style="60" customWidth="1"/>
    <col min="10756" max="11008" width="9.140625" style="60"/>
    <col min="11009" max="11009" width="37.28515625" style="60" customWidth="1"/>
    <col min="11010" max="11010" width="9.140625" style="60"/>
    <col min="11011" max="11011" width="24.140625" style="60" customWidth="1"/>
    <col min="11012" max="11264" width="9.140625" style="60"/>
    <col min="11265" max="11265" width="37.28515625" style="60" customWidth="1"/>
    <col min="11266" max="11266" width="9.140625" style="60"/>
    <col min="11267" max="11267" width="24.140625" style="60" customWidth="1"/>
    <col min="11268" max="11520" width="9.140625" style="60"/>
    <col min="11521" max="11521" width="37.28515625" style="60" customWidth="1"/>
    <col min="11522" max="11522" width="9.140625" style="60"/>
    <col min="11523" max="11523" width="24.140625" style="60" customWidth="1"/>
    <col min="11524" max="11776" width="9.140625" style="60"/>
    <col min="11777" max="11777" width="37.28515625" style="60" customWidth="1"/>
    <col min="11778" max="11778" width="9.140625" style="60"/>
    <col min="11779" max="11779" width="24.140625" style="60" customWidth="1"/>
    <col min="11780" max="12032" width="9.140625" style="60"/>
    <col min="12033" max="12033" width="37.28515625" style="60" customWidth="1"/>
    <col min="12034" max="12034" width="9.140625" style="60"/>
    <col min="12035" max="12035" width="24.140625" style="60" customWidth="1"/>
    <col min="12036" max="12288" width="9.140625" style="60"/>
    <col min="12289" max="12289" width="37.28515625" style="60" customWidth="1"/>
    <col min="12290" max="12290" width="9.140625" style="60"/>
    <col min="12291" max="12291" width="24.140625" style="60" customWidth="1"/>
    <col min="12292" max="12544" width="9.140625" style="60"/>
    <col min="12545" max="12545" width="37.28515625" style="60" customWidth="1"/>
    <col min="12546" max="12546" width="9.140625" style="60"/>
    <col min="12547" max="12547" width="24.140625" style="60" customWidth="1"/>
    <col min="12548" max="12800" width="9.140625" style="60"/>
    <col min="12801" max="12801" width="37.28515625" style="60" customWidth="1"/>
    <col min="12802" max="12802" width="9.140625" style="60"/>
    <col min="12803" max="12803" width="24.140625" style="60" customWidth="1"/>
    <col min="12804" max="13056" width="9.140625" style="60"/>
    <col min="13057" max="13057" width="37.28515625" style="60" customWidth="1"/>
    <col min="13058" max="13058" width="9.140625" style="60"/>
    <col min="13059" max="13059" width="24.140625" style="60" customWidth="1"/>
    <col min="13060" max="13312" width="9.140625" style="60"/>
    <col min="13313" max="13313" width="37.28515625" style="60" customWidth="1"/>
    <col min="13314" max="13314" width="9.140625" style="60"/>
    <col min="13315" max="13315" width="24.140625" style="60" customWidth="1"/>
    <col min="13316" max="13568" width="9.140625" style="60"/>
    <col min="13569" max="13569" width="37.28515625" style="60" customWidth="1"/>
    <col min="13570" max="13570" width="9.140625" style="60"/>
    <col min="13571" max="13571" width="24.140625" style="60" customWidth="1"/>
    <col min="13572" max="13824" width="9.140625" style="60"/>
    <col min="13825" max="13825" width="37.28515625" style="60" customWidth="1"/>
    <col min="13826" max="13826" width="9.140625" style="60"/>
    <col min="13827" max="13827" width="24.140625" style="60" customWidth="1"/>
    <col min="13828" max="14080" width="9.140625" style="60"/>
    <col min="14081" max="14081" width="37.28515625" style="60" customWidth="1"/>
    <col min="14082" max="14082" width="9.140625" style="60"/>
    <col min="14083" max="14083" width="24.140625" style="60" customWidth="1"/>
    <col min="14084" max="14336" width="9.140625" style="60"/>
    <col min="14337" max="14337" width="37.28515625" style="60" customWidth="1"/>
    <col min="14338" max="14338" width="9.140625" style="60"/>
    <col min="14339" max="14339" width="24.140625" style="60" customWidth="1"/>
    <col min="14340" max="14592" width="9.140625" style="60"/>
    <col min="14593" max="14593" width="37.28515625" style="60" customWidth="1"/>
    <col min="14594" max="14594" width="9.140625" style="60"/>
    <col min="14595" max="14595" width="24.140625" style="60" customWidth="1"/>
    <col min="14596" max="14848" width="9.140625" style="60"/>
    <col min="14849" max="14849" width="37.28515625" style="60" customWidth="1"/>
    <col min="14850" max="14850" width="9.140625" style="60"/>
    <col min="14851" max="14851" width="24.140625" style="60" customWidth="1"/>
    <col min="14852" max="15104" width="9.140625" style="60"/>
    <col min="15105" max="15105" width="37.28515625" style="60" customWidth="1"/>
    <col min="15106" max="15106" width="9.140625" style="60"/>
    <col min="15107" max="15107" width="24.140625" style="60" customWidth="1"/>
    <col min="15108" max="15360" width="9.140625" style="60"/>
    <col min="15361" max="15361" width="37.28515625" style="60" customWidth="1"/>
    <col min="15362" max="15362" width="9.140625" style="60"/>
    <col min="15363" max="15363" width="24.140625" style="60" customWidth="1"/>
    <col min="15364" max="15616" width="9.140625" style="60"/>
    <col min="15617" max="15617" width="37.28515625" style="60" customWidth="1"/>
    <col min="15618" max="15618" width="9.140625" style="60"/>
    <col min="15619" max="15619" width="24.140625" style="60" customWidth="1"/>
    <col min="15620" max="15872" width="9.140625" style="60"/>
    <col min="15873" max="15873" width="37.28515625" style="60" customWidth="1"/>
    <col min="15874" max="15874" width="9.140625" style="60"/>
    <col min="15875" max="15875" width="24.140625" style="60" customWidth="1"/>
    <col min="15876" max="16128" width="9.140625" style="60"/>
    <col min="16129" max="16129" width="37.28515625" style="60" customWidth="1"/>
    <col min="16130" max="16130" width="9.140625" style="60"/>
    <col min="16131" max="16131" width="24.140625" style="60" customWidth="1"/>
    <col min="16132" max="16384" width="9.140625" style="60"/>
  </cols>
  <sheetData>
    <row r="2" spans="1:5" hidden="1">
      <c r="A2" s="258" t="s">
        <v>133</v>
      </c>
      <c r="B2" s="258"/>
      <c r="C2" s="258"/>
    </row>
    <row r="3" spans="1:5" ht="15.75">
      <c r="A3" s="243" t="s">
        <v>134</v>
      </c>
      <c r="B3" s="244"/>
      <c r="C3" s="244"/>
      <c r="D3" s="247"/>
      <c r="E3" s="247"/>
    </row>
    <row r="4" spans="1:5" ht="16.5" customHeight="1">
      <c r="A4" s="259" t="s">
        <v>135</v>
      </c>
      <c r="B4" s="259"/>
      <c r="C4" s="259"/>
      <c r="D4" s="247"/>
      <c r="E4" s="247"/>
    </row>
    <row r="5" spans="1:5" ht="19.5">
      <c r="A5" s="87"/>
      <c r="B5" s="88"/>
      <c r="C5" s="89"/>
    </row>
    <row r="6" spans="1:5" ht="19.5">
      <c r="A6" s="87"/>
      <c r="B6" s="88"/>
      <c r="C6" s="89"/>
    </row>
    <row r="7" spans="1:5" ht="19.5">
      <c r="A7" s="87"/>
      <c r="B7" s="88"/>
      <c r="C7" s="89"/>
    </row>
    <row r="8" spans="1:5">
      <c r="E8" s="16" t="s">
        <v>151</v>
      </c>
    </row>
    <row r="9" spans="1:5" ht="30">
      <c r="A9" s="91" t="s">
        <v>30</v>
      </c>
      <c r="B9" s="92" t="s">
        <v>31</v>
      </c>
      <c r="C9" s="93" t="s">
        <v>5</v>
      </c>
      <c r="D9" s="103" t="s">
        <v>140</v>
      </c>
      <c r="E9" s="104" t="s">
        <v>32</v>
      </c>
    </row>
    <row r="10" spans="1:5">
      <c r="A10" s="99" t="s">
        <v>141</v>
      </c>
      <c r="B10" s="97" t="s">
        <v>67</v>
      </c>
      <c r="C10" s="5"/>
      <c r="D10" s="14">
        <v>380250</v>
      </c>
      <c r="E10" s="14">
        <v>380250</v>
      </c>
    </row>
    <row r="11" spans="1:5">
      <c r="A11" s="99" t="s">
        <v>142</v>
      </c>
      <c r="B11" s="97" t="s">
        <v>67</v>
      </c>
      <c r="C11" s="5"/>
      <c r="D11" s="14">
        <v>568471</v>
      </c>
      <c r="E11" s="14">
        <v>568471</v>
      </c>
    </row>
    <row r="12" spans="1:5">
      <c r="A12" s="96" t="s">
        <v>136</v>
      </c>
      <c r="B12" s="97" t="s">
        <v>143</v>
      </c>
      <c r="C12" s="5">
        <v>400000</v>
      </c>
      <c r="D12" s="14">
        <v>400000</v>
      </c>
      <c r="E12" s="14">
        <v>205775</v>
      </c>
    </row>
    <row r="13" spans="1:5" ht="25.5">
      <c r="A13" s="96" t="s">
        <v>70</v>
      </c>
      <c r="B13" s="97" t="s">
        <v>71</v>
      </c>
      <c r="C13" s="5">
        <v>108000</v>
      </c>
      <c r="D13" s="14">
        <v>364155</v>
      </c>
      <c r="E13" s="14">
        <v>311714</v>
      </c>
    </row>
    <row r="14" spans="1:5" ht="15.75">
      <c r="A14" s="105" t="s">
        <v>72</v>
      </c>
      <c r="B14" s="106" t="s">
        <v>73</v>
      </c>
      <c r="C14" s="6">
        <f>SUM(C12:C13)</f>
        <v>508000</v>
      </c>
      <c r="D14" s="15">
        <f>SUM(D10:D13)</f>
        <v>1712876</v>
      </c>
      <c r="E14" s="15">
        <f>SUM(E10:E13)</f>
        <v>1466210</v>
      </c>
    </row>
    <row r="15" spans="1:5" s="107" customFormat="1">
      <c r="A15" s="66" t="s">
        <v>144</v>
      </c>
      <c r="B15" s="69" t="s">
        <v>138</v>
      </c>
      <c r="C15" s="5"/>
      <c r="D15" s="14">
        <v>2322835</v>
      </c>
      <c r="E15" s="14">
        <v>2322835</v>
      </c>
    </row>
    <row r="16" spans="1:5" s="107" customFormat="1">
      <c r="A16" s="66" t="s">
        <v>145</v>
      </c>
      <c r="B16" s="69" t="s">
        <v>138</v>
      </c>
      <c r="C16" s="5"/>
      <c r="D16" s="14">
        <v>2913386</v>
      </c>
      <c r="E16" s="14">
        <v>2913386</v>
      </c>
    </row>
    <row r="17" spans="1:5">
      <c r="A17" s="99" t="s">
        <v>137</v>
      </c>
      <c r="B17" s="97" t="s">
        <v>138</v>
      </c>
      <c r="C17" s="5">
        <v>14000000</v>
      </c>
      <c r="D17" s="14">
        <v>7661485</v>
      </c>
      <c r="E17" s="14"/>
    </row>
    <row r="18" spans="1:5">
      <c r="A18" s="99" t="s">
        <v>139</v>
      </c>
      <c r="B18" s="97" t="s">
        <v>138</v>
      </c>
      <c r="C18" s="5">
        <v>3150798</v>
      </c>
      <c r="D18" s="14">
        <v>3150798</v>
      </c>
      <c r="E18" s="14"/>
    </row>
    <row r="19" spans="1:5">
      <c r="A19" s="99" t="s">
        <v>146</v>
      </c>
      <c r="B19" s="97" t="s">
        <v>147</v>
      </c>
      <c r="C19" s="5"/>
      <c r="D19" s="14">
        <v>12202</v>
      </c>
      <c r="E19" s="14">
        <v>12202</v>
      </c>
    </row>
    <row r="20" spans="1:5" ht="25.5">
      <c r="A20" s="99" t="s">
        <v>78</v>
      </c>
      <c r="B20" s="97" t="s">
        <v>79</v>
      </c>
      <c r="C20" s="5">
        <v>4630715</v>
      </c>
      <c r="D20" s="14">
        <v>4477228</v>
      </c>
      <c r="E20" s="14">
        <v>1417074</v>
      </c>
    </row>
    <row r="21" spans="1:5" ht="15.75">
      <c r="A21" s="105" t="s">
        <v>80</v>
      </c>
      <c r="B21" s="106" t="s">
        <v>81</v>
      </c>
      <c r="C21" s="26">
        <f>SUM(C17:C20)</f>
        <v>21781513</v>
      </c>
      <c r="D21" s="15">
        <f>SUM(D15:D20)</f>
        <v>20537934</v>
      </c>
      <c r="E21" s="15">
        <f>SUM(E15:E20)</f>
        <v>6665497</v>
      </c>
    </row>
  </sheetData>
  <mergeCells count="3">
    <mergeCell ref="A2:C2"/>
    <mergeCell ref="A3:E3"/>
    <mergeCell ref="A4:E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K15" sqref="K15"/>
    </sheetView>
  </sheetViews>
  <sheetFormatPr defaultRowHeight="15"/>
  <cols>
    <col min="1" max="1" width="34.85546875" style="60" customWidth="1"/>
    <col min="2" max="2" width="12.7109375" style="60" customWidth="1"/>
    <col min="3" max="3" width="15" style="60" customWidth="1"/>
    <col min="4" max="4" width="17.85546875" style="90" customWidth="1"/>
    <col min="5" max="255" width="9.140625" style="60"/>
    <col min="256" max="256" width="30" style="60" customWidth="1"/>
    <col min="257" max="257" width="12.28515625" style="60" customWidth="1"/>
    <col min="258" max="258" width="14" style="60" customWidth="1"/>
    <col min="259" max="259" width="19" style="60" customWidth="1"/>
    <col min="260" max="511" width="9.140625" style="60"/>
    <col min="512" max="512" width="30" style="60" customWidth="1"/>
    <col min="513" max="513" width="12.28515625" style="60" customWidth="1"/>
    <col min="514" max="514" width="14" style="60" customWidth="1"/>
    <col min="515" max="515" width="19" style="60" customWidth="1"/>
    <col min="516" max="767" width="9.140625" style="60"/>
    <col min="768" max="768" width="30" style="60" customWidth="1"/>
    <col min="769" max="769" width="12.28515625" style="60" customWidth="1"/>
    <col min="770" max="770" width="14" style="60" customWidth="1"/>
    <col min="771" max="771" width="19" style="60" customWidth="1"/>
    <col min="772" max="1023" width="9.140625" style="60"/>
    <col min="1024" max="1024" width="30" style="60" customWidth="1"/>
    <col min="1025" max="1025" width="12.28515625" style="60" customWidth="1"/>
    <col min="1026" max="1026" width="14" style="60" customWidth="1"/>
    <col min="1027" max="1027" width="19" style="60" customWidth="1"/>
    <col min="1028" max="1279" width="9.140625" style="60"/>
    <col min="1280" max="1280" width="30" style="60" customWidth="1"/>
    <col min="1281" max="1281" width="12.28515625" style="60" customWidth="1"/>
    <col min="1282" max="1282" width="14" style="60" customWidth="1"/>
    <col min="1283" max="1283" width="19" style="60" customWidth="1"/>
    <col min="1284" max="1535" width="9.140625" style="60"/>
    <col min="1536" max="1536" width="30" style="60" customWidth="1"/>
    <col min="1537" max="1537" width="12.28515625" style="60" customWidth="1"/>
    <col min="1538" max="1538" width="14" style="60" customWidth="1"/>
    <col min="1539" max="1539" width="19" style="60" customWidth="1"/>
    <col min="1540" max="1791" width="9.140625" style="60"/>
    <col min="1792" max="1792" width="30" style="60" customWidth="1"/>
    <col min="1793" max="1793" width="12.28515625" style="60" customWidth="1"/>
    <col min="1794" max="1794" width="14" style="60" customWidth="1"/>
    <col min="1795" max="1795" width="19" style="60" customWidth="1"/>
    <col min="1796" max="2047" width="9.140625" style="60"/>
    <col min="2048" max="2048" width="30" style="60" customWidth="1"/>
    <col min="2049" max="2049" width="12.28515625" style="60" customWidth="1"/>
    <col min="2050" max="2050" width="14" style="60" customWidth="1"/>
    <col min="2051" max="2051" width="19" style="60" customWidth="1"/>
    <col min="2052" max="2303" width="9.140625" style="60"/>
    <col min="2304" max="2304" width="30" style="60" customWidth="1"/>
    <col min="2305" max="2305" width="12.28515625" style="60" customWidth="1"/>
    <col min="2306" max="2306" width="14" style="60" customWidth="1"/>
    <col min="2307" max="2307" width="19" style="60" customWidth="1"/>
    <col min="2308" max="2559" width="9.140625" style="60"/>
    <col min="2560" max="2560" width="30" style="60" customWidth="1"/>
    <col min="2561" max="2561" width="12.28515625" style="60" customWidth="1"/>
    <col min="2562" max="2562" width="14" style="60" customWidth="1"/>
    <col min="2563" max="2563" width="19" style="60" customWidth="1"/>
    <col min="2564" max="2815" width="9.140625" style="60"/>
    <col min="2816" max="2816" width="30" style="60" customWidth="1"/>
    <col min="2817" max="2817" width="12.28515625" style="60" customWidth="1"/>
    <col min="2818" max="2818" width="14" style="60" customWidth="1"/>
    <col min="2819" max="2819" width="19" style="60" customWidth="1"/>
    <col min="2820" max="3071" width="9.140625" style="60"/>
    <col min="3072" max="3072" width="30" style="60" customWidth="1"/>
    <col min="3073" max="3073" width="12.28515625" style="60" customWidth="1"/>
    <col min="3074" max="3074" width="14" style="60" customWidth="1"/>
    <col min="3075" max="3075" width="19" style="60" customWidth="1"/>
    <col min="3076" max="3327" width="9.140625" style="60"/>
    <col min="3328" max="3328" width="30" style="60" customWidth="1"/>
    <col min="3329" max="3329" width="12.28515625" style="60" customWidth="1"/>
    <col min="3330" max="3330" width="14" style="60" customWidth="1"/>
    <col min="3331" max="3331" width="19" style="60" customWidth="1"/>
    <col min="3332" max="3583" width="9.140625" style="60"/>
    <col min="3584" max="3584" width="30" style="60" customWidth="1"/>
    <col min="3585" max="3585" width="12.28515625" style="60" customWidth="1"/>
    <col min="3586" max="3586" width="14" style="60" customWidth="1"/>
    <col min="3587" max="3587" width="19" style="60" customWidth="1"/>
    <col min="3588" max="3839" width="9.140625" style="60"/>
    <col min="3840" max="3840" width="30" style="60" customWidth="1"/>
    <col min="3841" max="3841" width="12.28515625" style="60" customWidth="1"/>
    <col min="3842" max="3842" width="14" style="60" customWidth="1"/>
    <col min="3843" max="3843" width="19" style="60" customWidth="1"/>
    <col min="3844" max="4095" width="9.140625" style="60"/>
    <col min="4096" max="4096" width="30" style="60" customWidth="1"/>
    <col min="4097" max="4097" width="12.28515625" style="60" customWidth="1"/>
    <col min="4098" max="4098" width="14" style="60" customWidth="1"/>
    <col min="4099" max="4099" width="19" style="60" customWidth="1"/>
    <col min="4100" max="4351" width="9.140625" style="60"/>
    <col min="4352" max="4352" width="30" style="60" customWidth="1"/>
    <col min="4353" max="4353" width="12.28515625" style="60" customWidth="1"/>
    <col min="4354" max="4354" width="14" style="60" customWidth="1"/>
    <col min="4355" max="4355" width="19" style="60" customWidth="1"/>
    <col min="4356" max="4607" width="9.140625" style="60"/>
    <col min="4608" max="4608" width="30" style="60" customWidth="1"/>
    <col min="4609" max="4609" width="12.28515625" style="60" customWidth="1"/>
    <col min="4610" max="4610" width="14" style="60" customWidth="1"/>
    <col min="4611" max="4611" width="19" style="60" customWidth="1"/>
    <col min="4612" max="4863" width="9.140625" style="60"/>
    <col min="4864" max="4864" width="30" style="60" customWidth="1"/>
    <col min="4865" max="4865" width="12.28515625" style="60" customWidth="1"/>
    <col min="4866" max="4866" width="14" style="60" customWidth="1"/>
    <col min="4867" max="4867" width="19" style="60" customWidth="1"/>
    <col min="4868" max="5119" width="9.140625" style="60"/>
    <col min="5120" max="5120" width="30" style="60" customWidth="1"/>
    <col min="5121" max="5121" width="12.28515625" style="60" customWidth="1"/>
    <col min="5122" max="5122" width="14" style="60" customWidth="1"/>
    <col min="5123" max="5123" width="19" style="60" customWidth="1"/>
    <col min="5124" max="5375" width="9.140625" style="60"/>
    <col min="5376" max="5376" width="30" style="60" customWidth="1"/>
    <col min="5377" max="5377" width="12.28515625" style="60" customWidth="1"/>
    <col min="5378" max="5378" width="14" style="60" customWidth="1"/>
    <col min="5379" max="5379" width="19" style="60" customWidth="1"/>
    <col min="5380" max="5631" width="9.140625" style="60"/>
    <col min="5632" max="5632" width="30" style="60" customWidth="1"/>
    <col min="5633" max="5633" width="12.28515625" style="60" customWidth="1"/>
    <col min="5634" max="5634" width="14" style="60" customWidth="1"/>
    <col min="5635" max="5635" width="19" style="60" customWidth="1"/>
    <col min="5636" max="5887" width="9.140625" style="60"/>
    <col min="5888" max="5888" width="30" style="60" customWidth="1"/>
    <col min="5889" max="5889" width="12.28515625" style="60" customWidth="1"/>
    <col min="5890" max="5890" width="14" style="60" customWidth="1"/>
    <col min="5891" max="5891" width="19" style="60" customWidth="1"/>
    <col min="5892" max="6143" width="9.140625" style="60"/>
    <col min="6144" max="6144" width="30" style="60" customWidth="1"/>
    <col min="6145" max="6145" width="12.28515625" style="60" customWidth="1"/>
    <col min="6146" max="6146" width="14" style="60" customWidth="1"/>
    <col min="6147" max="6147" width="19" style="60" customWidth="1"/>
    <col min="6148" max="6399" width="9.140625" style="60"/>
    <col min="6400" max="6400" width="30" style="60" customWidth="1"/>
    <col min="6401" max="6401" width="12.28515625" style="60" customWidth="1"/>
    <col min="6402" max="6402" width="14" style="60" customWidth="1"/>
    <col min="6403" max="6403" width="19" style="60" customWidth="1"/>
    <col min="6404" max="6655" width="9.140625" style="60"/>
    <col min="6656" max="6656" width="30" style="60" customWidth="1"/>
    <col min="6657" max="6657" width="12.28515625" style="60" customWidth="1"/>
    <col min="6658" max="6658" width="14" style="60" customWidth="1"/>
    <col min="6659" max="6659" width="19" style="60" customWidth="1"/>
    <col min="6660" max="6911" width="9.140625" style="60"/>
    <col min="6912" max="6912" width="30" style="60" customWidth="1"/>
    <col min="6913" max="6913" width="12.28515625" style="60" customWidth="1"/>
    <col min="6914" max="6914" width="14" style="60" customWidth="1"/>
    <col min="6915" max="6915" width="19" style="60" customWidth="1"/>
    <col min="6916" max="7167" width="9.140625" style="60"/>
    <col min="7168" max="7168" width="30" style="60" customWidth="1"/>
    <col min="7169" max="7169" width="12.28515625" style="60" customWidth="1"/>
    <col min="7170" max="7170" width="14" style="60" customWidth="1"/>
    <col min="7171" max="7171" width="19" style="60" customWidth="1"/>
    <col min="7172" max="7423" width="9.140625" style="60"/>
    <col min="7424" max="7424" width="30" style="60" customWidth="1"/>
    <col min="7425" max="7425" width="12.28515625" style="60" customWidth="1"/>
    <col min="7426" max="7426" width="14" style="60" customWidth="1"/>
    <col min="7427" max="7427" width="19" style="60" customWidth="1"/>
    <col min="7428" max="7679" width="9.140625" style="60"/>
    <col min="7680" max="7680" width="30" style="60" customWidth="1"/>
    <col min="7681" max="7681" width="12.28515625" style="60" customWidth="1"/>
    <col min="7682" max="7682" width="14" style="60" customWidth="1"/>
    <col min="7683" max="7683" width="19" style="60" customWidth="1"/>
    <col min="7684" max="7935" width="9.140625" style="60"/>
    <col min="7936" max="7936" width="30" style="60" customWidth="1"/>
    <col min="7937" max="7937" width="12.28515625" style="60" customWidth="1"/>
    <col min="7938" max="7938" width="14" style="60" customWidth="1"/>
    <col min="7939" max="7939" width="19" style="60" customWidth="1"/>
    <col min="7940" max="8191" width="9.140625" style="60"/>
    <col min="8192" max="8192" width="30" style="60" customWidth="1"/>
    <col min="8193" max="8193" width="12.28515625" style="60" customWidth="1"/>
    <col min="8194" max="8194" width="14" style="60" customWidth="1"/>
    <col min="8195" max="8195" width="19" style="60" customWidth="1"/>
    <col min="8196" max="8447" width="9.140625" style="60"/>
    <col min="8448" max="8448" width="30" style="60" customWidth="1"/>
    <col min="8449" max="8449" width="12.28515625" style="60" customWidth="1"/>
    <col min="8450" max="8450" width="14" style="60" customWidth="1"/>
    <col min="8451" max="8451" width="19" style="60" customWidth="1"/>
    <col min="8452" max="8703" width="9.140625" style="60"/>
    <col min="8704" max="8704" width="30" style="60" customWidth="1"/>
    <col min="8705" max="8705" width="12.28515625" style="60" customWidth="1"/>
    <col min="8706" max="8706" width="14" style="60" customWidth="1"/>
    <col min="8707" max="8707" width="19" style="60" customWidth="1"/>
    <col min="8708" max="8959" width="9.140625" style="60"/>
    <col min="8960" max="8960" width="30" style="60" customWidth="1"/>
    <col min="8961" max="8961" width="12.28515625" style="60" customWidth="1"/>
    <col min="8962" max="8962" width="14" style="60" customWidth="1"/>
    <col min="8963" max="8963" width="19" style="60" customWidth="1"/>
    <col min="8964" max="9215" width="9.140625" style="60"/>
    <col min="9216" max="9216" width="30" style="60" customWidth="1"/>
    <col min="9217" max="9217" width="12.28515625" style="60" customWidth="1"/>
    <col min="9218" max="9218" width="14" style="60" customWidth="1"/>
    <col min="9219" max="9219" width="19" style="60" customWidth="1"/>
    <col min="9220" max="9471" width="9.140625" style="60"/>
    <col min="9472" max="9472" width="30" style="60" customWidth="1"/>
    <col min="9473" max="9473" width="12.28515625" style="60" customWidth="1"/>
    <col min="9474" max="9474" width="14" style="60" customWidth="1"/>
    <col min="9475" max="9475" width="19" style="60" customWidth="1"/>
    <col min="9476" max="9727" width="9.140625" style="60"/>
    <col min="9728" max="9728" width="30" style="60" customWidth="1"/>
    <col min="9729" max="9729" width="12.28515625" style="60" customWidth="1"/>
    <col min="9730" max="9730" width="14" style="60" customWidth="1"/>
    <col min="9731" max="9731" width="19" style="60" customWidth="1"/>
    <col min="9732" max="9983" width="9.140625" style="60"/>
    <col min="9984" max="9984" width="30" style="60" customWidth="1"/>
    <col min="9985" max="9985" width="12.28515625" style="60" customWidth="1"/>
    <col min="9986" max="9986" width="14" style="60" customWidth="1"/>
    <col min="9987" max="9987" width="19" style="60" customWidth="1"/>
    <col min="9988" max="10239" width="9.140625" style="60"/>
    <col min="10240" max="10240" width="30" style="60" customWidth="1"/>
    <col min="10241" max="10241" width="12.28515625" style="60" customWidth="1"/>
    <col min="10242" max="10242" width="14" style="60" customWidth="1"/>
    <col min="10243" max="10243" width="19" style="60" customWidth="1"/>
    <col min="10244" max="10495" width="9.140625" style="60"/>
    <col min="10496" max="10496" width="30" style="60" customWidth="1"/>
    <col min="10497" max="10497" width="12.28515625" style="60" customWidth="1"/>
    <col min="10498" max="10498" width="14" style="60" customWidth="1"/>
    <col min="10499" max="10499" width="19" style="60" customWidth="1"/>
    <col min="10500" max="10751" width="9.140625" style="60"/>
    <col min="10752" max="10752" width="30" style="60" customWidth="1"/>
    <col min="10753" max="10753" width="12.28515625" style="60" customWidth="1"/>
    <col min="10754" max="10754" width="14" style="60" customWidth="1"/>
    <col min="10755" max="10755" width="19" style="60" customWidth="1"/>
    <col min="10756" max="11007" width="9.140625" style="60"/>
    <col min="11008" max="11008" width="30" style="60" customWidth="1"/>
    <col min="11009" max="11009" width="12.28515625" style="60" customWidth="1"/>
    <col min="11010" max="11010" width="14" style="60" customWidth="1"/>
    <col min="11011" max="11011" width="19" style="60" customWidth="1"/>
    <col min="11012" max="11263" width="9.140625" style="60"/>
    <col min="11264" max="11264" width="30" style="60" customWidth="1"/>
    <col min="11265" max="11265" width="12.28515625" style="60" customWidth="1"/>
    <col min="11266" max="11266" width="14" style="60" customWidth="1"/>
    <col min="11267" max="11267" width="19" style="60" customWidth="1"/>
    <col min="11268" max="11519" width="9.140625" style="60"/>
    <col min="11520" max="11520" width="30" style="60" customWidth="1"/>
    <col min="11521" max="11521" width="12.28515625" style="60" customWidth="1"/>
    <col min="11522" max="11522" width="14" style="60" customWidth="1"/>
    <col min="11523" max="11523" width="19" style="60" customWidth="1"/>
    <col min="11524" max="11775" width="9.140625" style="60"/>
    <col min="11776" max="11776" width="30" style="60" customWidth="1"/>
    <col min="11777" max="11777" width="12.28515625" style="60" customWidth="1"/>
    <col min="11778" max="11778" width="14" style="60" customWidth="1"/>
    <col min="11779" max="11779" width="19" style="60" customWidth="1"/>
    <col min="11780" max="12031" width="9.140625" style="60"/>
    <col min="12032" max="12032" width="30" style="60" customWidth="1"/>
    <col min="12033" max="12033" width="12.28515625" style="60" customWidth="1"/>
    <col min="12034" max="12034" width="14" style="60" customWidth="1"/>
    <col min="12035" max="12035" width="19" style="60" customWidth="1"/>
    <col min="12036" max="12287" width="9.140625" style="60"/>
    <col min="12288" max="12288" width="30" style="60" customWidth="1"/>
    <col min="12289" max="12289" width="12.28515625" style="60" customWidth="1"/>
    <col min="12290" max="12290" width="14" style="60" customWidth="1"/>
    <col min="12291" max="12291" width="19" style="60" customWidth="1"/>
    <col min="12292" max="12543" width="9.140625" style="60"/>
    <col min="12544" max="12544" width="30" style="60" customWidth="1"/>
    <col min="12545" max="12545" width="12.28515625" style="60" customWidth="1"/>
    <col min="12546" max="12546" width="14" style="60" customWidth="1"/>
    <col min="12547" max="12547" width="19" style="60" customWidth="1"/>
    <col min="12548" max="12799" width="9.140625" style="60"/>
    <col min="12800" max="12800" width="30" style="60" customWidth="1"/>
    <col min="12801" max="12801" width="12.28515625" style="60" customWidth="1"/>
    <col min="12802" max="12802" width="14" style="60" customWidth="1"/>
    <col min="12803" max="12803" width="19" style="60" customWidth="1"/>
    <col min="12804" max="13055" width="9.140625" style="60"/>
    <col min="13056" max="13056" width="30" style="60" customWidth="1"/>
    <col min="13057" max="13057" width="12.28515625" style="60" customWidth="1"/>
    <col min="13058" max="13058" width="14" style="60" customWidth="1"/>
    <col min="13059" max="13059" width="19" style="60" customWidth="1"/>
    <col min="13060" max="13311" width="9.140625" style="60"/>
    <col min="13312" max="13312" width="30" style="60" customWidth="1"/>
    <col min="13313" max="13313" width="12.28515625" style="60" customWidth="1"/>
    <col min="13314" max="13314" width="14" style="60" customWidth="1"/>
    <col min="13315" max="13315" width="19" style="60" customWidth="1"/>
    <col min="13316" max="13567" width="9.140625" style="60"/>
    <col min="13568" max="13568" width="30" style="60" customWidth="1"/>
    <col min="13569" max="13569" width="12.28515625" style="60" customWidth="1"/>
    <col min="13570" max="13570" width="14" style="60" customWidth="1"/>
    <col min="13571" max="13571" width="19" style="60" customWidth="1"/>
    <col min="13572" max="13823" width="9.140625" style="60"/>
    <col min="13824" max="13824" width="30" style="60" customWidth="1"/>
    <col min="13825" max="13825" width="12.28515625" style="60" customWidth="1"/>
    <col min="13826" max="13826" width="14" style="60" customWidth="1"/>
    <col min="13827" max="13827" width="19" style="60" customWidth="1"/>
    <col min="13828" max="14079" width="9.140625" style="60"/>
    <col min="14080" max="14080" width="30" style="60" customWidth="1"/>
    <col min="14081" max="14081" width="12.28515625" style="60" customWidth="1"/>
    <col min="14082" max="14082" width="14" style="60" customWidth="1"/>
    <col min="14083" max="14083" width="19" style="60" customWidth="1"/>
    <col min="14084" max="14335" width="9.140625" style="60"/>
    <col min="14336" max="14336" width="30" style="60" customWidth="1"/>
    <col min="14337" max="14337" width="12.28515625" style="60" customWidth="1"/>
    <col min="14338" max="14338" width="14" style="60" customWidth="1"/>
    <col min="14339" max="14339" width="19" style="60" customWidth="1"/>
    <col min="14340" max="14591" width="9.140625" style="60"/>
    <col min="14592" max="14592" width="30" style="60" customWidth="1"/>
    <col min="14593" max="14593" width="12.28515625" style="60" customWidth="1"/>
    <col min="14594" max="14594" width="14" style="60" customWidth="1"/>
    <col min="14595" max="14595" width="19" style="60" customWidth="1"/>
    <col min="14596" max="14847" width="9.140625" style="60"/>
    <col min="14848" max="14848" width="30" style="60" customWidth="1"/>
    <col min="14849" max="14849" width="12.28515625" style="60" customWidth="1"/>
    <col min="14850" max="14850" width="14" style="60" customWidth="1"/>
    <col min="14851" max="14851" width="19" style="60" customWidth="1"/>
    <col min="14852" max="15103" width="9.140625" style="60"/>
    <col min="15104" max="15104" width="30" style="60" customWidth="1"/>
    <col min="15105" max="15105" width="12.28515625" style="60" customWidth="1"/>
    <col min="15106" max="15106" width="14" style="60" customWidth="1"/>
    <col min="15107" max="15107" width="19" style="60" customWidth="1"/>
    <col min="15108" max="15359" width="9.140625" style="60"/>
    <col min="15360" max="15360" width="30" style="60" customWidth="1"/>
    <col min="15361" max="15361" width="12.28515625" style="60" customWidth="1"/>
    <col min="15362" max="15362" width="14" style="60" customWidth="1"/>
    <col min="15363" max="15363" width="19" style="60" customWidth="1"/>
    <col min="15364" max="15615" width="9.140625" style="60"/>
    <col min="15616" max="15616" width="30" style="60" customWidth="1"/>
    <col min="15617" max="15617" width="12.28515625" style="60" customWidth="1"/>
    <col min="15618" max="15618" width="14" style="60" customWidth="1"/>
    <col min="15619" max="15619" width="19" style="60" customWidth="1"/>
    <col min="15620" max="15871" width="9.140625" style="60"/>
    <col min="15872" max="15872" width="30" style="60" customWidth="1"/>
    <col min="15873" max="15873" width="12.28515625" style="60" customWidth="1"/>
    <col min="15874" max="15874" width="14" style="60" customWidth="1"/>
    <col min="15875" max="15875" width="19" style="60" customWidth="1"/>
    <col min="15876" max="16127" width="9.140625" style="60"/>
    <col min="16128" max="16128" width="30" style="60" customWidth="1"/>
    <col min="16129" max="16129" width="12.28515625" style="60" customWidth="1"/>
    <col min="16130" max="16130" width="14" style="60" customWidth="1"/>
    <col min="16131" max="16131" width="19" style="60" customWidth="1"/>
    <col min="16132" max="16384" width="9.140625" style="60"/>
  </cols>
  <sheetData>
    <row r="1" spans="1:4">
      <c r="A1" s="258"/>
      <c r="B1" s="258"/>
      <c r="C1" s="258"/>
    </row>
    <row r="2" spans="1:4" ht="15.75">
      <c r="A2" s="243" t="s">
        <v>134</v>
      </c>
      <c r="B2" s="244"/>
      <c r="C2" s="244"/>
      <c r="D2" s="245"/>
    </row>
    <row r="3" spans="1:4" ht="19.5">
      <c r="A3" s="259" t="s">
        <v>148</v>
      </c>
      <c r="B3" s="259"/>
      <c r="C3" s="259"/>
      <c r="D3" s="245"/>
    </row>
    <row r="4" spans="1:4" ht="19.5">
      <c r="A4" s="108"/>
    </row>
    <row r="5" spans="1:4" ht="19.5">
      <c r="A5" s="108"/>
    </row>
    <row r="6" spans="1:4" ht="19.5">
      <c r="A6" s="108"/>
    </row>
    <row r="7" spans="1:4" ht="19.5">
      <c r="A7" s="108"/>
    </row>
    <row r="8" spans="1:4">
      <c r="D8" s="90" t="s">
        <v>264</v>
      </c>
    </row>
    <row r="9" spans="1:4" ht="28.5">
      <c r="A9" s="91" t="s">
        <v>30</v>
      </c>
      <c r="B9" s="92" t="s">
        <v>31</v>
      </c>
      <c r="C9" s="109" t="s">
        <v>5</v>
      </c>
      <c r="D9" s="110" t="s">
        <v>23</v>
      </c>
    </row>
    <row r="10" spans="1:4" ht="24.75" customHeight="1">
      <c r="A10" s="94" t="s">
        <v>149</v>
      </c>
      <c r="B10" s="91" t="s">
        <v>62</v>
      </c>
      <c r="C10" s="6">
        <v>3499000</v>
      </c>
      <c r="D10" s="111">
        <v>526103</v>
      </c>
    </row>
    <row r="11" spans="1:4" ht="29.25" customHeight="1">
      <c r="A11" s="94" t="s">
        <v>150</v>
      </c>
      <c r="B11" s="91" t="s">
        <v>62</v>
      </c>
      <c r="C11" s="3">
        <v>0</v>
      </c>
      <c r="D11" s="113"/>
    </row>
  </sheetData>
  <mergeCells count="3">
    <mergeCell ref="A1:C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topLeftCell="A2" workbookViewId="0">
      <selection activeCell="K14" sqref="K14"/>
    </sheetView>
  </sheetViews>
  <sheetFormatPr defaultRowHeight="15"/>
  <cols>
    <col min="1" max="1" width="55.28515625" style="60" customWidth="1"/>
    <col min="2" max="2" width="10.85546875" style="60" customWidth="1"/>
    <col min="3" max="3" width="10.85546875" style="90" bestFit="1" customWidth="1"/>
    <col min="4" max="4" width="14.7109375" style="16" customWidth="1"/>
    <col min="5" max="5" width="12.28515625" style="16" customWidth="1"/>
    <col min="6" max="256" width="9.140625" style="60"/>
    <col min="257" max="257" width="55.28515625" style="60" customWidth="1"/>
    <col min="258" max="258" width="10.85546875" style="60" customWidth="1"/>
    <col min="259" max="259" width="17.140625" style="60" customWidth="1"/>
    <col min="260" max="512" width="9.140625" style="60"/>
    <col min="513" max="513" width="55.28515625" style="60" customWidth="1"/>
    <col min="514" max="514" width="10.85546875" style="60" customWidth="1"/>
    <col min="515" max="515" width="17.140625" style="60" customWidth="1"/>
    <col min="516" max="768" width="9.140625" style="60"/>
    <col min="769" max="769" width="55.28515625" style="60" customWidth="1"/>
    <col min="770" max="770" width="10.85546875" style="60" customWidth="1"/>
    <col min="771" max="771" width="17.140625" style="60" customWidth="1"/>
    <col min="772" max="1024" width="9.140625" style="60"/>
    <col min="1025" max="1025" width="55.28515625" style="60" customWidth="1"/>
    <col min="1026" max="1026" width="10.85546875" style="60" customWidth="1"/>
    <col min="1027" max="1027" width="17.140625" style="60" customWidth="1"/>
    <col min="1028" max="1280" width="9.140625" style="60"/>
    <col min="1281" max="1281" width="55.28515625" style="60" customWidth="1"/>
    <col min="1282" max="1282" width="10.85546875" style="60" customWidth="1"/>
    <col min="1283" max="1283" width="17.140625" style="60" customWidth="1"/>
    <col min="1284" max="1536" width="9.140625" style="60"/>
    <col min="1537" max="1537" width="55.28515625" style="60" customWidth="1"/>
    <col min="1538" max="1538" width="10.85546875" style="60" customWidth="1"/>
    <col min="1539" max="1539" width="17.140625" style="60" customWidth="1"/>
    <col min="1540" max="1792" width="9.140625" style="60"/>
    <col min="1793" max="1793" width="55.28515625" style="60" customWidth="1"/>
    <col min="1794" max="1794" width="10.85546875" style="60" customWidth="1"/>
    <col min="1795" max="1795" width="17.140625" style="60" customWidth="1"/>
    <col min="1796" max="2048" width="9.140625" style="60"/>
    <col min="2049" max="2049" width="55.28515625" style="60" customWidth="1"/>
    <col min="2050" max="2050" width="10.85546875" style="60" customWidth="1"/>
    <col min="2051" max="2051" width="17.140625" style="60" customWidth="1"/>
    <col min="2052" max="2304" width="9.140625" style="60"/>
    <col min="2305" max="2305" width="55.28515625" style="60" customWidth="1"/>
    <col min="2306" max="2306" width="10.85546875" style="60" customWidth="1"/>
    <col min="2307" max="2307" width="17.140625" style="60" customWidth="1"/>
    <col min="2308" max="2560" width="9.140625" style="60"/>
    <col min="2561" max="2561" width="55.28515625" style="60" customWidth="1"/>
    <col min="2562" max="2562" width="10.85546875" style="60" customWidth="1"/>
    <col min="2563" max="2563" width="17.140625" style="60" customWidth="1"/>
    <col min="2564" max="2816" width="9.140625" style="60"/>
    <col min="2817" max="2817" width="55.28515625" style="60" customWidth="1"/>
    <col min="2818" max="2818" width="10.85546875" style="60" customWidth="1"/>
    <col min="2819" max="2819" width="17.140625" style="60" customWidth="1"/>
    <col min="2820" max="3072" width="9.140625" style="60"/>
    <col min="3073" max="3073" width="55.28515625" style="60" customWidth="1"/>
    <col min="3074" max="3074" width="10.85546875" style="60" customWidth="1"/>
    <col min="3075" max="3075" width="17.140625" style="60" customWidth="1"/>
    <col min="3076" max="3328" width="9.140625" style="60"/>
    <col min="3329" max="3329" width="55.28515625" style="60" customWidth="1"/>
    <col min="3330" max="3330" width="10.85546875" style="60" customWidth="1"/>
    <col min="3331" max="3331" width="17.140625" style="60" customWidth="1"/>
    <col min="3332" max="3584" width="9.140625" style="60"/>
    <col min="3585" max="3585" width="55.28515625" style="60" customWidth="1"/>
    <col min="3586" max="3586" width="10.85546875" style="60" customWidth="1"/>
    <col min="3587" max="3587" width="17.140625" style="60" customWidth="1"/>
    <col min="3588" max="3840" width="9.140625" style="60"/>
    <col min="3841" max="3841" width="55.28515625" style="60" customWidth="1"/>
    <col min="3842" max="3842" width="10.85546875" style="60" customWidth="1"/>
    <col min="3843" max="3843" width="17.140625" style="60" customWidth="1"/>
    <col min="3844" max="4096" width="9.140625" style="60"/>
    <col min="4097" max="4097" width="55.28515625" style="60" customWidth="1"/>
    <col min="4098" max="4098" width="10.85546875" style="60" customWidth="1"/>
    <col min="4099" max="4099" width="17.140625" style="60" customWidth="1"/>
    <col min="4100" max="4352" width="9.140625" style="60"/>
    <col min="4353" max="4353" width="55.28515625" style="60" customWidth="1"/>
    <col min="4354" max="4354" width="10.85546875" style="60" customWidth="1"/>
    <col min="4355" max="4355" width="17.140625" style="60" customWidth="1"/>
    <col min="4356" max="4608" width="9.140625" style="60"/>
    <col min="4609" max="4609" width="55.28515625" style="60" customWidth="1"/>
    <col min="4610" max="4610" width="10.85546875" style="60" customWidth="1"/>
    <col min="4611" max="4611" width="17.140625" style="60" customWidth="1"/>
    <col min="4612" max="4864" width="9.140625" style="60"/>
    <col min="4865" max="4865" width="55.28515625" style="60" customWidth="1"/>
    <col min="4866" max="4866" width="10.85546875" style="60" customWidth="1"/>
    <col min="4867" max="4867" width="17.140625" style="60" customWidth="1"/>
    <col min="4868" max="5120" width="9.140625" style="60"/>
    <col min="5121" max="5121" width="55.28515625" style="60" customWidth="1"/>
    <col min="5122" max="5122" width="10.85546875" style="60" customWidth="1"/>
    <col min="5123" max="5123" width="17.140625" style="60" customWidth="1"/>
    <col min="5124" max="5376" width="9.140625" style="60"/>
    <col min="5377" max="5377" width="55.28515625" style="60" customWidth="1"/>
    <col min="5378" max="5378" width="10.85546875" style="60" customWidth="1"/>
    <col min="5379" max="5379" width="17.140625" style="60" customWidth="1"/>
    <col min="5380" max="5632" width="9.140625" style="60"/>
    <col min="5633" max="5633" width="55.28515625" style="60" customWidth="1"/>
    <col min="5634" max="5634" width="10.85546875" style="60" customWidth="1"/>
    <col min="5635" max="5635" width="17.140625" style="60" customWidth="1"/>
    <col min="5636" max="5888" width="9.140625" style="60"/>
    <col min="5889" max="5889" width="55.28515625" style="60" customWidth="1"/>
    <col min="5890" max="5890" width="10.85546875" style="60" customWidth="1"/>
    <col min="5891" max="5891" width="17.140625" style="60" customWidth="1"/>
    <col min="5892" max="6144" width="9.140625" style="60"/>
    <col min="6145" max="6145" width="55.28515625" style="60" customWidth="1"/>
    <col min="6146" max="6146" width="10.85546875" style="60" customWidth="1"/>
    <col min="6147" max="6147" width="17.140625" style="60" customWidth="1"/>
    <col min="6148" max="6400" width="9.140625" style="60"/>
    <col min="6401" max="6401" width="55.28515625" style="60" customWidth="1"/>
    <col min="6402" max="6402" width="10.85546875" style="60" customWidth="1"/>
    <col min="6403" max="6403" width="17.140625" style="60" customWidth="1"/>
    <col min="6404" max="6656" width="9.140625" style="60"/>
    <col min="6657" max="6657" width="55.28515625" style="60" customWidth="1"/>
    <col min="6658" max="6658" width="10.85546875" style="60" customWidth="1"/>
    <col min="6659" max="6659" width="17.140625" style="60" customWidth="1"/>
    <col min="6660" max="6912" width="9.140625" style="60"/>
    <col min="6913" max="6913" width="55.28515625" style="60" customWidth="1"/>
    <col min="6914" max="6914" width="10.85546875" style="60" customWidth="1"/>
    <col min="6915" max="6915" width="17.140625" style="60" customWidth="1"/>
    <col min="6916" max="7168" width="9.140625" style="60"/>
    <col min="7169" max="7169" width="55.28515625" style="60" customWidth="1"/>
    <col min="7170" max="7170" width="10.85546875" style="60" customWidth="1"/>
    <col min="7171" max="7171" width="17.140625" style="60" customWidth="1"/>
    <col min="7172" max="7424" width="9.140625" style="60"/>
    <col min="7425" max="7425" width="55.28515625" style="60" customWidth="1"/>
    <col min="7426" max="7426" width="10.85546875" style="60" customWidth="1"/>
    <col min="7427" max="7427" width="17.140625" style="60" customWidth="1"/>
    <col min="7428" max="7680" width="9.140625" style="60"/>
    <col min="7681" max="7681" width="55.28515625" style="60" customWidth="1"/>
    <col min="7682" max="7682" width="10.85546875" style="60" customWidth="1"/>
    <col min="7683" max="7683" width="17.140625" style="60" customWidth="1"/>
    <col min="7684" max="7936" width="9.140625" style="60"/>
    <col min="7937" max="7937" width="55.28515625" style="60" customWidth="1"/>
    <col min="7938" max="7938" width="10.85546875" style="60" customWidth="1"/>
    <col min="7939" max="7939" width="17.140625" style="60" customWidth="1"/>
    <col min="7940" max="8192" width="9.140625" style="60"/>
    <col min="8193" max="8193" width="55.28515625" style="60" customWidth="1"/>
    <col min="8194" max="8194" width="10.85546875" style="60" customWidth="1"/>
    <col min="8195" max="8195" width="17.140625" style="60" customWidth="1"/>
    <col min="8196" max="8448" width="9.140625" style="60"/>
    <col min="8449" max="8449" width="55.28515625" style="60" customWidth="1"/>
    <col min="8450" max="8450" width="10.85546875" style="60" customWidth="1"/>
    <col min="8451" max="8451" width="17.140625" style="60" customWidth="1"/>
    <col min="8452" max="8704" width="9.140625" style="60"/>
    <col min="8705" max="8705" width="55.28515625" style="60" customWidth="1"/>
    <col min="8706" max="8706" width="10.85546875" style="60" customWidth="1"/>
    <col min="8707" max="8707" width="17.140625" style="60" customWidth="1"/>
    <col min="8708" max="8960" width="9.140625" style="60"/>
    <col min="8961" max="8961" width="55.28515625" style="60" customWidth="1"/>
    <col min="8962" max="8962" width="10.85546875" style="60" customWidth="1"/>
    <col min="8963" max="8963" width="17.140625" style="60" customWidth="1"/>
    <col min="8964" max="9216" width="9.140625" style="60"/>
    <col min="9217" max="9217" width="55.28515625" style="60" customWidth="1"/>
    <col min="9218" max="9218" width="10.85546875" style="60" customWidth="1"/>
    <col min="9219" max="9219" width="17.140625" style="60" customWidth="1"/>
    <col min="9220" max="9472" width="9.140625" style="60"/>
    <col min="9473" max="9473" width="55.28515625" style="60" customWidth="1"/>
    <col min="9474" max="9474" width="10.85546875" style="60" customWidth="1"/>
    <col min="9475" max="9475" width="17.140625" style="60" customWidth="1"/>
    <col min="9476" max="9728" width="9.140625" style="60"/>
    <col min="9729" max="9729" width="55.28515625" style="60" customWidth="1"/>
    <col min="9730" max="9730" width="10.85546875" style="60" customWidth="1"/>
    <col min="9731" max="9731" width="17.140625" style="60" customWidth="1"/>
    <col min="9732" max="9984" width="9.140625" style="60"/>
    <col min="9985" max="9985" width="55.28515625" style="60" customWidth="1"/>
    <col min="9986" max="9986" width="10.85546875" style="60" customWidth="1"/>
    <col min="9987" max="9987" width="17.140625" style="60" customWidth="1"/>
    <col min="9988" max="10240" width="9.140625" style="60"/>
    <col min="10241" max="10241" width="55.28515625" style="60" customWidth="1"/>
    <col min="10242" max="10242" width="10.85546875" style="60" customWidth="1"/>
    <col min="10243" max="10243" width="17.140625" style="60" customWidth="1"/>
    <col min="10244" max="10496" width="9.140625" style="60"/>
    <col min="10497" max="10497" width="55.28515625" style="60" customWidth="1"/>
    <col min="10498" max="10498" width="10.85546875" style="60" customWidth="1"/>
    <col min="10499" max="10499" width="17.140625" style="60" customWidth="1"/>
    <col min="10500" max="10752" width="9.140625" style="60"/>
    <col min="10753" max="10753" width="55.28515625" style="60" customWidth="1"/>
    <col min="10754" max="10754" width="10.85546875" style="60" customWidth="1"/>
    <col min="10755" max="10755" width="17.140625" style="60" customWidth="1"/>
    <col min="10756" max="11008" width="9.140625" style="60"/>
    <col min="11009" max="11009" width="55.28515625" style="60" customWidth="1"/>
    <col min="11010" max="11010" width="10.85546875" style="60" customWidth="1"/>
    <col min="11011" max="11011" width="17.140625" style="60" customWidth="1"/>
    <col min="11012" max="11264" width="9.140625" style="60"/>
    <col min="11265" max="11265" width="55.28515625" style="60" customWidth="1"/>
    <col min="11266" max="11266" width="10.85546875" style="60" customWidth="1"/>
    <col min="11267" max="11267" width="17.140625" style="60" customWidth="1"/>
    <col min="11268" max="11520" width="9.140625" style="60"/>
    <col min="11521" max="11521" width="55.28515625" style="60" customWidth="1"/>
    <col min="11522" max="11522" width="10.85546875" style="60" customWidth="1"/>
    <col min="11523" max="11523" width="17.140625" style="60" customWidth="1"/>
    <col min="11524" max="11776" width="9.140625" style="60"/>
    <col min="11777" max="11777" width="55.28515625" style="60" customWidth="1"/>
    <col min="11778" max="11778" width="10.85546875" style="60" customWidth="1"/>
    <col min="11779" max="11779" width="17.140625" style="60" customWidth="1"/>
    <col min="11780" max="12032" width="9.140625" style="60"/>
    <col min="12033" max="12033" width="55.28515625" style="60" customWidth="1"/>
    <col min="12034" max="12034" width="10.85546875" style="60" customWidth="1"/>
    <col min="12035" max="12035" width="17.140625" style="60" customWidth="1"/>
    <col min="12036" max="12288" width="9.140625" style="60"/>
    <col min="12289" max="12289" width="55.28515625" style="60" customWidth="1"/>
    <col min="12290" max="12290" width="10.85546875" style="60" customWidth="1"/>
    <col min="12291" max="12291" width="17.140625" style="60" customWidth="1"/>
    <col min="12292" max="12544" width="9.140625" style="60"/>
    <col min="12545" max="12545" width="55.28515625" style="60" customWidth="1"/>
    <col min="12546" max="12546" width="10.85546875" style="60" customWidth="1"/>
    <col min="12547" max="12547" width="17.140625" style="60" customWidth="1"/>
    <col min="12548" max="12800" width="9.140625" style="60"/>
    <col min="12801" max="12801" width="55.28515625" style="60" customWidth="1"/>
    <col min="12802" max="12802" width="10.85546875" style="60" customWidth="1"/>
    <col min="12803" max="12803" width="17.140625" style="60" customWidth="1"/>
    <col min="12804" max="13056" width="9.140625" style="60"/>
    <col min="13057" max="13057" width="55.28515625" style="60" customWidth="1"/>
    <col min="13058" max="13058" width="10.85546875" style="60" customWidth="1"/>
    <col min="13059" max="13059" width="17.140625" style="60" customWidth="1"/>
    <col min="13060" max="13312" width="9.140625" style="60"/>
    <col min="13313" max="13313" width="55.28515625" style="60" customWidth="1"/>
    <col min="13314" max="13314" width="10.85546875" style="60" customWidth="1"/>
    <col min="13315" max="13315" width="17.140625" style="60" customWidth="1"/>
    <col min="13316" max="13568" width="9.140625" style="60"/>
    <col min="13569" max="13569" width="55.28515625" style="60" customWidth="1"/>
    <col min="13570" max="13570" width="10.85546875" style="60" customWidth="1"/>
    <col min="13571" max="13571" width="17.140625" style="60" customWidth="1"/>
    <col min="13572" max="13824" width="9.140625" style="60"/>
    <col min="13825" max="13825" width="55.28515625" style="60" customWidth="1"/>
    <col min="13826" max="13826" width="10.85546875" style="60" customWidth="1"/>
    <col min="13827" max="13827" width="17.140625" style="60" customWidth="1"/>
    <col min="13828" max="14080" width="9.140625" style="60"/>
    <col min="14081" max="14081" width="55.28515625" style="60" customWidth="1"/>
    <col min="14082" max="14082" width="10.85546875" style="60" customWidth="1"/>
    <col min="14083" max="14083" width="17.140625" style="60" customWidth="1"/>
    <col min="14084" max="14336" width="9.140625" style="60"/>
    <col min="14337" max="14337" width="55.28515625" style="60" customWidth="1"/>
    <col min="14338" max="14338" width="10.85546875" style="60" customWidth="1"/>
    <col min="14339" max="14339" width="17.140625" style="60" customWidth="1"/>
    <col min="14340" max="14592" width="9.140625" style="60"/>
    <col min="14593" max="14593" width="55.28515625" style="60" customWidth="1"/>
    <col min="14594" max="14594" width="10.85546875" style="60" customWidth="1"/>
    <col min="14595" max="14595" width="17.140625" style="60" customWidth="1"/>
    <col min="14596" max="14848" width="9.140625" style="60"/>
    <col min="14849" max="14849" width="55.28515625" style="60" customWidth="1"/>
    <col min="14850" max="14850" width="10.85546875" style="60" customWidth="1"/>
    <col min="14851" max="14851" width="17.140625" style="60" customWidth="1"/>
    <col min="14852" max="15104" width="9.140625" style="60"/>
    <col min="15105" max="15105" width="55.28515625" style="60" customWidth="1"/>
    <col min="15106" max="15106" width="10.85546875" style="60" customWidth="1"/>
    <col min="15107" max="15107" width="17.140625" style="60" customWidth="1"/>
    <col min="15108" max="15360" width="9.140625" style="60"/>
    <col min="15361" max="15361" width="55.28515625" style="60" customWidth="1"/>
    <col min="15362" max="15362" width="10.85546875" style="60" customWidth="1"/>
    <col min="15363" max="15363" width="17.140625" style="60" customWidth="1"/>
    <col min="15364" max="15616" width="9.140625" style="60"/>
    <col min="15617" max="15617" width="55.28515625" style="60" customWidth="1"/>
    <col min="15618" max="15618" width="10.85546875" style="60" customWidth="1"/>
    <col min="15619" max="15619" width="17.140625" style="60" customWidth="1"/>
    <col min="15620" max="15872" width="9.140625" style="60"/>
    <col min="15873" max="15873" width="55.28515625" style="60" customWidth="1"/>
    <col min="15874" max="15874" width="10.85546875" style="60" customWidth="1"/>
    <col min="15875" max="15875" width="17.140625" style="60" customWidth="1"/>
    <col min="15876" max="16128" width="9.140625" style="60"/>
    <col min="16129" max="16129" width="55.28515625" style="60" customWidth="1"/>
    <col min="16130" max="16130" width="10.85546875" style="60" customWidth="1"/>
    <col min="16131" max="16131" width="17.140625" style="60" customWidth="1"/>
    <col min="16132" max="16384" width="9.140625" style="60"/>
  </cols>
  <sheetData>
    <row r="1" spans="1:5" hidden="1">
      <c r="A1" s="258" t="s">
        <v>152</v>
      </c>
      <c r="B1" s="258"/>
      <c r="C1" s="258"/>
      <c r="D1" s="125"/>
    </row>
    <row r="2" spans="1:5">
      <c r="A2" s="242"/>
      <c r="B2" s="242"/>
      <c r="C2" s="242"/>
      <c r="D2" s="125"/>
    </row>
    <row r="3" spans="1:5" ht="18.75">
      <c r="A3" s="260" t="s">
        <v>153</v>
      </c>
      <c r="B3" s="260"/>
      <c r="C3" s="260"/>
      <c r="D3" s="247"/>
      <c r="E3" s="247"/>
    </row>
    <row r="4" spans="1:5" ht="15.75">
      <c r="A4" s="261" t="s">
        <v>154</v>
      </c>
      <c r="B4" s="261"/>
      <c r="C4" s="261"/>
      <c r="D4" s="247"/>
      <c r="E4" s="247"/>
    </row>
    <row r="5" spans="1:5" ht="19.5">
      <c r="A5" s="114"/>
      <c r="B5" s="115"/>
      <c r="C5" s="116"/>
    </row>
    <row r="6" spans="1:5" ht="19.5">
      <c r="A6" s="114"/>
      <c r="B6" s="115"/>
      <c r="C6" s="116"/>
    </row>
    <row r="7" spans="1:5" ht="19.5">
      <c r="A7" s="114"/>
      <c r="B7" s="115"/>
      <c r="C7" s="116"/>
    </row>
    <row r="8" spans="1:5">
      <c r="A8" s="117"/>
      <c r="E8" s="16" t="s">
        <v>265</v>
      </c>
    </row>
    <row r="9" spans="1:5" ht="35.25" customHeight="1">
      <c r="A9" s="124" t="s">
        <v>4</v>
      </c>
      <c r="B9" s="92" t="s">
        <v>31</v>
      </c>
      <c r="C9" s="10" t="s">
        <v>167</v>
      </c>
      <c r="D9" s="126" t="s">
        <v>140</v>
      </c>
      <c r="E9" s="12" t="s">
        <v>6</v>
      </c>
    </row>
    <row r="10" spans="1:5" s="55" customFormat="1" ht="12.75">
      <c r="A10" s="122" t="s">
        <v>166</v>
      </c>
      <c r="B10" s="96" t="s">
        <v>89</v>
      </c>
      <c r="C10" s="123"/>
      <c r="D10" s="58">
        <v>6000</v>
      </c>
      <c r="E10" s="58">
        <v>6000</v>
      </c>
    </row>
    <row r="11" spans="1:5">
      <c r="A11" s="99" t="s">
        <v>155</v>
      </c>
      <c r="B11" s="97" t="s">
        <v>53</v>
      </c>
      <c r="C11" s="5">
        <v>1436000</v>
      </c>
      <c r="D11" s="14">
        <v>1436000</v>
      </c>
      <c r="E11" s="14">
        <v>1380815</v>
      </c>
    </row>
    <row r="12" spans="1:5">
      <c r="A12" s="99" t="s">
        <v>156</v>
      </c>
      <c r="B12" s="97" t="s">
        <v>53</v>
      </c>
      <c r="C12" s="5"/>
      <c r="D12" s="14"/>
      <c r="E12" s="14"/>
    </row>
    <row r="13" spans="1:5">
      <c r="A13" s="99" t="s">
        <v>157</v>
      </c>
      <c r="B13" s="97" t="s">
        <v>53</v>
      </c>
      <c r="C13" s="5"/>
      <c r="D13" s="14"/>
      <c r="E13" s="14"/>
    </row>
    <row r="14" spans="1:5" ht="25.5">
      <c r="A14" s="99" t="s">
        <v>158</v>
      </c>
      <c r="B14" s="97" t="s">
        <v>53</v>
      </c>
      <c r="C14" s="5"/>
      <c r="D14" s="14"/>
      <c r="E14" s="14"/>
    </row>
    <row r="15" spans="1:5">
      <c r="A15" s="99" t="s">
        <v>159</v>
      </c>
      <c r="B15" s="97" t="s">
        <v>53</v>
      </c>
      <c r="C15" s="5"/>
      <c r="D15" s="14"/>
      <c r="E15" s="14"/>
    </row>
    <row r="16" spans="1:5">
      <c r="A16" s="99" t="s">
        <v>160</v>
      </c>
      <c r="B16" s="97" t="s">
        <v>53</v>
      </c>
      <c r="C16" s="5"/>
      <c r="D16" s="14"/>
      <c r="E16" s="14"/>
    </row>
    <row r="17" spans="1:5">
      <c r="A17" s="99" t="s">
        <v>161</v>
      </c>
      <c r="B17" s="97" t="s">
        <v>53</v>
      </c>
      <c r="C17" s="5"/>
      <c r="D17" s="14"/>
      <c r="E17" s="14"/>
    </row>
    <row r="18" spans="1:5">
      <c r="A18" s="99" t="s">
        <v>162</v>
      </c>
      <c r="B18" s="97" t="s">
        <v>53</v>
      </c>
      <c r="C18" s="5"/>
      <c r="D18" s="14"/>
      <c r="E18" s="14"/>
    </row>
    <row r="19" spans="1:5" ht="25.5">
      <c r="A19" s="99" t="s">
        <v>163</v>
      </c>
      <c r="B19" s="97" t="s">
        <v>53</v>
      </c>
      <c r="C19" s="5"/>
      <c r="D19" s="14"/>
      <c r="E19" s="14"/>
    </row>
    <row r="20" spans="1:5" ht="25.5">
      <c r="A20" s="99" t="s">
        <v>164</v>
      </c>
      <c r="B20" s="97" t="s">
        <v>53</v>
      </c>
      <c r="C20" s="5"/>
      <c r="D20" s="14"/>
      <c r="E20" s="14"/>
    </row>
    <row r="21" spans="1:5">
      <c r="A21" s="119" t="s">
        <v>165</v>
      </c>
      <c r="B21" s="120" t="s">
        <v>53</v>
      </c>
      <c r="C21" s="6">
        <f>SUM(C11:C20)</f>
        <v>1436000</v>
      </c>
      <c r="D21" s="15">
        <v>1436000</v>
      </c>
      <c r="E21" s="15">
        <v>1380815</v>
      </c>
    </row>
    <row r="22" spans="1:5" ht="15.75">
      <c r="A22" s="121" t="s">
        <v>54</v>
      </c>
      <c r="B22" s="98" t="s">
        <v>55</v>
      </c>
      <c r="C22" s="6">
        <f>SUM(C21)</f>
        <v>1436000</v>
      </c>
      <c r="D22" s="15">
        <f>SUM(D10+D21)</f>
        <v>1442000</v>
      </c>
      <c r="E22" s="15">
        <f>SUM(E10+E21)</f>
        <v>1386815</v>
      </c>
    </row>
  </sheetData>
  <mergeCells count="3">
    <mergeCell ref="A1:C1"/>
    <mergeCell ref="A3:E3"/>
    <mergeCell ref="A4:E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6"/>
  <sheetViews>
    <sheetView topLeftCell="A2" workbookViewId="0">
      <selection activeCell="H32" sqref="H32"/>
    </sheetView>
  </sheetViews>
  <sheetFormatPr defaultRowHeight="15"/>
  <cols>
    <col min="1" max="1" width="45.42578125" style="60" customWidth="1"/>
    <col min="2" max="2" width="12.5703125" style="60" customWidth="1"/>
    <col min="3" max="3" width="11.140625" style="90" customWidth="1"/>
    <col min="4" max="4" width="14.140625" style="16" customWidth="1"/>
    <col min="5" max="5" width="11.42578125" style="16" customWidth="1"/>
    <col min="6" max="256" width="9.140625" style="60"/>
    <col min="257" max="257" width="45.42578125" style="60" customWidth="1"/>
    <col min="258" max="258" width="12.5703125" style="60" customWidth="1"/>
    <col min="259" max="259" width="11.140625" style="60" customWidth="1"/>
    <col min="260" max="512" width="9.140625" style="60"/>
    <col min="513" max="513" width="45.42578125" style="60" customWidth="1"/>
    <col min="514" max="514" width="12.5703125" style="60" customWidth="1"/>
    <col min="515" max="515" width="11.140625" style="60" customWidth="1"/>
    <col min="516" max="768" width="9.140625" style="60"/>
    <col min="769" max="769" width="45.42578125" style="60" customWidth="1"/>
    <col min="770" max="770" width="12.5703125" style="60" customWidth="1"/>
    <col min="771" max="771" width="11.140625" style="60" customWidth="1"/>
    <col min="772" max="1024" width="9.140625" style="60"/>
    <col min="1025" max="1025" width="45.42578125" style="60" customWidth="1"/>
    <col min="1026" max="1026" width="12.5703125" style="60" customWidth="1"/>
    <col min="1027" max="1027" width="11.140625" style="60" customWidth="1"/>
    <col min="1028" max="1280" width="9.140625" style="60"/>
    <col min="1281" max="1281" width="45.42578125" style="60" customWidth="1"/>
    <col min="1282" max="1282" width="12.5703125" style="60" customWidth="1"/>
    <col min="1283" max="1283" width="11.140625" style="60" customWidth="1"/>
    <col min="1284" max="1536" width="9.140625" style="60"/>
    <col min="1537" max="1537" width="45.42578125" style="60" customWidth="1"/>
    <col min="1538" max="1538" width="12.5703125" style="60" customWidth="1"/>
    <col min="1539" max="1539" width="11.140625" style="60" customWidth="1"/>
    <col min="1540" max="1792" width="9.140625" style="60"/>
    <col min="1793" max="1793" width="45.42578125" style="60" customWidth="1"/>
    <col min="1794" max="1794" width="12.5703125" style="60" customWidth="1"/>
    <col min="1795" max="1795" width="11.140625" style="60" customWidth="1"/>
    <col min="1796" max="2048" width="9.140625" style="60"/>
    <col min="2049" max="2049" width="45.42578125" style="60" customWidth="1"/>
    <col min="2050" max="2050" width="12.5703125" style="60" customWidth="1"/>
    <col min="2051" max="2051" width="11.140625" style="60" customWidth="1"/>
    <col min="2052" max="2304" width="9.140625" style="60"/>
    <col min="2305" max="2305" width="45.42578125" style="60" customWidth="1"/>
    <col min="2306" max="2306" width="12.5703125" style="60" customWidth="1"/>
    <col min="2307" max="2307" width="11.140625" style="60" customWidth="1"/>
    <col min="2308" max="2560" width="9.140625" style="60"/>
    <col min="2561" max="2561" width="45.42578125" style="60" customWidth="1"/>
    <col min="2562" max="2562" width="12.5703125" style="60" customWidth="1"/>
    <col min="2563" max="2563" width="11.140625" style="60" customWidth="1"/>
    <col min="2564" max="2816" width="9.140625" style="60"/>
    <col min="2817" max="2817" width="45.42578125" style="60" customWidth="1"/>
    <col min="2818" max="2818" width="12.5703125" style="60" customWidth="1"/>
    <col min="2819" max="2819" width="11.140625" style="60" customWidth="1"/>
    <col min="2820" max="3072" width="9.140625" style="60"/>
    <col min="3073" max="3073" width="45.42578125" style="60" customWidth="1"/>
    <col min="3074" max="3074" width="12.5703125" style="60" customWidth="1"/>
    <col min="3075" max="3075" width="11.140625" style="60" customWidth="1"/>
    <col min="3076" max="3328" width="9.140625" style="60"/>
    <col min="3329" max="3329" width="45.42578125" style="60" customWidth="1"/>
    <col min="3330" max="3330" width="12.5703125" style="60" customWidth="1"/>
    <col min="3331" max="3331" width="11.140625" style="60" customWidth="1"/>
    <col min="3332" max="3584" width="9.140625" style="60"/>
    <col min="3585" max="3585" width="45.42578125" style="60" customWidth="1"/>
    <col min="3586" max="3586" width="12.5703125" style="60" customWidth="1"/>
    <col min="3587" max="3587" width="11.140625" style="60" customWidth="1"/>
    <col min="3588" max="3840" width="9.140625" style="60"/>
    <col min="3841" max="3841" width="45.42578125" style="60" customWidth="1"/>
    <col min="3842" max="3842" width="12.5703125" style="60" customWidth="1"/>
    <col min="3843" max="3843" width="11.140625" style="60" customWidth="1"/>
    <col min="3844" max="4096" width="9.140625" style="60"/>
    <col min="4097" max="4097" width="45.42578125" style="60" customWidth="1"/>
    <col min="4098" max="4098" width="12.5703125" style="60" customWidth="1"/>
    <col min="4099" max="4099" width="11.140625" style="60" customWidth="1"/>
    <col min="4100" max="4352" width="9.140625" style="60"/>
    <col min="4353" max="4353" width="45.42578125" style="60" customWidth="1"/>
    <col min="4354" max="4354" width="12.5703125" style="60" customWidth="1"/>
    <col min="4355" max="4355" width="11.140625" style="60" customWidth="1"/>
    <col min="4356" max="4608" width="9.140625" style="60"/>
    <col min="4609" max="4609" width="45.42578125" style="60" customWidth="1"/>
    <col min="4610" max="4610" width="12.5703125" style="60" customWidth="1"/>
    <col min="4611" max="4611" width="11.140625" style="60" customWidth="1"/>
    <col min="4612" max="4864" width="9.140625" style="60"/>
    <col min="4865" max="4865" width="45.42578125" style="60" customWidth="1"/>
    <col min="4866" max="4866" width="12.5703125" style="60" customWidth="1"/>
    <col min="4867" max="4867" width="11.140625" style="60" customWidth="1"/>
    <col min="4868" max="5120" width="9.140625" style="60"/>
    <col min="5121" max="5121" width="45.42578125" style="60" customWidth="1"/>
    <col min="5122" max="5122" width="12.5703125" style="60" customWidth="1"/>
    <col min="5123" max="5123" width="11.140625" style="60" customWidth="1"/>
    <col min="5124" max="5376" width="9.140625" style="60"/>
    <col min="5377" max="5377" width="45.42578125" style="60" customWidth="1"/>
    <col min="5378" max="5378" width="12.5703125" style="60" customWidth="1"/>
    <col min="5379" max="5379" width="11.140625" style="60" customWidth="1"/>
    <col min="5380" max="5632" width="9.140625" style="60"/>
    <col min="5633" max="5633" width="45.42578125" style="60" customWidth="1"/>
    <col min="5634" max="5634" width="12.5703125" style="60" customWidth="1"/>
    <col min="5635" max="5635" width="11.140625" style="60" customWidth="1"/>
    <col min="5636" max="5888" width="9.140625" style="60"/>
    <col min="5889" max="5889" width="45.42578125" style="60" customWidth="1"/>
    <col min="5890" max="5890" width="12.5703125" style="60" customWidth="1"/>
    <col min="5891" max="5891" width="11.140625" style="60" customWidth="1"/>
    <col min="5892" max="6144" width="9.140625" style="60"/>
    <col min="6145" max="6145" width="45.42578125" style="60" customWidth="1"/>
    <col min="6146" max="6146" width="12.5703125" style="60" customWidth="1"/>
    <col min="6147" max="6147" width="11.140625" style="60" customWidth="1"/>
    <col min="6148" max="6400" width="9.140625" style="60"/>
    <col min="6401" max="6401" width="45.42578125" style="60" customWidth="1"/>
    <col min="6402" max="6402" width="12.5703125" style="60" customWidth="1"/>
    <col min="6403" max="6403" width="11.140625" style="60" customWidth="1"/>
    <col min="6404" max="6656" width="9.140625" style="60"/>
    <col min="6657" max="6657" width="45.42578125" style="60" customWidth="1"/>
    <col min="6658" max="6658" width="12.5703125" style="60" customWidth="1"/>
    <col min="6659" max="6659" width="11.140625" style="60" customWidth="1"/>
    <col min="6660" max="6912" width="9.140625" style="60"/>
    <col min="6913" max="6913" width="45.42578125" style="60" customWidth="1"/>
    <col min="6914" max="6914" width="12.5703125" style="60" customWidth="1"/>
    <col min="6915" max="6915" width="11.140625" style="60" customWidth="1"/>
    <col min="6916" max="7168" width="9.140625" style="60"/>
    <col min="7169" max="7169" width="45.42578125" style="60" customWidth="1"/>
    <col min="7170" max="7170" width="12.5703125" style="60" customWidth="1"/>
    <col min="7171" max="7171" width="11.140625" style="60" customWidth="1"/>
    <col min="7172" max="7424" width="9.140625" style="60"/>
    <col min="7425" max="7425" width="45.42578125" style="60" customWidth="1"/>
    <col min="7426" max="7426" width="12.5703125" style="60" customWidth="1"/>
    <col min="7427" max="7427" width="11.140625" style="60" customWidth="1"/>
    <col min="7428" max="7680" width="9.140625" style="60"/>
    <col min="7681" max="7681" width="45.42578125" style="60" customWidth="1"/>
    <col min="7682" max="7682" width="12.5703125" style="60" customWidth="1"/>
    <col min="7683" max="7683" width="11.140625" style="60" customWidth="1"/>
    <col min="7684" max="7936" width="9.140625" style="60"/>
    <col min="7937" max="7937" width="45.42578125" style="60" customWidth="1"/>
    <col min="7938" max="7938" width="12.5703125" style="60" customWidth="1"/>
    <col min="7939" max="7939" width="11.140625" style="60" customWidth="1"/>
    <col min="7940" max="8192" width="9.140625" style="60"/>
    <col min="8193" max="8193" width="45.42578125" style="60" customWidth="1"/>
    <col min="8194" max="8194" width="12.5703125" style="60" customWidth="1"/>
    <col min="8195" max="8195" width="11.140625" style="60" customWidth="1"/>
    <col min="8196" max="8448" width="9.140625" style="60"/>
    <col min="8449" max="8449" width="45.42578125" style="60" customWidth="1"/>
    <col min="8450" max="8450" width="12.5703125" style="60" customWidth="1"/>
    <col min="8451" max="8451" width="11.140625" style="60" customWidth="1"/>
    <col min="8452" max="8704" width="9.140625" style="60"/>
    <col min="8705" max="8705" width="45.42578125" style="60" customWidth="1"/>
    <col min="8706" max="8706" width="12.5703125" style="60" customWidth="1"/>
    <col min="8707" max="8707" width="11.140625" style="60" customWidth="1"/>
    <col min="8708" max="8960" width="9.140625" style="60"/>
    <col min="8961" max="8961" width="45.42578125" style="60" customWidth="1"/>
    <col min="8962" max="8962" width="12.5703125" style="60" customWidth="1"/>
    <col min="8963" max="8963" width="11.140625" style="60" customWidth="1"/>
    <col min="8964" max="9216" width="9.140625" style="60"/>
    <col min="9217" max="9217" width="45.42578125" style="60" customWidth="1"/>
    <col min="9218" max="9218" width="12.5703125" style="60" customWidth="1"/>
    <col min="9219" max="9219" width="11.140625" style="60" customWidth="1"/>
    <col min="9220" max="9472" width="9.140625" style="60"/>
    <col min="9473" max="9473" width="45.42578125" style="60" customWidth="1"/>
    <col min="9474" max="9474" width="12.5703125" style="60" customWidth="1"/>
    <col min="9475" max="9475" width="11.140625" style="60" customWidth="1"/>
    <col min="9476" max="9728" width="9.140625" style="60"/>
    <col min="9729" max="9729" width="45.42578125" style="60" customWidth="1"/>
    <col min="9730" max="9730" width="12.5703125" style="60" customWidth="1"/>
    <col min="9731" max="9731" width="11.140625" style="60" customWidth="1"/>
    <col min="9732" max="9984" width="9.140625" style="60"/>
    <col min="9985" max="9985" width="45.42578125" style="60" customWidth="1"/>
    <col min="9986" max="9986" width="12.5703125" style="60" customWidth="1"/>
    <col min="9987" max="9987" width="11.140625" style="60" customWidth="1"/>
    <col min="9988" max="10240" width="9.140625" style="60"/>
    <col min="10241" max="10241" width="45.42578125" style="60" customWidth="1"/>
    <col min="10242" max="10242" width="12.5703125" style="60" customWidth="1"/>
    <col min="10243" max="10243" width="11.140625" style="60" customWidth="1"/>
    <col min="10244" max="10496" width="9.140625" style="60"/>
    <col min="10497" max="10497" width="45.42578125" style="60" customWidth="1"/>
    <col min="10498" max="10498" width="12.5703125" style="60" customWidth="1"/>
    <col min="10499" max="10499" width="11.140625" style="60" customWidth="1"/>
    <col min="10500" max="10752" width="9.140625" style="60"/>
    <col min="10753" max="10753" width="45.42578125" style="60" customWidth="1"/>
    <col min="10754" max="10754" width="12.5703125" style="60" customWidth="1"/>
    <col min="10755" max="10755" width="11.140625" style="60" customWidth="1"/>
    <col min="10756" max="11008" width="9.140625" style="60"/>
    <col min="11009" max="11009" width="45.42578125" style="60" customWidth="1"/>
    <col min="11010" max="11010" width="12.5703125" style="60" customWidth="1"/>
    <col min="11011" max="11011" width="11.140625" style="60" customWidth="1"/>
    <col min="11012" max="11264" width="9.140625" style="60"/>
    <col min="11265" max="11265" width="45.42578125" style="60" customWidth="1"/>
    <col min="11266" max="11266" width="12.5703125" style="60" customWidth="1"/>
    <col min="11267" max="11267" width="11.140625" style="60" customWidth="1"/>
    <col min="11268" max="11520" width="9.140625" style="60"/>
    <col min="11521" max="11521" width="45.42578125" style="60" customWidth="1"/>
    <col min="11522" max="11522" width="12.5703125" style="60" customWidth="1"/>
    <col min="11523" max="11523" width="11.140625" style="60" customWidth="1"/>
    <col min="11524" max="11776" width="9.140625" style="60"/>
    <col min="11777" max="11777" width="45.42578125" style="60" customWidth="1"/>
    <col min="11778" max="11778" width="12.5703125" style="60" customWidth="1"/>
    <col min="11779" max="11779" width="11.140625" style="60" customWidth="1"/>
    <col min="11780" max="12032" width="9.140625" style="60"/>
    <col min="12033" max="12033" width="45.42578125" style="60" customWidth="1"/>
    <col min="12034" max="12034" width="12.5703125" style="60" customWidth="1"/>
    <col min="12035" max="12035" width="11.140625" style="60" customWidth="1"/>
    <col min="12036" max="12288" width="9.140625" style="60"/>
    <col min="12289" max="12289" width="45.42578125" style="60" customWidth="1"/>
    <col min="12290" max="12290" width="12.5703125" style="60" customWidth="1"/>
    <col min="12291" max="12291" width="11.140625" style="60" customWidth="1"/>
    <col min="12292" max="12544" width="9.140625" style="60"/>
    <col min="12545" max="12545" width="45.42578125" style="60" customWidth="1"/>
    <col min="12546" max="12546" width="12.5703125" style="60" customWidth="1"/>
    <col min="12547" max="12547" width="11.140625" style="60" customWidth="1"/>
    <col min="12548" max="12800" width="9.140625" style="60"/>
    <col min="12801" max="12801" width="45.42578125" style="60" customWidth="1"/>
    <col min="12802" max="12802" width="12.5703125" style="60" customWidth="1"/>
    <col min="12803" max="12803" width="11.140625" style="60" customWidth="1"/>
    <col min="12804" max="13056" width="9.140625" style="60"/>
    <col min="13057" max="13057" width="45.42578125" style="60" customWidth="1"/>
    <col min="13058" max="13058" width="12.5703125" style="60" customWidth="1"/>
    <col min="13059" max="13059" width="11.140625" style="60" customWidth="1"/>
    <col min="13060" max="13312" width="9.140625" style="60"/>
    <col min="13313" max="13313" width="45.42578125" style="60" customWidth="1"/>
    <col min="13314" max="13314" width="12.5703125" style="60" customWidth="1"/>
    <col min="13315" max="13315" width="11.140625" style="60" customWidth="1"/>
    <col min="13316" max="13568" width="9.140625" style="60"/>
    <col min="13569" max="13569" width="45.42578125" style="60" customWidth="1"/>
    <col min="13570" max="13570" width="12.5703125" style="60" customWidth="1"/>
    <col min="13571" max="13571" width="11.140625" style="60" customWidth="1"/>
    <col min="13572" max="13824" width="9.140625" style="60"/>
    <col min="13825" max="13825" width="45.42578125" style="60" customWidth="1"/>
    <col min="13826" max="13826" width="12.5703125" style="60" customWidth="1"/>
    <col min="13827" max="13827" width="11.140625" style="60" customWidth="1"/>
    <col min="13828" max="14080" width="9.140625" style="60"/>
    <col min="14081" max="14081" width="45.42578125" style="60" customWidth="1"/>
    <col min="14082" max="14082" width="12.5703125" style="60" customWidth="1"/>
    <col min="14083" max="14083" width="11.140625" style="60" customWidth="1"/>
    <col min="14084" max="14336" width="9.140625" style="60"/>
    <col min="14337" max="14337" width="45.42578125" style="60" customWidth="1"/>
    <col min="14338" max="14338" width="12.5703125" style="60" customWidth="1"/>
    <col min="14339" max="14339" width="11.140625" style="60" customWidth="1"/>
    <col min="14340" max="14592" width="9.140625" style="60"/>
    <col min="14593" max="14593" width="45.42578125" style="60" customWidth="1"/>
    <col min="14594" max="14594" width="12.5703125" style="60" customWidth="1"/>
    <col min="14595" max="14595" width="11.140625" style="60" customWidth="1"/>
    <col min="14596" max="14848" width="9.140625" style="60"/>
    <col min="14849" max="14849" width="45.42578125" style="60" customWidth="1"/>
    <col min="14850" max="14850" width="12.5703125" style="60" customWidth="1"/>
    <col min="14851" max="14851" width="11.140625" style="60" customWidth="1"/>
    <col min="14852" max="15104" width="9.140625" style="60"/>
    <col min="15105" max="15105" width="45.42578125" style="60" customWidth="1"/>
    <col min="15106" max="15106" width="12.5703125" style="60" customWidth="1"/>
    <col min="15107" max="15107" width="11.140625" style="60" customWidth="1"/>
    <col min="15108" max="15360" width="9.140625" style="60"/>
    <col min="15361" max="15361" width="45.42578125" style="60" customWidth="1"/>
    <col min="15362" max="15362" width="12.5703125" style="60" customWidth="1"/>
    <col min="15363" max="15363" width="11.140625" style="60" customWidth="1"/>
    <col min="15364" max="15616" width="9.140625" style="60"/>
    <col min="15617" max="15617" width="45.42578125" style="60" customWidth="1"/>
    <col min="15618" max="15618" width="12.5703125" style="60" customWidth="1"/>
    <col min="15619" max="15619" width="11.140625" style="60" customWidth="1"/>
    <col min="15620" max="15872" width="9.140625" style="60"/>
    <col min="15873" max="15873" width="45.42578125" style="60" customWidth="1"/>
    <col min="15874" max="15874" width="12.5703125" style="60" customWidth="1"/>
    <col min="15875" max="15875" width="11.140625" style="60" customWidth="1"/>
    <col min="15876" max="16128" width="9.140625" style="60"/>
    <col min="16129" max="16129" width="45.42578125" style="60" customWidth="1"/>
    <col min="16130" max="16130" width="12.5703125" style="60" customWidth="1"/>
    <col min="16131" max="16131" width="11.140625" style="60" customWidth="1"/>
    <col min="16132" max="16384" width="9.140625" style="60"/>
  </cols>
  <sheetData>
    <row r="1" spans="1:5">
      <c r="A1" s="258" t="s">
        <v>168</v>
      </c>
      <c r="B1" s="258"/>
      <c r="C1" s="258"/>
    </row>
    <row r="2" spans="1:5" ht="18.75">
      <c r="A2" s="260" t="s">
        <v>153</v>
      </c>
      <c r="B2" s="260"/>
      <c r="C2" s="260"/>
      <c r="D2" s="247"/>
      <c r="E2" s="247"/>
    </row>
    <row r="3" spans="1:5" ht="16.5">
      <c r="A3" s="262" t="s">
        <v>169</v>
      </c>
      <c r="B3" s="263"/>
      <c r="C3" s="263"/>
      <c r="D3" s="247"/>
      <c r="E3" s="247"/>
    </row>
    <row r="4" spans="1:5" ht="19.5" hidden="1">
      <c r="A4" s="87"/>
      <c r="B4" s="88"/>
      <c r="C4" s="89"/>
    </row>
    <row r="5" spans="1:5" ht="19.5" hidden="1">
      <c r="A5" s="87"/>
      <c r="B5" s="88"/>
      <c r="C5" s="89"/>
    </row>
    <row r="6" spans="1:5" ht="19.5">
      <c r="A6" s="87"/>
      <c r="B6" s="88"/>
      <c r="C6" s="89"/>
    </row>
    <row r="7" spans="1:5" ht="19.5">
      <c r="A7" s="87"/>
      <c r="B7" s="88"/>
      <c r="C7" s="89"/>
    </row>
    <row r="8" spans="1:5">
      <c r="A8" s="117"/>
      <c r="E8" s="16" t="s">
        <v>266</v>
      </c>
    </row>
    <row r="9" spans="1:5" ht="32.25" customHeight="1">
      <c r="A9" s="3" t="s">
        <v>4</v>
      </c>
      <c r="B9" s="92" t="s">
        <v>31</v>
      </c>
      <c r="C9" s="118" t="s">
        <v>167</v>
      </c>
      <c r="D9" s="126" t="s">
        <v>140</v>
      </c>
      <c r="E9" s="12" t="s">
        <v>6</v>
      </c>
    </row>
    <row r="10" spans="1:5" hidden="1">
      <c r="A10" s="99" t="s">
        <v>170</v>
      </c>
      <c r="B10" s="97" t="s">
        <v>171</v>
      </c>
      <c r="C10" s="5"/>
      <c r="D10" s="14"/>
      <c r="E10" s="14"/>
    </row>
    <row r="11" spans="1:5" hidden="1">
      <c r="A11" s="99" t="s">
        <v>172</v>
      </c>
      <c r="B11" s="97" t="s">
        <v>171</v>
      </c>
      <c r="C11" s="5"/>
      <c r="D11" s="14"/>
      <c r="E11" s="14"/>
    </row>
    <row r="12" spans="1:5" ht="25.5" hidden="1">
      <c r="A12" s="99" t="s">
        <v>173</v>
      </c>
      <c r="B12" s="97" t="s">
        <v>171</v>
      </c>
      <c r="C12" s="5"/>
      <c r="D12" s="14"/>
      <c r="E12" s="14"/>
    </row>
    <row r="13" spans="1:5" hidden="1">
      <c r="A13" s="99" t="s">
        <v>174</v>
      </c>
      <c r="B13" s="97" t="s">
        <v>171</v>
      </c>
      <c r="C13" s="5"/>
      <c r="D13" s="14"/>
      <c r="E13" s="14"/>
    </row>
    <row r="14" spans="1:5" hidden="1">
      <c r="A14" s="99" t="s">
        <v>175</v>
      </c>
      <c r="B14" s="97" t="s">
        <v>171</v>
      </c>
      <c r="C14" s="5"/>
      <c r="D14" s="14"/>
      <c r="E14" s="14"/>
    </row>
    <row r="15" spans="1:5" hidden="1">
      <c r="A15" s="99" t="s">
        <v>176</v>
      </c>
      <c r="B15" s="97" t="s">
        <v>171</v>
      </c>
      <c r="C15" s="5"/>
      <c r="D15" s="14"/>
      <c r="E15" s="14"/>
    </row>
    <row r="16" spans="1:5" hidden="1">
      <c r="A16" s="99" t="s">
        <v>177</v>
      </c>
      <c r="B16" s="97" t="s">
        <v>171</v>
      </c>
      <c r="C16" s="5"/>
      <c r="D16" s="14"/>
      <c r="E16" s="14"/>
    </row>
    <row r="17" spans="1:5" hidden="1">
      <c r="A17" s="99" t="s">
        <v>178</v>
      </c>
      <c r="B17" s="97" t="s">
        <v>171</v>
      </c>
      <c r="C17" s="5"/>
      <c r="D17" s="14"/>
      <c r="E17" s="14"/>
    </row>
    <row r="18" spans="1:5" ht="25.5" hidden="1">
      <c r="A18" s="99" t="s">
        <v>179</v>
      </c>
      <c r="B18" s="97" t="s">
        <v>171</v>
      </c>
      <c r="C18" s="5"/>
      <c r="D18" s="14"/>
      <c r="E18" s="14"/>
    </row>
    <row r="19" spans="1:5" ht="25.5" hidden="1">
      <c r="A19" s="99" t="s">
        <v>180</v>
      </c>
      <c r="B19" s="97" t="s">
        <v>171</v>
      </c>
      <c r="C19" s="5"/>
      <c r="D19" s="14"/>
      <c r="E19" s="14"/>
    </row>
    <row r="20" spans="1:5" ht="25.5" hidden="1">
      <c r="A20" s="119" t="s">
        <v>181</v>
      </c>
      <c r="B20" s="95" t="s">
        <v>171</v>
      </c>
      <c r="C20" s="5"/>
      <c r="D20" s="14"/>
      <c r="E20" s="14"/>
    </row>
    <row r="21" spans="1:5" hidden="1">
      <c r="A21" s="99" t="s">
        <v>170</v>
      </c>
      <c r="B21" s="97" t="s">
        <v>182</v>
      </c>
      <c r="C21" s="5"/>
      <c r="D21" s="14"/>
      <c r="E21" s="14"/>
    </row>
    <row r="22" spans="1:5" hidden="1">
      <c r="A22" s="99" t="s">
        <v>172</v>
      </c>
      <c r="B22" s="97" t="s">
        <v>182</v>
      </c>
      <c r="C22" s="5"/>
      <c r="D22" s="14"/>
      <c r="E22" s="14"/>
    </row>
    <row r="23" spans="1:5" ht="25.5" hidden="1">
      <c r="A23" s="99" t="s">
        <v>173</v>
      </c>
      <c r="B23" s="97" t="s">
        <v>182</v>
      </c>
      <c r="C23" s="5"/>
      <c r="D23" s="14"/>
      <c r="E23" s="14"/>
    </row>
    <row r="24" spans="1:5" hidden="1">
      <c r="A24" s="99" t="s">
        <v>174</v>
      </c>
      <c r="B24" s="97" t="s">
        <v>182</v>
      </c>
      <c r="C24" s="5"/>
      <c r="D24" s="14"/>
      <c r="E24" s="14"/>
    </row>
    <row r="25" spans="1:5" hidden="1">
      <c r="A25" s="99" t="s">
        <v>175</v>
      </c>
      <c r="B25" s="97" t="s">
        <v>182</v>
      </c>
      <c r="C25" s="5"/>
      <c r="D25" s="14"/>
      <c r="E25" s="14"/>
    </row>
    <row r="26" spans="1:5" hidden="1">
      <c r="A26" s="99" t="s">
        <v>176</v>
      </c>
      <c r="B26" s="97" t="s">
        <v>182</v>
      </c>
      <c r="C26" s="5"/>
      <c r="D26" s="14"/>
      <c r="E26" s="14"/>
    </row>
    <row r="27" spans="1:5" hidden="1">
      <c r="A27" s="99" t="s">
        <v>177</v>
      </c>
      <c r="B27" s="97" t="s">
        <v>182</v>
      </c>
      <c r="C27" s="5"/>
      <c r="D27" s="14"/>
      <c r="E27" s="14"/>
    </row>
    <row r="28" spans="1:5" hidden="1">
      <c r="A28" s="99" t="s">
        <v>178</v>
      </c>
      <c r="B28" s="97" t="s">
        <v>182</v>
      </c>
      <c r="C28" s="5"/>
      <c r="D28" s="14"/>
      <c r="E28" s="14"/>
    </row>
    <row r="29" spans="1:5" ht="25.5" hidden="1">
      <c r="A29" s="99" t="s">
        <v>179</v>
      </c>
      <c r="B29" s="97" t="s">
        <v>182</v>
      </c>
      <c r="C29" s="5"/>
      <c r="D29" s="14"/>
      <c r="E29" s="14"/>
    </row>
    <row r="30" spans="1:5" ht="25.5" hidden="1">
      <c r="A30" s="99" t="s">
        <v>180</v>
      </c>
      <c r="B30" s="97" t="s">
        <v>182</v>
      </c>
      <c r="C30" s="5"/>
      <c r="D30" s="14"/>
      <c r="E30" s="14"/>
    </row>
    <row r="31" spans="1:5" ht="25.5" hidden="1">
      <c r="A31" s="119" t="s">
        <v>183</v>
      </c>
      <c r="B31" s="95" t="s">
        <v>182</v>
      </c>
      <c r="C31" s="6"/>
      <c r="D31" s="14"/>
      <c r="E31" s="14"/>
    </row>
    <row r="32" spans="1:5" s="107" customFormat="1" ht="25.5">
      <c r="A32" s="128" t="s">
        <v>198</v>
      </c>
      <c r="B32" s="97" t="s">
        <v>199</v>
      </c>
      <c r="C32" s="5"/>
      <c r="D32" s="14">
        <v>491039</v>
      </c>
      <c r="E32" s="14">
        <v>491039</v>
      </c>
    </row>
    <row r="33" spans="1:5">
      <c r="A33" s="99" t="s">
        <v>170</v>
      </c>
      <c r="B33" s="97" t="s">
        <v>58</v>
      </c>
      <c r="C33" s="5"/>
      <c r="D33" s="14"/>
      <c r="E33" s="14"/>
    </row>
    <row r="34" spans="1:5">
      <c r="A34" s="99" t="s">
        <v>172</v>
      </c>
      <c r="B34" s="97" t="s">
        <v>58</v>
      </c>
      <c r="C34" s="5"/>
      <c r="D34" s="14"/>
      <c r="E34" s="14"/>
    </row>
    <row r="35" spans="1:5" ht="25.5">
      <c r="A35" s="99" t="s">
        <v>173</v>
      </c>
      <c r="B35" s="97" t="s">
        <v>58</v>
      </c>
      <c r="C35" s="5"/>
      <c r="D35" s="14"/>
      <c r="E35" s="14"/>
    </row>
    <row r="36" spans="1:5">
      <c r="A36" s="99" t="s">
        <v>174</v>
      </c>
      <c r="B36" s="97" t="s">
        <v>58</v>
      </c>
      <c r="C36" s="5"/>
      <c r="D36" s="14"/>
      <c r="E36" s="14"/>
    </row>
    <row r="37" spans="1:5">
      <c r="A37" s="99" t="s">
        <v>175</v>
      </c>
      <c r="B37" s="97" t="s">
        <v>58</v>
      </c>
      <c r="C37" s="5"/>
      <c r="D37" s="14"/>
      <c r="E37" s="14"/>
    </row>
    <row r="38" spans="1:5">
      <c r="A38" s="99" t="s">
        <v>176</v>
      </c>
      <c r="B38" s="97" t="s">
        <v>58</v>
      </c>
      <c r="C38" s="5"/>
      <c r="D38" s="14"/>
      <c r="E38" s="14"/>
    </row>
    <row r="39" spans="1:5">
      <c r="A39" s="99" t="s">
        <v>177</v>
      </c>
      <c r="B39" s="97" t="s">
        <v>58</v>
      </c>
      <c r="C39" s="5">
        <v>124200</v>
      </c>
      <c r="D39" s="14">
        <v>216633</v>
      </c>
      <c r="E39" s="14">
        <v>216633</v>
      </c>
    </row>
    <row r="40" spans="1:5">
      <c r="A40" s="99" t="s">
        <v>178</v>
      </c>
      <c r="B40" s="97" t="s">
        <v>58</v>
      </c>
      <c r="C40" s="5">
        <v>99050</v>
      </c>
      <c r="D40" s="14">
        <v>48238</v>
      </c>
      <c r="E40" s="14">
        <v>48238</v>
      </c>
    </row>
    <row r="41" spans="1:5" ht="25.5">
      <c r="A41" s="99" t="s">
        <v>179</v>
      </c>
      <c r="B41" s="97" t="s">
        <v>58</v>
      </c>
      <c r="C41" s="5"/>
      <c r="D41" s="14"/>
      <c r="E41" s="14"/>
    </row>
    <row r="42" spans="1:5" ht="25.5">
      <c r="A42" s="99" t="s">
        <v>180</v>
      </c>
      <c r="B42" s="97" t="s">
        <v>58</v>
      </c>
      <c r="C42" s="5"/>
      <c r="D42" s="14"/>
      <c r="E42" s="14"/>
    </row>
    <row r="43" spans="1:5" ht="25.5">
      <c r="A43" s="119" t="s">
        <v>57</v>
      </c>
      <c r="B43" s="95" t="s">
        <v>58</v>
      </c>
      <c r="C43" s="6">
        <f>SUM(C39:C42)</f>
        <v>223250</v>
      </c>
      <c r="D43" s="15">
        <f>SUM(D32:D42)</f>
        <v>755910</v>
      </c>
      <c r="E43" s="15">
        <f>SUM(E32:E42)</f>
        <v>755910</v>
      </c>
    </row>
    <row r="44" spans="1:5" hidden="1">
      <c r="A44" s="99" t="s">
        <v>184</v>
      </c>
      <c r="B44" s="96" t="s">
        <v>185</v>
      </c>
      <c r="C44" s="5"/>
      <c r="D44" s="14"/>
      <c r="E44" s="14"/>
    </row>
    <row r="45" spans="1:5" hidden="1">
      <c r="A45" s="99" t="s">
        <v>186</v>
      </c>
      <c r="B45" s="96" t="s">
        <v>185</v>
      </c>
      <c r="C45" s="5"/>
      <c r="D45" s="14"/>
      <c r="E45" s="14"/>
    </row>
    <row r="46" spans="1:5" hidden="1">
      <c r="A46" s="99" t="s">
        <v>187</v>
      </c>
      <c r="B46" s="96" t="s">
        <v>185</v>
      </c>
      <c r="C46" s="5"/>
      <c r="D46" s="14"/>
      <c r="E46" s="14"/>
    </row>
    <row r="47" spans="1:5" hidden="1">
      <c r="A47" s="96" t="s">
        <v>188</v>
      </c>
      <c r="B47" s="96" t="s">
        <v>185</v>
      </c>
      <c r="C47" s="5"/>
      <c r="D47" s="14"/>
      <c r="E47" s="14"/>
    </row>
    <row r="48" spans="1:5" ht="25.5" hidden="1">
      <c r="A48" s="96" t="s">
        <v>189</v>
      </c>
      <c r="B48" s="96" t="s">
        <v>185</v>
      </c>
      <c r="C48" s="5"/>
      <c r="D48" s="14"/>
      <c r="E48" s="14"/>
    </row>
    <row r="49" spans="1:5" ht="25.5" hidden="1">
      <c r="A49" s="96" t="s">
        <v>190</v>
      </c>
      <c r="B49" s="96" t="s">
        <v>185</v>
      </c>
      <c r="C49" s="5"/>
      <c r="D49" s="14"/>
      <c r="E49" s="14"/>
    </row>
    <row r="50" spans="1:5" hidden="1">
      <c r="A50" s="99" t="s">
        <v>191</v>
      </c>
      <c r="B50" s="96" t="s">
        <v>185</v>
      </c>
      <c r="C50" s="5"/>
      <c r="D50" s="14"/>
      <c r="E50" s="14"/>
    </row>
    <row r="51" spans="1:5" hidden="1">
      <c r="A51" s="99" t="s">
        <v>192</v>
      </c>
      <c r="B51" s="96" t="s">
        <v>185</v>
      </c>
      <c r="C51" s="5"/>
      <c r="D51" s="14"/>
      <c r="E51" s="14"/>
    </row>
    <row r="52" spans="1:5" hidden="1">
      <c r="A52" s="99" t="s">
        <v>193</v>
      </c>
      <c r="B52" s="96" t="s">
        <v>185</v>
      </c>
      <c r="C52" s="5"/>
      <c r="D52" s="14"/>
      <c r="E52" s="14"/>
    </row>
    <row r="53" spans="1:5" hidden="1">
      <c r="A53" s="99" t="s">
        <v>194</v>
      </c>
      <c r="B53" s="96" t="s">
        <v>185</v>
      </c>
      <c r="C53" s="5"/>
      <c r="D53" s="14"/>
      <c r="E53" s="14"/>
    </row>
    <row r="54" spans="1:5" ht="25.5" hidden="1">
      <c r="A54" s="119" t="s">
        <v>195</v>
      </c>
      <c r="B54" s="95" t="s">
        <v>185</v>
      </c>
      <c r="C54" s="5"/>
      <c r="D54" s="14"/>
      <c r="E54" s="14"/>
    </row>
    <row r="55" spans="1:5">
      <c r="A55" s="99" t="s">
        <v>200</v>
      </c>
      <c r="B55" s="96" t="s">
        <v>60</v>
      </c>
      <c r="C55" s="5"/>
      <c r="D55" s="14">
        <v>25000</v>
      </c>
      <c r="E55" s="14">
        <v>25000</v>
      </c>
    </row>
    <row r="56" spans="1:5">
      <c r="A56" s="99" t="s">
        <v>186</v>
      </c>
      <c r="B56" s="96" t="s">
        <v>62</v>
      </c>
      <c r="C56" s="5">
        <v>200000</v>
      </c>
      <c r="D56" s="14">
        <v>250000</v>
      </c>
      <c r="E56" s="14">
        <v>250000</v>
      </c>
    </row>
    <row r="57" spans="1:5">
      <c r="A57" s="99" t="s">
        <v>187</v>
      </c>
      <c r="B57" s="96" t="s">
        <v>60</v>
      </c>
      <c r="C57" s="5"/>
      <c r="D57" s="14"/>
      <c r="E57" s="14"/>
    </row>
    <row r="58" spans="1:5">
      <c r="A58" s="96" t="s">
        <v>188</v>
      </c>
      <c r="B58" s="96" t="s">
        <v>60</v>
      </c>
      <c r="C58" s="5"/>
      <c r="D58" s="14"/>
      <c r="E58" s="14"/>
    </row>
    <row r="59" spans="1:5" ht="25.5">
      <c r="A59" s="96" t="s">
        <v>189</v>
      </c>
      <c r="B59" s="96" t="s">
        <v>60</v>
      </c>
      <c r="C59" s="5"/>
      <c r="D59" s="14"/>
      <c r="E59" s="14"/>
    </row>
    <row r="60" spans="1:5" ht="25.5">
      <c r="A60" s="96" t="s">
        <v>190</v>
      </c>
      <c r="B60" s="96" t="s">
        <v>60</v>
      </c>
      <c r="C60" s="5">
        <v>65000</v>
      </c>
      <c r="D60" s="14"/>
      <c r="E60" s="14"/>
    </row>
    <row r="61" spans="1:5">
      <c r="A61" s="99" t="s">
        <v>191</v>
      </c>
      <c r="B61" s="96" t="s">
        <v>60</v>
      </c>
      <c r="C61" s="5"/>
      <c r="D61" s="14"/>
      <c r="E61" s="14"/>
    </row>
    <row r="62" spans="1:5">
      <c r="A62" s="99" t="s">
        <v>196</v>
      </c>
      <c r="B62" s="96" t="s">
        <v>60</v>
      </c>
      <c r="C62" s="5"/>
      <c r="D62" s="14"/>
      <c r="E62" s="14"/>
    </row>
    <row r="63" spans="1:5">
      <c r="A63" s="99" t="s">
        <v>193</v>
      </c>
      <c r="B63" s="96" t="s">
        <v>60</v>
      </c>
      <c r="C63" s="5"/>
      <c r="D63" s="14"/>
      <c r="E63" s="14"/>
    </row>
    <row r="64" spans="1:5">
      <c r="A64" s="99" t="s">
        <v>194</v>
      </c>
      <c r="B64" s="96" t="s">
        <v>60</v>
      </c>
      <c r="C64" s="5"/>
      <c r="D64" s="14"/>
      <c r="E64" s="14"/>
    </row>
    <row r="65" spans="1:5" ht="25.5">
      <c r="A65" s="94" t="s">
        <v>197</v>
      </c>
      <c r="B65" s="95" t="s">
        <v>60</v>
      </c>
      <c r="C65" s="6">
        <f>SUM(C55:C64)</f>
        <v>265000</v>
      </c>
      <c r="D65" s="15">
        <f>SUM(D55:D64)</f>
        <v>275000</v>
      </c>
      <c r="E65" s="15">
        <f>SUM(E55:E64)</f>
        <v>275000</v>
      </c>
    </row>
    <row r="66" spans="1:5" s="59" customFormat="1">
      <c r="A66" s="129" t="s">
        <v>201</v>
      </c>
      <c r="B66" s="127"/>
      <c r="C66" s="111">
        <f>SUM(C43+C65)</f>
        <v>488250</v>
      </c>
      <c r="D66" s="15">
        <f>SUM(D43+D65)</f>
        <v>1030910</v>
      </c>
      <c r="E66" s="15">
        <f>SUM(E43+E65)</f>
        <v>1030910</v>
      </c>
    </row>
  </sheetData>
  <mergeCells count="3">
    <mergeCell ref="A1:C1"/>
    <mergeCell ref="A2:E2"/>
    <mergeCell ref="A3:E3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9"/>
  <sheetViews>
    <sheetView workbookViewId="0">
      <selection activeCell="S4" sqref="S4"/>
    </sheetView>
  </sheetViews>
  <sheetFormatPr defaultRowHeight="15"/>
  <cols>
    <col min="1" max="1" width="54" style="60" bestFit="1" customWidth="1"/>
    <col min="2" max="6" width="9.140625" style="60"/>
    <col min="7" max="7" width="10.42578125" style="60" bestFit="1" customWidth="1"/>
    <col min="8" max="14" width="9.140625" style="60"/>
    <col min="15" max="15" width="11.42578125" style="60" bestFit="1" customWidth="1"/>
    <col min="16" max="18" width="9.140625" style="60"/>
    <col min="19" max="19" width="9.85546875" style="60" bestFit="1" customWidth="1"/>
    <col min="20" max="256" width="9.140625" style="60"/>
    <col min="257" max="257" width="54" style="60" bestFit="1" customWidth="1"/>
    <col min="258" max="262" width="9.140625" style="60"/>
    <col min="263" max="263" width="10.42578125" style="60" bestFit="1" customWidth="1"/>
    <col min="264" max="270" width="9.140625" style="60"/>
    <col min="271" max="271" width="11.42578125" style="60" bestFit="1" customWidth="1"/>
    <col min="272" max="512" width="9.140625" style="60"/>
    <col min="513" max="513" width="54" style="60" bestFit="1" customWidth="1"/>
    <col min="514" max="518" width="9.140625" style="60"/>
    <col min="519" max="519" width="10.42578125" style="60" bestFit="1" customWidth="1"/>
    <col min="520" max="526" width="9.140625" style="60"/>
    <col min="527" max="527" width="11.42578125" style="60" bestFit="1" customWidth="1"/>
    <col min="528" max="768" width="9.140625" style="60"/>
    <col min="769" max="769" width="54" style="60" bestFit="1" customWidth="1"/>
    <col min="770" max="774" width="9.140625" style="60"/>
    <col min="775" max="775" width="10.42578125" style="60" bestFit="1" customWidth="1"/>
    <col min="776" max="782" width="9.140625" style="60"/>
    <col min="783" max="783" width="11.42578125" style="60" bestFit="1" customWidth="1"/>
    <col min="784" max="1024" width="9.140625" style="60"/>
    <col min="1025" max="1025" width="54" style="60" bestFit="1" customWidth="1"/>
    <col min="1026" max="1030" width="9.140625" style="60"/>
    <col min="1031" max="1031" width="10.42578125" style="60" bestFit="1" customWidth="1"/>
    <col min="1032" max="1038" width="9.140625" style="60"/>
    <col min="1039" max="1039" width="11.42578125" style="60" bestFit="1" customWidth="1"/>
    <col min="1040" max="1280" width="9.140625" style="60"/>
    <col min="1281" max="1281" width="54" style="60" bestFit="1" customWidth="1"/>
    <col min="1282" max="1286" width="9.140625" style="60"/>
    <col min="1287" max="1287" width="10.42578125" style="60" bestFit="1" customWidth="1"/>
    <col min="1288" max="1294" width="9.140625" style="60"/>
    <col min="1295" max="1295" width="11.42578125" style="60" bestFit="1" customWidth="1"/>
    <col min="1296" max="1536" width="9.140625" style="60"/>
    <col min="1537" max="1537" width="54" style="60" bestFit="1" customWidth="1"/>
    <col min="1538" max="1542" width="9.140625" style="60"/>
    <col min="1543" max="1543" width="10.42578125" style="60" bestFit="1" customWidth="1"/>
    <col min="1544" max="1550" width="9.140625" style="60"/>
    <col min="1551" max="1551" width="11.42578125" style="60" bestFit="1" customWidth="1"/>
    <col min="1552" max="1792" width="9.140625" style="60"/>
    <col min="1793" max="1793" width="54" style="60" bestFit="1" customWidth="1"/>
    <col min="1794" max="1798" width="9.140625" style="60"/>
    <col min="1799" max="1799" width="10.42578125" style="60" bestFit="1" customWidth="1"/>
    <col min="1800" max="1806" width="9.140625" style="60"/>
    <col min="1807" max="1807" width="11.42578125" style="60" bestFit="1" customWidth="1"/>
    <col min="1808" max="2048" width="9.140625" style="60"/>
    <col min="2049" max="2049" width="54" style="60" bestFit="1" customWidth="1"/>
    <col min="2050" max="2054" width="9.140625" style="60"/>
    <col min="2055" max="2055" width="10.42578125" style="60" bestFit="1" customWidth="1"/>
    <col min="2056" max="2062" width="9.140625" style="60"/>
    <col min="2063" max="2063" width="11.42578125" style="60" bestFit="1" customWidth="1"/>
    <col min="2064" max="2304" width="9.140625" style="60"/>
    <col min="2305" max="2305" width="54" style="60" bestFit="1" customWidth="1"/>
    <col min="2306" max="2310" width="9.140625" style="60"/>
    <col min="2311" max="2311" width="10.42578125" style="60" bestFit="1" customWidth="1"/>
    <col min="2312" max="2318" width="9.140625" style="60"/>
    <col min="2319" max="2319" width="11.42578125" style="60" bestFit="1" customWidth="1"/>
    <col min="2320" max="2560" width="9.140625" style="60"/>
    <col min="2561" max="2561" width="54" style="60" bestFit="1" customWidth="1"/>
    <col min="2562" max="2566" width="9.140625" style="60"/>
    <col min="2567" max="2567" width="10.42578125" style="60" bestFit="1" customWidth="1"/>
    <col min="2568" max="2574" width="9.140625" style="60"/>
    <col min="2575" max="2575" width="11.42578125" style="60" bestFit="1" customWidth="1"/>
    <col min="2576" max="2816" width="9.140625" style="60"/>
    <col min="2817" max="2817" width="54" style="60" bestFit="1" customWidth="1"/>
    <col min="2818" max="2822" width="9.140625" style="60"/>
    <col min="2823" max="2823" width="10.42578125" style="60" bestFit="1" customWidth="1"/>
    <col min="2824" max="2830" width="9.140625" style="60"/>
    <col min="2831" max="2831" width="11.42578125" style="60" bestFit="1" customWidth="1"/>
    <col min="2832" max="3072" width="9.140625" style="60"/>
    <col min="3073" max="3073" width="54" style="60" bestFit="1" customWidth="1"/>
    <col min="3074" max="3078" width="9.140625" style="60"/>
    <col min="3079" max="3079" width="10.42578125" style="60" bestFit="1" customWidth="1"/>
    <col min="3080" max="3086" width="9.140625" style="60"/>
    <col min="3087" max="3087" width="11.42578125" style="60" bestFit="1" customWidth="1"/>
    <col min="3088" max="3328" width="9.140625" style="60"/>
    <col min="3329" max="3329" width="54" style="60" bestFit="1" customWidth="1"/>
    <col min="3330" max="3334" width="9.140625" style="60"/>
    <col min="3335" max="3335" width="10.42578125" style="60" bestFit="1" customWidth="1"/>
    <col min="3336" max="3342" width="9.140625" style="60"/>
    <col min="3343" max="3343" width="11.42578125" style="60" bestFit="1" customWidth="1"/>
    <col min="3344" max="3584" width="9.140625" style="60"/>
    <col min="3585" max="3585" width="54" style="60" bestFit="1" customWidth="1"/>
    <col min="3586" max="3590" width="9.140625" style="60"/>
    <col min="3591" max="3591" width="10.42578125" style="60" bestFit="1" customWidth="1"/>
    <col min="3592" max="3598" width="9.140625" style="60"/>
    <col min="3599" max="3599" width="11.42578125" style="60" bestFit="1" customWidth="1"/>
    <col min="3600" max="3840" width="9.140625" style="60"/>
    <col min="3841" max="3841" width="54" style="60" bestFit="1" customWidth="1"/>
    <col min="3842" max="3846" width="9.140625" style="60"/>
    <col min="3847" max="3847" width="10.42578125" style="60" bestFit="1" customWidth="1"/>
    <col min="3848" max="3854" width="9.140625" style="60"/>
    <col min="3855" max="3855" width="11.42578125" style="60" bestFit="1" customWidth="1"/>
    <col min="3856" max="4096" width="9.140625" style="60"/>
    <col min="4097" max="4097" width="54" style="60" bestFit="1" customWidth="1"/>
    <col min="4098" max="4102" width="9.140625" style="60"/>
    <col min="4103" max="4103" width="10.42578125" style="60" bestFit="1" customWidth="1"/>
    <col min="4104" max="4110" width="9.140625" style="60"/>
    <col min="4111" max="4111" width="11.42578125" style="60" bestFit="1" customWidth="1"/>
    <col min="4112" max="4352" width="9.140625" style="60"/>
    <col min="4353" max="4353" width="54" style="60" bestFit="1" customWidth="1"/>
    <col min="4354" max="4358" width="9.140625" style="60"/>
    <col min="4359" max="4359" width="10.42578125" style="60" bestFit="1" customWidth="1"/>
    <col min="4360" max="4366" width="9.140625" style="60"/>
    <col min="4367" max="4367" width="11.42578125" style="60" bestFit="1" customWidth="1"/>
    <col min="4368" max="4608" width="9.140625" style="60"/>
    <col min="4609" max="4609" width="54" style="60" bestFit="1" customWidth="1"/>
    <col min="4610" max="4614" width="9.140625" style="60"/>
    <col min="4615" max="4615" width="10.42578125" style="60" bestFit="1" customWidth="1"/>
    <col min="4616" max="4622" width="9.140625" style="60"/>
    <col min="4623" max="4623" width="11.42578125" style="60" bestFit="1" customWidth="1"/>
    <col min="4624" max="4864" width="9.140625" style="60"/>
    <col min="4865" max="4865" width="54" style="60" bestFit="1" customWidth="1"/>
    <col min="4866" max="4870" width="9.140625" style="60"/>
    <col min="4871" max="4871" width="10.42578125" style="60" bestFit="1" customWidth="1"/>
    <col min="4872" max="4878" width="9.140625" style="60"/>
    <col min="4879" max="4879" width="11.42578125" style="60" bestFit="1" customWidth="1"/>
    <col min="4880" max="5120" width="9.140625" style="60"/>
    <col min="5121" max="5121" width="54" style="60" bestFit="1" customWidth="1"/>
    <col min="5122" max="5126" width="9.140625" style="60"/>
    <col min="5127" max="5127" width="10.42578125" style="60" bestFit="1" customWidth="1"/>
    <col min="5128" max="5134" width="9.140625" style="60"/>
    <col min="5135" max="5135" width="11.42578125" style="60" bestFit="1" customWidth="1"/>
    <col min="5136" max="5376" width="9.140625" style="60"/>
    <col min="5377" max="5377" width="54" style="60" bestFit="1" customWidth="1"/>
    <col min="5378" max="5382" width="9.140625" style="60"/>
    <col min="5383" max="5383" width="10.42578125" style="60" bestFit="1" customWidth="1"/>
    <col min="5384" max="5390" width="9.140625" style="60"/>
    <col min="5391" max="5391" width="11.42578125" style="60" bestFit="1" customWidth="1"/>
    <col min="5392" max="5632" width="9.140625" style="60"/>
    <col min="5633" max="5633" width="54" style="60" bestFit="1" customWidth="1"/>
    <col min="5634" max="5638" width="9.140625" style="60"/>
    <col min="5639" max="5639" width="10.42578125" style="60" bestFit="1" customWidth="1"/>
    <col min="5640" max="5646" width="9.140625" style="60"/>
    <col min="5647" max="5647" width="11.42578125" style="60" bestFit="1" customWidth="1"/>
    <col min="5648" max="5888" width="9.140625" style="60"/>
    <col min="5889" max="5889" width="54" style="60" bestFit="1" customWidth="1"/>
    <col min="5890" max="5894" width="9.140625" style="60"/>
    <col min="5895" max="5895" width="10.42578125" style="60" bestFit="1" customWidth="1"/>
    <col min="5896" max="5902" width="9.140625" style="60"/>
    <col min="5903" max="5903" width="11.42578125" style="60" bestFit="1" customWidth="1"/>
    <col min="5904" max="6144" width="9.140625" style="60"/>
    <col min="6145" max="6145" width="54" style="60" bestFit="1" customWidth="1"/>
    <col min="6146" max="6150" width="9.140625" style="60"/>
    <col min="6151" max="6151" width="10.42578125" style="60" bestFit="1" customWidth="1"/>
    <col min="6152" max="6158" width="9.140625" style="60"/>
    <col min="6159" max="6159" width="11.42578125" style="60" bestFit="1" customWidth="1"/>
    <col min="6160" max="6400" width="9.140625" style="60"/>
    <col min="6401" max="6401" width="54" style="60" bestFit="1" customWidth="1"/>
    <col min="6402" max="6406" width="9.140625" style="60"/>
    <col min="6407" max="6407" width="10.42578125" style="60" bestFit="1" customWidth="1"/>
    <col min="6408" max="6414" width="9.140625" style="60"/>
    <col min="6415" max="6415" width="11.42578125" style="60" bestFit="1" customWidth="1"/>
    <col min="6416" max="6656" width="9.140625" style="60"/>
    <col min="6657" max="6657" width="54" style="60" bestFit="1" customWidth="1"/>
    <col min="6658" max="6662" width="9.140625" style="60"/>
    <col min="6663" max="6663" width="10.42578125" style="60" bestFit="1" customWidth="1"/>
    <col min="6664" max="6670" width="9.140625" style="60"/>
    <col min="6671" max="6671" width="11.42578125" style="60" bestFit="1" customWidth="1"/>
    <col min="6672" max="6912" width="9.140625" style="60"/>
    <col min="6913" max="6913" width="54" style="60" bestFit="1" customWidth="1"/>
    <col min="6914" max="6918" width="9.140625" style="60"/>
    <col min="6919" max="6919" width="10.42578125" style="60" bestFit="1" customWidth="1"/>
    <col min="6920" max="6926" width="9.140625" style="60"/>
    <col min="6927" max="6927" width="11.42578125" style="60" bestFit="1" customWidth="1"/>
    <col min="6928" max="7168" width="9.140625" style="60"/>
    <col min="7169" max="7169" width="54" style="60" bestFit="1" customWidth="1"/>
    <col min="7170" max="7174" width="9.140625" style="60"/>
    <col min="7175" max="7175" width="10.42578125" style="60" bestFit="1" customWidth="1"/>
    <col min="7176" max="7182" width="9.140625" style="60"/>
    <col min="7183" max="7183" width="11.42578125" style="60" bestFit="1" customWidth="1"/>
    <col min="7184" max="7424" width="9.140625" style="60"/>
    <col min="7425" max="7425" width="54" style="60" bestFit="1" customWidth="1"/>
    <col min="7426" max="7430" width="9.140625" style="60"/>
    <col min="7431" max="7431" width="10.42578125" style="60" bestFit="1" customWidth="1"/>
    <col min="7432" max="7438" width="9.140625" style="60"/>
    <col min="7439" max="7439" width="11.42578125" style="60" bestFit="1" customWidth="1"/>
    <col min="7440" max="7680" width="9.140625" style="60"/>
    <col min="7681" max="7681" width="54" style="60" bestFit="1" customWidth="1"/>
    <col min="7682" max="7686" width="9.140625" style="60"/>
    <col min="7687" max="7687" width="10.42578125" style="60" bestFit="1" customWidth="1"/>
    <col min="7688" max="7694" width="9.140625" style="60"/>
    <col min="7695" max="7695" width="11.42578125" style="60" bestFit="1" customWidth="1"/>
    <col min="7696" max="7936" width="9.140625" style="60"/>
    <col min="7937" max="7937" width="54" style="60" bestFit="1" customWidth="1"/>
    <col min="7938" max="7942" width="9.140625" style="60"/>
    <col min="7943" max="7943" width="10.42578125" style="60" bestFit="1" customWidth="1"/>
    <col min="7944" max="7950" width="9.140625" style="60"/>
    <col min="7951" max="7951" width="11.42578125" style="60" bestFit="1" customWidth="1"/>
    <col min="7952" max="8192" width="9.140625" style="60"/>
    <col min="8193" max="8193" width="54" style="60" bestFit="1" customWidth="1"/>
    <col min="8194" max="8198" width="9.140625" style="60"/>
    <col min="8199" max="8199" width="10.42578125" style="60" bestFit="1" customWidth="1"/>
    <col min="8200" max="8206" width="9.140625" style="60"/>
    <col min="8207" max="8207" width="11.42578125" style="60" bestFit="1" customWidth="1"/>
    <col min="8208" max="8448" width="9.140625" style="60"/>
    <col min="8449" max="8449" width="54" style="60" bestFit="1" customWidth="1"/>
    <col min="8450" max="8454" width="9.140625" style="60"/>
    <col min="8455" max="8455" width="10.42578125" style="60" bestFit="1" customWidth="1"/>
    <col min="8456" max="8462" width="9.140625" style="60"/>
    <col min="8463" max="8463" width="11.42578125" style="60" bestFit="1" customWidth="1"/>
    <col min="8464" max="8704" width="9.140625" style="60"/>
    <col min="8705" max="8705" width="54" style="60" bestFit="1" customWidth="1"/>
    <col min="8706" max="8710" width="9.140625" style="60"/>
    <col min="8711" max="8711" width="10.42578125" style="60" bestFit="1" customWidth="1"/>
    <col min="8712" max="8718" width="9.140625" style="60"/>
    <col min="8719" max="8719" width="11.42578125" style="60" bestFit="1" customWidth="1"/>
    <col min="8720" max="8960" width="9.140625" style="60"/>
    <col min="8961" max="8961" width="54" style="60" bestFit="1" customWidth="1"/>
    <col min="8962" max="8966" width="9.140625" style="60"/>
    <col min="8967" max="8967" width="10.42578125" style="60" bestFit="1" customWidth="1"/>
    <col min="8968" max="8974" width="9.140625" style="60"/>
    <col min="8975" max="8975" width="11.42578125" style="60" bestFit="1" customWidth="1"/>
    <col min="8976" max="9216" width="9.140625" style="60"/>
    <col min="9217" max="9217" width="54" style="60" bestFit="1" customWidth="1"/>
    <col min="9218" max="9222" width="9.140625" style="60"/>
    <col min="9223" max="9223" width="10.42578125" style="60" bestFit="1" customWidth="1"/>
    <col min="9224" max="9230" width="9.140625" style="60"/>
    <col min="9231" max="9231" width="11.42578125" style="60" bestFit="1" customWidth="1"/>
    <col min="9232" max="9472" width="9.140625" style="60"/>
    <col min="9473" max="9473" width="54" style="60" bestFit="1" customWidth="1"/>
    <col min="9474" max="9478" width="9.140625" style="60"/>
    <col min="9479" max="9479" width="10.42578125" style="60" bestFit="1" customWidth="1"/>
    <col min="9480" max="9486" width="9.140625" style="60"/>
    <col min="9487" max="9487" width="11.42578125" style="60" bestFit="1" customWidth="1"/>
    <col min="9488" max="9728" width="9.140625" style="60"/>
    <col min="9729" max="9729" width="54" style="60" bestFit="1" customWidth="1"/>
    <col min="9730" max="9734" width="9.140625" style="60"/>
    <col min="9735" max="9735" width="10.42578125" style="60" bestFit="1" customWidth="1"/>
    <col min="9736" max="9742" width="9.140625" style="60"/>
    <col min="9743" max="9743" width="11.42578125" style="60" bestFit="1" customWidth="1"/>
    <col min="9744" max="9984" width="9.140625" style="60"/>
    <col min="9985" max="9985" width="54" style="60" bestFit="1" customWidth="1"/>
    <col min="9986" max="9990" width="9.140625" style="60"/>
    <col min="9991" max="9991" width="10.42578125" style="60" bestFit="1" customWidth="1"/>
    <col min="9992" max="9998" width="9.140625" style="60"/>
    <col min="9999" max="9999" width="11.42578125" style="60" bestFit="1" customWidth="1"/>
    <col min="10000" max="10240" width="9.140625" style="60"/>
    <col min="10241" max="10241" width="54" style="60" bestFit="1" customWidth="1"/>
    <col min="10242" max="10246" width="9.140625" style="60"/>
    <col min="10247" max="10247" width="10.42578125" style="60" bestFit="1" customWidth="1"/>
    <col min="10248" max="10254" width="9.140625" style="60"/>
    <col min="10255" max="10255" width="11.42578125" style="60" bestFit="1" customWidth="1"/>
    <col min="10256" max="10496" width="9.140625" style="60"/>
    <col min="10497" max="10497" width="54" style="60" bestFit="1" customWidth="1"/>
    <col min="10498" max="10502" width="9.140625" style="60"/>
    <col min="10503" max="10503" width="10.42578125" style="60" bestFit="1" customWidth="1"/>
    <col min="10504" max="10510" width="9.140625" style="60"/>
    <col min="10511" max="10511" width="11.42578125" style="60" bestFit="1" customWidth="1"/>
    <col min="10512" max="10752" width="9.140625" style="60"/>
    <col min="10753" max="10753" width="54" style="60" bestFit="1" customWidth="1"/>
    <col min="10754" max="10758" width="9.140625" style="60"/>
    <col min="10759" max="10759" width="10.42578125" style="60" bestFit="1" customWidth="1"/>
    <col min="10760" max="10766" width="9.140625" style="60"/>
    <col min="10767" max="10767" width="11.42578125" style="60" bestFit="1" customWidth="1"/>
    <col min="10768" max="11008" width="9.140625" style="60"/>
    <col min="11009" max="11009" width="54" style="60" bestFit="1" customWidth="1"/>
    <col min="11010" max="11014" width="9.140625" style="60"/>
    <col min="11015" max="11015" width="10.42578125" style="60" bestFit="1" customWidth="1"/>
    <col min="11016" max="11022" width="9.140625" style="60"/>
    <col min="11023" max="11023" width="11.42578125" style="60" bestFit="1" customWidth="1"/>
    <col min="11024" max="11264" width="9.140625" style="60"/>
    <col min="11265" max="11265" width="54" style="60" bestFit="1" customWidth="1"/>
    <col min="11266" max="11270" width="9.140625" style="60"/>
    <col min="11271" max="11271" width="10.42578125" style="60" bestFit="1" customWidth="1"/>
    <col min="11272" max="11278" width="9.140625" style="60"/>
    <col min="11279" max="11279" width="11.42578125" style="60" bestFit="1" customWidth="1"/>
    <col min="11280" max="11520" width="9.140625" style="60"/>
    <col min="11521" max="11521" width="54" style="60" bestFit="1" customWidth="1"/>
    <col min="11522" max="11526" width="9.140625" style="60"/>
    <col min="11527" max="11527" width="10.42578125" style="60" bestFit="1" customWidth="1"/>
    <col min="11528" max="11534" width="9.140625" style="60"/>
    <col min="11535" max="11535" width="11.42578125" style="60" bestFit="1" customWidth="1"/>
    <col min="11536" max="11776" width="9.140625" style="60"/>
    <col min="11777" max="11777" width="54" style="60" bestFit="1" customWidth="1"/>
    <col min="11778" max="11782" width="9.140625" style="60"/>
    <col min="11783" max="11783" width="10.42578125" style="60" bestFit="1" customWidth="1"/>
    <col min="11784" max="11790" width="9.140625" style="60"/>
    <col min="11791" max="11791" width="11.42578125" style="60" bestFit="1" customWidth="1"/>
    <col min="11792" max="12032" width="9.140625" style="60"/>
    <col min="12033" max="12033" width="54" style="60" bestFit="1" customWidth="1"/>
    <col min="12034" max="12038" width="9.140625" style="60"/>
    <col min="12039" max="12039" width="10.42578125" style="60" bestFit="1" customWidth="1"/>
    <col min="12040" max="12046" width="9.140625" style="60"/>
    <col min="12047" max="12047" width="11.42578125" style="60" bestFit="1" customWidth="1"/>
    <col min="12048" max="12288" width="9.140625" style="60"/>
    <col min="12289" max="12289" width="54" style="60" bestFit="1" customWidth="1"/>
    <col min="12290" max="12294" width="9.140625" style="60"/>
    <col min="12295" max="12295" width="10.42578125" style="60" bestFit="1" customWidth="1"/>
    <col min="12296" max="12302" width="9.140625" style="60"/>
    <col min="12303" max="12303" width="11.42578125" style="60" bestFit="1" customWidth="1"/>
    <col min="12304" max="12544" width="9.140625" style="60"/>
    <col min="12545" max="12545" width="54" style="60" bestFit="1" customWidth="1"/>
    <col min="12546" max="12550" width="9.140625" style="60"/>
    <col min="12551" max="12551" width="10.42578125" style="60" bestFit="1" customWidth="1"/>
    <col min="12552" max="12558" width="9.140625" style="60"/>
    <col min="12559" max="12559" width="11.42578125" style="60" bestFit="1" customWidth="1"/>
    <col min="12560" max="12800" width="9.140625" style="60"/>
    <col min="12801" max="12801" width="54" style="60" bestFit="1" customWidth="1"/>
    <col min="12802" max="12806" width="9.140625" style="60"/>
    <col min="12807" max="12807" width="10.42578125" style="60" bestFit="1" customWidth="1"/>
    <col min="12808" max="12814" width="9.140625" style="60"/>
    <col min="12815" max="12815" width="11.42578125" style="60" bestFit="1" customWidth="1"/>
    <col min="12816" max="13056" width="9.140625" style="60"/>
    <col min="13057" max="13057" width="54" style="60" bestFit="1" customWidth="1"/>
    <col min="13058" max="13062" width="9.140625" style="60"/>
    <col min="13063" max="13063" width="10.42578125" style="60" bestFit="1" customWidth="1"/>
    <col min="13064" max="13070" width="9.140625" style="60"/>
    <col min="13071" max="13071" width="11.42578125" style="60" bestFit="1" customWidth="1"/>
    <col min="13072" max="13312" width="9.140625" style="60"/>
    <col min="13313" max="13313" width="54" style="60" bestFit="1" customWidth="1"/>
    <col min="13314" max="13318" width="9.140625" style="60"/>
    <col min="13319" max="13319" width="10.42578125" style="60" bestFit="1" customWidth="1"/>
    <col min="13320" max="13326" width="9.140625" style="60"/>
    <col min="13327" max="13327" width="11.42578125" style="60" bestFit="1" customWidth="1"/>
    <col min="13328" max="13568" width="9.140625" style="60"/>
    <col min="13569" max="13569" width="54" style="60" bestFit="1" customWidth="1"/>
    <col min="13570" max="13574" width="9.140625" style="60"/>
    <col min="13575" max="13575" width="10.42578125" style="60" bestFit="1" customWidth="1"/>
    <col min="13576" max="13582" width="9.140625" style="60"/>
    <col min="13583" max="13583" width="11.42578125" style="60" bestFit="1" customWidth="1"/>
    <col min="13584" max="13824" width="9.140625" style="60"/>
    <col min="13825" max="13825" width="54" style="60" bestFit="1" customWidth="1"/>
    <col min="13826" max="13830" width="9.140625" style="60"/>
    <col min="13831" max="13831" width="10.42578125" style="60" bestFit="1" customWidth="1"/>
    <col min="13832" max="13838" width="9.140625" style="60"/>
    <col min="13839" max="13839" width="11.42578125" style="60" bestFit="1" customWidth="1"/>
    <col min="13840" max="14080" width="9.140625" style="60"/>
    <col min="14081" max="14081" width="54" style="60" bestFit="1" customWidth="1"/>
    <col min="14082" max="14086" width="9.140625" style="60"/>
    <col min="14087" max="14087" width="10.42578125" style="60" bestFit="1" customWidth="1"/>
    <col min="14088" max="14094" width="9.140625" style="60"/>
    <col min="14095" max="14095" width="11.42578125" style="60" bestFit="1" customWidth="1"/>
    <col min="14096" max="14336" width="9.140625" style="60"/>
    <col min="14337" max="14337" width="54" style="60" bestFit="1" customWidth="1"/>
    <col min="14338" max="14342" width="9.140625" style="60"/>
    <col min="14343" max="14343" width="10.42578125" style="60" bestFit="1" customWidth="1"/>
    <col min="14344" max="14350" width="9.140625" style="60"/>
    <col min="14351" max="14351" width="11.42578125" style="60" bestFit="1" customWidth="1"/>
    <col min="14352" max="14592" width="9.140625" style="60"/>
    <col min="14593" max="14593" width="54" style="60" bestFit="1" customWidth="1"/>
    <col min="14594" max="14598" width="9.140625" style="60"/>
    <col min="14599" max="14599" width="10.42578125" style="60" bestFit="1" customWidth="1"/>
    <col min="14600" max="14606" width="9.140625" style="60"/>
    <col min="14607" max="14607" width="11.42578125" style="60" bestFit="1" customWidth="1"/>
    <col min="14608" max="14848" width="9.140625" style="60"/>
    <col min="14849" max="14849" width="54" style="60" bestFit="1" customWidth="1"/>
    <col min="14850" max="14854" width="9.140625" style="60"/>
    <col min="14855" max="14855" width="10.42578125" style="60" bestFit="1" customWidth="1"/>
    <col min="14856" max="14862" width="9.140625" style="60"/>
    <col min="14863" max="14863" width="11.42578125" style="60" bestFit="1" customWidth="1"/>
    <col min="14864" max="15104" width="9.140625" style="60"/>
    <col min="15105" max="15105" width="54" style="60" bestFit="1" customWidth="1"/>
    <col min="15106" max="15110" width="9.140625" style="60"/>
    <col min="15111" max="15111" width="10.42578125" style="60" bestFit="1" customWidth="1"/>
    <col min="15112" max="15118" width="9.140625" style="60"/>
    <col min="15119" max="15119" width="11.42578125" style="60" bestFit="1" customWidth="1"/>
    <col min="15120" max="15360" width="9.140625" style="60"/>
    <col min="15361" max="15361" width="54" style="60" bestFit="1" customWidth="1"/>
    <col min="15362" max="15366" width="9.140625" style="60"/>
    <col min="15367" max="15367" width="10.42578125" style="60" bestFit="1" customWidth="1"/>
    <col min="15368" max="15374" width="9.140625" style="60"/>
    <col min="15375" max="15375" width="11.42578125" style="60" bestFit="1" customWidth="1"/>
    <col min="15376" max="15616" width="9.140625" style="60"/>
    <col min="15617" max="15617" width="54" style="60" bestFit="1" customWidth="1"/>
    <col min="15618" max="15622" width="9.140625" style="60"/>
    <col min="15623" max="15623" width="10.42578125" style="60" bestFit="1" customWidth="1"/>
    <col min="15624" max="15630" width="9.140625" style="60"/>
    <col min="15631" max="15631" width="11.42578125" style="60" bestFit="1" customWidth="1"/>
    <col min="15632" max="15872" width="9.140625" style="60"/>
    <col min="15873" max="15873" width="54" style="60" bestFit="1" customWidth="1"/>
    <col min="15874" max="15878" width="9.140625" style="60"/>
    <col min="15879" max="15879" width="10.42578125" style="60" bestFit="1" customWidth="1"/>
    <col min="15880" max="15886" width="9.140625" style="60"/>
    <col min="15887" max="15887" width="11.42578125" style="60" bestFit="1" customWidth="1"/>
    <col min="15888" max="16128" width="9.140625" style="60"/>
    <col min="16129" max="16129" width="54" style="60" bestFit="1" customWidth="1"/>
    <col min="16130" max="16134" width="9.140625" style="60"/>
    <col min="16135" max="16135" width="10.42578125" style="60" bestFit="1" customWidth="1"/>
    <col min="16136" max="16142" width="9.140625" style="60"/>
    <col min="16143" max="16143" width="11.42578125" style="60" bestFit="1" customWidth="1"/>
    <col min="16144" max="16384" width="9.140625" style="60"/>
  </cols>
  <sheetData>
    <row r="1" spans="1:19" ht="18.75">
      <c r="A1" s="260" t="s">
        <v>153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9" ht="19.5">
      <c r="A2" s="259" t="s">
        <v>202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9">
      <c r="A3" s="117"/>
      <c r="O3" s="60" t="s">
        <v>263</v>
      </c>
    </row>
    <row r="4" spans="1:19" ht="28.5">
      <c r="A4" s="130" t="s">
        <v>30</v>
      </c>
      <c r="B4" s="131" t="s">
        <v>31</v>
      </c>
      <c r="C4" s="132" t="s">
        <v>203</v>
      </c>
      <c r="D4" s="132" t="s">
        <v>204</v>
      </c>
      <c r="E4" s="132" t="s">
        <v>205</v>
      </c>
      <c r="F4" s="132" t="s">
        <v>206</v>
      </c>
      <c r="G4" s="132" t="s">
        <v>207</v>
      </c>
      <c r="H4" s="132" t="s">
        <v>208</v>
      </c>
      <c r="I4" s="132" t="s">
        <v>209</v>
      </c>
      <c r="J4" s="132" t="s">
        <v>210</v>
      </c>
      <c r="K4" s="132" t="s">
        <v>211</v>
      </c>
      <c r="L4" s="132" t="s">
        <v>212</v>
      </c>
      <c r="M4" s="132" t="s">
        <v>213</v>
      </c>
      <c r="N4" s="132" t="s">
        <v>214</v>
      </c>
      <c r="O4" s="133" t="s">
        <v>215</v>
      </c>
      <c r="P4" s="134"/>
      <c r="Q4" s="117"/>
    </row>
    <row r="5" spans="1:19">
      <c r="A5" s="135" t="s">
        <v>216</v>
      </c>
      <c r="B5" s="136" t="s">
        <v>34</v>
      </c>
      <c r="C5" s="137">
        <v>49272</v>
      </c>
      <c r="D5" s="137"/>
      <c r="E5" s="137"/>
      <c r="F5" s="137">
        <v>127252</v>
      </c>
      <c r="G5" s="137">
        <v>127252</v>
      </c>
      <c r="H5" s="137">
        <v>127252</v>
      </c>
      <c r="I5" s="137">
        <v>127252</v>
      </c>
      <c r="J5" s="137">
        <v>127252</v>
      </c>
      <c r="K5" s="137">
        <v>127252</v>
      </c>
      <c r="L5" s="137">
        <v>127252</v>
      </c>
      <c r="M5" s="137">
        <v>127251</v>
      </c>
      <c r="N5" s="137">
        <v>127251</v>
      </c>
      <c r="O5" s="137">
        <v>1194538</v>
      </c>
      <c r="P5" s="139"/>
      <c r="Q5" s="140"/>
      <c r="S5" s="90"/>
    </row>
    <row r="6" spans="1:19" s="59" customFormat="1">
      <c r="A6" s="172" t="s">
        <v>253</v>
      </c>
      <c r="B6" s="173" t="s">
        <v>254</v>
      </c>
      <c r="C6" s="138">
        <f>SUM(C5)</f>
        <v>49272</v>
      </c>
      <c r="D6" s="138">
        <f t="shared" ref="D6:N6" si="0">SUM(D5)</f>
        <v>0</v>
      </c>
      <c r="E6" s="138">
        <f t="shared" si="0"/>
        <v>0</v>
      </c>
      <c r="F6" s="138">
        <f t="shared" si="0"/>
        <v>127252</v>
      </c>
      <c r="G6" s="138">
        <f t="shared" si="0"/>
        <v>127252</v>
      </c>
      <c r="H6" s="138">
        <f t="shared" si="0"/>
        <v>127252</v>
      </c>
      <c r="I6" s="138">
        <f t="shared" si="0"/>
        <v>127252</v>
      </c>
      <c r="J6" s="138">
        <f t="shared" si="0"/>
        <v>127252</v>
      </c>
      <c r="K6" s="138">
        <f t="shared" si="0"/>
        <v>127252</v>
      </c>
      <c r="L6" s="138">
        <f t="shared" si="0"/>
        <v>127252</v>
      </c>
      <c r="M6" s="138">
        <f t="shared" si="0"/>
        <v>127251</v>
      </c>
      <c r="N6" s="138">
        <f t="shared" si="0"/>
        <v>127251</v>
      </c>
      <c r="O6" s="138">
        <v>1194538</v>
      </c>
      <c r="P6" s="174"/>
      <c r="Q6" s="175"/>
      <c r="S6" s="112"/>
    </row>
    <row r="7" spans="1:19">
      <c r="A7" s="141" t="s">
        <v>217</v>
      </c>
      <c r="B7" s="142" t="s">
        <v>218</v>
      </c>
      <c r="C7" s="143">
        <v>172012</v>
      </c>
      <c r="D7" s="143">
        <v>172012</v>
      </c>
      <c r="E7" s="143">
        <v>172012</v>
      </c>
      <c r="F7" s="143">
        <v>172012</v>
      </c>
      <c r="G7" s="143">
        <v>172012</v>
      </c>
      <c r="H7" s="143">
        <v>172012</v>
      </c>
      <c r="I7" s="143">
        <v>172012</v>
      </c>
      <c r="J7" s="143">
        <v>172012</v>
      </c>
      <c r="K7" s="143">
        <v>172012</v>
      </c>
      <c r="L7" s="143">
        <v>172012</v>
      </c>
      <c r="M7" s="143">
        <v>172012</v>
      </c>
      <c r="N7" s="143">
        <v>172012</v>
      </c>
      <c r="O7" s="137">
        <v>2064144</v>
      </c>
      <c r="P7" s="134"/>
      <c r="Q7" s="140"/>
      <c r="S7" s="90"/>
    </row>
    <row r="8" spans="1:19" ht="30">
      <c r="A8" s="141" t="s">
        <v>219</v>
      </c>
      <c r="B8" s="142" t="s">
        <v>220</v>
      </c>
      <c r="C8" s="143">
        <v>44000</v>
      </c>
      <c r="D8" s="143">
        <v>44000</v>
      </c>
      <c r="E8" s="143">
        <v>44000</v>
      </c>
      <c r="F8" s="143">
        <v>44000</v>
      </c>
      <c r="G8" s="143">
        <v>44000</v>
      </c>
      <c r="H8" s="143">
        <v>44000</v>
      </c>
      <c r="I8" s="143">
        <v>54000</v>
      </c>
      <c r="J8" s="143">
        <v>44000</v>
      </c>
      <c r="K8" s="143">
        <v>44000</v>
      </c>
      <c r="L8" s="143">
        <v>44000</v>
      </c>
      <c r="M8" s="143">
        <v>44000</v>
      </c>
      <c r="N8" s="143">
        <v>44000</v>
      </c>
      <c r="O8" s="137">
        <v>538000</v>
      </c>
      <c r="P8" s="134"/>
      <c r="Q8" s="140"/>
      <c r="S8" s="90"/>
    </row>
    <row r="9" spans="1:19">
      <c r="A9" s="144" t="s">
        <v>35</v>
      </c>
      <c r="B9" s="145" t="s">
        <v>36</v>
      </c>
      <c r="C9" s="146">
        <f>SUM(C7:C8)</f>
        <v>216012</v>
      </c>
      <c r="D9" s="146">
        <f t="shared" ref="D9:N9" si="1">SUM(D7:D8)</f>
        <v>216012</v>
      </c>
      <c r="E9" s="146">
        <f t="shared" si="1"/>
        <v>216012</v>
      </c>
      <c r="F9" s="146">
        <f t="shared" si="1"/>
        <v>216012</v>
      </c>
      <c r="G9" s="146">
        <f t="shared" si="1"/>
        <v>216012</v>
      </c>
      <c r="H9" s="146">
        <f t="shared" si="1"/>
        <v>216012</v>
      </c>
      <c r="I9" s="146">
        <f t="shared" si="1"/>
        <v>226012</v>
      </c>
      <c r="J9" s="146">
        <f t="shared" si="1"/>
        <v>216012</v>
      </c>
      <c r="K9" s="146">
        <f t="shared" si="1"/>
        <v>216012</v>
      </c>
      <c r="L9" s="146">
        <f t="shared" si="1"/>
        <v>216012</v>
      </c>
      <c r="M9" s="146">
        <f t="shared" si="1"/>
        <v>216012</v>
      </c>
      <c r="N9" s="146">
        <f t="shared" si="1"/>
        <v>216012</v>
      </c>
      <c r="O9" s="138">
        <v>2592144</v>
      </c>
      <c r="P9" s="134"/>
      <c r="Q9" s="140"/>
      <c r="S9" s="90"/>
    </row>
    <row r="10" spans="1:19">
      <c r="A10" s="147" t="s">
        <v>37</v>
      </c>
      <c r="B10" s="148" t="s">
        <v>38</v>
      </c>
      <c r="C10" s="149">
        <f>SUM(C9,C6)</f>
        <v>265284</v>
      </c>
      <c r="D10" s="149">
        <f t="shared" ref="D10:N10" si="2">SUM(D9,D6)</f>
        <v>216012</v>
      </c>
      <c r="E10" s="149">
        <f t="shared" si="2"/>
        <v>216012</v>
      </c>
      <c r="F10" s="149">
        <f t="shared" si="2"/>
        <v>343264</v>
      </c>
      <c r="G10" s="149">
        <f t="shared" si="2"/>
        <v>343264</v>
      </c>
      <c r="H10" s="149">
        <f t="shared" si="2"/>
        <v>343264</v>
      </c>
      <c r="I10" s="149">
        <f t="shared" si="2"/>
        <v>353264</v>
      </c>
      <c r="J10" s="149">
        <f t="shared" si="2"/>
        <v>343264</v>
      </c>
      <c r="K10" s="149">
        <f t="shared" si="2"/>
        <v>343264</v>
      </c>
      <c r="L10" s="149">
        <f t="shared" si="2"/>
        <v>343264</v>
      </c>
      <c r="M10" s="149">
        <f t="shared" si="2"/>
        <v>343263</v>
      </c>
      <c r="N10" s="149">
        <f t="shared" si="2"/>
        <v>343263</v>
      </c>
      <c r="O10" s="138">
        <v>3796682</v>
      </c>
      <c r="P10" s="134"/>
      <c r="Q10" s="140"/>
      <c r="S10" s="90"/>
    </row>
    <row r="11" spans="1:19" ht="28.5">
      <c r="A11" s="150" t="s">
        <v>39</v>
      </c>
      <c r="B11" s="148" t="s">
        <v>40</v>
      </c>
      <c r="C11" s="149">
        <v>53513</v>
      </c>
      <c r="D11" s="149">
        <v>53513</v>
      </c>
      <c r="E11" s="149">
        <v>53513</v>
      </c>
      <c r="F11" s="149">
        <v>53513</v>
      </c>
      <c r="G11" s="149">
        <v>53513</v>
      </c>
      <c r="H11" s="149">
        <v>53513</v>
      </c>
      <c r="I11" s="149">
        <v>53513</v>
      </c>
      <c r="J11" s="149">
        <v>53513</v>
      </c>
      <c r="K11" s="149">
        <v>53513</v>
      </c>
      <c r="L11" s="149">
        <v>53513</v>
      </c>
      <c r="M11" s="149">
        <v>53512</v>
      </c>
      <c r="N11" s="149">
        <v>53512</v>
      </c>
      <c r="O11" s="138">
        <v>642154</v>
      </c>
      <c r="P11" s="134"/>
      <c r="Q11" s="140"/>
      <c r="S11" s="90"/>
    </row>
    <row r="12" spans="1:19" s="182" customFormat="1">
      <c r="A12" s="176" t="s">
        <v>42</v>
      </c>
      <c r="B12" s="177" t="s">
        <v>43</v>
      </c>
      <c r="C12" s="178">
        <v>100300</v>
      </c>
      <c r="D12" s="178">
        <v>100300</v>
      </c>
      <c r="E12" s="178">
        <v>100300</v>
      </c>
      <c r="F12" s="178">
        <v>100300</v>
      </c>
      <c r="G12" s="178">
        <v>100300</v>
      </c>
      <c r="H12" s="178">
        <v>100300</v>
      </c>
      <c r="I12" s="178">
        <v>100300</v>
      </c>
      <c r="J12" s="178">
        <v>100300</v>
      </c>
      <c r="K12" s="178">
        <v>100300</v>
      </c>
      <c r="L12" s="178">
        <v>100299</v>
      </c>
      <c r="M12" s="178">
        <v>100300</v>
      </c>
      <c r="N12" s="178">
        <v>100300</v>
      </c>
      <c r="O12" s="179">
        <v>1203599</v>
      </c>
      <c r="P12" s="180"/>
      <c r="Q12" s="181"/>
      <c r="S12" s="183"/>
    </row>
    <row r="13" spans="1:19" s="182" customFormat="1">
      <c r="A13" s="176" t="s">
        <v>44</v>
      </c>
      <c r="B13" s="177" t="s">
        <v>45</v>
      </c>
      <c r="C13" s="178">
        <v>20417</v>
      </c>
      <c r="D13" s="178">
        <v>20417</v>
      </c>
      <c r="E13" s="178">
        <v>20417</v>
      </c>
      <c r="F13" s="178">
        <v>20417</v>
      </c>
      <c r="G13" s="178">
        <v>20417</v>
      </c>
      <c r="H13" s="178">
        <v>20417</v>
      </c>
      <c r="I13" s="178">
        <v>20417</v>
      </c>
      <c r="J13" s="178">
        <v>20417</v>
      </c>
      <c r="K13" s="178">
        <v>20417</v>
      </c>
      <c r="L13" s="178">
        <v>20413</v>
      </c>
      <c r="M13" s="178">
        <v>20417</v>
      </c>
      <c r="N13" s="178">
        <v>20417</v>
      </c>
      <c r="O13" s="179">
        <v>245000</v>
      </c>
      <c r="P13" s="180"/>
      <c r="Q13" s="181"/>
      <c r="S13" s="183"/>
    </row>
    <row r="14" spans="1:19">
      <c r="A14" s="141" t="s">
        <v>221</v>
      </c>
      <c r="B14" s="142" t="s">
        <v>222</v>
      </c>
      <c r="C14" s="143">
        <v>126286</v>
      </c>
      <c r="D14" s="143">
        <v>126286</v>
      </c>
      <c r="E14" s="143">
        <v>126286</v>
      </c>
      <c r="F14" s="143">
        <v>126286</v>
      </c>
      <c r="G14" s="143">
        <v>126285</v>
      </c>
      <c r="H14" s="143">
        <v>126286</v>
      </c>
      <c r="I14" s="143">
        <v>126286</v>
      </c>
      <c r="J14" s="143">
        <v>126286</v>
      </c>
      <c r="K14" s="143">
        <v>126286</v>
      </c>
      <c r="L14" s="143">
        <v>126286</v>
      </c>
      <c r="M14" s="143">
        <v>126285</v>
      </c>
      <c r="N14" s="143">
        <v>126286</v>
      </c>
      <c r="O14" s="137">
        <v>1515430</v>
      </c>
      <c r="P14" s="134"/>
      <c r="Q14" s="140"/>
      <c r="S14" s="90"/>
    </row>
    <row r="15" spans="1:19">
      <c r="A15" s="141" t="s">
        <v>223</v>
      </c>
      <c r="B15" s="142" t="s">
        <v>224</v>
      </c>
      <c r="C15" s="143"/>
      <c r="D15" s="143"/>
      <c r="E15" s="143"/>
      <c r="F15" s="143">
        <v>50000</v>
      </c>
      <c r="G15" s="143">
        <v>502000</v>
      </c>
      <c r="H15" s="143">
        <v>450000</v>
      </c>
      <c r="I15" s="143">
        <v>98700</v>
      </c>
      <c r="J15" s="143"/>
      <c r="K15" s="143">
        <v>25000</v>
      </c>
      <c r="L15" s="143"/>
      <c r="M15" s="143"/>
      <c r="N15" s="143"/>
      <c r="O15" s="137">
        <v>1125700</v>
      </c>
      <c r="P15" s="134"/>
      <c r="Q15" s="140"/>
      <c r="S15" s="90"/>
    </row>
    <row r="16" spans="1:19">
      <c r="A16" s="141" t="s">
        <v>255</v>
      </c>
      <c r="B16" s="142" t="s">
        <v>256</v>
      </c>
      <c r="C16" s="143"/>
      <c r="D16" s="143"/>
      <c r="E16" s="143"/>
      <c r="F16" s="143"/>
      <c r="G16" s="143"/>
      <c r="H16" s="143">
        <v>250000</v>
      </c>
      <c r="I16" s="143"/>
      <c r="J16" s="143"/>
      <c r="K16" s="143"/>
      <c r="L16" s="143"/>
      <c r="M16" s="143"/>
      <c r="N16" s="143"/>
      <c r="O16" s="137">
        <v>250000</v>
      </c>
      <c r="P16" s="134"/>
      <c r="Q16" s="140"/>
      <c r="S16" s="90"/>
    </row>
    <row r="17" spans="1:19">
      <c r="A17" s="141" t="s">
        <v>225</v>
      </c>
      <c r="B17" s="142" t="s">
        <v>226</v>
      </c>
      <c r="C17" s="143">
        <v>137775</v>
      </c>
      <c r="D17" s="143">
        <v>137775</v>
      </c>
      <c r="E17" s="143">
        <v>137775</v>
      </c>
      <c r="F17" s="143">
        <v>137775</v>
      </c>
      <c r="G17" s="143">
        <v>137775</v>
      </c>
      <c r="H17" s="143">
        <v>137775</v>
      </c>
      <c r="I17" s="143">
        <v>137775</v>
      </c>
      <c r="J17" s="143">
        <v>137775</v>
      </c>
      <c r="K17" s="143">
        <v>137775</v>
      </c>
      <c r="L17" s="143">
        <v>137775</v>
      </c>
      <c r="M17" s="143">
        <v>137775</v>
      </c>
      <c r="N17" s="143">
        <v>137775</v>
      </c>
      <c r="O17" s="137">
        <v>1653300</v>
      </c>
      <c r="P17" s="134"/>
      <c r="Q17" s="140"/>
      <c r="S17" s="90"/>
    </row>
    <row r="18" spans="1:19" s="182" customFormat="1">
      <c r="A18" s="176" t="s">
        <v>257</v>
      </c>
      <c r="B18" s="177" t="s">
        <v>47</v>
      </c>
      <c r="C18" s="178">
        <f>SUM(C14:C17)</f>
        <v>264061</v>
      </c>
      <c r="D18" s="178">
        <f t="shared" ref="D18:N18" si="3">SUM(D14:D17)</f>
        <v>264061</v>
      </c>
      <c r="E18" s="178">
        <f t="shared" si="3"/>
        <v>264061</v>
      </c>
      <c r="F18" s="178">
        <f t="shared" si="3"/>
        <v>314061</v>
      </c>
      <c r="G18" s="178">
        <f t="shared" si="3"/>
        <v>766060</v>
      </c>
      <c r="H18" s="178">
        <f t="shared" si="3"/>
        <v>964061</v>
      </c>
      <c r="I18" s="178">
        <f t="shared" si="3"/>
        <v>362761</v>
      </c>
      <c r="J18" s="178">
        <f t="shared" si="3"/>
        <v>264061</v>
      </c>
      <c r="K18" s="178">
        <f t="shared" si="3"/>
        <v>289061</v>
      </c>
      <c r="L18" s="178">
        <f t="shared" si="3"/>
        <v>264061</v>
      </c>
      <c r="M18" s="178">
        <f t="shared" si="3"/>
        <v>264060</v>
      </c>
      <c r="N18" s="178">
        <f t="shared" si="3"/>
        <v>264061</v>
      </c>
      <c r="O18" s="179">
        <v>4544430</v>
      </c>
      <c r="P18" s="180"/>
      <c r="Q18" s="140"/>
      <c r="S18" s="90"/>
    </row>
    <row r="19" spans="1:19">
      <c r="A19" s="141" t="s">
        <v>227</v>
      </c>
      <c r="B19" s="142" t="s">
        <v>228</v>
      </c>
      <c r="C19" s="143">
        <v>103324</v>
      </c>
      <c r="D19" s="143">
        <v>103324</v>
      </c>
      <c r="E19" s="143">
        <v>103324</v>
      </c>
      <c r="F19" s="143">
        <v>103324</v>
      </c>
      <c r="G19" s="143">
        <v>103324</v>
      </c>
      <c r="H19" s="143">
        <v>103324</v>
      </c>
      <c r="I19" s="143">
        <v>103324</v>
      </c>
      <c r="J19" s="143">
        <v>103327</v>
      </c>
      <c r="K19" s="143">
        <v>103324</v>
      </c>
      <c r="L19" s="143">
        <v>103324</v>
      </c>
      <c r="M19" s="143">
        <v>103328</v>
      </c>
      <c r="N19" s="143">
        <v>103324</v>
      </c>
      <c r="O19" s="137">
        <v>1239895</v>
      </c>
      <c r="P19" s="134"/>
      <c r="Q19" s="140"/>
      <c r="S19" s="90"/>
    </row>
    <row r="20" spans="1:19">
      <c r="A20" s="141" t="s">
        <v>229</v>
      </c>
      <c r="B20" s="142" t="s">
        <v>230</v>
      </c>
      <c r="C20" s="143"/>
      <c r="D20" s="143"/>
      <c r="E20" s="143">
        <v>24000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37">
        <v>24000</v>
      </c>
      <c r="P20" s="134"/>
      <c r="Q20" s="140"/>
      <c r="S20" s="90"/>
    </row>
    <row r="21" spans="1:19">
      <c r="A21" s="101" t="s">
        <v>231</v>
      </c>
      <c r="B21" s="101" t="s">
        <v>232</v>
      </c>
      <c r="C21" s="100"/>
      <c r="D21" s="100"/>
      <c r="E21" s="100"/>
      <c r="F21" s="101">
        <v>94260</v>
      </c>
      <c r="G21" s="100"/>
      <c r="H21" s="100"/>
      <c r="I21" s="100"/>
      <c r="J21" s="100"/>
      <c r="K21" s="100"/>
      <c r="L21" s="100"/>
      <c r="M21" s="100"/>
      <c r="N21" s="100"/>
      <c r="O21" s="137">
        <v>94260</v>
      </c>
      <c r="Q21" s="140"/>
      <c r="S21" s="90"/>
    </row>
    <row r="22" spans="1:19" s="187" customFormat="1">
      <c r="A22" s="184" t="s">
        <v>258</v>
      </c>
      <c r="B22" s="184" t="s">
        <v>49</v>
      </c>
      <c r="C22" s="186">
        <f>SUM(C19:C21)</f>
        <v>103324</v>
      </c>
      <c r="D22" s="186">
        <f t="shared" ref="D22:N22" si="4">SUM(D19:D21)</f>
        <v>103324</v>
      </c>
      <c r="E22" s="186">
        <f>SUM(E19:E21)</f>
        <v>127324</v>
      </c>
      <c r="F22" s="186">
        <f t="shared" si="4"/>
        <v>197584</v>
      </c>
      <c r="G22" s="186">
        <f t="shared" si="4"/>
        <v>103324</v>
      </c>
      <c r="H22" s="186">
        <f t="shared" si="4"/>
        <v>103324</v>
      </c>
      <c r="I22" s="186">
        <f t="shared" si="4"/>
        <v>103324</v>
      </c>
      <c r="J22" s="186">
        <f t="shared" si="4"/>
        <v>103327</v>
      </c>
      <c r="K22" s="186">
        <f t="shared" si="4"/>
        <v>103324</v>
      </c>
      <c r="L22" s="186">
        <f t="shared" si="4"/>
        <v>103324</v>
      </c>
      <c r="M22" s="186">
        <f t="shared" si="4"/>
        <v>103328</v>
      </c>
      <c r="N22" s="186">
        <f t="shared" si="4"/>
        <v>103324</v>
      </c>
      <c r="O22" s="185">
        <f>SUM(C22:N22)</f>
        <v>1358155</v>
      </c>
      <c r="Q22" s="140"/>
      <c r="S22" s="90"/>
    </row>
    <row r="23" spans="1:19">
      <c r="A23" s="150" t="s">
        <v>50</v>
      </c>
      <c r="B23" s="148" t="s">
        <v>51</v>
      </c>
      <c r="C23" s="149">
        <f>SUM(C12+C13+C18+C22)</f>
        <v>488102</v>
      </c>
      <c r="D23" s="149">
        <f t="shared" ref="D23:N23" si="5">SUM(D12+D13+D18+D22)</f>
        <v>488102</v>
      </c>
      <c r="E23" s="149">
        <f t="shared" si="5"/>
        <v>512102</v>
      </c>
      <c r="F23" s="149">
        <f t="shared" si="5"/>
        <v>632362</v>
      </c>
      <c r="G23" s="149">
        <f t="shared" si="5"/>
        <v>990101</v>
      </c>
      <c r="H23" s="149">
        <f t="shared" si="5"/>
        <v>1188102</v>
      </c>
      <c r="I23" s="149">
        <f t="shared" si="5"/>
        <v>586802</v>
      </c>
      <c r="J23" s="149">
        <f t="shared" si="5"/>
        <v>488105</v>
      </c>
      <c r="K23" s="149">
        <f t="shared" si="5"/>
        <v>513102</v>
      </c>
      <c r="L23" s="149">
        <f t="shared" si="5"/>
        <v>488097</v>
      </c>
      <c r="M23" s="149">
        <f t="shared" si="5"/>
        <v>488105</v>
      </c>
      <c r="N23" s="149">
        <f t="shared" si="5"/>
        <v>488102</v>
      </c>
      <c r="O23" s="138">
        <v>7351184</v>
      </c>
      <c r="P23" s="134"/>
      <c r="Q23" s="140"/>
      <c r="S23" s="90"/>
    </row>
    <row r="24" spans="1:19" s="191" customFormat="1">
      <c r="A24" s="48" t="s">
        <v>259</v>
      </c>
      <c r="B24" s="39" t="s">
        <v>89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>
        <v>6000</v>
      </c>
      <c r="N24" s="54"/>
      <c r="O24" s="190">
        <v>6000</v>
      </c>
      <c r="P24" s="188"/>
      <c r="Q24" s="189"/>
      <c r="S24" s="90"/>
    </row>
    <row r="25" spans="1:19">
      <c r="A25" s="151" t="s">
        <v>52</v>
      </c>
      <c r="B25" s="142" t="s">
        <v>53</v>
      </c>
      <c r="C25" s="143"/>
      <c r="D25" s="143"/>
      <c r="E25" s="143"/>
      <c r="F25" s="143"/>
      <c r="G25" s="143"/>
      <c r="H25" s="143"/>
      <c r="I25" s="143">
        <v>236000</v>
      </c>
      <c r="J25" s="143"/>
      <c r="K25" s="143"/>
      <c r="L25" s="143"/>
      <c r="M25" s="143"/>
      <c r="N25" s="143">
        <v>1200000</v>
      </c>
      <c r="O25" s="137">
        <v>1436000</v>
      </c>
      <c r="P25" s="134"/>
      <c r="Q25" s="140"/>
      <c r="S25" s="90"/>
    </row>
    <row r="26" spans="1:19">
      <c r="A26" s="152" t="s">
        <v>54</v>
      </c>
      <c r="B26" s="148" t="s">
        <v>55</v>
      </c>
      <c r="C26" s="149">
        <f>SUM(C24:C25)</f>
        <v>0</v>
      </c>
      <c r="D26" s="149">
        <f t="shared" ref="D26:N26" si="6">SUM(D24:D25)</f>
        <v>0</v>
      </c>
      <c r="E26" s="149">
        <f t="shared" si="6"/>
        <v>0</v>
      </c>
      <c r="F26" s="149">
        <f t="shared" si="6"/>
        <v>0</v>
      </c>
      <c r="G26" s="149">
        <f t="shared" si="6"/>
        <v>0</v>
      </c>
      <c r="H26" s="149">
        <f t="shared" si="6"/>
        <v>0</v>
      </c>
      <c r="I26" s="149">
        <f t="shared" si="6"/>
        <v>236000</v>
      </c>
      <c r="J26" s="149">
        <f t="shared" si="6"/>
        <v>0</v>
      </c>
      <c r="K26" s="149">
        <f t="shared" si="6"/>
        <v>0</v>
      </c>
      <c r="L26" s="149">
        <f t="shared" si="6"/>
        <v>0</v>
      </c>
      <c r="M26" s="149">
        <f t="shared" si="6"/>
        <v>6000</v>
      </c>
      <c r="N26" s="149">
        <f t="shared" si="6"/>
        <v>1200000</v>
      </c>
      <c r="O26" s="138">
        <v>1442000</v>
      </c>
      <c r="P26" s="134"/>
      <c r="Q26" s="140"/>
      <c r="S26" s="90"/>
    </row>
    <row r="27" spans="1:19">
      <c r="A27" s="153" t="s">
        <v>233</v>
      </c>
      <c r="B27" s="142" t="s">
        <v>90</v>
      </c>
      <c r="C27" s="143"/>
      <c r="D27" s="143"/>
      <c r="E27" s="143">
        <v>491039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37">
        <v>491039</v>
      </c>
      <c r="P27" s="134"/>
      <c r="Q27" s="140"/>
      <c r="S27" s="90"/>
    </row>
    <row r="28" spans="1:19">
      <c r="A28" s="153" t="s">
        <v>57</v>
      </c>
      <c r="B28" s="142" t="s">
        <v>58</v>
      </c>
      <c r="C28" s="143"/>
      <c r="D28" s="143"/>
      <c r="E28" s="143">
        <v>53990</v>
      </c>
      <c r="F28" s="143"/>
      <c r="G28" s="143"/>
      <c r="H28" s="143"/>
      <c r="I28" s="143">
        <v>61280</v>
      </c>
      <c r="J28" s="143"/>
      <c r="K28" s="143">
        <v>95611</v>
      </c>
      <c r="L28" s="143"/>
      <c r="M28" s="143"/>
      <c r="N28" s="143">
        <v>53990</v>
      </c>
      <c r="O28" s="137">
        <v>264871</v>
      </c>
      <c r="P28" s="134"/>
      <c r="Q28" s="140"/>
      <c r="S28" s="90"/>
    </row>
    <row r="29" spans="1:19">
      <c r="A29" s="153" t="s">
        <v>59</v>
      </c>
      <c r="B29" s="142" t="s">
        <v>60</v>
      </c>
      <c r="C29" s="143"/>
      <c r="D29" s="143"/>
      <c r="E29" s="143">
        <v>50000</v>
      </c>
      <c r="F29" s="143"/>
      <c r="G29" s="143"/>
      <c r="H29" s="143"/>
      <c r="I29" s="143">
        <v>100000</v>
      </c>
      <c r="J29" s="143"/>
      <c r="K29" s="143">
        <v>75000</v>
      </c>
      <c r="L29" s="143"/>
      <c r="M29" s="143"/>
      <c r="N29" s="143">
        <v>50000</v>
      </c>
      <c r="O29" s="137">
        <v>275000</v>
      </c>
      <c r="P29" s="134"/>
      <c r="Q29" s="140"/>
      <c r="S29" s="90"/>
    </row>
    <row r="30" spans="1:19">
      <c r="A30" s="154" t="s">
        <v>61</v>
      </c>
      <c r="B30" s="142" t="s">
        <v>62</v>
      </c>
      <c r="C30" s="143"/>
      <c r="D30" s="143"/>
      <c r="E30" s="143"/>
      <c r="F30" s="143"/>
      <c r="G30" s="143">
        <v>526103</v>
      </c>
      <c r="H30" s="143"/>
      <c r="I30" s="143"/>
      <c r="J30" s="143"/>
      <c r="K30" s="143"/>
      <c r="L30" s="143"/>
      <c r="M30" s="143"/>
      <c r="N30" s="143"/>
      <c r="O30" s="137">
        <v>2913701</v>
      </c>
      <c r="P30" s="134"/>
      <c r="Q30" s="140"/>
      <c r="S30" s="90"/>
    </row>
    <row r="31" spans="1:19">
      <c r="A31" s="152" t="s">
        <v>63</v>
      </c>
      <c r="B31" s="148" t="s">
        <v>64</v>
      </c>
      <c r="C31" s="149">
        <f>SUM(C27:C30)</f>
        <v>0</v>
      </c>
      <c r="D31" s="149">
        <f t="shared" ref="D31:N31" si="7">SUM(D27:D30)</f>
        <v>0</v>
      </c>
      <c r="E31" s="149">
        <f t="shared" si="7"/>
        <v>595029</v>
      </c>
      <c r="F31" s="149">
        <f t="shared" si="7"/>
        <v>0</v>
      </c>
      <c r="G31" s="149">
        <f t="shared" si="7"/>
        <v>526103</v>
      </c>
      <c r="H31" s="149">
        <f t="shared" si="7"/>
        <v>0</v>
      </c>
      <c r="I31" s="149">
        <f t="shared" si="7"/>
        <v>161280</v>
      </c>
      <c r="J31" s="149">
        <f t="shared" si="7"/>
        <v>0</v>
      </c>
      <c r="K31" s="149">
        <f t="shared" si="7"/>
        <v>170611</v>
      </c>
      <c r="L31" s="149">
        <f t="shared" si="7"/>
        <v>0</v>
      </c>
      <c r="M31" s="149">
        <f t="shared" si="7"/>
        <v>0</v>
      </c>
      <c r="N31" s="149">
        <f t="shared" si="7"/>
        <v>103990</v>
      </c>
      <c r="O31" s="138">
        <v>1557013</v>
      </c>
      <c r="P31" s="134"/>
      <c r="Q31" s="140"/>
      <c r="S31" s="90"/>
    </row>
    <row r="32" spans="1:19">
      <c r="A32" s="155" t="s">
        <v>65</v>
      </c>
      <c r="B32" s="33"/>
      <c r="C32" s="156">
        <f>SUM(C10+C11+C23+C26+C31)</f>
        <v>806899</v>
      </c>
      <c r="D32" s="156">
        <f t="shared" ref="D32:N32" si="8">SUM(D10+D11+D23+D26+D31)</f>
        <v>757627</v>
      </c>
      <c r="E32" s="156">
        <f t="shared" si="8"/>
        <v>1376656</v>
      </c>
      <c r="F32" s="156">
        <f t="shared" si="8"/>
        <v>1029139</v>
      </c>
      <c r="G32" s="156">
        <f t="shared" si="8"/>
        <v>1912981</v>
      </c>
      <c r="H32" s="156">
        <f t="shared" si="8"/>
        <v>1584879</v>
      </c>
      <c r="I32" s="156">
        <f t="shared" si="8"/>
        <v>1390859</v>
      </c>
      <c r="J32" s="156">
        <f t="shared" si="8"/>
        <v>884882</v>
      </c>
      <c r="K32" s="156">
        <f t="shared" si="8"/>
        <v>1080490</v>
      </c>
      <c r="L32" s="156">
        <f t="shared" si="8"/>
        <v>884874</v>
      </c>
      <c r="M32" s="156">
        <f t="shared" si="8"/>
        <v>890880</v>
      </c>
      <c r="N32" s="156">
        <f t="shared" si="8"/>
        <v>2188867</v>
      </c>
      <c r="O32" s="138">
        <v>14184662</v>
      </c>
      <c r="P32" s="134"/>
      <c r="Q32" s="140"/>
      <c r="S32" s="90"/>
    </row>
    <row r="33" spans="1:19" s="107" customFormat="1">
      <c r="A33" s="192" t="s">
        <v>66</v>
      </c>
      <c r="B33" s="39" t="s">
        <v>67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>
        <v>948721</v>
      </c>
      <c r="O33" s="137">
        <v>948721</v>
      </c>
      <c r="P33" s="134"/>
      <c r="Q33" s="140"/>
      <c r="S33" s="90"/>
    </row>
    <row r="34" spans="1:19">
      <c r="A34" s="157" t="s">
        <v>234</v>
      </c>
      <c r="B34" s="142" t="s">
        <v>69</v>
      </c>
      <c r="C34" s="143"/>
      <c r="D34" s="143"/>
      <c r="E34" s="143"/>
      <c r="F34" s="143"/>
      <c r="G34" s="143">
        <v>400000</v>
      </c>
      <c r="H34" s="143"/>
      <c r="I34" s="143"/>
      <c r="J34" s="143"/>
      <c r="K34" s="143"/>
      <c r="L34" s="143"/>
      <c r="M34" s="143"/>
      <c r="N34" s="143"/>
      <c r="O34" s="137">
        <v>400000</v>
      </c>
      <c r="P34" s="134"/>
      <c r="Q34" s="140"/>
      <c r="S34" s="90"/>
    </row>
    <row r="35" spans="1:19">
      <c r="A35" s="157" t="s">
        <v>70</v>
      </c>
      <c r="B35" s="142" t="s">
        <v>71</v>
      </c>
      <c r="C35" s="143"/>
      <c r="D35" s="143"/>
      <c r="E35" s="143"/>
      <c r="F35" s="143"/>
      <c r="G35" s="143">
        <v>108000</v>
      </c>
      <c r="H35" s="143"/>
      <c r="I35" s="143"/>
      <c r="J35" s="143"/>
      <c r="K35" s="143"/>
      <c r="L35" s="143"/>
      <c r="M35" s="143"/>
      <c r="N35" s="143">
        <v>256155</v>
      </c>
      <c r="O35" s="137">
        <v>364155</v>
      </c>
      <c r="P35" s="134"/>
      <c r="Q35" s="140"/>
      <c r="S35" s="90"/>
    </row>
    <row r="36" spans="1:19">
      <c r="A36" s="158" t="s">
        <v>72</v>
      </c>
      <c r="B36" s="148" t="s">
        <v>73</v>
      </c>
      <c r="C36" s="149">
        <f>SUM(C33:C35)</f>
        <v>0</v>
      </c>
      <c r="D36" s="149">
        <f t="shared" ref="D36:N36" si="9">SUM(D33:D35)</f>
        <v>0</v>
      </c>
      <c r="E36" s="149">
        <f t="shared" si="9"/>
        <v>0</v>
      </c>
      <c r="F36" s="149">
        <f t="shared" si="9"/>
        <v>0</v>
      </c>
      <c r="G36" s="149">
        <f t="shared" si="9"/>
        <v>508000</v>
      </c>
      <c r="H36" s="149">
        <f t="shared" si="9"/>
        <v>0</v>
      </c>
      <c r="I36" s="149">
        <f t="shared" si="9"/>
        <v>0</v>
      </c>
      <c r="J36" s="149">
        <f t="shared" si="9"/>
        <v>0</v>
      </c>
      <c r="K36" s="149">
        <f t="shared" si="9"/>
        <v>0</v>
      </c>
      <c r="L36" s="149">
        <f t="shared" si="9"/>
        <v>0</v>
      </c>
      <c r="M36" s="149">
        <f t="shared" si="9"/>
        <v>0</v>
      </c>
      <c r="N36" s="149">
        <f t="shared" si="9"/>
        <v>1204876</v>
      </c>
      <c r="O36" s="138">
        <v>1712876</v>
      </c>
      <c r="P36" s="134"/>
      <c r="Q36" s="140"/>
      <c r="S36" s="90"/>
    </row>
    <row r="37" spans="1:19">
      <c r="A37" s="151" t="s">
        <v>235</v>
      </c>
      <c r="B37" s="142" t="s">
        <v>75</v>
      </c>
      <c r="C37" s="143"/>
      <c r="D37" s="143"/>
      <c r="E37" s="143"/>
      <c r="F37" s="143"/>
      <c r="G37" s="143">
        <v>16048504</v>
      </c>
      <c r="H37" s="143"/>
      <c r="I37" s="143"/>
      <c r="J37" s="143">
        <v>0</v>
      </c>
      <c r="K37" s="143"/>
      <c r="L37" s="143"/>
      <c r="M37" s="143"/>
      <c r="N37" s="143"/>
      <c r="O37" s="137">
        <v>16048504</v>
      </c>
      <c r="P37" s="134"/>
      <c r="Q37" s="140"/>
      <c r="S37" s="90"/>
    </row>
    <row r="38" spans="1:19">
      <c r="A38" s="151" t="s">
        <v>260</v>
      </c>
      <c r="B38" s="142" t="s">
        <v>261</v>
      </c>
      <c r="C38" s="143"/>
      <c r="D38" s="143"/>
      <c r="E38" s="143"/>
      <c r="F38" s="143"/>
      <c r="G38" s="143"/>
      <c r="H38" s="143"/>
      <c r="I38" s="143">
        <v>12202</v>
      </c>
      <c r="J38" s="143"/>
      <c r="K38" s="143"/>
      <c r="L38" s="143"/>
      <c r="M38" s="143"/>
      <c r="N38" s="143"/>
      <c r="O38" s="137">
        <v>12202</v>
      </c>
      <c r="P38" s="134"/>
      <c r="Q38" s="140"/>
      <c r="S38" s="90"/>
    </row>
    <row r="39" spans="1:19">
      <c r="A39" s="151" t="s">
        <v>78</v>
      </c>
      <c r="B39" s="142" t="s">
        <v>79</v>
      </c>
      <c r="C39" s="143"/>
      <c r="D39" s="143"/>
      <c r="E39" s="143"/>
      <c r="F39" s="143"/>
      <c r="G39" s="143">
        <v>4477228</v>
      </c>
      <c r="H39" s="143"/>
      <c r="I39" s="143"/>
      <c r="J39" s="143"/>
      <c r="K39" s="143"/>
      <c r="L39" s="143"/>
      <c r="M39" s="143"/>
      <c r="N39" s="143"/>
      <c r="O39" s="137">
        <v>4477228</v>
      </c>
      <c r="P39" s="134"/>
      <c r="Q39" s="140"/>
      <c r="S39" s="90"/>
    </row>
    <row r="40" spans="1:19">
      <c r="A40" s="152" t="s">
        <v>80</v>
      </c>
      <c r="B40" s="148" t="s">
        <v>81</v>
      </c>
      <c r="C40" s="149">
        <f>SUM(C37:C39)</f>
        <v>0</v>
      </c>
      <c r="D40" s="149">
        <f t="shared" ref="D40:N40" si="10">SUM(D37:D39)</f>
        <v>0</v>
      </c>
      <c r="E40" s="149">
        <f t="shared" si="10"/>
        <v>0</v>
      </c>
      <c r="F40" s="149">
        <f t="shared" si="10"/>
        <v>0</v>
      </c>
      <c r="G40" s="149">
        <f t="shared" si="10"/>
        <v>20525732</v>
      </c>
      <c r="H40" s="149">
        <f t="shared" si="10"/>
        <v>0</v>
      </c>
      <c r="I40" s="149">
        <f t="shared" si="10"/>
        <v>12202</v>
      </c>
      <c r="J40" s="149">
        <f t="shared" si="10"/>
        <v>0</v>
      </c>
      <c r="K40" s="149">
        <f t="shared" si="10"/>
        <v>0</v>
      </c>
      <c r="L40" s="149">
        <f t="shared" si="10"/>
        <v>0</v>
      </c>
      <c r="M40" s="149">
        <f t="shared" si="10"/>
        <v>0</v>
      </c>
      <c r="N40" s="149">
        <f t="shared" si="10"/>
        <v>0</v>
      </c>
      <c r="O40" s="138">
        <v>20537934</v>
      </c>
      <c r="P40" s="134"/>
      <c r="Q40" s="140"/>
      <c r="S40" s="90"/>
    </row>
    <row r="41" spans="1:19" s="191" customFormat="1">
      <c r="A41" s="170" t="s">
        <v>262</v>
      </c>
      <c r="B41" s="39" t="s">
        <v>92</v>
      </c>
      <c r="C41" s="54"/>
      <c r="D41" s="54"/>
      <c r="E41" s="54"/>
      <c r="F41" s="54">
        <v>200000</v>
      </c>
      <c r="G41" s="54"/>
      <c r="H41" s="54"/>
      <c r="I41" s="54"/>
      <c r="J41" s="54"/>
      <c r="K41" s="54"/>
      <c r="L41" s="54"/>
      <c r="M41" s="54"/>
      <c r="N41" s="54"/>
      <c r="O41" s="190">
        <v>200000</v>
      </c>
      <c r="P41" s="188"/>
      <c r="Q41" s="189"/>
      <c r="S41" s="90"/>
    </row>
    <row r="42" spans="1:19">
      <c r="A42" s="155" t="s">
        <v>82</v>
      </c>
      <c r="B42" s="33"/>
      <c r="C42" s="156">
        <f>SUM(C36+C40+C41)</f>
        <v>0</v>
      </c>
      <c r="D42" s="156">
        <f t="shared" ref="D42:N42" si="11">SUM(D36+D40+D41)</f>
        <v>0</v>
      </c>
      <c r="E42" s="156">
        <f t="shared" si="11"/>
        <v>0</v>
      </c>
      <c r="F42" s="156">
        <f t="shared" si="11"/>
        <v>200000</v>
      </c>
      <c r="G42" s="156">
        <f t="shared" si="11"/>
        <v>21033732</v>
      </c>
      <c r="H42" s="156">
        <f t="shared" si="11"/>
        <v>0</v>
      </c>
      <c r="I42" s="156">
        <f t="shared" si="11"/>
        <v>12202</v>
      </c>
      <c r="J42" s="156">
        <f t="shared" si="11"/>
        <v>0</v>
      </c>
      <c r="K42" s="156">
        <f t="shared" si="11"/>
        <v>0</v>
      </c>
      <c r="L42" s="156">
        <f t="shared" si="11"/>
        <v>0</v>
      </c>
      <c r="M42" s="156">
        <f t="shared" si="11"/>
        <v>0</v>
      </c>
      <c r="N42" s="156">
        <f t="shared" si="11"/>
        <v>1204876</v>
      </c>
      <c r="O42" s="138">
        <v>22450810</v>
      </c>
      <c r="P42" s="134"/>
      <c r="Q42" s="140"/>
      <c r="S42" s="90"/>
    </row>
    <row r="43" spans="1:19">
      <c r="A43" s="159" t="s">
        <v>85</v>
      </c>
      <c r="B43" s="65" t="s">
        <v>86</v>
      </c>
      <c r="C43" s="160">
        <v>532581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38">
        <v>532581</v>
      </c>
      <c r="P43" s="134"/>
      <c r="Q43" s="140"/>
      <c r="S43" s="90"/>
    </row>
    <row r="44" spans="1:19">
      <c r="A44" s="161" t="s">
        <v>16</v>
      </c>
      <c r="B44" s="161"/>
      <c r="C44" s="160">
        <f>SUM(C32+C42+C43)</f>
        <v>1339480</v>
      </c>
      <c r="D44" s="160">
        <f t="shared" ref="D44:N44" si="12">SUM(D32+D42+D43)</f>
        <v>757627</v>
      </c>
      <c r="E44" s="160">
        <f t="shared" si="12"/>
        <v>1376656</v>
      </c>
      <c r="F44" s="160">
        <f t="shared" si="12"/>
        <v>1229139</v>
      </c>
      <c r="G44" s="160">
        <f t="shared" si="12"/>
        <v>22946713</v>
      </c>
      <c r="H44" s="160">
        <f t="shared" si="12"/>
        <v>1584879</v>
      </c>
      <c r="I44" s="160">
        <f t="shared" si="12"/>
        <v>1403061</v>
      </c>
      <c r="J44" s="160">
        <f t="shared" si="12"/>
        <v>884882</v>
      </c>
      <c r="K44" s="160">
        <f t="shared" si="12"/>
        <v>1080490</v>
      </c>
      <c r="L44" s="160">
        <f t="shared" si="12"/>
        <v>884874</v>
      </c>
      <c r="M44" s="160">
        <f t="shared" si="12"/>
        <v>890880</v>
      </c>
      <c r="N44" s="160">
        <f t="shared" si="12"/>
        <v>3393743</v>
      </c>
      <c r="O44" s="138">
        <f>SUM(C44:N44)</f>
        <v>37772424</v>
      </c>
      <c r="P44" s="134"/>
      <c r="Q44" s="140"/>
      <c r="S44" s="90"/>
    </row>
    <row r="45" spans="1:19">
      <c r="A45" s="162"/>
      <c r="B45" s="16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163"/>
      <c r="P45" s="45"/>
      <c r="Q45" s="164"/>
    </row>
    <row r="46" spans="1:19">
      <c r="A46" s="162"/>
      <c r="B46" s="162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163"/>
      <c r="P46" s="45"/>
      <c r="Q46" s="164"/>
    </row>
    <row r="47" spans="1:19">
      <c r="A47" s="162"/>
      <c r="B47" s="162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163"/>
      <c r="P47" s="45"/>
      <c r="Q47" s="164"/>
    </row>
    <row r="48" spans="1:19" ht="28.5">
      <c r="A48" s="130" t="s">
        <v>30</v>
      </c>
      <c r="B48" s="131" t="s">
        <v>236</v>
      </c>
      <c r="C48" s="132" t="s">
        <v>203</v>
      </c>
      <c r="D48" s="132" t="s">
        <v>204</v>
      </c>
      <c r="E48" s="132" t="s">
        <v>205</v>
      </c>
      <c r="F48" s="132" t="s">
        <v>206</v>
      </c>
      <c r="G48" s="132" t="s">
        <v>207</v>
      </c>
      <c r="H48" s="132" t="s">
        <v>208</v>
      </c>
      <c r="I48" s="132" t="s">
        <v>209</v>
      </c>
      <c r="J48" s="132" t="s">
        <v>210</v>
      </c>
      <c r="K48" s="132" t="s">
        <v>211</v>
      </c>
      <c r="L48" s="132" t="s">
        <v>212</v>
      </c>
      <c r="M48" s="132" t="s">
        <v>213</v>
      </c>
      <c r="N48" s="132" t="s">
        <v>214</v>
      </c>
      <c r="O48" s="133" t="s">
        <v>215</v>
      </c>
      <c r="P48" s="134"/>
      <c r="Q48" s="117"/>
    </row>
    <row r="49" spans="1:19">
      <c r="A49" s="157" t="s">
        <v>237</v>
      </c>
      <c r="B49" s="141" t="s">
        <v>98</v>
      </c>
      <c r="C49" s="137">
        <v>1121543</v>
      </c>
      <c r="D49" s="137">
        <v>1121543</v>
      </c>
      <c r="E49" s="137">
        <v>1121543</v>
      </c>
      <c r="F49" s="137">
        <v>1121543</v>
      </c>
      <c r="G49" s="137">
        <v>1121543</v>
      </c>
      <c r="H49" s="137">
        <v>1121543</v>
      </c>
      <c r="I49" s="137">
        <v>1121543</v>
      </c>
      <c r="J49" s="137">
        <v>1121543</v>
      </c>
      <c r="K49" s="137">
        <v>1121543</v>
      </c>
      <c r="L49" s="137">
        <v>1121543</v>
      </c>
      <c r="M49" s="137">
        <v>1121540</v>
      </c>
      <c r="N49" s="137">
        <v>1121543</v>
      </c>
      <c r="O49" s="137">
        <f>SUM(C49:N49)</f>
        <v>13458513</v>
      </c>
      <c r="P49" s="165"/>
      <c r="Q49" s="165"/>
      <c r="S49" s="90"/>
    </row>
    <row r="50" spans="1:19">
      <c r="A50" s="157" t="s">
        <v>238</v>
      </c>
      <c r="B50" s="141" t="s">
        <v>100</v>
      </c>
      <c r="C50" s="137"/>
      <c r="D50" s="137"/>
      <c r="E50" s="137">
        <v>102964</v>
      </c>
      <c r="F50" s="137">
        <v>102964</v>
      </c>
      <c r="G50" s="137">
        <v>102964</v>
      </c>
      <c r="H50" s="137">
        <v>102964</v>
      </c>
      <c r="I50" s="137">
        <v>102964</v>
      </c>
      <c r="J50" s="137">
        <v>102967</v>
      </c>
      <c r="K50" s="137">
        <v>102964</v>
      </c>
      <c r="L50" s="137">
        <v>102964</v>
      </c>
      <c r="M50" s="137">
        <v>102964</v>
      </c>
      <c r="N50" s="137">
        <v>102964</v>
      </c>
      <c r="O50" s="137">
        <v>1029643</v>
      </c>
      <c r="P50" s="165"/>
      <c r="Q50" s="165"/>
      <c r="S50" s="90"/>
    </row>
    <row r="51" spans="1:19">
      <c r="A51" s="150" t="s">
        <v>97</v>
      </c>
      <c r="B51" s="158" t="s">
        <v>98</v>
      </c>
      <c r="C51" s="149">
        <f>SUM(C49:C50)</f>
        <v>1121543</v>
      </c>
      <c r="D51" s="149">
        <f t="shared" ref="D51:N51" si="13">SUM(D49:D50)</f>
        <v>1121543</v>
      </c>
      <c r="E51" s="149">
        <f t="shared" si="13"/>
        <v>1224507</v>
      </c>
      <c r="F51" s="149">
        <f t="shared" si="13"/>
        <v>1224507</v>
      </c>
      <c r="G51" s="149">
        <f t="shared" si="13"/>
        <v>1224507</v>
      </c>
      <c r="H51" s="149">
        <f t="shared" si="13"/>
        <v>1224507</v>
      </c>
      <c r="I51" s="149">
        <f t="shared" si="13"/>
        <v>1224507</v>
      </c>
      <c r="J51" s="149">
        <f t="shared" si="13"/>
        <v>1224510</v>
      </c>
      <c r="K51" s="149">
        <f t="shared" si="13"/>
        <v>1224507</v>
      </c>
      <c r="L51" s="149">
        <f t="shared" si="13"/>
        <v>1224507</v>
      </c>
      <c r="M51" s="149">
        <f t="shared" si="13"/>
        <v>1224504</v>
      </c>
      <c r="N51" s="149">
        <f t="shared" si="13"/>
        <v>1224507</v>
      </c>
      <c r="O51" s="138">
        <v>14488156</v>
      </c>
      <c r="P51" s="165"/>
      <c r="Q51" s="165"/>
      <c r="S51" s="90"/>
    </row>
    <row r="52" spans="1:19">
      <c r="A52" s="141" t="s">
        <v>103</v>
      </c>
      <c r="B52" s="157" t="s">
        <v>104</v>
      </c>
      <c r="C52" s="143"/>
      <c r="D52" s="143"/>
      <c r="E52" s="143">
        <v>265000</v>
      </c>
      <c r="F52" s="143"/>
      <c r="G52" s="143"/>
      <c r="H52" s="143"/>
      <c r="I52" s="143"/>
      <c r="J52" s="143"/>
      <c r="K52" s="143">
        <v>260000</v>
      </c>
      <c r="L52" s="143"/>
      <c r="M52" s="143"/>
      <c r="N52" s="143"/>
      <c r="O52" s="137">
        <v>525000</v>
      </c>
      <c r="P52" s="165"/>
      <c r="Q52" s="165"/>
      <c r="S52" s="90"/>
    </row>
    <row r="53" spans="1:19">
      <c r="A53" s="141" t="s">
        <v>239</v>
      </c>
      <c r="B53" s="157" t="s">
        <v>240</v>
      </c>
      <c r="C53" s="143"/>
      <c r="D53" s="143"/>
      <c r="E53" s="143">
        <v>275000</v>
      </c>
      <c r="F53" s="143"/>
      <c r="G53" s="143"/>
      <c r="H53" s="143"/>
      <c r="I53" s="143"/>
      <c r="J53" s="143"/>
      <c r="K53" s="143">
        <v>275000</v>
      </c>
      <c r="L53" s="143"/>
      <c r="M53" s="143"/>
      <c r="N53" s="143"/>
      <c r="O53" s="137">
        <v>550000</v>
      </c>
      <c r="P53" s="165"/>
      <c r="Q53" s="165"/>
      <c r="S53" s="90"/>
    </row>
    <row r="54" spans="1:19">
      <c r="A54" s="150" t="s">
        <v>109</v>
      </c>
      <c r="B54" s="158" t="s">
        <v>110</v>
      </c>
      <c r="C54" s="149">
        <v>0</v>
      </c>
      <c r="D54" s="149">
        <v>0</v>
      </c>
      <c r="E54" s="149">
        <v>540000</v>
      </c>
      <c r="F54" s="149">
        <v>0</v>
      </c>
      <c r="G54" s="149">
        <v>0</v>
      </c>
      <c r="H54" s="149">
        <v>0</v>
      </c>
      <c r="I54" s="149">
        <v>0</v>
      </c>
      <c r="J54" s="149">
        <v>0</v>
      </c>
      <c r="K54" s="149">
        <v>535000</v>
      </c>
      <c r="L54" s="149">
        <v>0</v>
      </c>
      <c r="M54" s="149">
        <v>0</v>
      </c>
      <c r="N54" s="149">
        <v>0</v>
      </c>
      <c r="O54" s="138">
        <f>SUM(C54:N54)</f>
        <v>1075000</v>
      </c>
      <c r="P54" s="165"/>
      <c r="Q54" s="165"/>
      <c r="S54" s="90"/>
    </row>
    <row r="55" spans="1:19">
      <c r="A55" s="151" t="s">
        <v>111</v>
      </c>
      <c r="B55" s="157" t="s">
        <v>112</v>
      </c>
      <c r="C55" s="143">
        <v>37795</v>
      </c>
      <c r="D55" s="143">
        <v>37795</v>
      </c>
      <c r="E55" s="143">
        <v>37795</v>
      </c>
      <c r="F55" s="143">
        <v>37795</v>
      </c>
      <c r="G55" s="143">
        <v>37795</v>
      </c>
      <c r="H55" s="143">
        <v>37795</v>
      </c>
      <c r="I55" s="143">
        <v>37795</v>
      </c>
      <c r="J55" s="143">
        <v>37795</v>
      </c>
      <c r="K55" s="143">
        <v>37795</v>
      </c>
      <c r="L55" s="143">
        <v>37795</v>
      </c>
      <c r="M55" s="143">
        <v>37795</v>
      </c>
      <c r="N55" s="143">
        <v>37795</v>
      </c>
      <c r="O55" s="137">
        <v>453540</v>
      </c>
      <c r="P55" s="165"/>
      <c r="Q55" s="165"/>
      <c r="S55" s="90"/>
    </row>
    <row r="56" spans="1:19">
      <c r="A56" s="151" t="s">
        <v>113</v>
      </c>
      <c r="B56" s="157" t="s">
        <v>114</v>
      </c>
      <c r="C56" s="143">
        <v>8766</v>
      </c>
      <c r="D56" s="143">
        <v>8766</v>
      </c>
      <c r="E56" s="143">
        <v>8766</v>
      </c>
      <c r="F56" s="143">
        <v>8766</v>
      </c>
      <c r="G56" s="143">
        <v>8764</v>
      </c>
      <c r="H56" s="143">
        <v>8766</v>
      </c>
      <c r="I56" s="143">
        <v>8766</v>
      </c>
      <c r="J56" s="143">
        <v>8766</v>
      </c>
      <c r="K56" s="143">
        <v>8766</v>
      </c>
      <c r="L56" s="143">
        <v>8766</v>
      </c>
      <c r="M56" s="143">
        <v>8766</v>
      </c>
      <c r="N56" s="143">
        <v>8766</v>
      </c>
      <c r="O56" s="137">
        <v>105190</v>
      </c>
      <c r="P56" s="165"/>
      <c r="Q56" s="165"/>
      <c r="S56" s="90"/>
    </row>
    <row r="57" spans="1:19">
      <c r="A57" s="151" t="s">
        <v>115</v>
      </c>
      <c r="B57" s="157" t="s">
        <v>116</v>
      </c>
      <c r="C57" s="143">
        <v>5833</v>
      </c>
      <c r="D57" s="143">
        <v>5833</v>
      </c>
      <c r="E57" s="143">
        <v>5833</v>
      </c>
      <c r="F57" s="143">
        <v>5833</v>
      </c>
      <c r="G57" s="143">
        <v>5833</v>
      </c>
      <c r="H57" s="143">
        <v>5833</v>
      </c>
      <c r="I57" s="143">
        <v>5833</v>
      </c>
      <c r="J57" s="143">
        <v>5833</v>
      </c>
      <c r="K57" s="143">
        <v>5833</v>
      </c>
      <c r="L57" s="143">
        <v>5833</v>
      </c>
      <c r="M57" s="143">
        <v>5833</v>
      </c>
      <c r="N57" s="143">
        <v>5837</v>
      </c>
      <c r="O57" s="137">
        <v>70000</v>
      </c>
      <c r="P57" s="165"/>
      <c r="Q57" s="165"/>
      <c r="S57" s="90"/>
    </row>
    <row r="58" spans="1:19">
      <c r="A58" s="152" t="s">
        <v>119</v>
      </c>
      <c r="B58" s="158" t="s">
        <v>120</v>
      </c>
      <c r="C58" s="149">
        <f>SUM(C55:C57)</f>
        <v>52394</v>
      </c>
      <c r="D58" s="149">
        <v>52394</v>
      </c>
      <c r="E58" s="149">
        <v>52394</v>
      </c>
      <c r="F58" s="149">
        <v>52394</v>
      </c>
      <c r="G58" s="149">
        <v>52392</v>
      </c>
      <c r="H58" s="149">
        <v>52394</v>
      </c>
      <c r="I58" s="149">
        <v>52394</v>
      </c>
      <c r="J58" s="149">
        <v>52394</v>
      </c>
      <c r="K58" s="149">
        <v>52394</v>
      </c>
      <c r="L58" s="149">
        <v>52394</v>
      </c>
      <c r="M58" s="149">
        <v>52394</v>
      </c>
      <c r="N58" s="149">
        <v>52398</v>
      </c>
      <c r="O58" s="138">
        <f>SUM(C58:N58)</f>
        <v>628730</v>
      </c>
      <c r="P58" s="165"/>
      <c r="Q58" s="165"/>
      <c r="R58" s="167"/>
      <c r="S58" s="90"/>
    </row>
    <row r="59" spans="1:19">
      <c r="A59" s="151" t="s">
        <v>241</v>
      </c>
      <c r="B59" s="157" t="s">
        <v>242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>
        <v>81000</v>
      </c>
      <c r="N59" s="143"/>
      <c r="O59" s="138">
        <f>SUM(C59:N59)</f>
        <v>81000</v>
      </c>
      <c r="P59" s="165"/>
      <c r="Q59" s="165"/>
      <c r="S59" s="90"/>
    </row>
    <row r="60" spans="1:19">
      <c r="A60" s="144" t="s">
        <v>243</v>
      </c>
      <c r="B60" s="166" t="s">
        <v>130</v>
      </c>
      <c r="C60" s="146">
        <f>SUM(C59)</f>
        <v>0</v>
      </c>
      <c r="D60" s="146">
        <f t="shared" ref="D60:N60" si="14">SUM(D59)</f>
        <v>0</v>
      </c>
      <c r="E60" s="146">
        <f t="shared" si="14"/>
        <v>0</v>
      </c>
      <c r="F60" s="146">
        <f t="shared" si="14"/>
        <v>0</v>
      </c>
      <c r="G60" s="146">
        <f t="shared" si="14"/>
        <v>0</v>
      </c>
      <c r="H60" s="146">
        <f t="shared" si="14"/>
        <v>0</v>
      </c>
      <c r="I60" s="146">
        <f t="shared" si="14"/>
        <v>0</v>
      </c>
      <c r="J60" s="146">
        <f t="shared" si="14"/>
        <v>0</v>
      </c>
      <c r="K60" s="146">
        <f t="shared" si="14"/>
        <v>0</v>
      </c>
      <c r="L60" s="146">
        <f t="shared" si="14"/>
        <v>0</v>
      </c>
      <c r="M60" s="146">
        <f t="shared" si="14"/>
        <v>81000</v>
      </c>
      <c r="N60" s="146">
        <f t="shared" si="14"/>
        <v>0</v>
      </c>
      <c r="O60" s="138">
        <f>SUM(C60:N60)</f>
        <v>81000</v>
      </c>
      <c r="P60" s="165"/>
      <c r="Q60" s="165"/>
      <c r="S60" s="90"/>
    </row>
    <row r="61" spans="1:19">
      <c r="A61" s="67" t="s">
        <v>244</v>
      </c>
      <c r="B61" s="70" t="s">
        <v>245</v>
      </c>
      <c r="C61" s="160">
        <f>SUM(C51+C54+C58+C60)</f>
        <v>1173937</v>
      </c>
      <c r="D61" s="160">
        <f t="shared" ref="D61:N61" si="15">SUM(D51+D54+D58+D60)</f>
        <v>1173937</v>
      </c>
      <c r="E61" s="160">
        <f t="shared" si="15"/>
        <v>1816901</v>
      </c>
      <c r="F61" s="160">
        <f t="shared" si="15"/>
        <v>1276901</v>
      </c>
      <c r="G61" s="160">
        <f t="shared" si="15"/>
        <v>1276899</v>
      </c>
      <c r="H61" s="160">
        <f t="shared" si="15"/>
        <v>1276901</v>
      </c>
      <c r="I61" s="160">
        <f t="shared" si="15"/>
        <v>1276901</v>
      </c>
      <c r="J61" s="160">
        <f t="shared" si="15"/>
        <v>1276904</v>
      </c>
      <c r="K61" s="160">
        <f t="shared" si="15"/>
        <v>1811901</v>
      </c>
      <c r="L61" s="160">
        <f t="shared" si="15"/>
        <v>1276901</v>
      </c>
      <c r="M61" s="160">
        <f t="shared" si="15"/>
        <v>1357898</v>
      </c>
      <c r="N61" s="160">
        <f t="shared" si="15"/>
        <v>1276905</v>
      </c>
      <c r="O61" s="138">
        <f>SUM(O51+O54+O58+O60)</f>
        <v>16272886</v>
      </c>
      <c r="P61" s="165"/>
      <c r="Q61" s="165"/>
      <c r="R61" s="168"/>
      <c r="S61" s="90"/>
    </row>
    <row r="62" spans="1:19">
      <c r="A62" s="101" t="s">
        <v>246</v>
      </c>
      <c r="B62" s="101" t="s">
        <v>247</v>
      </c>
      <c r="C62" s="160"/>
      <c r="D62" s="102"/>
      <c r="E62" s="102"/>
      <c r="F62" s="102"/>
      <c r="G62" s="102">
        <v>21499538</v>
      </c>
      <c r="H62" s="102"/>
      <c r="I62" s="102"/>
      <c r="J62" s="102"/>
      <c r="K62" s="102"/>
      <c r="L62" s="102"/>
      <c r="M62" s="102"/>
      <c r="N62" s="102"/>
      <c r="O62" s="138">
        <v>21499538</v>
      </c>
      <c r="P62" s="165"/>
      <c r="Q62" s="165"/>
      <c r="S62" s="90"/>
    </row>
    <row r="63" spans="1:19">
      <c r="A63" s="169" t="s">
        <v>248</v>
      </c>
      <c r="B63" s="48" t="s">
        <v>249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138">
        <v>0</v>
      </c>
      <c r="P63" s="165"/>
      <c r="Q63" s="165"/>
      <c r="R63" s="17"/>
      <c r="S63" s="90"/>
    </row>
    <row r="64" spans="1:19" ht="30">
      <c r="A64" s="170" t="s">
        <v>250</v>
      </c>
      <c r="B64" s="48" t="s">
        <v>251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138">
        <v>0</v>
      </c>
      <c r="P64" s="165"/>
      <c r="Q64" s="165"/>
      <c r="R64" s="17"/>
      <c r="S64" s="90"/>
    </row>
    <row r="65" spans="1:19">
      <c r="A65" s="152" t="s">
        <v>252</v>
      </c>
      <c r="B65" s="150" t="s">
        <v>128</v>
      </c>
      <c r="C65" s="149">
        <v>0</v>
      </c>
      <c r="D65" s="149">
        <v>0</v>
      </c>
      <c r="E65" s="149">
        <v>0</v>
      </c>
      <c r="F65" s="149">
        <v>0</v>
      </c>
      <c r="G65" s="149">
        <v>21499538</v>
      </c>
      <c r="H65" s="149">
        <v>0</v>
      </c>
      <c r="I65" s="149">
        <v>0</v>
      </c>
      <c r="J65" s="149">
        <v>0</v>
      </c>
      <c r="K65" s="149">
        <v>0</v>
      </c>
      <c r="L65" s="149">
        <v>0</v>
      </c>
      <c r="M65" s="149">
        <v>0</v>
      </c>
      <c r="N65" s="149">
        <v>0</v>
      </c>
      <c r="O65" s="138">
        <v>21499538</v>
      </c>
      <c r="P65" s="165"/>
      <c r="Q65" s="165"/>
      <c r="R65" s="168"/>
      <c r="S65" s="90"/>
    </row>
    <row r="66" spans="1:19">
      <c r="A66" s="161" t="s">
        <v>22</v>
      </c>
      <c r="B66" s="161"/>
      <c r="C66" s="160">
        <f>SUM(C61+C65)</f>
        <v>1173937</v>
      </c>
      <c r="D66" s="160">
        <f t="shared" ref="D66:N66" si="16">SUM(D61+D65)</f>
        <v>1173937</v>
      </c>
      <c r="E66" s="160">
        <f t="shared" si="16"/>
        <v>1816901</v>
      </c>
      <c r="F66" s="160">
        <f t="shared" si="16"/>
        <v>1276901</v>
      </c>
      <c r="G66" s="160">
        <f t="shared" si="16"/>
        <v>22776437</v>
      </c>
      <c r="H66" s="160">
        <f t="shared" si="16"/>
        <v>1276901</v>
      </c>
      <c r="I66" s="160">
        <f t="shared" si="16"/>
        <v>1276901</v>
      </c>
      <c r="J66" s="160">
        <f t="shared" si="16"/>
        <v>1276904</v>
      </c>
      <c r="K66" s="160">
        <f t="shared" si="16"/>
        <v>1811901</v>
      </c>
      <c r="L66" s="160">
        <f t="shared" si="16"/>
        <v>1276901</v>
      </c>
      <c r="M66" s="160">
        <f t="shared" si="16"/>
        <v>1357898</v>
      </c>
      <c r="N66" s="160">
        <f t="shared" si="16"/>
        <v>1276905</v>
      </c>
      <c r="O66" s="138">
        <f>SUM(C66:N66)</f>
        <v>37772424</v>
      </c>
      <c r="P66" s="165"/>
      <c r="Q66" s="165"/>
      <c r="R66" s="168"/>
      <c r="S66" s="90"/>
    </row>
    <row r="67" spans="1:19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71"/>
      <c r="P67" s="134"/>
      <c r="Q67" s="117"/>
    </row>
    <row r="68" spans="1:19">
      <c r="A68" s="264">
        <v>2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134"/>
      <c r="Q68" s="117"/>
    </row>
    <row r="69" spans="1:19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71"/>
      <c r="P69" s="134"/>
      <c r="Q69" s="117"/>
    </row>
    <row r="70" spans="1:19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71"/>
      <c r="P70" s="134"/>
      <c r="Q70" s="117"/>
    </row>
    <row r="71" spans="1:19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71"/>
      <c r="P71" s="134"/>
      <c r="Q71" s="117"/>
    </row>
    <row r="72" spans="1:19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71"/>
      <c r="P72" s="134"/>
      <c r="Q72" s="117"/>
    </row>
    <row r="73" spans="1:19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71"/>
      <c r="P73" s="134"/>
      <c r="Q73" s="117"/>
    </row>
    <row r="74" spans="1:19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71"/>
      <c r="P74" s="134"/>
      <c r="Q74" s="117"/>
    </row>
    <row r="75" spans="1:19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71"/>
      <c r="P75" s="134"/>
      <c r="Q75" s="117"/>
    </row>
    <row r="76" spans="1:19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71"/>
      <c r="P76" s="134"/>
      <c r="Q76" s="117"/>
    </row>
    <row r="77" spans="1:19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71"/>
      <c r="P77" s="134"/>
      <c r="Q77" s="117"/>
    </row>
    <row r="78" spans="1:19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71"/>
      <c r="P78" s="134"/>
      <c r="Q78" s="117"/>
    </row>
    <row r="79" spans="1:19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71"/>
      <c r="P79" s="134"/>
      <c r="Q79" s="117"/>
    </row>
  </sheetData>
  <mergeCells count="3">
    <mergeCell ref="A1:O1"/>
    <mergeCell ref="A2:O2"/>
    <mergeCell ref="A68:O68"/>
  </mergeCells>
  <printOptions horizontalCentered="1" verticalCentered="1"/>
  <pageMargins left="0.11811023622047245" right="0.11811023622047245" top="0" bottom="0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K27" sqref="K27"/>
    </sheetView>
  </sheetViews>
  <sheetFormatPr defaultRowHeight="15"/>
  <cols>
    <col min="1" max="1" width="5.140625" style="193" customWidth="1"/>
    <col min="2" max="2" width="34.5703125" style="193" customWidth="1"/>
    <col min="3" max="3" width="15.28515625" style="193" bestFit="1" customWidth="1"/>
    <col min="4" max="4" width="14" style="193" customWidth="1"/>
    <col min="5" max="5" width="13.7109375" style="193" customWidth="1"/>
    <col min="6" max="256" width="9.140625" style="193"/>
    <col min="257" max="257" width="8.140625" style="193" customWidth="1"/>
    <col min="258" max="258" width="41" style="193" customWidth="1"/>
    <col min="259" max="259" width="15.28515625" style="193" bestFit="1" customWidth="1"/>
    <col min="260" max="260" width="18.85546875" style="193" bestFit="1" customWidth="1"/>
    <col min="261" max="261" width="15.85546875" style="193" bestFit="1" customWidth="1"/>
    <col min="262" max="512" width="9.140625" style="193"/>
    <col min="513" max="513" width="8.140625" style="193" customWidth="1"/>
    <col min="514" max="514" width="41" style="193" customWidth="1"/>
    <col min="515" max="515" width="15.28515625" style="193" bestFit="1" customWidth="1"/>
    <col min="516" max="516" width="18.85546875" style="193" bestFit="1" customWidth="1"/>
    <col min="517" max="517" width="15.85546875" style="193" bestFit="1" customWidth="1"/>
    <col min="518" max="768" width="9.140625" style="193"/>
    <col min="769" max="769" width="8.140625" style="193" customWidth="1"/>
    <col min="770" max="770" width="41" style="193" customWidth="1"/>
    <col min="771" max="771" width="15.28515625" style="193" bestFit="1" customWidth="1"/>
    <col min="772" max="772" width="18.85546875" style="193" bestFit="1" customWidth="1"/>
    <col min="773" max="773" width="15.85546875" style="193" bestFit="1" customWidth="1"/>
    <col min="774" max="1024" width="9.140625" style="193"/>
    <col min="1025" max="1025" width="8.140625" style="193" customWidth="1"/>
    <col min="1026" max="1026" width="41" style="193" customWidth="1"/>
    <col min="1027" max="1027" width="15.28515625" style="193" bestFit="1" customWidth="1"/>
    <col min="1028" max="1028" width="18.85546875" style="193" bestFit="1" customWidth="1"/>
    <col min="1029" max="1029" width="15.85546875" style="193" bestFit="1" customWidth="1"/>
    <col min="1030" max="1280" width="9.140625" style="193"/>
    <col min="1281" max="1281" width="8.140625" style="193" customWidth="1"/>
    <col min="1282" max="1282" width="41" style="193" customWidth="1"/>
    <col min="1283" max="1283" width="15.28515625" style="193" bestFit="1" customWidth="1"/>
    <col min="1284" max="1284" width="18.85546875" style="193" bestFit="1" customWidth="1"/>
    <col min="1285" max="1285" width="15.85546875" style="193" bestFit="1" customWidth="1"/>
    <col min="1286" max="1536" width="9.140625" style="193"/>
    <col min="1537" max="1537" width="8.140625" style="193" customWidth="1"/>
    <col min="1538" max="1538" width="41" style="193" customWidth="1"/>
    <col min="1539" max="1539" width="15.28515625" style="193" bestFit="1" customWidth="1"/>
    <col min="1540" max="1540" width="18.85546875" style="193" bestFit="1" customWidth="1"/>
    <col min="1541" max="1541" width="15.85546875" style="193" bestFit="1" customWidth="1"/>
    <col min="1542" max="1792" width="9.140625" style="193"/>
    <col min="1793" max="1793" width="8.140625" style="193" customWidth="1"/>
    <col min="1794" max="1794" width="41" style="193" customWidth="1"/>
    <col min="1795" max="1795" width="15.28515625" style="193" bestFit="1" customWidth="1"/>
    <col min="1796" max="1796" width="18.85546875" style="193" bestFit="1" customWidth="1"/>
    <col min="1797" max="1797" width="15.85546875" style="193" bestFit="1" customWidth="1"/>
    <col min="1798" max="2048" width="9.140625" style="193"/>
    <col min="2049" max="2049" width="8.140625" style="193" customWidth="1"/>
    <col min="2050" max="2050" width="41" style="193" customWidth="1"/>
    <col min="2051" max="2051" width="15.28515625" style="193" bestFit="1" customWidth="1"/>
    <col min="2052" max="2052" width="18.85546875" style="193" bestFit="1" customWidth="1"/>
    <col min="2053" max="2053" width="15.85546875" style="193" bestFit="1" customWidth="1"/>
    <col min="2054" max="2304" width="9.140625" style="193"/>
    <col min="2305" max="2305" width="8.140625" style="193" customWidth="1"/>
    <col min="2306" max="2306" width="41" style="193" customWidth="1"/>
    <col min="2307" max="2307" width="15.28515625" style="193" bestFit="1" customWidth="1"/>
    <col min="2308" max="2308" width="18.85546875" style="193" bestFit="1" customWidth="1"/>
    <col min="2309" max="2309" width="15.85546875" style="193" bestFit="1" customWidth="1"/>
    <col min="2310" max="2560" width="9.140625" style="193"/>
    <col min="2561" max="2561" width="8.140625" style="193" customWidth="1"/>
    <col min="2562" max="2562" width="41" style="193" customWidth="1"/>
    <col min="2563" max="2563" width="15.28515625" style="193" bestFit="1" customWidth="1"/>
    <col min="2564" max="2564" width="18.85546875" style="193" bestFit="1" customWidth="1"/>
    <col min="2565" max="2565" width="15.85546875" style="193" bestFit="1" customWidth="1"/>
    <col min="2566" max="2816" width="9.140625" style="193"/>
    <col min="2817" max="2817" width="8.140625" style="193" customWidth="1"/>
    <col min="2818" max="2818" width="41" style="193" customWidth="1"/>
    <col min="2819" max="2819" width="15.28515625" style="193" bestFit="1" customWidth="1"/>
    <col min="2820" max="2820" width="18.85546875" style="193" bestFit="1" customWidth="1"/>
    <col min="2821" max="2821" width="15.85546875" style="193" bestFit="1" customWidth="1"/>
    <col min="2822" max="3072" width="9.140625" style="193"/>
    <col min="3073" max="3073" width="8.140625" style="193" customWidth="1"/>
    <col min="3074" max="3074" width="41" style="193" customWidth="1"/>
    <col min="3075" max="3075" width="15.28515625" style="193" bestFit="1" customWidth="1"/>
    <col min="3076" max="3076" width="18.85546875" style="193" bestFit="1" customWidth="1"/>
    <col min="3077" max="3077" width="15.85546875" style="193" bestFit="1" customWidth="1"/>
    <col min="3078" max="3328" width="9.140625" style="193"/>
    <col min="3329" max="3329" width="8.140625" style="193" customWidth="1"/>
    <col min="3330" max="3330" width="41" style="193" customWidth="1"/>
    <col min="3331" max="3331" width="15.28515625" style="193" bestFit="1" customWidth="1"/>
    <col min="3332" max="3332" width="18.85546875" style="193" bestFit="1" customWidth="1"/>
    <col min="3333" max="3333" width="15.85546875" style="193" bestFit="1" customWidth="1"/>
    <col min="3334" max="3584" width="9.140625" style="193"/>
    <col min="3585" max="3585" width="8.140625" style="193" customWidth="1"/>
    <col min="3586" max="3586" width="41" style="193" customWidth="1"/>
    <col min="3587" max="3587" width="15.28515625" style="193" bestFit="1" customWidth="1"/>
    <col min="3588" max="3588" width="18.85546875" style="193" bestFit="1" customWidth="1"/>
    <col min="3589" max="3589" width="15.85546875" style="193" bestFit="1" customWidth="1"/>
    <col min="3590" max="3840" width="9.140625" style="193"/>
    <col min="3841" max="3841" width="8.140625" style="193" customWidth="1"/>
    <col min="3842" max="3842" width="41" style="193" customWidth="1"/>
    <col min="3843" max="3843" width="15.28515625" style="193" bestFit="1" customWidth="1"/>
    <col min="3844" max="3844" width="18.85546875" style="193" bestFit="1" customWidth="1"/>
    <col min="3845" max="3845" width="15.85546875" style="193" bestFit="1" customWidth="1"/>
    <col min="3846" max="4096" width="9.140625" style="193"/>
    <col min="4097" max="4097" width="8.140625" style="193" customWidth="1"/>
    <col min="4098" max="4098" width="41" style="193" customWidth="1"/>
    <col min="4099" max="4099" width="15.28515625" style="193" bestFit="1" customWidth="1"/>
    <col min="4100" max="4100" width="18.85546875" style="193" bestFit="1" customWidth="1"/>
    <col min="4101" max="4101" width="15.85546875" style="193" bestFit="1" customWidth="1"/>
    <col min="4102" max="4352" width="9.140625" style="193"/>
    <col min="4353" max="4353" width="8.140625" style="193" customWidth="1"/>
    <col min="4354" max="4354" width="41" style="193" customWidth="1"/>
    <col min="4355" max="4355" width="15.28515625" style="193" bestFit="1" customWidth="1"/>
    <col min="4356" max="4356" width="18.85546875" style="193" bestFit="1" customWidth="1"/>
    <col min="4357" max="4357" width="15.85546875" style="193" bestFit="1" customWidth="1"/>
    <col min="4358" max="4608" width="9.140625" style="193"/>
    <col min="4609" max="4609" width="8.140625" style="193" customWidth="1"/>
    <col min="4610" max="4610" width="41" style="193" customWidth="1"/>
    <col min="4611" max="4611" width="15.28515625" style="193" bestFit="1" customWidth="1"/>
    <col min="4612" max="4612" width="18.85546875" style="193" bestFit="1" customWidth="1"/>
    <col min="4613" max="4613" width="15.85546875" style="193" bestFit="1" customWidth="1"/>
    <col min="4614" max="4864" width="9.140625" style="193"/>
    <col min="4865" max="4865" width="8.140625" style="193" customWidth="1"/>
    <col min="4866" max="4866" width="41" style="193" customWidth="1"/>
    <col min="4867" max="4867" width="15.28515625" style="193" bestFit="1" customWidth="1"/>
    <col min="4868" max="4868" width="18.85546875" style="193" bestFit="1" customWidth="1"/>
    <col min="4869" max="4869" width="15.85546875" style="193" bestFit="1" customWidth="1"/>
    <col min="4870" max="5120" width="9.140625" style="193"/>
    <col min="5121" max="5121" width="8.140625" style="193" customWidth="1"/>
    <col min="5122" max="5122" width="41" style="193" customWidth="1"/>
    <col min="5123" max="5123" width="15.28515625" style="193" bestFit="1" customWidth="1"/>
    <col min="5124" max="5124" width="18.85546875" style="193" bestFit="1" customWidth="1"/>
    <col min="5125" max="5125" width="15.85546875" style="193" bestFit="1" customWidth="1"/>
    <col min="5126" max="5376" width="9.140625" style="193"/>
    <col min="5377" max="5377" width="8.140625" style="193" customWidth="1"/>
    <col min="5378" max="5378" width="41" style="193" customWidth="1"/>
    <col min="5379" max="5379" width="15.28515625" style="193" bestFit="1" customWidth="1"/>
    <col min="5380" max="5380" width="18.85546875" style="193" bestFit="1" customWidth="1"/>
    <col min="5381" max="5381" width="15.85546875" style="193" bestFit="1" customWidth="1"/>
    <col min="5382" max="5632" width="9.140625" style="193"/>
    <col min="5633" max="5633" width="8.140625" style="193" customWidth="1"/>
    <col min="5634" max="5634" width="41" style="193" customWidth="1"/>
    <col min="5635" max="5635" width="15.28515625" style="193" bestFit="1" customWidth="1"/>
    <col min="5636" max="5636" width="18.85546875" style="193" bestFit="1" customWidth="1"/>
    <col min="5637" max="5637" width="15.85546875" style="193" bestFit="1" customWidth="1"/>
    <col min="5638" max="5888" width="9.140625" style="193"/>
    <col min="5889" max="5889" width="8.140625" style="193" customWidth="1"/>
    <col min="5890" max="5890" width="41" style="193" customWidth="1"/>
    <col min="5891" max="5891" width="15.28515625" style="193" bestFit="1" customWidth="1"/>
    <col min="5892" max="5892" width="18.85546875" style="193" bestFit="1" customWidth="1"/>
    <col min="5893" max="5893" width="15.85546875" style="193" bestFit="1" customWidth="1"/>
    <col min="5894" max="6144" width="9.140625" style="193"/>
    <col min="6145" max="6145" width="8.140625" style="193" customWidth="1"/>
    <col min="6146" max="6146" width="41" style="193" customWidth="1"/>
    <col min="6147" max="6147" width="15.28515625" style="193" bestFit="1" customWidth="1"/>
    <col min="6148" max="6148" width="18.85546875" style="193" bestFit="1" customWidth="1"/>
    <col min="6149" max="6149" width="15.85546875" style="193" bestFit="1" customWidth="1"/>
    <col min="6150" max="6400" width="9.140625" style="193"/>
    <col min="6401" max="6401" width="8.140625" style="193" customWidth="1"/>
    <col min="6402" max="6402" width="41" style="193" customWidth="1"/>
    <col min="6403" max="6403" width="15.28515625" style="193" bestFit="1" customWidth="1"/>
    <col min="6404" max="6404" width="18.85546875" style="193" bestFit="1" customWidth="1"/>
    <col min="6405" max="6405" width="15.85546875" style="193" bestFit="1" customWidth="1"/>
    <col min="6406" max="6656" width="9.140625" style="193"/>
    <col min="6657" max="6657" width="8.140625" style="193" customWidth="1"/>
    <col min="6658" max="6658" width="41" style="193" customWidth="1"/>
    <col min="6659" max="6659" width="15.28515625" style="193" bestFit="1" customWidth="1"/>
    <col min="6660" max="6660" width="18.85546875" style="193" bestFit="1" customWidth="1"/>
    <col min="6661" max="6661" width="15.85546875" style="193" bestFit="1" customWidth="1"/>
    <col min="6662" max="6912" width="9.140625" style="193"/>
    <col min="6913" max="6913" width="8.140625" style="193" customWidth="1"/>
    <col min="6914" max="6914" width="41" style="193" customWidth="1"/>
    <col min="6915" max="6915" width="15.28515625" style="193" bestFit="1" customWidth="1"/>
    <col min="6916" max="6916" width="18.85546875" style="193" bestFit="1" customWidth="1"/>
    <col min="6917" max="6917" width="15.85546875" style="193" bestFit="1" customWidth="1"/>
    <col min="6918" max="7168" width="9.140625" style="193"/>
    <col min="7169" max="7169" width="8.140625" style="193" customWidth="1"/>
    <col min="7170" max="7170" width="41" style="193" customWidth="1"/>
    <col min="7171" max="7171" width="15.28515625" style="193" bestFit="1" customWidth="1"/>
    <col min="7172" max="7172" width="18.85546875" style="193" bestFit="1" customWidth="1"/>
    <col min="7173" max="7173" width="15.85546875" style="193" bestFit="1" customWidth="1"/>
    <col min="7174" max="7424" width="9.140625" style="193"/>
    <col min="7425" max="7425" width="8.140625" style="193" customWidth="1"/>
    <col min="7426" max="7426" width="41" style="193" customWidth="1"/>
    <col min="7427" max="7427" width="15.28515625" style="193" bestFit="1" customWidth="1"/>
    <col min="7428" max="7428" width="18.85546875" style="193" bestFit="1" customWidth="1"/>
    <col min="7429" max="7429" width="15.85546875" style="193" bestFit="1" customWidth="1"/>
    <col min="7430" max="7680" width="9.140625" style="193"/>
    <col min="7681" max="7681" width="8.140625" style="193" customWidth="1"/>
    <col min="7682" max="7682" width="41" style="193" customWidth="1"/>
    <col min="7683" max="7683" width="15.28515625" style="193" bestFit="1" customWidth="1"/>
    <col min="7684" max="7684" width="18.85546875" style="193" bestFit="1" customWidth="1"/>
    <col min="7685" max="7685" width="15.85546875" style="193" bestFit="1" customWidth="1"/>
    <col min="7686" max="7936" width="9.140625" style="193"/>
    <col min="7937" max="7937" width="8.140625" style="193" customWidth="1"/>
    <col min="7938" max="7938" width="41" style="193" customWidth="1"/>
    <col min="7939" max="7939" width="15.28515625" style="193" bestFit="1" customWidth="1"/>
    <col min="7940" max="7940" width="18.85546875" style="193" bestFit="1" customWidth="1"/>
    <col min="7941" max="7941" width="15.85546875" style="193" bestFit="1" customWidth="1"/>
    <col min="7942" max="8192" width="9.140625" style="193"/>
    <col min="8193" max="8193" width="8.140625" style="193" customWidth="1"/>
    <col min="8194" max="8194" width="41" style="193" customWidth="1"/>
    <col min="8195" max="8195" width="15.28515625" style="193" bestFit="1" customWidth="1"/>
    <col min="8196" max="8196" width="18.85546875" style="193" bestFit="1" customWidth="1"/>
    <col min="8197" max="8197" width="15.85546875" style="193" bestFit="1" customWidth="1"/>
    <col min="8198" max="8448" width="9.140625" style="193"/>
    <col min="8449" max="8449" width="8.140625" style="193" customWidth="1"/>
    <col min="8450" max="8450" width="41" style="193" customWidth="1"/>
    <col min="8451" max="8451" width="15.28515625" style="193" bestFit="1" customWidth="1"/>
    <col min="8452" max="8452" width="18.85546875" style="193" bestFit="1" customWidth="1"/>
    <col min="8453" max="8453" width="15.85546875" style="193" bestFit="1" customWidth="1"/>
    <col min="8454" max="8704" width="9.140625" style="193"/>
    <col min="8705" max="8705" width="8.140625" style="193" customWidth="1"/>
    <col min="8706" max="8706" width="41" style="193" customWidth="1"/>
    <col min="8707" max="8707" width="15.28515625" style="193" bestFit="1" customWidth="1"/>
    <col min="8708" max="8708" width="18.85546875" style="193" bestFit="1" customWidth="1"/>
    <col min="8709" max="8709" width="15.85546875" style="193" bestFit="1" customWidth="1"/>
    <col min="8710" max="8960" width="9.140625" style="193"/>
    <col min="8961" max="8961" width="8.140625" style="193" customWidth="1"/>
    <col min="8962" max="8962" width="41" style="193" customWidth="1"/>
    <col min="8963" max="8963" width="15.28515625" style="193" bestFit="1" customWidth="1"/>
    <col min="8964" max="8964" width="18.85546875" style="193" bestFit="1" customWidth="1"/>
    <col min="8965" max="8965" width="15.85546875" style="193" bestFit="1" customWidth="1"/>
    <col min="8966" max="9216" width="9.140625" style="193"/>
    <col min="9217" max="9217" width="8.140625" style="193" customWidth="1"/>
    <col min="9218" max="9218" width="41" style="193" customWidth="1"/>
    <col min="9219" max="9219" width="15.28515625" style="193" bestFit="1" customWidth="1"/>
    <col min="9220" max="9220" width="18.85546875" style="193" bestFit="1" customWidth="1"/>
    <col min="9221" max="9221" width="15.85546875" style="193" bestFit="1" customWidth="1"/>
    <col min="9222" max="9472" width="9.140625" style="193"/>
    <col min="9473" max="9473" width="8.140625" style="193" customWidth="1"/>
    <col min="9474" max="9474" width="41" style="193" customWidth="1"/>
    <col min="9475" max="9475" width="15.28515625" style="193" bestFit="1" customWidth="1"/>
    <col min="9476" max="9476" width="18.85546875" style="193" bestFit="1" customWidth="1"/>
    <col min="9477" max="9477" width="15.85546875" style="193" bestFit="1" customWidth="1"/>
    <col min="9478" max="9728" width="9.140625" style="193"/>
    <col min="9729" max="9729" width="8.140625" style="193" customWidth="1"/>
    <col min="9730" max="9730" width="41" style="193" customWidth="1"/>
    <col min="9731" max="9731" width="15.28515625" style="193" bestFit="1" customWidth="1"/>
    <col min="9732" max="9732" width="18.85546875" style="193" bestFit="1" customWidth="1"/>
    <col min="9733" max="9733" width="15.85546875" style="193" bestFit="1" customWidth="1"/>
    <col min="9734" max="9984" width="9.140625" style="193"/>
    <col min="9985" max="9985" width="8.140625" style="193" customWidth="1"/>
    <col min="9986" max="9986" width="41" style="193" customWidth="1"/>
    <col min="9987" max="9987" width="15.28515625" style="193" bestFit="1" customWidth="1"/>
    <col min="9988" max="9988" width="18.85546875" style="193" bestFit="1" customWidth="1"/>
    <col min="9989" max="9989" width="15.85546875" style="193" bestFit="1" customWidth="1"/>
    <col min="9990" max="10240" width="9.140625" style="193"/>
    <col min="10241" max="10241" width="8.140625" style="193" customWidth="1"/>
    <col min="10242" max="10242" width="41" style="193" customWidth="1"/>
    <col min="10243" max="10243" width="15.28515625" style="193" bestFit="1" customWidth="1"/>
    <col min="10244" max="10244" width="18.85546875" style="193" bestFit="1" customWidth="1"/>
    <col min="10245" max="10245" width="15.85546875" style="193" bestFit="1" customWidth="1"/>
    <col min="10246" max="10496" width="9.140625" style="193"/>
    <col min="10497" max="10497" width="8.140625" style="193" customWidth="1"/>
    <col min="10498" max="10498" width="41" style="193" customWidth="1"/>
    <col min="10499" max="10499" width="15.28515625" style="193" bestFit="1" customWidth="1"/>
    <col min="10500" max="10500" width="18.85546875" style="193" bestFit="1" customWidth="1"/>
    <col min="10501" max="10501" width="15.85546875" style="193" bestFit="1" customWidth="1"/>
    <col min="10502" max="10752" width="9.140625" style="193"/>
    <col min="10753" max="10753" width="8.140625" style="193" customWidth="1"/>
    <col min="10754" max="10754" width="41" style="193" customWidth="1"/>
    <col min="10755" max="10755" width="15.28515625" style="193" bestFit="1" customWidth="1"/>
    <col min="10756" max="10756" width="18.85546875" style="193" bestFit="1" customWidth="1"/>
    <col min="10757" max="10757" width="15.85546875" style="193" bestFit="1" customWidth="1"/>
    <col min="10758" max="11008" width="9.140625" style="193"/>
    <col min="11009" max="11009" width="8.140625" style="193" customWidth="1"/>
    <col min="11010" max="11010" width="41" style="193" customWidth="1"/>
    <col min="11011" max="11011" width="15.28515625" style="193" bestFit="1" customWidth="1"/>
    <col min="11012" max="11012" width="18.85546875" style="193" bestFit="1" customWidth="1"/>
    <col min="11013" max="11013" width="15.85546875" style="193" bestFit="1" customWidth="1"/>
    <col min="11014" max="11264" width="9.140625" style="193"/>
    <col min="11265" max="11265" width="8.140625" style="193" customWidth="1"/>
    <col min="11266" max="11266" width="41" style="193" customWidth="1"/>
    <col min="11267" max="11267" width="15.28515625" style="193" bestFit="1" customWidth="1"/>
    <col min="11268" max="11268" width="18.85546875" style="193" bestFit="1" customWidth="1"/>
    <col min="11269" max="11269" width="15.85546875" style="193" bestFit="1" customWidth="1"/>
    <col min="11270" max="11520" width="9.140625" style="193"/>
    <col min="11521" max="11521" width="8.140625" style="193" customWidth="1"/>
    <col min="11522" max="11522" width="41" style="193" customWidth="1"/>
    <col min="11523" max="11523" width="15.28515625" style="193" bestFit="1" customWidth="1"/>
    <col min="11524" max="11524" width="18.85546875" style="193" bestFit="1" customWidth="1"/>
    <col min="11525" max="11525" width="15.85546875" style="193" bestFit="1" customWidth="1"/>
    <col min="11526" max="11776" width="9.140625" style="193"/>
    <col min="11777" max="11777" width="8.140625" style="193" customWidth="1"/>
    <col min="11778" max="11778" width="41" style="193" customWidth="1"/>
    <col min="11779" max="11779" width="15.28515625" style="193" bestFit="1" customWidth="1"/>
    <col min="11780" max="11780" width="18.85546875" style="193" bestFit="1" customWidth="1"/>
    <col min="11781" max="11781" width="15.85546875" style="193" bestFit="1" customWidth="1"/>
    <col min="11782" max="12032" width="9.140625" style="193"/>
    <col min="12033" max="12033" width="8.140625" style="193" customWidth="1"/>
    <col min="12034" max="12034" width="41" style="193" customWidth="1"/>
    <col min="12035" max="12035" width="15.28515625" style="193" bestFit="1" customWidth="1"/>
    <col min="12036" max="12036" width="18.85546875" style="193" bestFit="1" customWidth="1"/>
    <col min="12037" max="12037" width="15.85546875" style="193" bestFit="1" customWidth="1"/>
    <col min="12038" max="12288" width="9.140625" style="193"/>
    <col min="12289" max="12289" width="8.140625" style="193" customWidth="1"/>
    <col min="12290" max="12290" width="41" style="193" customWidth="1"/>
    <col min="12291" max="12291" width="15.28515625" style="193" bestFit="1" customWidth="1"/>
    <col min="12292" max="12292" width="18.85546875" style="193" bestFit="1" customWidth="1"/>
    <col min="12293" max="12293" width="15.85546875" style="193" bestFit="1" customWidth="1"/>
    <col min="12294" max="12544" width="9.140625" style="193"/>
    <col min="12545" max="12545" width="8.140625" style="193" customWidth="1"/>
    <col min="12546" max="12546" width="41" style="193" customWidth="1"/>
    <col min="12547" max="12547" width="15.28515625" style="193" bestFit="1" customWidth="1"/>
    <col min="12548" max="12548" width="18.85546875" style="193" bestFit="1" customWidth="1"/>
    <col min="12549" max="12549" width="15.85546875" style="193" bestFit="1" customWidth="1"/>
    <col min="12550" max="12800" width="9.140625" style="193"/>
    <col min="12801" max="12801" width="8.140625" style="193" customWidth="1"/>
    <col min="12802" max="12802" width="41" style="193" customWidth="1"/>
    <col min="12803" max="12803" width="15.28515625" style="193" bestFit="1" customWidth="1"/>
    <col min="12804" max="12804" width="18.85546875" style="193" bestFit="1" customWidth="1"/>
    <col min="12805" max="12805" width="15.85546875" style="193" bestFit="1" customWidth="1"/>
    <col min="12806" max="13056" width="9.140625" style="193"/>
    <col min="13057" max="13057" width="8.140625" style="193" customWidth="1"/>
    <col min="13058" max="13058" width="41" style="193" customWidth="1"/>
    <col min="13059" max="13059" width="15.28515625" style="193" bestFit="1" customWidth="1"/>
    <col min="13060" max="13060" width="18.85546875" style="193" bestFit="1" customWidth="1"/>
    <col min="13061" max="13061" width="15.85546875" style="193" bestFit="1" customWidth="1"/>
    <col min="13062" max="13312" width="9.140625" style="193"/>
    <col min="13313" max="13313" width="8.140625" style="193" customWidth="1"/>
    <col min="13314" max="13314" width="41" style="193" customWidth="1"/>
    <col min="13315" max="13315" width="15.28515625" style="193" bestFit="1" customWidth="1"/>
    <col min="13316" max="13316" width="18.85546875" style="193" bestFit="1" customWidth="1"/>
    <col min="13317" max="13317" width="15.85546875" style="193" bestFit="1" customWidth="1"/>
    <col min="13318" max="13568" width="9.140625" style="193"/>
    <col min="13569" max="13569" width="8.140625" style="193" customWidth="1"/>
    <col min="13570" max="13570" width="41" style="193" customWidth="1"/>
    <col min="13571" max="13571" width="15.28515625" style="193" bestFit="1" customWidth="1"/>
    <col min="13572" max="13572" width="18.85546875" style="193" bestFit="1" customWidth="1"/>
    <col min="13573" max="13573" width="15.85546875" style="193" bestFit="1" customWidth="1"/>
    <col min="13574" max="13824" width="9.140625" style="193"/>
    <col min="13825" max="13825" width="8.140625" style="193" customWidth="1"/>
    <col min="13826" max="13826" width="41" style="193" customWidth="1"/>
    <col min="13827" max="13827" width="15.28515625" style="193" bestFit="1" customWidth="1"/>
    <col min="13828" max="13828" width="18.85546875" style="193" bestFit="1" customWidth="1"/>
    <col min="13829" max="13829" width="15.85546875" style="193" bestFit="1" customWidth="1"/>
    <col min="13830" max="14080" width="9.140625" style="193"/>
    <col min="14081" max="14081" width="8.140625" style="193" customWidth="1"/>
    <col min="14082" max="14082" width="41" style="193" customWidth="1"/>
    <col min="14083" max="14083" width="15.28515625" style="193" bestFit="1" customWidth="1"/>
    <col min="14084" max="14084" width="18.85546875" style="193" bestFit="1" customWidth="1"/>
    <col min="14085" max="14085" width="15.85546875" style="193" bestFit="1" customWidth="1"/>
    <col min="14086" max="14336" width="9.140625" style="193"/>
    <col min="14337" max="14337" width="8.140625" style="193" customWidth="1"/>
    <col min="14338" max="14338" width="41" style="193" customWidth="1"/>
    <col min="14339" max="14339" width="15.28515625" style="193" bestFit="1" customWidth="1"/>
    <col min="14340" max="14340" width="18.85546875" style="193" bestFit="1" customWidth="1"/>
    <col min="14341" max="14341" width="15.85546875" style="193" bestFit="1" customWidth="1"/>
    <col min="14342" max="14592" width="9.140625" style="193"/>
    <col min="14593" max="14593" width="8.140625" style="193" customWidth="1"/>
    <col min="14594" max="14594" width="41" style="193" customWidth="1"/>
    <col min="14595" max="14595" width="15.28515625" style="193" bestFit="1" customWidth="1"/>
    <col min="14596" max="14596" width="18.85546875" style="193" bestFit="1" customWidth="1"/>
    <col min="14597" max="14597" width="15.85546875" style="193" bestFit="1" customWidth="1"/>
    <col min="14598" max="14848" width="9.140625" style="193"/>
    <col min="14849" max="14849" width="8.140625" style="193" customWidth="1"/>
    <col min="14850" max="14850" width="41" style="193" customWidth="1"/>
    <col min="14851" max="14851" width="15.28515625" style="193" bestFit="1" customWidth="1"/>
    <col min="14852" max="14852" width="18.85546875" style="193" bestFit="1" customWidth="1"/>
    <col min="14853" max="14853" width="15.85546875" style="193" bestFit="1" customWidth="1"/>
    <col min="14854" max="15104" width="9.140625" style="193"/>
    <col min="15105" max="15105" width="8.140625" style="193" customWidth="1"/>
    <col min="15106" max="15106" width="41" style="193" customWidth="1"/>
    <col min="15107" max="15107" width="15.28515625" style="193" bestFit="1" customWidth="1"/>
    <col min="15108" max="15108" width="18.85546875" style="193" bestFit="1" customWidth="1"/>
    <col min="15109" max="15109" width="15.85546875" style="193" bestFit="1" customWidth="1"/>
    <col min="15110" max="15360" width="9.140625" style="193"/>
    <col min="15361" max="15361" width="8.140625" style="193" customWidth="1"/>
    <col min="15362" max="15362" width="41" style="193" customWidth="1"/>
    <col min="15363" max="15363" width="15.28515625" style="193" bestFit="1" customWidth="1"/>
    <col min="15364" max="15364" width="18.85546875" style="193" bestFit="1" customWidth="1"/>
    <col min="15365" max="15365" width="15.85546875" style="193" bestFit="1" customWidth="1"/>
    <col min="15366" max="15616" width="9.140625" style="193"/>
    <col min="15617" max="15617" width="8.140625" style="193" customWidth="1"/>
    <col min="15618" max="15618" width="41" style="193" customWidth="1"/>
    <col min="15619" max="15619" width="15.28515625" style="193" bestFit="1" customWidth="1"/>
    <col min="15620" max="15620" width="18.85546875" style="193" bestFit="1" customWidth="1"/>
    <col min="15621" max="15621" width="15.85546875" style="193" bestFit="1" customWidth="1"/>
    <col min="15622" max="15872" width="9.140625" style="193"/>
    <col min="15873" max="15873" width="8.140625" style="193" customWidth="1"/>
    <col min="15874" max="15874" width="41" style="193" customWidth="1"/>
    <col min="15875" max="15875" width="15.28515625" style="193" bestFit="1" customWidth="1"/>
    <col min="15876" max="15876" width="18.85546875" style="193" bestFit="1" customWidth="1"/>
    <col min="15877" max="15877" width="15.85546875" style="193" bestFit="1" customWidth="1"/>
    <col min="15878" max="16128" width="9.140625" style="193"/>
    <col min="16129" max="16129" width="8.140625" style="193" customWidth="1"/>
    <col min="16130" max="16130" width="41" style="193" customWidth="1"/>
    <col min="16131" max="16131" width="15.28515625" style="193" bestFit="1" customWidth="1"/>
    <col min="16132" max="16132" width="18.85546875" style="193" bestFit="1" customWidth="1"/>
    <col min="16133" max="16133" width="15.85546875" style="193" bestFit="1" customWidth="1"/>
    <col min="16134" max="16384" width="9.140625" style="193"/>
  </cols>
  <sheetData>
    <row r="1" spans="1:5">
      <c r="A1" s="268" t="s">
        <v>316</v>
      </c>
      <c r="B1" s="268"/>
      <c r="C1" s="268"/>
      <c r="D1" s="268"/>
      <c r="E1" s="268"/>
    </row>
    <row r="2" spans="1:5" s="167" customFormat="1" ht="14.25">
      <c r="A2" s="268" t="s">
        <v>317</v>
      </c>
      <c r="B2" s="268"/>
      <c r="C2" s="268"/>
      <c r="D2" s="268"/>
      <c r="E2" s="268"/>
    </row>
    <row r="4" spans="1:5">
      <c r="A4" s="266" t="s">
        <v>318</v>
      </c>
      <c r="B4" s="267"/>
      <c r="C4" s="267"/>
      <c r="D4" s="267"/>
      <c r="E4" s="267"/>
    </row>
    <row r="5" spans="1:5" ht="15.75">
      <c r="A5" s="201"/>
      <c r="B5" s="168"/>
      <c r="C5" s="168"/>
      <c r="D5" s="168"/>
      <c r="E5" s="168"/>
    </row>
    <row r="6" spans="1:5" ht="30" customHeight="1">
      <c r="A6" s="194"/>
      <c r="B6" s="202" t="s">
        <v>4</v>
      </c>
      <c r="C6" s="202" t="s">
        <v>267</v>
      </c>
      <c r="D6" s="202" t="s">
        <v>268</v>
      </c>
      <c r="E6" s="202" t="s">
        <v>315</v>
      </c>
    </row>
    <row r="7" spans="1:5" ht="15.75">
      <c r="A7" s="194">
        <v>1</v>
      </c>
      <c r="B7" s="194">
        <v>2</v>
      </c>
      <c r="C7" s="194">
        <v>3</v>
      </c>
      <c r="D7" s="194">
        <v>4</v>
      </c>
      <c r="E7" s="194">
        <v>5</v>
      </c>
    </row>
    <row r="8" spans="1:5" ht="25.5">
      <c r="A8" s="195" t="s">
        <v>269</v>
      </c>
      <c r="B8" s="196" t="s">
        <v>270</v>
      </c>
      <c r="C8" s="197">
        <v>1150047</v>
      </c>
      <c r="D8" s="197">
        <v>0</v>
      </c>
      <c r="E8" s="197">
        <v>1284240</v>
      </c>
    </row>
    <row r="9" spans="1:5" ht="25.5">
      <c r="A9" s="195" t="s">
        <v>271</v>
      </c>
      <c r="B9" s="196" t="s">
        <v>272</v>
      </c>
      <c r="C9" s="197">
        <v>464566</v>
      </c>
      <c r="D9" s="197">
        <v>0</v>
      </c>
      <c r="E9" s="197">
        <v>488358</v>
      </c>
    </row>
    <row r="10" spans="1:5" ht="25.5">
      <c r="A10" s="198" t="s">
        <v>273</v>
      </c>
      <c r="B10" s="199" t="s">
        <v>274</v>
      </c>
      <c r="C10" s="200">
        <v>1614613</v>
      </c>
      <c r="D10" s="200">
        <v>0</v>
      </c>
      <c r="E10" s="200">
        <v>1772598</v>
      </c>
    </row>
    <row r="11" spans="1:5" ht="25.5">
      <c r="A11" s="195" t="s">
        <v>275</v>
      </c>
      <c r="B11" s="196" t="s">
        <v>276</v>
      </c>
      <c r="C11" s="197">
        <v>16664455</v>
      </c>
      <c r="D11" s="197">
        <v>0</v>
      </c>
      <c r="E11" s="197">
        <v>13458513</v>
      </c>
    </row>
    <row r="12" spans="1:5" ht="25.5">
      <c r="A12" s="195" t="s">
        <v>277</v>
      </c>
      <c r="B12" s="196" t="s">
        <v>278</v>
      </c>
      <c r="C12" s="197">
        <v>1134372</v>
      </c>
      <c r="D12" s="197">
        <v>0</v>
      </c>
      <c r="E12" s="197">
        <v>1364332</v>
      </c>
    </row>
    <row r="13" spans="1:5" ht="25.5">
      <c r="A13" s="195" t="s">
        <v>279</v>
      </c>
      <c r="B13" s="196" t="s">
        <v>280</v>
      </c>
      <c r="C13" s="197">
        <v>595590</v>
      </c>
      <c r="D13" s="197">
        <v>0</v>
      </c>
      <c r="E13" s="197">
        <v>1051600</v>
      </c>
    </row>
    <row r="14" spans="1:5" ht="25.5">
      <c r="A14" s="198" t="s">
        <v>281</v>
      </c>
      <c r="B14" s="199" t="s">
        <v>282</v>
      </c>
      <c r="C14" s="200">
        <v>18394417</v>
      </c>
      <c r="D14" s="200">
        <v>0</v>
      </c>
      <c r="E14" s="200">
        <v>15874445</v>
      </c>
    </row>
    <row r="15" spans="1:5">
      <c r="A15" s="195" t="s">
        <v>283</v>
      </c>
      <c r="B15" s="196" t="s">
        <v>284</v>
      </c>
      <c r="C15" s="197">
        <v>667650</v>
      </c>
      <c r="D15" s="197">
        <v>0</v>
      </c>
      <c r="E15" s="197">
        <v>1103506</v>
      </c>
    </row>
    <row r="16" spans="1:5">
      <c r="A16" s="195" t="s">
        <v>285</v>
      </c>
      <c r="B16" s="196" t="s">
        <v>286</v>
      </c>
      <c r="C16" s="197">
        <v>6680260</v>
      </c>
      <c r="D16" s="197">
        <v>0</v>
      </c>
      <c r="E16" s="197">
        <v>3063954</v>
      </c>
    </row>
    <row r="17" spans="1:5" ht="25.5">
      <c r="A17" s="198" t="s">
        <v>287</v>
      </c>
      <c r="B17" s="199" t="s">
        <v>288</v>
      </c>
      <c r="C17" s="200">
        <v>7347910</v>
      </c>
      <c r="D17" s="200">
        <v>0</v>
      </c>
      <c r="E17" s="200">
        <v>4167460</v>
      </c>
    </row>
    <row r="18" spans="1:5">
      <c r="A18" s="195" t="s">
        <v>289</v>
      </c>
      <c r="B18" s="196" t="s">
        <v>290</v>
      </c>
      <c r="C18" s="197">
        <v>945600</v>
      </c>
      <c r="D18" s="197">
        <v>0</v>
      </c>
      <c r="E18" s="197">
        <v>1505040</v>
      </c>
    </row>
    <row r="19" spans="1:5">
      <c r="A19" s="195" t="s">
        <v>291</v>
      </c>
      <c r="B19" s="196" t="s">
        <v>292</v>
      </c>
      <c r="C19" s="197">
        <v>2144491</v>
      </c>
      <c r="D19" s="197">
        <v>0</v>
      </c>
      <c r="E19" s="197">
        <v>2828156</v>
      </c>
    </row>
    <row r="20" spans="1:5">
      <c r="A20" s="195" t="s">
        <v>293</v>
      </c>
      <c r="B20" s="196" t="s">
        <v>294</v>
      </c>
      <c r="C20" s="197">
        <v>586374</v>
      </c>
      <c r="D20" s="197">
        <v>0</v>
      </c>
      <c r="E20" s="197">
        <v>745361</v>
      </c>
    </row>
    <row r="21" spans="1:5" ht="25.5">
      <c r="A21" s="198" t="s">
        <v>295</v>
      </c>
      <c r="B21" s="199" t="s">
        <v>296</v>
      </c>
      <c r="C21" s="200">
        <v>3676465</v>
      </c>
      <c r="D21" s="200">
        <v>0</v>
      </c>
      <c r="E21" s="200">
        <v>5078557</v>
      </c>
    </row>
    <row r="22" spans="1:5">
      <c r="A22" s="198" t="s">
        <v>297</v>
      </c>
      <c r="B22" s="199" t="s">
        <v>298</v>
      </c>
      <c r="C22" s="200">
        <v>2339477</v>
      </c>
      <c r="D22" s="200">
        <v>0</v>
      </c>
      <c r="E22" s="200">
        <v>2332135</v>
      </c>
    </row>
    <row r="23" spans="1:5">
      <c r="A23" s="198" t="s">
        <v>299</v>
      </c>
      <c r="B23" s="199" t="s">
        <v>300</v>
      </c>
      <c r="C23" s="200">
        <v>7435537</v>
      </c>
      <c r="D23" s="200">
        <v>0</v>
      </c>
      <c r="E23" s="200">
        <v>4920706</v>
      </c>
    </row>
    <row r="24" spans="1:5" ht="25.5">
      <c r="A24" s="198" t="s">
        <v>301</v>
      </c>
      <c r="B24" s="199" t="s">
        <v>302</v>
      </c>
      <c r="C24" s="200">
        <v>-790359</v>
      </c>
      <c r="D24" s="200">
        <v>0</v>
      </c>
      <c r="E24" s="200">
        <v>1148185</v>
      </c>
    </row>
    <row r="25" spans="1:5" ht="38.25">
      <c r="A25" s="195" t="s">
        <v>303</v>
      </c>
      <c r="B25" s="196" t="s">
        <v>304</v>
      </c>
      <c r="C25" s="197">
        <v>123348</v>
      </c>
      <c r="D25" s="197">
        <v>0</v>
      </c>
      <c r="E25" s="197">
        <v>126287</v>
      </c>
    </row>
    <row r="26" spans="1:5" ht="38.25">
      <c r="A26" s="198" t="s">
        <v>305</v>
      </c>
      <c r="B26" s="199" t="s">
        <v>306</v>
      </c>
      <c r="C26" s="200">
        <v>123348</v>
      </c>
      <c r="D26" s="200">
        <v>0</v>
      </c>
      <c r="E26" s="200">
        <v>126287</v>
      </c>
    </row>
    <row r="27" spans="1:5" ht="25.5">
      <c r="A27" s="195" t="s">
        <v>307</v>
      </c>
      <c r="B27" s="196" t="s">
        <v>308</v>
      </c>
      <c r="C27" s="197">
        <v>11</v>
      </c>
      <c r="D27" s="197">
        <v>0</v>
      </c>
      <c r="E27" s="197">
        <v>0</v>
      </c>
    </row>
    <row r="28" spans="1:5" ht="25.5">
      <c r="A28" s="198" t="s">
        <v>309</v>
      </c>
      <c r="B28" s="199" t="s">
        <v>310</v>
      </c>
      <c r="C28" s="200">
        <v>11</v>
      </c>
      <c r="D28" s="200">
        <v>0</v>
      </c>
      <c r="E28" s="200">
        <v>0</v>
      </c>
    </row>
    <row r="29" spans="1:5" ht="25.5">
      <c r="A29" s="198" t="s">
        <v>311</v>
      </c>
      <c r="B29" s="199" t="s">
        <v>312</v>
      </c>
      <c r="C29" s="200">
        <v>123337</v>
      </c>
      <c r="D29" s="200">
        <v>0</v>
      </c>
      <c r="E29" s="200">
        <v>126287</v>
      </c>
    </row>
    <row r="30" spans="1:5" ht="25.5">
      <c r="A30" s="198" t="s">
        <v>313</v>
      </c>
      <c r="B30" s="199" t="s">
        <v>314</v>
      </c>
      <c r="C30" s="200">
        <v>-667022</v>
      </c>
      <c r="D30" s="200">
        <v>0</v>
      </c>
      <c r="E30" s="200">
        <v>1274472</v>
      </c>
    </row>
  </sheetData>
  <mergeCells count="3">
    <mergeCell ref="A4:E4"/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Kiemelt ei. </vt:lpstr>
      <vt:lpstr>Kiadás (műk.,felhalm.)</vt:lpstr>
      <vt:lpstr>Bevételek (műk.,felhalm.)</vt:lpstr>
      <vt:lpstr>Beruházás, felújítás</vt:lpstr>
      <vt:lpstr>Tartalékok</vt:lpstr>
      <vt:lpstr>Szociális</vt:lpstr>
      <vt:lpstr>Átadott támogatás</vt:lpstr>
      <vt:lpstr>Ütemterv</vt:lpstr>
      <vt:lpstr>Eredménykimutatás</vt:lpstr>
      <vt:lpstr>Maradvány kimutatás</vt:lpstr>
      <vt:lpstr>Vagyonkimutatás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2019-05-21T09:40:12Z</cp:lastPrinted>
  <dcterms:created xsi:type="dcterms:W3CDTF">2019-04-26T06:21:11Z</dcterms:created>
  <dcterms:modified xsi:type="dcterms:W3CDTF">2019-06-03T07:25:00Z</dcterms:modified>
</cp:coreProperties>
</file>