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0730" windowHeight="11760" firstSheet="2" activeTab="6"/>
  </bookViews>
  <sheets>
    <sheet name="Kiemelt ei. " sheetId="1" r:id="rId1"/>
    <sheet name="Kiadások műk., felhalm." sheetId="2" r:id="rId2"/>
    <sheet name="Bevételek  műk., felhlm." sheetId="3" r:id="rId3"/>
    <sheet name="Beruházások, felújítások" sheetId="4" r:id="rId4"/>
    <sheet name="Tartalék" sheetId="5" r:id="rId5"/>
    <sheet name="adott támogatás" sheetId="6" r:id="rId6"/>
    <sheet name="Felhasználási ütemterv" sheetId="7" r:id="rId7"/>
    <sheet name="Munka1" sheetId="8" r:id="rId8"/>
  </sheets>
  <definedNames/>
  <calcPr fullCalcOnLoad="1"/>
</workbook>
</file>

<file path=xl/sharedStrings.xml><?xml version="1.0" encoding="utf-8"?>
<sst xmlns="http://schemas.openxmlformats.org/spreadsheetml/2006/main" count="361" uniqueCount="229">
  <si>
    <t>Nemeskér  Község Önkormányzatának  2018. évi költségvetése</t>
  </si>
  <si>
    <t>Az egységes rovatrend szerint a kiemelt kiadási és bevételi jogcímek</t>
  </si>
  <si>
    <t xml:space="preserve"> </t>
  </si>
  <si>
    <t>Megnevezés</t>
  </si>
  <si>
    <t xml:space="preserve">Eredeti ei. </t>
  </si>
  <si>
    <t>Módosított ei. 2018.12.31.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</si>
  <si>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</si>
  <si>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</si>
  <si>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</si>
  <si>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</si>
  <si>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</si>
  <si>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</si>
  <si>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</si>
  <si>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 xml:space="preserve">K8. Egyéb felhalmozási célú kiadások 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</si>
  <si>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</si>
  <si>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</si>
  <si>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</si>
  <si>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</si>
  <si>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B3. Közhatalmi bevételek</t>
  </si>
  <si>
    <t>B4. Működési bevételek</t>
  </si>
  <si>
    <t>B6. Működési célú átvett pénzeszközök</t>
  </si>
  <si>
    <t>B1-7. Költségvetési bevételek</t>
  </si>
  <si>
    <t>B8. Finanszírozási bevételek</t>
  </si>
  <si>
    <t>BEVÉTELEK ÖSSZESEN (B1-8)</t>
  </si>
  <si>
    <t>Módosított ei. 2018.06.30.</t>
  </si>
  <si>
    <t>Nemeskér Község Önkormányzata 2018. évi költségvetése</t>
  </si>
  <si>
    <t xml:space="preserve">A helyi önkormányzat költségvetési mérlege közgazdasági tagolásban </t>
  </si>
  <si>
    <t>Kiadások</t>
  </si>
  <si>
    <t>Rovat megnevezése</t>
  </si>
  <si>
    <t>Rovat-szám</t>
  </si>
  <si>
    <t>Módosított ei.  2018.12.31.</t>
  </si>
  <si>
    <t xml:space="preserve">Törvény sz. illetmény </t>
  </si>
  <si>
    <t>K1101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</si>
  <si>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</si>
  <si>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</si>
  <si>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</si>
  <si>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</si>
  <si>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</si>
  <si>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</si>
  <si>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   </t>
  </si>
  <si>
    <t xml:space="preserve">Készletbeszerzés </t>
  </si>
  <si>
    <t>K31</t>
  </si>
  <si>
    <t xml:space="preserve">Kommunikációs szolgáltatások </t>
  </si>
  <si>
    <t>K32</t>
  </si>
  <si>
    <t xml:space="preserve">Szolgáltatási kiadások </t>
  </si>
  <si>
    <t>K33</t>
  </si>
  <si>
    <t>Különféle befizetések egyéb dologi kiadások</t>
  </si>
  <si>
    <t>K35</t>
  </si>
  <si>
    <t xml:space="preserve">Dologi kiadások </t>
  </si>
  <si>
    <t>K3</t>
  </si>
  <si>
    <t xml:space="preserve">Családi támogatások </t>
  </si>
  <si>
    <t>K42</t>
  </si>
  <si>
    <t>Egyéb nem intézményi ellátások</t>
  </si>
  <si>
    <t>K48</t>
  </si>
  <si>
    <t xml:space="preserve">Ellátottak pénzbeli juttatásai </t>
  </si>
  <si>
    <t>K4</t>
  </si>
  <si>
    <t>A helyi önkormányzatok előző évi elszámolásából származó kiadások</t>
  </si>
  <si>
    <t>K5021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</si>
  <si>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</si>
  <si>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</si>
  <si>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</si>
  <si>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</si>
  <si>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</si>
  <si>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</si>
  <si>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</si>
  <si>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</si>
  <si>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</si>
  <si>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</si>
  <si>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</si>
  <si>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Egyéb tárgyi eszköz beszerzés</t>
  </si>
  <si>
    <t>K6041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</si>
  <si>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</si>
  <si>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</si>
  <si>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</si>
  <si>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</si>
  <si>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</si>
  <si>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</si>
  <si>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Egyéb  tárgyi eszköz felújítás</t>
  </si>
  <si>
    <t>K731</t>
  </si>
  <si>
    <t>Felújítási célú előzetesen felszámított általános forgalmi adó</t>
  </si>
  <si>
    <t>K74</t>
  </si>
  <si>
    <t xml:space="preserve">Felújítások </t>
  </si>
  <si>
    <t>K7</t>
  </si>
  <si>
    <t>Egyéb felhalmozási kiadás háztartásoknak</t>
  </si>
  <si>
    <t>K89</t>
  </si>
  <si>
    <t>Egyéb felhalmozási cél kiadások</t>
  </si>
  <si>
    <t>K8</t>
  </si>
  <si>
    <t xml:space="preserve">Felhalmozási költségvetés előirányzat csoport </t>
  </si>
  <si>
    <t>Áh.belüli megelőlegezés visszafizetése</t>
  </si>
  <si>
    <t>K8141</t>
  </si>
  <si>
    <t xml:space="preserve">Finanszírozási kiadások </t>
  </si>
  <si>
    <t>K9</t>
  </si>
  <si>
    <t>Kötelező feladatok</t>
  </si>
  <si>
    <t>Önként v. feladat</t>
  </si>
  <si>
    <t>Bevétel</t>
  </si>
  <si>
    <t>Rovat-
szám</t>
  </si>
  <si>
    <t xml:space="preserve">Önkormányzatok működési támogatásai </t>
  </si>
  <si>
    <t>B11</t>
  </si>
  <si>
    <t>Egyéb működési c. támogatás áh. Belülről</t>
  </si>
  <si>
    <t>B16</t>
  </si>
  <si>
    <t>Működési célú támogatások államháztartáson belülről</t>
  </si>
  <si>
    <t>B1</t>
  </si>
  <si>
    <t xml:space="preserve">Vagyoni tipusú adók </t>
  </si>
  <si>
    <t>B34</t>
  </si>
  <si>
    <t xml:space="preserve">Termékek és szolgáltatások adói </t>
  </si>
  <si>
    <t>B35</t>
  </si>
  <si>
    <t>Egyéb közhatalmi bevételek</t>
  </si>
  <si>
    <t>B36</t>
  </si>
  <si>
    <t xml:space="preserve">Közhatalmi bevételek </t>
  </si>
  <si>
    <t>B3</t>
  </si>
  <si>
    <t>Szolgáltatások ellenértéke</t>
  </si>
  <si>
    <t>B402</t>
  </si>
  <si>
    <t>Kiszámlázott áfa</t>
  </si>
  <si>
    <t>B406</t>
  </si>
  <si>
    <t>Kamatbevételek</t>
  </si>
  <si>
    <t>B408</t>
  </si>
  <si>
    <t>Egyéb működési bevétel</t>
  </si>
  <si>
    <t>B411</t>
  </si>
  <si>
    <t xml:space="preserve">Működési bevételek </t>
  </si>
  <si>
    <t>B4</t>
  </si>
  <si>
    <t>Egyéb működési célú átvett pénzeszköz</t>
  </si>
  <si>
    <t>B6</t>
  </si>
  <si>
    <t>költségvetési egyenleg  MŰKÖDÉSI</t>
  </si>
  <si>
    <t>költségvetési egyenleg FELHALMOZÁSI</t>
  </si>
  <si>
    <t>Előző év költségvetési maradványának igénybevétele MŰKÖDÉSRE</t>
  </si>
  <si>
    <t>B8131</t>
  </si>
  <si>
    <t>Államháztartáson belüli megelőlegezések</t>
  </si>
  <si>
    <t>B814</t>
  </si>
  <si>
    <t xml:space="preserve">Belföldi finanszírozás bevételei </t>
  </si>
  <si>
    <t>B81</t>
  </si>
  <si>
    <t xml:space="preserve">Finanszírozási bevételek </t>
  </si>
  <si>
    <t>B7-B8</t>
  </si>
  <si>
    <t>Nemeskér Község Önkormányzat  2018. évi költségvetése</t>
  </si>
  <si>
    <t xml:space="preserve">Beruházások és felújítások </t>
  </si>
  <si>
    <t>Kerti fatároló Fő u. 60. műv.ház.</t>
  </si>
  <si>
    <t>Víziközmű ingatlan beruházás</t>
  </si>
  <si>
    <t xml:space="preserve">Viziközmű egyéb tárgyi eszköz beszerzés </t>
  </si>
  <si>
    <t>K64</t>
  </si>
  <si>
    <t>Fő utca 105-107 hrsz járdaszakasz felújítása</t>
  </si>
  <si>
    <t>K711</t>
  </si>
  <si>
    <t>Fő utca 60. sz. alatti műv.ház vizesblokk felújítás</t>
  </si>
  <si>
    <t xml:space="preserve">Útfelújítás </t>
  </si>
  <si>
    <t>Vízközmű építmény felújítás</t>
  </si>
  <si>
    <t>Vízközmű egyéb tárgyi eszköz felújítás</t>
  </si>
  <si>
    <t>K733</t>
  </si>
  <si>
    <t xml:space="preserve">Általános- és céltartalékok </t>
  </si>
  <si>
    <t>Általános tartalékok</t>
  </si>
  <si>
    <t>Céltartalékok-</t>
  </si>
  <si>
    <t>Nemeskér Község Önkormányzat 2018. évi költségvetése</t>
  </si>
  <si>
    <t xml:space="preserve">Támogatások, kölcsönök nyújtása és törlesztése </t>
  </si>
  <si>
    <t>Eredeti ei.</t>
  </si>
  <si>
    <t>helyi önkormányzatok és költségvetési szerveik részére</t>
  </si>
  <si>
    <t>társulások és költségvetési szerveik részére</t>
  </si>
  <si>
    <t>helyi önkormányzatok előző évi elszámolásából aódó kiadás</t>
  </si>
  <si>
    <t>K502</t>
  </si>
  <si>
    <t>egyéb civil szervezetek részére</t>
  </si>
  <si>
    <t>önkormányzati többségi tulajdonú nem pénzügyi vállalkozások részére</t>
  </si>
  <si>
    <t xml:space="preserve">non-profit gazdasági társaságnak </t>
  </si>
  <si>
    <t xml:space="preserve">Egyéb működési célú támogatások államháztartáson kívülre </t>
  </si>
  <si>
    <t>Egyéb működési célú kiadások</t>
  </si>
  <si>
    <t xml:space="preserve">Előirányzat felhasználási terv 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</si>
  <si>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</si>
  <si>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</si>
  <si>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</si>
  <si>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</si>
  <si>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</si>
  <si>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</si>
  <si>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</si>
  <si>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</si>
  <si>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</si>
  <si>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</si>
  <si>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</si>
  <si>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</si>
  <si>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</si>
  <si>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Törvény sz. illetmény</t>
  </si>
  <si>
    <t>Foglalkoztatottak személyi juttatása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</si>
  <si>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</si>
  <si>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</si>
  <si>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</si>
  <si>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</si>
  <si>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</si>
  <si>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Közüzemi díjak</t>
  </si>
  <si>
    <t>K331</t>
  </si>
  <si>
    <t>Karbantartási, kisjavítási szolgáltatások</t>
  </si>
  <si>
    <t>K334</t>
  </si>
  <si>
    <t>Szakmai tevékenységet segítő szolgáltatások</t>
  </si>
  <si>
    <t>K336</t>
  </si>
  <si>
    <t>Egyéb szolgáltatások</t>
  </si>
  <si>
    <t>K337</t>
  </si>
  <si>
    <t>Szolgáltatási kiadások</t>
  </si>
  <si>
    <t>Működési áfa</t>
  </si>
  <si>
    <t>K335</t>
  </si>
  <si>
    <t>Fizetendő áfa</t>
  </si>
  <si>
    <t>K352</t>
  </si>
  <si>
    <t>Egyéb dologi kiadások</t>
  </si>
  <si>
    <t>K355</t>
  </si>
  <si>
    <t>Különféle befizetések és egyéb dologi kiadások</t>
  </si>
  <si>
    <t>Családi támogatások</t>
  </si>
  <si>
    <t>Helyi önkorm. Előző évi elszámolásából származó kiadások</t>
  </si>
  <si>
    <t>Egyéb tárgyi eszközök beszerzése, létesítése</t>
  </si>
  <si>
    <t>Ingatlan felújítás</t>
  </si>
  <si>
    <t>Egyéb tárgyi eszközök felújítása</t>
  </si>
  <si>
    <t>K73</t>
  </si>
  <si>
    <t>Egyéb felhalmozási célú támogatás államháztartáson kívülre</t>
  </si>
  <si>
    <t>Rovat
száma</t>
  </si>
  <si>
    <t xml:space="preserve">Önkormányzatok működési támogatásai  </t>
  </si>
  <si>
    <t>Egyéb működési c. támoatások bevételei áh. Belülről</t>
  </si>
  <si>
    <t>Gépjárműadók</t>
  </si>
  <si>
    <t>B354</t>
  </si>
  <si>
    <t>Egyéb működési célú átvett pénzeszközök</t>
  </si>
  <si>
    <t>B63</t>
  </si>
  <si>
    <t xml:space="preserve">Működési célú átvett pénzeszközök </t>
  </si>
  <si>
    <t xml:space="preserve">Költségvetési bevételek </t>
  </si>
  <si>
    <t>B1-B7</t>
  </si>
  <si>
    <t>Előző év költségvetési maradványának igénybevétele</t>
  </si>
  <si>
    <t>B813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</si>
  <si>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</si>
  <si>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</si>
  <si>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</si>
  <si>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</si>
  <si>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>Finansízrozási bevételek</t>
  </si>
  <si>
    <t>7.sz.melléklet az  4/2019.(V.29.) önkormányzati rendelethez</t>
  </si>
  <si>
    <t>Önként v. feladatok</t>
  </si>
  <si>
    <t>1 sz. melléklet a 4/2019.(V.29.) önkormányzati rendelethez</t>
  </si>
  <si>
    <t xml:space="preserve">2/1  melléklet a 4/2019.(V.29.) önkormányzati rendelethez </t>
  </si>
  <si>
    <t>2/2. sz. melléklet a 4/2019.(V.29.) önkormányzati rendelethez</t>
  </si>
  <si>
    <t xml:space="preserve">5. sz. melléklet a 4/2019.(V.29.) önkormányzati rendelethez </t>
  </si>
  <si>
    <t xml:space="preserve">10. sz. melléklet a 4/2019.(V.29.) önkormányzati rendelethez </t>
  </si>
  <si>
    <t xml:space="preserve">4.sz.melléklet a 4/2019.(V.29 .) sz. önkormányzati rendelethez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</si>
</sst>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  <numFmt numFmtId="166" formatCode="#&quot; &quot;?/2"/>
    <numFmt numFmtId="167" formatCode="[$-40E]yyyy/\ mmmm;@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name val="Times New Roman"/>
      <family val="1"/>
    </font>
    <font>
      <b/>
      <i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4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4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i/>
      <u val="single"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6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1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62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0" fontId="63" fillId="34" borderId="0" xfId="0" applyFont="1" applyFill="1" applyAlignment="1">
      <alignment horizontal="center"/>
    </xf>
    <xf numFmtId="0" fontId="64" fillId="0" borderId="0" xfId="0" applyFont="1" applyAlignment="1">
      <alignment horizontal="center"/>
    </xf>
    <xf numFmtId="0" fontId="61" fillId="34" borderId="0" xfId="0" applyFont="1" applyFill="1" applyAlignment="1">
      <alignment/>
    </xf>
    <xf numFmtId="3" fontId="61" fillId="34" borderId="0" xfId="0" applyNumberFormat="1" applyFont="1" applyFill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3" fontId="65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3" fontId="6" fillId="34" borderId="10" xfId="0" applyNumberFormat="1" applyFont="1" applyFill="1" applyBorder="1" applyAlignment="1">
      <alignment horizontal="right" vertical="center" wrapText="1"/>
    </xf>
    <xf numFmtId="3" fontId="61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9" fillId="34" borderId="10" xfId="0" applyFont="1" applyFill="1" applyBorder="1" applyAlignment="1">
      <alignment horizontal="left" vertical="center" wrapText="1"/>
    </xf>
    <xf numFmtId="164" fontId="9" fillId="34" borderId="10" xfId="0" applyNumberFormat="1" applyFont="1" applyFill="1" applyBorder="1" applyAlignment="1">
      <alignment vertical="center"/>
    </xf>
    <xf numFmtId="3" fontId="6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vertical="center" wrapText="1"/>
    </xf>
    <xf numFmtId="164" fontId="5" fillId="34" borderId="10" xfId="0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3" fontId="9" fillId="34" borderId="10" xfId="0" applyNumberFormat="1" applyFont="1" applyFill="1" applyBorder="1" applyAlignment="1">
      <alignment/>
    </xf>
    <xf numFmtId="3" fontId="66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10" fillId="34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vertical="center" wrapText="1"/>
    </xf>
    <xf numFmtId="3" fontId="61" fillId="0" borderId="0" xfId="0" applyNumberFormat="1" applyFont="1" applyAlignment="1">
      <alignment/>
    </xf>
    <xf numFmtId="0" fontId="10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/>
    </xf>
    <xf numFmtId="164" fontId="13" fillId="34" borderId="10" xfId="0" applyNumberFormat="1" applyFont="1" applyFill="1" applyBorder="1" applyAlignment="1">
      <alignment vertical="center"/>
    </xf>
    <xf numFmtId="3" fontId="13" fillId="34" borderId="10" xfId="0" applyNumberFormat="1" applyFont="1" applyFill="1" applyBorder="1" applyAlignment="1">
      <alignment/>
    </xf>
    <xf numFmtId="3" fontId="68" fillId="0" borderId="10" xfId="0" applyNumberFormat="1" applyFont="1" applyBorder="1" applyAlignment="1">
      <alignment/>
    </xf>
    <xf numFmtId="165" fontId="9" fillId="34" borderId="10" xfId="0" applyNumberFormat="1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57" fillId="0" borderId="0" xfId="0" applyFont="1" applyAlignment="1">
      <alignment/>
    </xf>
    <xf numFmtId="0" fontId="3" fillId="34" borderId="10" xfId="0" applyFont="1" applyFill="1" applyBorder="1" applyAlignment="1">
      <alignment/>
    </xf>
    <xf numFmtId="164" fontId="6" fillId="34" borderId="10" xfId="0" applyNumberFormat="1" applyFont="1" applyFill="1" applyBorder="1" applyAlignment="1">
      <alignment vertical="center"/>
    </xf>
    <xf numFmtId="0" fontId="14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 wrapText="1"/>
    </xf>
    <xf numFmtId="3" fontId="15" fillId="34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57" fillId="0" borderId="10" xfId="0" applyFont="1" applyBorder="1" applyAlignment="1">
      <alignment/>
    </xf>
    <xf numFmtId="0" fontId="61" fillId="0" borderId="10" xfId="0" applyFont="1" applyBorder="1" applyAlignment="1">
      <alignment wrapText="1"/>
    </xf>
    <xf numFmtId="0" fontId="61" fillId="0" borderId="10" xfId="0" applyFont="1" applyBorder="1" applyAlignment="1">
      <alignment horizontal="left"/>
    </xf>
    <xf numFmtId="0" fontId="61" fillId="0" borderId="10" xfId="0" applyFont="1" applyBorder="1" applyAlignment="1">
      <alignment/>
    </xf>
    <xf numFmtId="0" fontId="66" fillId="0" borderId="10" xfId="0" applyFont="1" applyBorder="1" applyAlignment="1">
      <alignment/>
    </xf>
    <xf numFmtId="3" fontId="61" fillId="34" borderId="10" xfId="0" applyNumberFormat="1" applyFont="1" applyFill="1" applyBorder="1" applyAlignment="1">
      <alignment/>
    </xf>
    <xf numFmtId="3" fontId="62" fillId="34" borderId="10" xfId="0" applyNumberFormat="1" applyFont="1" applyFill="1" applyBorder="1" applyAlignment="1">
      <alignment/>
    </xf>
    <xf numFmtId="3" fontId="62" fillId="34" borderId="0" xfId="0" applyNumberFormat="1" applyFont="1" applyFill="1" applyBorder="1" applyAlignment="1">
      <alignment/>
    </xf>
    <xf numFmtId="0" fontId="13" fillId="34" borderId="10" xfId="0" applyFont="1" applyFill="1" applyBorder="1" applyAlignment="1">
      <alignment horizontal="left" vertical="center"/>
    </xf>
    <xf numFmtId="3" fontId="69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 horizontal="left" vertical="center"/>
    </xf>
    <xf numFmtId="3" fontId="62" fillId="34" borderId="10" xfId="0" applyNumberFormat="1" applyFont="1" applyFill="1" applyBorder="1" applyAlignment="1">
      <alignment horizontal="right"/>
    </xf>
    <xf numFmtId="0" fontId="15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3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3" fontId="8" fillId="0" borderId="10" xfId="0" applyNumberFormat="1" applyFont="1" applyBorder="1" applyAlignment="1">
      <alignment horizontal="center" vertical="center" wrapText="1"/>
    </xf>
    <xf numFmtId="3" fontId="62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3" fontId="57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57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5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67" fontId="18" fillId="0" borderId="10" xfId="0" applyNumberFormat="1" applyFont="1" applyBorder="1" applyAlignment="1">
      <alignment horizontal="center"/>
    </xf>
    <xf numFmtId="167" fontId="19" fillId="0" borderId="1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3" fontId="18" fillId="0" borderId="1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3" fontId="19" fillId="0" borderId="1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3" fontId="57" fillId="0" borderId="0" xfId="0" applyNumberFormat="1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vertical="center"/>
    </xf>
    <xf numFmtId="3" fontId="9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/>
    </xf>
    <xf numFmtId="0" fontId="5" fillId="35" borderId="10" xfId="0" applyFont="1" applyFill="1" applyBorder="1" applyAlignment="1">
      <alignment vertical="center" wrapText="1"/>
    </xf>
    <xf numFmtId="164" fontId="5" fillId="35" borderId="10" xfId="0" applyNumberFormat="1" applyFont="1" applyFill="1" applyBorder="1" applyAlignment="1">
      <alignment vertical="center"/>
    </xf>
    <xf numFmtId="3" fontId="8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164" fontId="20" fillId="0" borderId="10" xfId="0" applyNumberFormat="1" applyFont="1" applyFill="1" applyBorder="1" applyAlignment="1">
      <alignment vertical="center"/>
    </xf>
    <xf numFmtId="3" fontId="21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 horizontal="right"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0" fontId="70" fillId="0" borderId="0" xfId="0" applyFont="1" applyAlignment="1">
      <alignment/>
    </xf>
    <xf numFmtId="3" fontId="70" fillId="0" borderId="0" xfId="0" applyNumberFormat="1" applyFont="1" applyAlignment="1">
      <alignment/>
    </xf>
    <xf numFmtId="0" fontId="71" fillId="0" borderId="10" xfId="0" applyFont="1" applyBorder="1" applyAlignment="1">
      <alignment/>
    </xf>
    <xf numFmtId="3" fontId="71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 horizontal="right"/>
    </xf>
    <xf numFmtId="0" fontId="71" fillId="0" borderId="0" xfId="0" applyFont="1" applyAlignment="1">
      <alignment/>
    </xf>
    <xf numFmtId="3" fontId="18" fillId="34" borderId="10" xfId="0" applyNumberFormat="1" applyFont="1" applyFill="1" applyBorder="1" applyAlignment="1">
      <alignment horizontal="right"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/>
    </xf>
    <xf numFmtId="0" fontId="13" fillId="34" borderId="10" xfId="0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/>
    </xf>
    <xf numFmtId="0" fontId="23" fillId="34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/>
    </xf>
    <xf numFmtId="3" fontId="8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34" borderId="0" xfId="0" applyNumberFormat="1" applyFont="1" applyFill="1" applyAlignment="1">
      <alignment/>
    </xf>
    <xf numFmtId="3" fontId="6" fillId="0" borderId="0" xfId="0" applyNumberFormat="1" applyFont="1" applyAlignment="1">
      <alignment horizontal="left"/>
    </xf>
    <xf numFmtId="0" fontId="62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/>
    </xf>
    <xf numFmtId="0" fontId="62" fillId="34" borderId="0" xfId="0" applyFont="1" applyFill="1" applyAlignment="1">
      <alignment/>
    </xf>
    <xf numFmtId="0" fontId="23" fillId="34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right"/>
    </xf>
    <xf numFmtId="3" fontId="8" fillId="34" borderId="11" xfId="0" applyNumberFormat="1" applyFont="1" applyFill="1" applyBorder="1" applyAlignment="1">
      <alignment horizontal="center" vertical="center" wrapText="1"/>
    </xf>
    <xf numFmtId="3" fontId="61" fillId="34" borderId="11" xfId="0" applyNumberFormat="1" applyFont="1" applyFill="1" applyBorder="1" applyAlignment="1">
      <alignment/>
    </xf>
    <xf numFmtId="3" fontId="62" fillId="34" borderId="11" xfId="0" applyNumberFormat="1" applyFont="1" applyFill="1" applyBorder="1" applyAlignment="1">
      <alignment/>
    </xf>
    <xf numFmtId="3" fontId="69" fillId="0" borderId="11" xfId="0" applyNumberFormat="1" applyFont="1" applyBorder="1" applyAlignment="1">
      <alignment/>
    </xf>
    <xf numFmtId="3" fontId="62" fillId="34" borderId="11" xfId="0" applyNumberFormat="1" applyFont="1" applyFill="1" applyBorder="1" applyAlignment="1">
      <alignment horizontal="right"/>
    </xf>
    <xf numFmtId="0" fontId="65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61" fillId="0" borderId="0" xfId="0" applyFont="1" applyAlignment="1">
      <alignment horizontal="center"/>
    </xf>
    <xf numFmtId="0" fontId="7" fillId="34" borderId="0" xfId="0" applyFont="1" applyFill="1" applyAlignment="1">
      <alignment horizontal="center"/>
    </xf>
    <xf numFmtId="0" fontId="63" fillId="34" borderId="0" xfId="0" applyFont="1" applyFill="1" applyAlignment="1">
      <alignment horizontal="center"/>
    </xf>
    <xf numFmtId="0" fontId="64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166" fontId="3" fillId="34" borderId="12" xfId="0" applyNumberFormat="1" applyFont="1" applyFill="1" applyBorder="1" applyAlignment="1">
      <alignment horizontal="left"/>
    </xf>
    <xf numFmtId="166" fontId="61" fillId="0" borderId="12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2" fontId="61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54.57421875" style="0" customWidth="1"/>
    <col min="2" max="2" width="11.421875" style="0" bestFit="1" customWidth="1"/>
    <col min="3" max="3" width="14.28125" style="0" customWidth="1"/>
    <col min="4" max="4" width="13.421875" style="0" customWidth="1"/>
  </cols>
  <sheetData>
    <row r="2" spans="1:4" ht="15">
      <c r="A2" s="176" t="s">
        <v>223</v>
      </c>
      <c r="B2" s="176"/>
      <c r="C2" s="176"/>
      <c r="D2" s="176"/>
    </row>
    <row r="3" spans="1:4" ht="15.75">
      <c r="A3" s="171" t="s">
        <v>0</v>
      </c>
      <c r="B3" s="172"/>
      <c r="C3" s="172"/>
      <c r="D3" s="173"/>
    </row>
    <row r="4" spans="1:4" ht="15.75">
      <c r="A4" s="174" t="s">
        <v>1</v>
      </c>
      <c r="B4" s="172"/>
      <c r="C4" s="172"/>
      <c r="D4" s="175"/>
    </row>
    <row r="6" ht="15">
      <c r="J6" t="s">
        <v>2</v>
      </c>
    </row>
    <row r="9" spans="1:4" ht="42.75">
      <c r="A9" s="2" t="s">
        <v>3</v>
      </c>
      <c r="B9" s="3" t="s">
        <v>4</v>
      </c>
      <c r="C9" s="12" t="s">
        <v>24</v>
      </c>
      <c r="D9" s="4" t="s">
        <v>5</v>
      </c>
    </row>
    <row r="10" spans="1:4" ht="15">
      <c r="A10" s="5" t="s">
        <v>6</v>
      </c>
      <c r="B10" s="6">
        <v>2592144</v>
      </c>
      <c r="C10" s="6">
        <v>3084870</v>
      </c>
      <c r="D10" s="7">
        <v>3796682</v>
      </c>
    </row>
    <row r="11" spans="1:4" ht="15">
      <c r="A11" s="5" t="s">
        <v>7</v>
      </c>
      <c r="B11" s="6">
        <v>547968</v>
      </c>
      <c r="C11" s="6">
        <v>544217</v>
      </c>
      <c r="D11" s="7">
        <v>642154</v>
      </c>
    </row>
    <row r="12" spans="1:4" ht="15">
      <c r="A12" s="5" t="s">
        <v>8</v>
      </c>
      <c r="B12" s="6">
        <v>5132325</v>
      </c>
      <c r="C12" s="6">
        <v>5226585</v>
      </c>
      <c r="D12" s="7">
        <v>7351184</v>
      </c>
    </row>
    <row r="13" spans="1:4" ht="15">
      <c r="A13" s="5" t="s">
        <v>9</v>
      </c>
      <c r="B13" s="6">
        <v>1436000</v>
      </c>
      <c r="C13" s="6">
        <v>1436000</v>
      </c>
      <c r="D13" s="7">
        <v>1442000</v>
      </c>
    </row>
    <row r="14" spans="1:4" ht="15">
      <c r="A14" s="5" t="s">
        <v>10</v>
      </c>
      <c r="B14" s="6">
        <v>3987250</v>
      </c>
      <c r="C14" s="6">
        <v>3892990</v>
      </c>
      <c r="D14" s="7">
        <v>1557013</v>
      </c>
    </row>
    <row r="15" spans="1:4" ht="15">
      <c r="A15" s="5" t="s">
        <v>11</v>
      </c>
      <c r="B15" s="6">
        <v>508000</v>
      </c>
      <c r="C15" s="6">
        <v>508000</v>
      </c>
      <c r="D15" s="7">
        <v>1712876</v>
      </c>
    </row>
    <row r="16" spans="1:4" ht="15">
      <c r="A16" s="5" t="s">
        <v>12</v>
      </c>
      <c r="B16" s="6">
        <v>21781513</v>
      </c>
      <c r="C16" s="6">
        <v>21781513</v>
      </c>
      <c r="D16" s="7">
        <v>20537934</v>
      </c>
    </row>
    <row r="17" spans="1:4" ht="15">
      <c r="A17" s="5" t="s">
        <v>13</v>
      </c>
      <c r="B17" s="6">
        <v>0</v>
      </c>
      <c r="C17" s="6">
        <v>0</v>
      </c>
      <c r="D17" s="7">
        <v>200000</v>
      </c>
    </row>
    <row r="18" spans="1:4" ht="15">
      <c r="A18" s="8" t="s">
        <v>14</v>
      </c>
      <c r="B18" s="9">
        <f>SUM(B10:B17)</f>
        <v>35985200</v>
      </c>
      <c r="C18" s="9">
        <f>SUM(C10:C17)</f>
        <v>36474175</v>
      </c>
      <c r="D18" s="10">
        <f>SUM(D10:D17)</f>
        <v>37239843</v>
      </c>
    </row>
    <row r="19" spans="1:4" ht="15">
      <c r="A19" s="8" t="s">
        <v>15</v>
      </c>
      <c r="B19" s="9">
        <v>532581</v>
      </c>
      <c r="C19" s="9">
        <v>532581</v>
      </c>
      <c r="D19" s="10">
        <v>532581</v>
      </c>
    </row>
    <row r="20" spans="1:4" ht="15">
      <c r="A20" s="11" t="s">
        <v>16</v>
      </c>
      <c r="B20" s="9">
        <f>SUM(B18:B19)</f>
        <v>36517781</v>
      </c>
      <c r="C20" s="9">
        <f>SUM(C18:C19)</f>
        <v>37006756</v>
      </c>
      <c r="D20" s="10">
        <f>SUM(D18:D19)</f>
        <v>37772424</v>
      </c>
    </row>
    <row r="21" spans="1:4" ht="15">
      <c r="A21" s="5" t="s">
        <v>17</v>
      </c>
      <c r="B21" s="6">
        <v>13314513</v>
      </c>
      <c r="C21" s="6">
        <v>13803488</v>
      </c>
      <c r="D21" s="7">
        <v>14488156</v>
      </c>
    </row>
    <row r="22" spans="1:4" ht="15">
      <c r="A22" s="5" t="s">
        <v>18</v>
      </c>
      <c r="B22" s="6">
        <v>1075000</v>
      </c>
      <c r="C22" s="6">
        <v>1075000</v>
      </c>
      <c r="D22" s="7">
        <v>1075000</v>
      </c>
    </row>
    <row r="23" spans="1:4" ht="15">
      <c r="A23" s="5" t="s">
        <v>19</v>
      </c>
      <c r="B23" s="6">
        <v>628730</v>
      </c>
      <c r="C23" s="6">
        <v>625730</v>
      </c>
      <c r="D23" s="7">
        <v>628730</v>
      </c>
    </row>
    <row r="24" spans="1:4" ht="15">
      <c r="A24" s="5" t="s">
        <v>20</v>
      </c>
      <c r="B24" s="6"/>
      <c r="C24" s="6">
        <v>0</v>
      </c>
      <c r="D24" s="7">
        <v>81000</v>
      </c>
    </row>
    <row r="25" spans="1:4" ht="15">
      <c r="A25" s="8" t="s">
        <v>21</v>
      </c>
      <c r="B25" s="9">
        <f>SUM(B21:B23)</f>
        <v>15018243</v>
      </c>
      <c r="C25" s="9">
        <f>SUM(C21:C24)</f>
        <v>15504218</v>
      </c>
      <c r="D25" s="10">
        <f>SUM(D21:D24)</f>
        <v>16272886</v>
      </c>
    </row>
    <row r="26" spans="1:4" ht="15">
      <c r="A26" s="8" t="s">
        <v>22</v>
      </c>
      <c r="B26" s="9">
        <v>21499538</v>
      </c>
      <c r="C26" s="9">
        <v>21499538</v>
      </c>
      <c r="D26" s="10">
        <v>21499538</v>
      </c>
    </row>
    <row r="27" spans="1:4" ht="15">
      <c r="A27" s="11" t="s">
        <v>23</v>
      </c>
      <c r="B27" s="9">
        <v>36517781</v>
      </c>
      <c r="C27" s="9">
        <f>SUM(C25:C26)</f>
        <v>37003756</v>
      </c>
      <c r="D27" s="10">
        <f>SUM(D25:D26)</f>
        <v>37772424</v>
      </c>
    </row>
  </sheetData>
  <sheetProtection/>
  <mergeCells count="3">
    <mergeCell ref="A3:D3"/>
    <mergeCell ref="A4:D4"/>
    <mergeCell ref="A2:D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8.8515625" style="0" bestFit="1" customWidth="1"/>
    <col min="2" max="2" width="6.57421875" style="0" bestFit="1" customWidth="1"/>
    <col min="3" max="3" width="11.8515625" style="0" bestFit="1" customWidth="1"/>
    <col min="4" max="4" width="11.8515625" style="0" customWidth="1"/>
    <col min="5" max="5" width="11.8515625" style="0" bestFit="1" customWidth="1"/>
    <col min="6" max="6" width="11.8515625" style="1" bestFit="1" customWidth="1"/>
    <col min="7" max="7" width="9.140625" style="1" customWidth="1"/>
  </cols>
  <sheetData>
    <row r="1" spans="1:7" s="1" customFormat="1" ht="15">
      <c r="A1" s="176" t="s">
        <v>224</v>
      </c>
      <c r="B1" s="176"/>
      <c r="C1" s="176"/>
      <c r="D1" s="176"/>
      <c r="E1" s="176"/>
      <c r="F1" s="176"/>
      <c r="G1" s="176"/>
    </row>
    <row r="2" spans="1:7" s="1" customFormat="1" ht="19.5">
      <c r="A2" s="180" t="s">
        <v>25</v>
      </c>
      <c r="B2" s="180"/>
      <c r="C2" s="180"/>
      <c r="D2" s="180"/>
      <c r="E2" s="180"/>
      <c r="F2" s="180"/>
      <c r="G2" s="180"/>
    </row>
    <row r="3" spans="1:7" ht="19.5">
      <c r="A3" s="177" t="s">
        <v>26</v>
      </c>
      <c r="B3" s="176"/>
      <c r="C3" s="176"/>
      <c r="D3" s="176"/>
      <c r="E3" s="173"/>
      <c r="F3" s="175"/>
      <c r="G3" s="175"/>
    </row>
    <row r="4" spans="1:7" ht="19.5">
      <c r="A4" s="178" t="s">
        <v>27</v>
      </c>
      <c r="B4" s="179"/>
      <c r="C4" s="179"/>
      <c r="D4" s="179"/>
      <c r="E4" s="179"/>
      <c r="F4" s="175"/>
      <c r="G4" s="175"/>
    </row>
    <row r="5" spans="1:5" ht="19.5">
      <c r="A5" s="13"/>
      <c r="B5" s="14"/>
      <c r="C5" s="14"/>
      <c r="D5" s="14"/>
      <c r="E5" s="14"/>
    </row>
    <row r="6" spans="1:5" ht="15">
      <c r="A6" s="15"/>
      <c r="B6" s="15"/>
      <c r="C6" s="15"/>
      <c r="D6" s="15"/>
      <c r="E6" s="16"/>
    </row>
    <row r="7" spans="1:7" ht="30">
      <c r="A7" s="17" t="s">
        <v>28</v>
      </c>
      <c r="B7" s="18" t="s">
        <v>29</v>
      </c>
      <c r="C7" s="19" t="s">
        <v>4</v>
      </c>
      <c r="D7" s="19" t="s">
        <v>24</v>
      </c>
      <c r="E7" s="20" t="s">
        <v>30</v>
      </c>
      <c r="F7" s="59" t="s">
        <v>92</v>
      </c>
      <c r="G7" s="59" t="s">
        <v>93</v>
      </c>
    </row>
    <row r="8" spans="1:10" ht="15">
      <c r="A8" s="21" t="s">
        <v>31</v>
      </c>
      <c r="B8" s="22" t="s">
        <v>32</v>
      </c>
      <c r="C8" s="23">
        <v>0</v>
      </c>
      <c r="D8" s="23">
        <v>492726</v>
      </c>
      <c r="E8" s="24">
        <v>1194538</v>
      </c>
      <c r="F8" s="24">
        <v>1194538</v>
      </c>
      <c r="G8" s="60">
        <v>0</v>
      </c>
      <c r="H8" s="25"/>
      <c r="I8" s="25"/>
      <c r="J8" s="25"/>
    </row>
    <row r="9" spans="1:7" ht="15">
      <c r="A9" s="26" t="s">
        <v>33</v>
      </c>
      <c r="B9" s="27" t="s">
        <v>34</v>
      </c>
      <c r="C9" s="28">
        <v>2592144</v>
      </c>
      <c r="D9" s="28">
        <v>2592144</v>
      </c>
      <c r="E9" s="7">
        <v>2602144</v>
      </c>
      <c r="F9" s="7">
        <v>2602144</v>
      </c>
      <c r="G9" s="60">
        <v>0</v>
      </c>
    </row>
    <row r="10" spans="1:7" ht="15">
      <c r="A10" s="29" t="s">
        <v>35</v>
      </c>
      <c r="B10" s="30" t="s">
        <v>36</v>
      </c>
      <c r="C10" s="31">
        <v>2592144</v>
      </c>
      <c r="D10" s="31">
        <f>SUM(D8:D9)</f>
        <v>3084870</v>
      </c>
      <c r="E10" s="10">
        <f>SUM(E8:E9)</f>
        <v>3796682</v>
      </c>
      <c r="F10" s="10">
        <f>SUM(F8:F9)</f>
        <v>3796682</v>
      </c>
      <c r="G10" s="60">
        <v>0</v>
      </c>
    </row>
    <row r="11" spans="1:10" ht="28.5">
      <c r="A11" s="32" t="s">
        <v>37</v>
      </c>
      <c r="B11" s="30" t="s">
        <v>38</v>
      </c>
      <c r="C11" s="31">
        <v>547968</v>
      </c>
      <c r="D11" s="31">
        <v>544217</v>
      </c>
      <c r="E11" s="10">
        <v>642154</v>
      </c>
      <c r="F11" s="10">
        <v>642154</v>
      </c>
      <c r="G11" s="60">
        <v>0</v>
      </c>
      <c r="J11" t="s">
        <v>39</v>
      </c>
    </row>
    <row r="12" spans="1:7" ht="15">
      <c r="A12" s="26" t="s">
        <v>40</v>
      </c>
      <c r="B12" s="27" t="s">
        <v>41</v>
      </c>
      <c r="C12" s="28">
        <v>387000</v>
      </c>
      <c r="D12" s="28">
        <v>387000</v>
      </c>
      <c r="E12" s="7">
        <v>1203599</v>
      </c>
      <c r="F12" s="7">
        <v>1203599</v>
      </c>
      <c r="G12" s="60">
        <v>0</v>
      </c>
    </row>
    <row r="13" spans="1:7" ht="15">
      <c r="A13" s="26" t="s">
        <v>42</v>
      </c>
      <c r="B13" s="27" t="s">
        <v>43</v>
      </c>
      <c r="C13" s="28">
        <v>175000</v>
      </c>
      <c r="D13" s="28">
        <v>175000</v>
      </c>
      <c r="E13" s="7">
        <v>245000</v>
      </c>
      <c r="F13" s="7">
        <v>245000</v>
      </c>
      <c r="G13" s="60">
        <v>0</v>
      </c>
    </row>
    <row r="14" spans="1:7" ht="15">
      <c r="A14" s="26" t="s">
        <v>44</v>
      </c>
      <c r="B14" s="27" t="s">
        <v>45</v>
      </c>
      <c r="C14" s="28">
        <v>3414430</v>
      </c>
      <c r="D14" s="28">
        <v>3414430</v>
      </c>
      <c r="E14" s="7">
        <v>4544430</v>
      </c>
      <c r="F14" s="7">
        <v>4544430</v>
      </c>
      <c r="G14" s="60">
        <v>0</v>
      </c>
    </row>
    <row r="15" spans="1:7" ht="15">
      <c r="A15" s="26" t="s">
        <v>46</v>
      </c>
      <c r="B15" s="27" t="s">
        <v>47</v>
      </c>
      <c r="C15" s="28">
        <v>1155895</v>
      </c>
      <c r="D15" s="28">
        <v>1250155</v>
      </c>
      <c r="E15" s="7">
        <v>1358155</v>
      </c>
      <c r="F15" s="7">
        <v>1358155</v>
      </c>
      <c r="G15" s="60">
        <v>0</v>
      </c>
    </row>
    <row r="16" spans="1:7" ht="15">
      <c r="A16" s="32" t="s">
        <v>48</v>
      </c>
      <c r="B16" s="30" t="s">
        <v>49</v>
      </c>
      <c r="C16" s="31">
        <v>5132325</v>
      </c>
      <c r="D16" s="31">
        <f>SUM(D12:D15)</f>
        <v>5226585</v>
      </c>
      <c r="E16" s="10">
        <f>SUM(E12:E15)</f>
        <v>7351184</v>
      </c>
      <c r="F16" s="10">
        <f>SUM(F12:F15)</f>
        <v>7351184</v>
      </c>
      <c r="G16" s="60">
        <v>0</v>
      </c>
    </row>
    <row r="17" spans="1:7" s="35" customFormat="1" ht="15">
      <c r="A17" s="26" t="s">
        <v>50</v>
      </c>
      <c r="B17" s="27" t="s">
        <v>51</v>
      </c>
      <c r="C17" s="33"/>
      <c r="D17" s="33"/>
      <c r="E17" s="34">
        <v>6000</v>
      </c>
      <c r="F17" s="34">
        <v>6000</v>
      </c>
      <c r="G17" s="60">
        <v>0</v>
      </c>
    </row>
    <row r="18" spans="1:7" ht="15">
      <c r="A18" s="36" t="s">
        <v>52</v>
      </c>
      <c r="B18" s="27" t="s">
        <v>53</v>
      </c>
      <c r="C18" s="28">
        <v>1436000</v>
      </c>
      <c r="D18" s="28">
        <v>1436000</v>
      </c>
      <c r="E18" s="7">
        <v>1436000</v>
      </c>
      <c r="F18" s="7">
        <v>1436000</v>
      </c>
      <c r="G18" s="60">
        <v>0</v>
      </c>
    </row>
    <row r="19" spans="1:7" ht="15">
      <c r="A19" s="37" t="s">
        <v>54</v>
      </c>
      <c r="B19" s="30" t="s">
        <v>55</v>
      </c>
      <c r="C19" s="31">
        <v>1436000</v>
      </c>
      <c r="D19" s="31">
        <f>SUM(D17:D18)</f>
        <v>1436000</v>
      </c>
      <c r="E19" s="10">
        <f>SUM(E17:E18)</f>
        <v>1442000</v>
      </c>
      <c r="F19" s="10">
        <f>SUM(F17:F18)</f>
        <v>1442000</v>
      </c>
      <c r="G19" s="60">
        <v>0</v>
      </c>
    </row>
    <row r="20" spans="1:7" ht="25.5">
      <c r="A20" s="36" t="s">
        <v>56</v>
      </c>
      <c r="B20" s="27" t="s">
        <v>57</v>
      </c>
      <c r="C20" s="33"/>
      <c r="D20" s="33">
        <v>491039</v>
      </c>
      <c r="E20" s="7">
        <v>491039</v>
      </c>
      <c r="F20" s="7">
        <v>491039</v>
      </c>
      <c r="G20" s="60">
        <v>0</v>
      </c>
    </row>
    <row r="21" spans="1:7" ht="15">
      <c r="A21" s="38" t="s">
        <v>58</v>
      </c>
      <c r="B21" s="27" t="s">
        <v>59</v>
      </c>
      <c r="C21" s="28">
        <v>223250</v>
      </c>
      <c r="D21" s="28">
        <v>223250</v>
      </c>
      <c r="E21" s="7">
        <v>264871</v>
      </c>
      <c r="F21" s="7">
        <v>264871</v>
      </c>
      <c r="G21" s="60">
        <v>0</v>
      </c>
    </row>
    <row r="22" spans="1:7" ht="15">
      <c r="A22" s="38" t="s">
        <v>60</v>
      </c>
      <c r="B22" s="27" t="s">
        <v>61</v>
      </c>
      <c r="C22" s="28">
        <v>265000</v>
      </c>
      <c r="D22" s="28">
        <v>265000</v>
      </c>
      <c r="E22" s="7">
        <v>275000</v>
      </c>
      <c r="F22" s="7">
        <v>275000</v>
      </c>
      <c r="G22" s="60">
        <v>0</v>
      </c>
    </row>
    <row r="23" spans="1:7" ht="15">
      <c r="A23" s="40" t="s">
        <v>62</v>
      </c>
      <c r="B23" s="27" t="s">
        <v>63</v>
      </c>
      <c r="C23" s="28">
        <v>3499000</v>
      </c>
      <c r="D23" s="28">
        <v>2913701</v>
      </c>
      <c r="E23" s="7">
        <v>526103</v>
      </c>
      <c r="F23" s="7">
        <v>526103</v>
      </c>
      <c r="G23" s="60">
        <v>0</v>
      </c>
    </row>
    <row r="24" spans="1:7" ht="15">
      <c r="A24" s="37" t="s">
        <v>64</v>
      </c>
      <c r="B24" s="30" t="s">
        <v>65</v>
      </c>
      <c r="C24" s="31">
        <v>3987250</v>
      </c>
      <c r="D24" s="31">
        <f>SUM(D20:D23)</f>
        <v>3892990</v>
      </c>
      <c r="E24" s="10">
        <f>SUM(E20:E23)</f>
        <v>1557013</v>
      </c>
      <c r="F24" s="10">
        <f>SUM(F20:F23)</f>
        <v>1557013</v>
      </c>
      <c r="G24" s="60">
        <v>0</v>
      </c>
    </row>
    <row r="25" spans="1:7" ht="15.75">
      <c r="A25" s="41" t="s">
        <v>66</v>
      </c>
      <c r="B25" s="42"/>
      <c r="C25" s="43">
        <v>13695687</v>
      </c>
      <c r="D25" s="43">
        <f>SUM(D10+D11+D16+D19+D24)</f>
        <v>14184662</v>
      </c>
      <c r="E25" s="44">
        <f>SUM(E10+E11+E16+E19+E24)</f>
        <v>14789033</v>
      </c>
      <c r="F25" s="44">
        <f>SUM(F10+F11+F16+F19+F24)</f>
        <v>14789033</v>
      </c>
      <c r="G25" s="60">
        <v>0</v>
      </c>
    </row>
    <row r="26" spans="1:7" ht="15">
      <c r="A26" s="45" t="s">
        <v>67</v>
      </c>
      <c r="B26" s="27" t="s">
        <v>68</v>
      </c>
      <c r="C26" s="28"/>
      <c r="D26" s="28"/>
      <c r="E26" s="7">
        <v>948721</v>
      </c>
      <c r="F26" s="7">
        <v>948721</v>
      </c>
      <c r="G26" s="60">
        <v>0</v>
      </c>
    </row>
    <row r="27" spans="1:7" ht="15">
      <c r="A27" s="45" t="s">
        <v>69</v>
      </c>
      <c r="B27" s="27" t="s">
        <v>70</v>
      </c>
      <c r="C27" s="28">
        <v>400000</v>
      </c>
      <c r="D27" s="28">
        <v>400000</v>
      </c>
      <c r="E27" s="7">
        <v>400000</v>
      </c>
      <c r="F27" s="7">
        <v>400000</v>
      </c>
      <c r="G27" s="60">
        <v>0</v>
      </c>
    </row>
    <row r="28" spans="1:7" ht="15">
      <c r="A28" s="46" t="s">
        <v>71</v>
      </c>
      <c r="B28" s="27" t="s">
        <v>72</v>
      </c>
      <c r="C28" s="28">
        <v>108000</v>
      </c>
      <c r="D28" s="28">
        <v>108000</v>
      </c>
      <c r="E28" s="7">
        <v>364155</v>
      </c>
      <c r="F28" s="7">
        <v>364155</v>
      </c>
      <c r="G28" s="60">
        <v>0</v>
      </c>
    </row>
    <row r="29" spans="1:7" ht="15">
      <c r="A29" s="47" t="s">
        <v>73</v>
      </c>
      <c r="B29" s="30" t="s">
        <v>74</v>
      </c>
      <c r="C29" s="31">
        <v>508000</v>
      </c>
      <c r="D29" s="31">
        <f>SUM(D26:D28)</f>
        <v>508000</v>
      </c>
      <c r="E29" s="10">
        <f>SUM(E26:E28)</f>
        <v>1712876</v>
      </c>
      <c r="F29" s="10">
        <f>SUM(F26:F28)</f>
        <v>1712876</v>
      </c>
      <c r="G29" s="60">
        <v>0</v>
      </c>
    </row>
    <row r="30" spans="1:7" ht="15">
      <c r="A30" s="36" t="s">
        <v>75</v>
      </c>
      <c r="B30" s="27" t="s">
        <v>76</v>
      </c>
      <c r="C30" s="28">
        <v>17150798</v>
      </c>
      <c r="D30" s="28">
        <v>17150798</v>
      </c>
      <c r="E30" s="7">
        <v>16048504</v>
      </c>
      <c r="F30" s="7">
        <v>16048504</v>
      </c>
      <c r="G30" s="60">
        <v>0</v>
      </c>
    </row>
    <row r="31" spans="1:7" ht="15">
      <c r="A31" s="36" t="s">
        <v>77</v>
      </c>
      <c r="B31" s="27" t="s">
        <v>78</v>
      </c>
      <c r="C31" s="28"/>
      <c r="D31" s="28">
        <v>0</v>
      </c>
      <c r="E31" s="7">
        <v>12202</v>
      </c>
      <c r="F31" s="7">
        <v>12202</v>
      </c>
      <c r="G31" s="60">
        <v>0</v>
      </c>
    </row>
    <row r="32" spans="1:7" ht="15">
      <c r="A32" s="36" t="s">
        <v>79</v>
      </c>
      <c r="B32" s="27" t="s">
        <v>80</v>
      </c>
      <c r="C32" s="28">
        <v>4630715</v>
      </c>
      <c r="D32" s="28">
        <v>4630715</v>
      </c>
      <c r="E32" s="7">
        <v>4477228</v>
      </c>
      <c r="F32" s="7">
        <v>4477228</v>
      </c>
      <c r="G32" s="60">
        <v>0</v>
      </c>
    </row>
    <row r="33" spans="1:7" ht="15">
      <c r="A33" s="37" t="s">
        <v>81</v>
      </c>
      <c r="B33" s="30" t="s">
        <v>82</v>
      </c>
      <c r="C33" s="31">
        <v>21781513</v>
      </c>
      <c r="D33" s="31">
        <f>SUM(D30:D32)</f>
        <v>21781513</v>
      </c>
      <c r="E33" s="10">
        <f>SUM(E30:E32)</f>
        <v>20537934</v>
      </c>
      <c r="F33" s="10">
        <f>SUM(F30:F32)</f>
        <v>20537934</v>
      </c>
      <c r="G33" s="60">
        <v>0</v>
      </c>
    </row>
    <row r="34" spans="1:7" s="35" customFormat="1" ht="15">
      <c r="A34" s="36" t="s">
        <v>83</v>
      </c>
      <c r="B34" s="27" t="s">
        <v>84</v>
      </c>
      <c r="C34" s="33"/>
      <c r="D34" s="33">
        <v>0</v>
      </c>
      <c r="E34" s="34">
        <v>200000</v>
      </c>
      <c r="F34" s="34">
        <v>200000</v>
      </c>
      <c r="G34" s="60">
        <v>0</v>
      </c>
    </row>
    <row r="35" spans="1:7" s="48" customFormat="1" ht="15">
      <c r="A35" s="37" t="s">
        <v>85</v>
      </c>
      <c r="B35" s="30" t="s">
        <v>86</v>
      </c>
      <c r="C35" s="31"/>
      <c r="D35" s="31">
        <f>SUM(D34)</f>
        <v>0</v>
      </c>
      <c r="E35" s="10">
        <v>200000</v>
      </c>
      <c r="F35" s="10">
        <v>200000</v>
      </c>
      <c r="G35" s="60">
        <v>0</v>
      </c>
    </row>
    <row r="36" spans="1:7" ht="15.75">
      <c r="A36" s="41" t="s">
        <v>87</v>
      </c>
      <c r="B36" s="42"/>
      <c r="C36" s="43">
        <v>22289513</v>
      </c>
      <c r="D36" s="43">
        <f>SUM(D29+D33+D35)</f>
        <v>22289513</v>
      </c>
      <c r="E36" s="44">
        <f>SUM(E29+E33+E35)</f>
        <v>22450810</v>
      </c>
      <c r="F36" s="44">
        <f>SUM(F29+F33+F35)</f>
        <v>22450810</v>
      </c>
      <c r="G36" s="60">
        <v>0</v>
      </c>
    </row>
    <row r="37" spans="1:7" ht="15.75">
      <c r="A37" s="49" t="s">
        <v>88</v>
      </c>
      <c r="B37" s="50" t="s">
        <v>89</v>
      </c>
      <c r="C37" s="28">
        <v>532581</v>
      </c>
      <c r="D37" s="28">
        <v>532581</v>
      </c>
      <c r="E37" s="7">
        <v>532581</v>
      </c>
      <c r="F37" s="7">
        <v>532581</v>
      </c>
      <c r="G37" s="60">
        <v>0</v>
      </c>
    </row>
    <row r="38" spans="1:7" ht="15.75">
      <c r="A38" s="51" t="s">
        <v>90</v>
      </c>
      <c r="B38" s="52" t="s">
        <v>91</v>
      </c>
      <c r="C38" s="53">
        <v>532581</v>
      </c>
      <c r="D38" s="53">
        <f>SUM(D37)</f>
        <v>532581</v>
      </c>
      <c r="E38" s="10">
        <f>SUM(E37)</f>
        <v>532581</v>
      </c>
      <c r="F38" s="10">
        <f>SUM(F37)</f>
        <v>532581</v>
      </c>
      <c r="G38" s="60">
        <v>0</v>
      </c>
    </row>
    <row r="39" spans="1:7" ht="15.75">
      <c r="A39" s="54" t="s">
        <v>16</v>
      </c>
      <c r="B39" s="54"/>
      <c r="C39" s="31">
        <v>36517781</v>
      </c>
      <c r="D39" s="31">
        <f>SUM(D25+D36+D38)</f>
        <v>37006756</v>
      </c>
      <c r="E39" s="10">
        <f>SUM(E25+E36+E38)</f>
        <v>37772424</v>
      </c>
      <c r="F39" s="10">
        <f>SUM(F25+F36+F38)</f>
        <v>37772424</v>
      </c>
      <c r="G39" s="61"/>
    </row>
    <row r="40" spans="1:4" ht="15.75">
      <c r="A40" s="55"/>
      <c r="B40" s="55"/>
      <c r="C40" s="56"/>
      <c r="D40" s="56"/>
    </row>
  </sheetData>
  <sheetProtection/>
  <mergeCells count="4">
    <mergeCell ref="A1:G1"/>
    <mergeCell ref="A3:G3"/>
    <mergeCell ref="A4:G4"/>
    <mergeCell ref="A2:G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44.57421875" style="0" bestFit="1" customWidth="1"/>
    <col min="3" max="5" width="12.00390625" style="0" bestFit="1" customWidth="1"/>
    <col min="6" max="6" width="12.00390625" style="1" bestFit="1" customWidth="1"/>
    <col min="7" max="7" width="9.7109375" style="1" customWidth="1"/>
  </cols>
  <sheetData>
    <row r="2" spans="1:7" s="1" customFormat="1" ht="15">
      <c r="A2" s="176" t="s">
        <v>225</v>
      </c>
      <c r="B2" s="176"/>
      <c r="C2" s="176"/>
      <c r="D2" s="176"/>
      <c r="E2" s="176"/>
      <c r="F2" s="175"/>
      <c r="G2" s="175"/>
    </row>
    <row r="3" spans="1:7" ht="19.5">
      <c r="A3" s="180" t="s">
        <v>25</v>
      </c>
      <c r="B3" s="180"/>
      <c r="C3" s="180"/>
      <c r="D3" s="180"/>
      <c r="E3" s="180"/>
      <c r="F3" s="175"/>
      <c r="G3" s="175"/>
    </row>
    <row r="4" spans="1:7" ht="19.5">
      <c r="A4" s="177" t="s">
        <v>26</v>
      </c>
      <c r="B4" s="176"/>
      <c r="C4" s="176"/>
      <c r="D4" s="176"/>
      <c r="E4" s="176"/>
      <c r="F4" s="175"/>
      <c r="G4" s="175"/>
    </row>
    <row r="5" spans="1:7" ht="19.5">
      <c r="A5" s="178" t="s">
        <v>94</v>
      </c>
      <c r="B5" s="179"/>
      <c r="C5" s="179"/>
      <c r="D5" s="179"/>
      <c r="E5" s="179"/>
      <c r="F5" s="175"/>
      <c r="G5" s="175"/>
    </row>
    <row r="6" spans="1:5" ht="19.5">
      <c r="A6" s="13"/>
      <c r="B6" s="14"/>
      <c r="C6" s="14"/>
      <c r="D6" s="14"/>
      <c r="E6" s="14"/>
    </row>
    <row r="7" spans="1:5" ht="19.5">
      <c r="A7" s="13"/>
      <c r="B7" s="14"/>
      <c r="C7" s="14"/>
      <c r="D7" s="14"/>
      <c r="E7" s="14"/>
    </row>
    <row r="8" spans="1:5" ht="15.75">
      <c r="A8" s="181"/>
      <c r="B8" s="182"/>
      <c r="C8" s="182"/>
      <c r="D8" s="182"/>
      <c r="E8" s="182"/>
    </row>
    <row r="9" spans="1:7" ht="26.25">
      <c r="A9" s="17" t="s">
        <v>28</v>
      </c>
      <c r="B9" s="18" t="s">
        <v>95</v>
      </c>
      <c r="C9" s="19" t="s">
        <v>4</v>
      </c>
      <c r="D9" s="19" t="s">
        <v>24</v>
      </c>
      <c r="E9" s="165" t="s">
        <v>5</v>
      </c>
      <c r="F9" s="170" t="s">
        <v>92</v>
      </c>
      <c r="G9" s="170" t="s">
        <v>222</v>
      </c>
    </row>
    <row r="10" spans="1:7" ht="18.75" customHeight="1">
      <c r="A10" s="26" t="s">
        <v>96</v>
      </c>
      <c r="B10" s="46" t="s">
        <v>97</v>
      </c>
      <c r="C10" s="63">
        <v>13314513</v>
      </c>
      <c r="D10" s="63">
        <v>13314513</v>
      </c>
      <c r="E10" s="166">
        <v>13458513</v>
      </c>
      <c r="F10" s="166">
        <v>13458513</v>
      </c>
      <c r="G10" s="62">
        <v>0</v>
      </c>
    </row>
    <row r="11" spans="1:7" ht="21.75" customHeight="1">
      <c r="A11" s="26" t="s">
        <v>98</v>
      </c>
      <c r="B11" s="46" t="s">
        <v>99</v>
      </c>
      <c r="C11" s="63"/>
      <c r="D11" s="63">
        <v>488975</v>
      </c>
      <c r="E11" s="166">
        <v>1029643</v>
      </c>
      <c r="F11" s="166">
        <v>1029643</v>
      </c>
      <c r="G11" s="62">
        <v>0</v>
      </c>
    </row>
    <row r="12" spans="1:7" ht="28.5">
      <c r="A12" s="32" t="s">
        <v>100</v>
      </c>
      <c r="B12" s="47" t="s">
        <v>101</v>
      </c>
      <c r="C12" s="64">
        <v>13314513</v>
      </c>
      <c r="D12" s="64">
        <f>SUM(D10:D11)</f>
        <v>13803488</v>
      </c>
      <c r="E12" s="167">
        <f>SUM(E10:E11)</f>
        <v>14488156</v>
      </c>
      <c r="F12" s="167">
        <f>SUM(F10:F11)</f>
        <v>14488156</v>
      </c>
      <c r="G12" s="62">
        <v>0</v>
      </c>
    </row>
    <row r="13" spans="1:7" ht="18.75" customHeight="1">
      <c r="A13" s="26" t="s">
        <v>102</v>
      </c>
      <c r="B13" s="46" t="s">
        <v>103</v>
      </c>
      <c r="C13" s="63">
        <v>525000</v>
      </c>
      <c r="D13" s="63">
        <v>525000</v>
      </c>
      <c r="E13" s="166">
        <v>525000</v>
      </c>
      <c r="F13" s="166">
        <v>525000</v>
      </c>
      <c r="G13" s="62">
        <v>0</v>
      </c>
    </row>
    <row r="14" spans="1:7" ht="20.25" customHeight="1">
      <c r="A14" s="26" t="s">
        <v>104</v>
      </c>
      <c r="B14" s="46" t="s">
        <v>105</v>
      </c>
      <c r="C14" s="63">
        <v>550000</v>
      </c>
      <c r="D14" s="63">
        <v>550000</v>
      </c>
      <c r="E14" s="166">
        <v>550000</v>
      </c>
      <c r="F14" s="166">
        <v>550000</v>
      </c>
      <c r="G14" s="62">
        <v>0</v>
      </c>
    </row>
    <row r="15" spans="1:7" ht="22.5" customHeight="1">
      <c r="A15" s="26" t="s">
        <v>106</v>
      </c>
      <c r="B15" s="46" t="s">
        <v>107</v>
      </c>
      <c r="C15" s="63"/>
      <c r="D15" s="63">
        <v>0</v>
      </c>
      <c r="E15" s="166">
        <v>0</v>
      </c>
      <c r="F15" s="166">
        <v>0</v>
      </c>
      <c r="G15" s="62">
        <v>0</v>
      </c>
    </row>
    <row r="16" spans="1:7" ht="18.75" customHeight="1">
      <c r="A16" s="32" t="s">
        <v>108</v>
      </c>
      <c r="B16" s="47" t="s">
        <v>109</v>
      </c>
      <c r="C16" s="64">
        <v>1075000</v>
      </c>
      <c r="D16" s="64">
        <f>SUM(D13:D15)</f>
        <v>1075000</v>
      </c>
      <c r="E16" s="167">
        <f>SUM(E13:E15)</f>
        <v>1075000</v>
      </c>
      <c r="F16" s="167">
        <f>SUM(F13:F15)</f>
        <v>1075000</v>
      </c>
      <c r="G16" s="62">
        <v>0</v>
      </c>
    </row>
    <row r="17" spans="1:7" ht="20.25" customHeight="1">
      <c r="A17" s="36" t="s">
        <v>110</v>
      </c>
      <c r="B17" s="46" t="s">
        <v>111</v>
      </c>
      <c r="C17" s="63">
        <v>453540</v>
      </c>
      <c r="D17" s="63">
        <v>453540</v>
      </c>
      <c r="E17" s="166">
        <v>453540</v>
      </c>
      <c r="F17" s="166">
        <v>453540</v>
      </c>
      <c r="G17" s="62">
        <v>0</v>
      </c>
    </row>
    <row r="18" spans="1:7" ht="20.25" customHeight="1">
      <c r="A18" s="36" t="s">
        <v>112</v>
      </c>
      <c r="B18" s="46" t="s">
        <v>113</v>
      </c>
      <c r="C18" s="63">
        <v>105190</v>
      </c>
      <c r="D18" s="63">
        <v>105190</v>
      </c>
      <c r="E18" s="166">
        <v>105190</v>
      </c>
      <c r="F18" s="166">
        <v>105190</v>
      </c>
      <c r="G18" s="62">
        <v>0</v>
      </c>
    </row>
    <row r="19" spans="1:7" ht="20.25" customHeight="1">
      <c r="A19" s="36" t="s">
        <v>114</v>
      </c>
      <c r="B19" s="46" t="s">
        <v>115</v>
      </c>
      <c r="C19" s="63">
        <v>70000</v>
      </c>
      <c r="D19" s="63">
        <v>70000</v>
      </c>
      <c r="E19" s="166">
        <v>70000</v>
      </c>
      <c r="F19" s="166">
        <v>70000</v>
      </c>
      <c r="G19" s="62">
        <v>0</v>
      </c>
    </row>
    <row r="20" spans="1:7" ht="22.5" customHeight="1">
      <c r="A20" s="36" t="s">
        <v>116</v>
      </c>
      <c r="B20" s="46" t="s">
        <v>117</v>
      </c>
      <c r="C20" s="63"/>
      <c r="D20" s="63"/>
      <c r="E20" s="166">
        <f>SUM(K18)</f>
        <v>0</v>
      </c>
      <c r="F20" s="166">
        <f>SUM(L18)</f>
        <v>0</v>
      </c>
      <c r="G20" s="62">
        <v>0</v>
      </c>
    </row>
    <row r="21" spans="1:7" ht="19.5" customHeight="1">
      <c r="A21" s="37" t="s">
        <v>118</v>
      </c>
      <c r="B21" s="47" t="s">
        <v>119</v>
      </c>
      <c r="C21" s="64">
        <v>628730</v>
      </c>
      <c r="D21" s="64">
        <v>628730</v>
      </c>
      <c r="E21" s="167">
        <f>SUM(E17:E20)</f>
        <v>628730</v>
      </c>
      <c r="F21" s="167">
        <f>SUM(F17:F20)</f>
        <v>628730</v>
      </c>
      <c r="G21" s="62">
        <v>0</v>
      </c>
    </row>
    <row r="22" spans="1:7" ht="19.5" customHeight="1">
      <c r="A22" s="37" t="s">
        <v>120</v>
      </c>
      <c r="B22" s="47" t="s">
        <v>121</v>
      </c>
      <c r="C22" s="64"/>
      <c r="D22" s="65"/>
      <c r="E22" s="65">
        <v>81000</v>
      </c>
      <c r="F22" s="65">
        <v>81000</v>
      </c>
      <c r="G22" s="62">
        <v>0</v>
      </c>
    </row>
    <row r="23" spans="1:7" ht="22.5" customHeight="1">
      <c r="A23" s="41" t="s">
        <v>66</v>
      </c>
      <c r="B23" s="66"/>
      <c r="C23" s="67">
        <v>15018243</v>
      </c>
      <c r="D23" s="67">
        <f>SUM(D12+D16+D21)</f>
        <v>15507218</v>
      </c>
      <c r="E23" s="168">
        <f>SUM(E12+E16+E21+E22)</f>
        <v>16272886</v>
      </c>
      <c r="F23" s="168">
        <f>SUM(F12+F16+F21+F22)</f>
        <v>16272886</v>
      </c>
      <c r="G23" s="62">
        <v>0</v>
      </c>
    </row>
    <row r="24" spans="1:7" ht="19.5" customHeight="1">
      <c r="A24" s="54" t="s">
        <v>122</v>
      </c>
      <c r="B24" s="68"/>
      <c r="C24" s="69">
        <v>22821094</v>
      </c>
      <c r="D24" s="69">
        <v>22289513</v>
      </c>
      <c r="E24" s="169">
        <v>22450810</v>
      </c>
      <c r="F24" s="169">
        <v>22450810</v>
      </c>
      <c r="G24" s="62">
        <v>0</v>
      </c>
    </row>
    <row r="25" spans="1:7" ht="21.75" customHeight="1">
      <c r="A25" s="54" t="s">
        <v>123</v>
      </c>
      <c r="B25" s="68"/>
      <c r="C25" s="64">
        <v>-22821094</v>
      </c>
      <c r="D25" s="64">
        <v>-22289513</v>
      </c>
      <c r="E25" s="167">
        <v>-22450810</v>
      </c>
      <c r="F25" s="167">
        <v>-22450810</v>
      </c>
      <c r="G25" s="62">
        <v>0</v>
      </c>
    </row>
    <row r="26" spans="1:7" ht="25.5">
      <c r="A26" s="26" t="s">
        <v>124</v>
      </c>
      <c r="B26" s="26" t="s">
        <v>125</v>
      </c>
      <c r="C26" s="63">
        <v>21499538</v>
      </c>
      <c r="D26" s="63">
        <v>21499538</v>
      </c>
      <c r="E26" s="166">
        <v>21499538</v>
      </c>
      <c r="F26" s="166">
        <v>21499538</v>
      </c>
      <c r="G26" s="62">
        <v>0</v>
      </c>
    </row>
    <row r="27" spans="1:7" ht="15">
      <c r="A27" s="26" t="s">
        <v>126</v>
      </c>
      <c r="B27" s="26" t="s">
        <v>127</v>
      </c>
      <c r="C27" s="63"/>
      <c r="D27" s="63"/>
      <c r="E27" s="166"/>
      <c r="F27" s="166"/>
      <c r="G27" s="62">
        <v>0</v>
      </c>
    </row>
    <row r="28" spans="1:7" ht="20.25" customHeight="1">
      <c r="A28" s="70" t="s">
        <v>128</v>
      </c>
      <c r="B28" s="71" t="s">
        <v>129</v>
      </c>
      <c r="C28" s="64">
        <v>21499538</v>
      </c>
      <c r="D28" s="64">
        <v>21499538</v>
      </c>
      <c r="E28" s="167">
        <f>SUM(E26)</f>
        <v>21499538</v>
      </c>
      <c r="F28" s="167">
        <f>SUM(F26)</f>
        <v>21499538</v>
      </c>
      <c r="G28" s="62">
        <v>0</v>
      </c>
    </row>
    <row r="29" spans="1:7" ht="20.25" customHeight="1">
      <c r="A29" s="72" t="s">
        <v>130</v>
      </c>
      <c r="B29" s="52" t="s">
        <v>131</v>
      </c>
      <c r="C29" s="64">
        <v>21499538</v>
      </c>
      <c r="D29" s="64">
        <f>SUM(D28)</f>
        <v>21499538</v>
      </c>
      <c r="E29" s="167">
        <f>SUM(E28)</f>
        <v>21499538</v>
      </c>
      <c r="F29" s="167">
        <f>SUM(F28)</f>
        <v>21499538</v>
      </c>
      <c r="G29" s="62">
        <v>0</v>
      </c>
    </row>
    <row r="30" spans="1:7" ht="21.75" customHeight="1">
      <c r="A30" s="54" t="s">
        <v>23</v>
      </c>
      <c r="B30" s="54"/>
      <c r="C30" s="64">
        <v>36517781</v>
      </c>
      <c r="D30" s="64">
        <f>SUM(D23+D29)</f>
        <v>37006756</v>
      </c>
      <c r="E30" s="167">
        <f>SUM(E23+E29)</f>
        <v>37772424</v>
      </c>
      <c r="F30" s="167">
        <f>SUM(F23+F29)</f>
        <v>37772424</v>
      </c>
      <c r="G30" s="62">
        <v>0</v>
      </c>
    </row>
  </sheetData>
  <sheetProtection/>
  <mergeCells count="5">
    <mergeCell ref="A8:E8"/>
    <mergeCell ref="A2:G2"/>
    <mergeCell ref="A3:G3"/>
    <mergeCell ref="A4:G4"/>
    <mergeCell ref="A5:G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1"/>
  <sheetViews>
    <sheetView zoomScalePageLayoutView="0" workbookViewId="0" topLeftCell="A1">
      <selection activeCell="A2" sqref="A2:D2"/>
    </sheetView>
  </sheetViews>
  <sheetFormatPr defaultColWidth="37.28125" defaultRowHeight="15"/>
  <cols>
    <col min="1" max="1" width="39.7109375" style="0" customWidth="1"/>
    <col min="2" max="2" width="9.140625" style="0" customWidth="1"/>
    <col min="3" max="3" width="14.57421875" style="76" customWidth="1"/>
    <col min="4" max="4" width="14.57421875" style="39" customWidth="1"/>
    <col min="5" max="255" width="9.140625" style="0" customWidth="1"/>
  </cols>
  <sheetData>
    <row r="2" spans="1:4" ht="13.5" customHeight="1">
      <c r="A2" s="184" t="s">
        <v>228</v>
      </c>
      <c r="B2" s="184"/>
      <c r="C2" s="184"/>
      <c r="D2" s="175"/>
    </row>
    <row r="3" spans="1:4" ht="15.75">
      <c r="A3" s="171" t="s">
        <v>132</v>
      </c>
      <c r="B3" s="172"/>
      <c r="C3" s="172"/>
      <c r="D3" s="175"/>
    </row>
    <row r="4" spans="1:4" ht="16.5" customHeight="1">
      <c r="A4" s="183" t="s">
        <v>133</v>
      </c>
      <c r="B4" s="183"/>
      <c r="C4" s="183"/>
      <c r="D4" s="175"/>
    </row>
    <row r="5" spans="1:3" ht="19.5">
      <c r="A5" s="73"/>
      <c r="B5" s="74"/>
      <c r="C5" s="75"/>
    </row>
    <row r="6" spans="1:3" ht="19.5">
      <c r="A6" s="73"/>
      <c r="B6" s="74"/>
      <c r="C6" s="75"/>
    </row>
    <row r="7" spans="1:3" ht="19.5">
      <c r="A7" s="73"/>
      <c r="B7" s="74"/>
      <c r="C7" s="75"/>
    </row>
    <row r="9" spans="1:4" ht="25.5">
      <c r="A9" s="77" t="s">
        <v>28</v>
      </c>
      <c r="B9" s="78" t="s">
        <v>29</v>
      </c>
      <c r="C9" s="85" t="s">
        <v>4</v>
      </c>
      <c r="D9" s="20" t="s">
        <v>5</v>
      </c>
    </row>
    <row r="10" spans="1:4" ht="20.25" customHeight="1">
      <c r="A10" s="79" t="s">
        <v>134</v>
      </c>
      <c r="B10" s="80" t="s">
        <v>68</v>
      </c>
      <c r="C10" s="6"/>
      <c r="D10" s="7">
        <v>380250</v>
      </c>
    </row>
    <row r="11" spans="1:4" ht="16.5" customHeight="1">
      <c r="A11" s="79" t="s">
        <v>135</v>
      </c>
      <c r="B11" s="80" t="s">
        <v>68</v>
      </c>
      <c r="C11" s="6"/>
      <c r="D11" s="7">
        <v>568471</v>
      </c>
    </row>
    <row r="12" spans="1:4" ht="21.75" customHeight="1">
      <c r="A12" s="81" t="s">
        <v>136</v>
      </c>
      <c r="B12" s="80" t="s">
        <v>137</v>
      </c>
      <c r="C12" s="6">
        <v>400000</v>
      </c>
      <c r="D12" s="7">
        <v>400000</v>
      </c>
    </row>
    <row r="13" spans="1:4" ht="25.5">
      <c r="A13" s="81" t="s">
        <v>71</v>
      </c>
      <c r="B13" s="80" t="s">
        <v>72</v>
      </c>
      <c r="C13" s="6">
        <v>108000</v>
      </c>
      <c r="D13" s="7">
        <v>364155</v>
      </c>
    </row>
    <row r="14" spans="1:4" ht="24.75" customHeight="1">
      <c r="A14" s="82" t="s">
        <v>73</v>
      </c>
      <c r="B14" s="83" t="s">
        <v>74</v>
      </c>
      <c r="C14" s="9">
        <f>SUM(C12:C13)</f>
        <v>508000</v>
      </c>
      <c r="D14" s="10">
        <f>SUM(D10:D13)</f>
        <v>1712876</v>
      </c>
    </row>
    <row r="15" spans="1:4" s="84" customFormat="1" ht="21.75" customHeight="1">
      <c r="A15" s="36" t="s">
        <v>138</v>
      </c>
      <c r="B15" s="46" t="s">
        <v>139</v>
      </c>
      <c r="C15" s="6"/>
      <c r="D15" s="7">
        <v>2322835</v>
      </c>
    </row>
    <row r="16" spans="1:4" s="84" customFormat="1" ht="24.75" customHeight="1">
      <c r="A16" s="36" t="s">
        <v>140</v>
      </c>
      <c r="B16" s="46" t="s">
        <v>139</v>
      </c>
      <c r="C16" s="6"/>
      <c r="D16" s="7">
        <v>2913386</v>
      </c>
    </row>
    <row r="17" spans="1:4" ht="22.5" customHeight="1">
      <c r="A17" s="79" t="s">
        <v>141</v>
      </c>
      <c r="B17" s="80" t="s">
        <v>139</v>
      </c>
      <c r="C17" s="6">
        <v>14000000</v>
      </c>
      <c r="D17" s="7">
        <v>7661485</v>
      </c>
    </row>
    <row r="18" spans="1:4" ht="21" customHeight="1">
      <c r="A18" s="79" t="s">
        <v>142</v>
      </c>
      <c r="B18" s="80" t="s">
        <v>139</v>
      </c>
      <c r="C18" s="6">
        <v>3150798</v>
      </c>
      <c r="D18" s="7">
        <v>3150798</v>
      </c>
    </row>
    <row r="19" spans="1:4" ht="25.5" customHeight="1">
      <c r="A19" s="79" t="s">
        <v>143</v>
      </c>
      <c r="B19" s="80" t="s">
        <v>144</v>
      </c>
      <c r="C19" s="6"/>
      <c r="D19" s="7">
        <v>12202</v>
      </c>
    </row>
    <row r="20" spans="1:4" ht="32.25" customHeight="1">
      <c r="A20" s="79" t="s">
        <v>79</v>
      </c>
      <c r="B20" s="80" t="s">
        <v>80</v>
      </c>
      <c r="C20" s="6">
        <v>4630715</v>
      </c>
      <c r="D20" s="7">
        <v>4477228</v>
      </c>
    </row>
    <row r="21" spans="1:4" ht="23.25" customHeight="1">
      <c r="A21" s="82" t="s">
        <v>81</v>
      </c>
      <c r="B21" s="83" t="s">
        <v>82</v>
      </c>
      <c r="C21" s="31">
        <f>SUM(C17:C20)</f>
        <v>21781513</v>
      </c>
      <c r="D21" s="10">
        <f>SUM(D15:D20)</f>
        <v>20537934</v>
      </c>
    </row>
  </sheetData>
  <sheetProtection/>
  <mergeCells count="3">
    <mergeCell ref="A3:D3"/>
    <mergeCell ref="A4:D4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22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34.8515625" style="0" customWidth="1"/>
    <col min="2" max="2" width="12.7109375" style="0" customWidth="1"/>
    <col min="3" max="4" width="15.00390625" style="0" customWidth="1"/>
    <col min="5" max="5" width="17.8515625" style="76" customWidth="1"/>
  </cols>
  <sheetData>
    <row r="3" spans="1:5" ht="15">
      <c r="A3" s="185" t="s">
        <v>226</v>
      </c>
      <c r="B3" s="185"/>
      <c r="C3" s="185"/>
      <c r="D3" s="186"/>
      <c r="E3" s="186"/>
    </row>
    <row r="4" spans="1:5" ht="15.75">
      <c r="A4" s="171" t="s">
        <v>132</v>
      </c>
      <c r="B4" s="172"/>
      <c r="C4" s="172"/>
      <c r="D4" s="172"/>
      <c r="E4" s="173"/>
    </row>
    <row r="5" spans="1:5" ht="19.5">
      <c r="A5" s="183" t="s">
        <v>145</v>
      </c>
      <c r="B5" s="183"/>
      <c r="C5" s="183"/>
      <c r="D5" s="183"/>
      <c r="E5" s="173"/>
    </row>
    <row r="6" ht="19.5">
      <c r="A6" s="87"/>
    </row>
    <row r="7" ht="19.5">
      <c r="A7" s="87"/>
    </row>
    <row r="8" ht="19.5">
      <c r="A8" s="87"/>
    </row>
    <row r="9" ht="19.5">
      <c r="A9" s="87"/>
    </row>
    <row r="11" spans="1:5" ht="28.5">
      <c r="A11" s="77" t="s">
        <v>28</v>
      </c>
      <c r="B11" s="78" t="s">
        <v>29</v>
      </c>
      <c r="C11" s="88" t="s">
        <v>4</v>
      </c>
      <c r="D11" s="89" t="s">
        <v>24</v>
      </c>
      <c r="E11" s="89" t="s">
        <v>5</v>
      </c>
    </row>
    <row r="12" spans="1:5" ht="24.75" customHeight="1">
      <c r="A12" s="90" t="s">
        <v>146</v>
      </c>
      <c r="B12" s="77" t="s">
        <v>63</v>
      </c>
      <c r="C12" s="9">
        <v>3499000</v>
      </c>
      <c r="D12" s="91">
        <v>3913701</v>
      </c>
      <c r="E12" s="91">
        <v>526103</v>
      </c>
    </row>
    <row r="13" spans="1:5" ht="29.25" customHeight="1">
      <c r="A13" s="90" t="s">
        <v>147</v>
      </c>
      <c r="B13" s="77" t="s">
        <v>63</v>
      </c>
      <c r="C13" s="8">
        <v>0</v>
      </c>
      <c r="D13" s="92"/>
      <c r="E13" s="92"/>
    </row>
    <row r="14" ht="15">
      <c r="D14" s="93"/>
    </row>
    <row r="15" ht="15">
      <c r="D15" s="93"/>
    </row>
    <row r="16" ht="15">
      <c r="D16" s="94"/>
    </row>
    <row r="17" ht="15">
      <c r="D17" s="94"/>
    </row>
    <row r="18" ht="15">
      <c r="D18" s="94"/>
    </row>
    <row r="19" ht="15">
      <c r="D19" s="94"/>
    </row>
    <row r="20" ht="15">
      <c r="D20" s="94"/>
    </row>
    <row r="21" ht="15">
      <c r="D21" s="94"/>
    </row>
    <row r="22" ht="15">
      <c r="D22" s="93"/>
    </row>
  </sheetData>
  <sheetProtection/>
  <mergeCells count="3">
    <mergeCell ref="A4:E4"/>
    <mergeCell ref="A5:E5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J13" sqref="J13"/>
    </sheetView>
  </sheetViews>
  <sheetFormatPr defaultColWidth="45.421875" defaultRowHeight="15"/>
  <cols>
    <col min="1" max="1" width="45.421875" style="0" customWidth="1"/>
    <col min="2" max="2" width="12.57421875" style="0" customWidth="1"/>
    <col min="3" max="3" width="11.140625" style="76" customWidth="1"/>
    <col min="4" max="4" width="14.140625" style="39" customWidth="1"/>
    <col min="5" max="255" width="9.140625" style="0" customWidth="1"/>
  </cols>
  <sheetData>
    <row r="1" spans="1:4" ht="15">
      <c r="A1" s="184" t="s">
        <v>221</v>
      </c>
      <c r="B1" s="184"/>
      <c r="C1" s="184"/>
      <c r="D1" s="175"/>
    </row>
    <row r="2" spans="1:4" ht="18.75">
      <c r="A2" s="187" t="s">
        <v>148</v>
      </c>
      <c r="B2" s="187"/>
      <c r="C2" s="187"/>
      <c r="D2" s="175"/>
    </row>
    <row r="3" spans="1:4" ht="16.5">
      <c r="A3" s="188" t="s">
        <v>149</v>
      </c>
      <c r="B3" s="189"/>
      <c r="C3" s="189"/>
      <c r="D3" s="175"/>
    </row>
    <row r="4" spans="1:3" ht="19.5">
      <c r="A4" s="73"/>
      <c r="B4" s="74"/>
      <c r="C4" s="75"/>
    </row>
    <row r="5" spans="1:3" ht="19.5">
      <c r="A5" s="73"/>
      <c r="B5" s="74"/>
      <c r="C5" s="75"/>
    </row>
    <row r="6" spans="1:3" ht="19.5">
      <c r="A6" s="73"/>
      <c r="B6" s="74"/>
      <c r="C6" s="75"/>
    </row>
    <row r="7" spans="1:3" ht="19.5">
      <c r="A7" s="73"/>
      <c r="B7" s="74"/>
      <c r="C7" s="75"/>
    </row>
    <row r="8" ht="15">
      <c r="A8" s="95"/>
    </row>
    <row r="9" spans="1:4" ht="43.5">
      <c r="A9" s="100" t="s">
        <v>3</v>
      </c>
      <c r="B9" s="78" t="s">
        <v>29</v>
      </c>
      <c r="C9" s="3" t="s">
        <v>150</v>
      </c>
      <c r="D9" s="86" t="s">
        <v>5</v>
      </c>
    </row>
    <row r="10" spans="1:4" s="84" customFormat="1" ht="32.25" customHeight="1">
      <c r="A10" s="98" t="s">
        <v>153</v>
      </c>
      <c r="B10" s="80" t="s">
        <v>154</v>
      </c>
      <c r="C10" s="6"/>
      <c r="D10" s="7">
        <v>491039</v>
      </c>
    </row>
    <row r="11" spans="1:4" ht="22.5" customHeight="1">
      <c r="A11" s="79" t="s">
        <v>151</v>
      </c>
      <c r="B11" s="80" t="s">
        <v>59</v>
      </c>
      <c r="C11" s="6">
        <v>124200</v>
      </c>
      <c r="D11" s="7">
        <v>216633</v>
      </c>
    </row>
    <row r="12" spans="1:4" ht="23.25" customHeight="1">
      <c r="A12" s="79" t="s">
        <v>152</v>
      </c>
      <c r="B12" s="80" t="s">
        <v>59</v>
      </c>
      <c r="C12" s="6">
        <v>99050</v>
      </c>
      <c r="D12" s="7">
        <v>48238</v>
      </c>
    </row>
    <row r="13" spans="1:4" ht="25.5">
      <c r="A13" s="96" t="s">
        <v>58</v>
      </c>
      <c r="B13" s="97" t="s">
        <v>59</v>
      </c>
      <c r="C13" s="9">
        <f>SUM(C11:C12)</f>
        <v>223250</v>
      </c>
      <c r="D13" s="10">
        <f>SUM(D10:D12)</f>
        <v>755910</v>
      </c>
    </row>
    <row r="14" spans="1:4" ht="15">
      <c r="A14" s="79" t="s">
        <v>157</v>
      </c>
      <c r="B14" s="81" t="s">
        <v>61</v>
      </c>
      <c r="C14" s="6"/>
      <c r="D14" s="7">
        <v>25000</v>
      </c>
    </row>
    <row r="15" spans="1:4" ht="15">
      <c r="A15" s="79" t="s">
        <v>155</v>
      </c>
      <c r="B15" s="81" t="s">
        <v>63</v>
      </c>
      <c r="C15" s="6">
        <v>200000</v>
      </c>
      <c r="D15" s="7">
        <v>250000</v>
      </c>
    </row>
    <row r="16" spans="1:4" ht="25.5">
      <c r="A16" s="81" t="s">
        <v>156</v>
      </c>
      <c r="B16" s="81" t="s">
        <v>61</v>
      </c>
      <c r="C16" s="6">
        <v>65000</v>
      </c>
      <c r="D16" s="7"/>
    </row>
    <row r="17" spans="1:4" ht="25.5">
      <c r="A17" s="90" t="s">
        <v>158</v>
      </c>
      <c r="B17" s="97" t="s">
        <v>61</v>
      </c>
      <c r="C17" s="9">
        <f>SUM(C14:C16)</f>
        <v>265000</v>
      </c>
      <c r="D17" s="10">
        <f>SUM(D14:D16)</f>
        <v>275000</v>
      </c>
    </row>
    <row r="18" spans="1:4" s="48" customFormat="1" ht="15">
      <c r="A18" s="99" t="s">
        <v>159</v>
      </c>
      <c r="B18" s="58"/>
      <c r="C18" s="91">
        <f>SUM(C13+C17)</f>
        <v>488250</v>
      </c>
      <c r="D18" s="10">
        <f>SUM(D13+D17)</f>
        <v>1030910</v>
      </c>
    </row>
  </sheetData>
  <sheetProtection/>
  <mergeCells count="3">
    <mergeCell ref="A2:D2"/>
    <mergeCell ref="A3:D3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0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54.00390625" style="0" bestFit="1" customWidth="1"/>
    <col min="7" max="7" width="10.421875" style="0" bestFit="1" customWidth="1"/>
    <col min="15" max="15" width="11.421875" style="0" bestFit="1" customWidth="1"/>
    <col min="19" max="19" width="9.8515625" style="0" bestFit="1" customWidth="1"/>
  </cols>
  <sheetData>
    <row r="1" spans="1:15" s="1" customFormat="1" ht="15">
      <c r="A1" s="176" t="s">
        <v>227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</row>
    <row r="2" spans="1:15" ht="18.75">
      <c r="A2" s="187" t="s">
        <v>148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1:15" ht="19.5">
      <c r="A3" s="183" t="s">
        <v>160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ht="15">
      <c r="A4" s="95"/>
    </row>
    <row r="5" spans="1:17" ht="28.5">
      <c r="A5" s="101" t="s">
        <v>28</v>
      </c>
      <c r="B5" s="102" t="s">
        <v>29</v>
      </c>
      <c r="C5" s="103" t="s">
        <v>161</v>
      </c>
      <c r="D5" s="103" t="s">
        <v>162</v>
      </c>
      <c r="E5" s="103" t="s">
        <v>163</v>
      </c>
      <c r="F5" s="103" t="s">
        <v>164</v>
      </c>
      <c r="G5" s="103" t="s">
        <v>165</v>
      </c>
      <c r="H5" s="103" t="s">
        <v>166</v>
      </c>
      <c r="I5" s="103" t="s">
        <v>167</v>
      </c>
      <c r="J5" s="103" t="s">
        <v>168</v>
      </c>
      <c r="K5" s="103" t="s">
        <v>169</v>
      </c>
      <c r="L5" s="103" t="s">
        <v>170</v>
      </c>
      <c r="M5" s="103" t="s">
        <v>171</v>
      </c>
      <c r="N5" s="103" t="s">
        <v>172</v>
      </c>
      <c r="O5" s="104" t="s">
        <v>173</v>
      </c>
      <c r="P5" s="105"/>
      <c r="Q5" s="95"/>
    </row>
    <row r="6" spans="1:19" ht="15">
      <c r="A6" s="106" t="s">
        <v>174</v>
      </c>
      <c r="B6" s="107" t="s">
        <v>32</v>
      </c>
      <c r="C6" s="108">
        <v>49272</v>
      </c>
      <c r="D6" s="108"/>
      <c r="E6" s="108"/>
      <c r="F6" s="108">
        <v>127252</v>
      </c>
      <c r="G6" s="108">
        <v>127252</v>
      </c>
      <c r="H6" s="108">
        <v>127252</v>
      </c>
      <c r="I6" s="108">
        <v>127252</v>
      </c>
      <c r="J6" s="108">
        <v>127252</v>
      </c>
      <c r="K6" s="108">
        <v>127252</v>
      </c>
      <c r="L6" s="108">
        <v>127252</v>
      </c>
      <c r="M6" s="108">
        <v>127251</v>
      </c>
      <c r="N6" s="108">
        <v>127251</v>
      </c>
      <c r="O6" s="108">
        <v>1194538</v>
      </c>
      <c r="P6" s="109"/>
      <c r="Q6" s="110"/>
      <c r="S6" s="76"/>
    </row>
    <row r="7" spans="1:19" s="48" customFormat="1" ht="15">
      <c r="A7" s="111" t="s">
        <v>175</v>
      </c>
      <c r="B7" s="112" t="s">
        <v>176</v>
      </c>
      <c r="C7" s="113">
        <f>SUM(C6)</f>
        <v>49272</v>
      </c>
      <c r="D7" s="113">
        <f aca="true" t="shared" si="0" ref="D7:N7">SUM(D6)</f>
        <v>0</v>
      </c>
      <c r="E7" s="113">
        <f t="shared" si="0"/>
        <v>0</v>
      </c>
      <c r="F7" s="113">
        <f t="shared" si="0"/>
        <v>127252</v>
      </c>
      <c r="G7" s="113">
        <f t="shared" si="0"/>
        <v>127252</v>
      </c>
      <c r="H7" s="113">
        <f t="shared" si="0"/>
        <v>127252</v>
      </c>
      <c r="I7" s="113">
        <f t="shared" si="0"/>
        <v>127252</v>
      </c>
      <c r="J7" s="113">
        <f t="shared" si="0"/>
        <v>127252</v>
      </c>
      <c r="K7" s="113">
        <f t="shared" si="0"/>
        <v>127252</v>
      </c>
      <c r="L7" s="113">
        <f t="shared" si="0"/>
        <v>127252</v>
      </c>
      <c r="M7" s="113">
        <f t="shared" si="0"/>
        <v>127251</v>
      </c>
      <c r="N7" s="113">
        <f t="shared" si="0"/>
        <v>127251</v>
      </c>
      <c r="O7" s="113">
        <v>1194538</v>
      </c>
      <c r="P7" s="114"/>
      <c r="Q7" s="115"/>
      <c r="S7" s="116"/>
    </row>
    <row r="8" spans="1:19" ht="15">
      <c r="A8" s="117" t="s">
        <v>177</v>
      </c>
      <c r="B8" s="118" t="s">
        <v>178</v>
      </c>
      <c r="C8" s="119">
        <v>172012</v>
      </c>
      <c r="D8" s="119">
        <v>172012</v>
      </c>
      <c r="E8" s="119">
        <v>172012</v>
      </c>
      <c r="F8" s="119">
        <v>172012</v>
      </c>
      <c r="G8" s="119">
        <v>172012</v>
      </c>
      <c r="H8" s="119">
        <v>172012</v>
      </c>
      <c r="I8" s="119">
        <v>172012</v>
      </c>
      <c r="J8" s="119">
        <v>172012</v>
      </c>
      <c r="K8" s="119">
        <v>172012</v>
      </c>
      <c r="L8" s="119">
        <v>172012</v>
      </c>
      <c r="M8" s="119">
        <v>172012</v>
      </c>
      <c r="N8" s="119">
        <v>172012</v>
      </c>
      <c r="O8" s="108">
        <v>2064144</v>
      </c>
      <c r="P8" s="105"/>
      <c r="Q8" s="110"/>
      <c r="S8" s="76"/>
    </row>
    <row r="9" spans="1:20" ht="30">
      <c r="A9" s="117" t="s">
        <v>179</v>
      </c>
      <c r="B9" s="118" t="s">
        <v>180</v>
      </c>
      <c r="C9" s="119">
        <v>44000</v>
      </c>
      <c r="D9" s="119">
        <v>44000</v>
      </c>
      <c r="E9" s="119">
        <v>44000</v>
      </c>
      <c r="F9" s="119">
        <v>44000</v>
      </c>
      <c r="G9" s="119">
        <v>44000</v>
      </c>
      <c r="H9" s="119">
        <v>44000</v>
      </c>
      <c r="I9" s="119">
        <v>54000</v>
      </c>
      <c r="J9" s="119">
        <v>44000</v>
      </c>
      <c r="K9" s="119">
        <v>44000</v>
      </c>
      <c r="L9" s="119">
        <v>44000</v>
      </c>
      <c r="M9" s="119">
        <v>44000</v>
      </c>
      <c r="N9" s="119">
        <v>44000</v>
      </c>
      <c r="O9" s="108">
        <v>538000</v>
      </c>
      <c r="P9" s="105"/>
      <c r="Q9" s="110"/>
      <c r="S9" s="76"/>
      <c r="T9" t="s">
        <v>2</v>
      </c>
    </row>
    <row r="10" spans="1:19" ht="15">
      <c r="A10" s="120" t="s">
        <v>33</v>
      </c>
      <c r="B10" s="121" t="s">
        <v>34</v>
      </c>
      <c r="C10" s="122">
        <f>SUM(C8:C9)</f>
        <v>216012</v>
      </c>
      <c r="D10" s="122">
        <f aca="true" t="shared" si="1" ref="D10:N10">SUM(D8:D9)</f>
        <v>216012</v>
      </c>
      <c r="E10" s="122">
        <f t="shared" si="1"/>
        <v>216012</v>
      </c>
      <c r="F10" s="122">
        <f t="shared" si="1"/>
        <v>216012</v>
      </c>
      <c r="G10" s="122">
        <f t="shared" si="1"/>
        <v>216012</v>
      </c>
      <c r="H10" s="122">
        <f t="shared" si="1"/>
        <v>216012</v>
      </c>
      <c r="I10" s="122">
        <f t="shared" si="1"/>
        <v>226012</v>
      </c>
      <c r="J10" s="122">
        <f t="shared" si="1"/>
        <v>216012</v>
      </c>
      <c r="K10" s="122">
        <f t="shared" si="1"/>
        <v>216012</v>
      </c>
      <c r="L10" s="122">
        <f t="shared" si="1"/>
        <v>216012</v>
      </c>
      <c r="M10" s="122">
        <f t="shared" si="1"/>
        <v>216012</v>
      </c>
      <c r="N10" s="122">
        <f t="shared" si="1"/>
        <v>216012</v>
      </c>
      <c r="O10" s="113">
        <v>2592144</v>
      </c>
      <c r="P10" s="105"/>
      <c r="Q10" s="110"/>
      <c r="S10" s="76"/>
    </row>
    <row r="11" spans="1:19" ht="15">
      <c r="A11" s="123" t="s">
        <v>35</v>
      </c>
      <c r="B11" s="124" t="s">
        <v>36</v>
      </c>
      <c r="C11" s="125">
        <f>SUM(C10,C7)</f>
        <v>265284</v>
      </c>
      <c r="D11" s="125">
        <f aca="true" t="shared" si="2" ref="D11:N11">SUM(D10,D7)</f>
        <v>216012</v>
      </c>
      <c r="E11" s="125">
        <f t="shared" si="2"/>
        <v>216012</v>
      </c>
      <c r="F11" s="125">
        <f t="shared" si="2"/>
        <v>343264</v>
      </c>
      <c r="G11" s="125">
        <f t="shared" si="2"/>
        <v>343264</v>
      </c>
      <c r="H11" s="125">
        <f t="shared" si="2"/>
        <v>343264</v>
      </c>
      <c r="I11" s="125">
        <f t="shared" si="2"/>
        <v>353264</v>
      </c>
      <c r="J11" s="125">
        <f t="shared" si="2"/>
        <v>343264</v>
      </c>
      <c r="K11" s="125">
        <f t="shared" si="2"/>
        <v>343264</v>
      </c>
      <c r="L11" s="125">
        <f t="shared" si="2"/>
        <v>343264</v>
      </c>
      <c r="M11" s="125">
        <f t="shared" si="2"/>
        <v>343263</v>
      </c>
      <c r="N11" s="125">
        <f t="shared" si="2"/>
        <v>343263</v>
      </c>
      <c r="O11" s="113">
        <v>3796682</v>
      </c>
      <c r="P11" s="105"/>
      <c r="Q11" s="110"/>
      <c r="S11" s="76"/>
    </row>
    <row r="12" spans="1:19" ht="28.5">
      <c r="A12" s="126" t="s">
        <v>37</v>
      </c>
      <c r="B12" s="124" t="s">
        <v>38</v>
      </c>
      <c r="C12" s="125">
        <v>53513</v>
      </c>
      <c r="D12" s="125">
        <v>53513</v>
      </c>
      <c r="E12" s="125">
        <v>53513</v>
      </c>
      <c r="F12" s="125">
        <v>53513</v>
      </c>
      <c r="G12" s="125">
        <v>53513</v>
      </c>
      <c r="H12" s="125">
        <v>53513</v>
      </c>
      <c r="I12" s="125">
        <v>53513</v>
      </c>
      <c r="J12" s="125">
        <v>53513</v>
      </c>
      <c r="K12" s="125">
        <v>53513</v>
      </c>
      <c r="L12" s="125">
        <v>53513</v>
      </c>
      <c r="M12" s="125">
        <v>53512</v>
      </c>
      <c r="N12" s="125">
        <v>53512</v>
      </c>
      <c r="O12" s="113">
        <v>642154</v>
      </c>
      <c r="P12" s="105"/>
      <c r="Q12" s="110"/>
      <c r="S12" s="76"/>
    </row>
    <row r="13" spans="1:19" s="133" customFormat="1" ht="15">
      <c r="A13" s="127" t="s">
        <v>40</v>
      </c>
      <c r="B13" s="128" t="s">
        <v>41</v>
      </c>
      <c r="C13" s="129">
        <v>100300</v>
      </c>
      <c r="D13" s="129">
        <v>100300</v>
      </c>
      <c r="E13" s="129">
        <v>100300</v>
      </c>
      <c r="F13" s="129">
        <v>100300</v>
      </c>
      <c r="G13" s="129">
        <v>100300</v>
      </c>
      <c r="H13" s="129">
        <v>100300</v>
      </c>
      <c r="I13" s="129">
        <v>100300</v>
      </c>
      <c r="J13" s="129">
        <v>100300</v>
      </c>
      <c r="K13" s="129">
        <v>100300</v>
      </c>
      <c r="L13" s="129">
        <v>100299</v>
      </c>
      <c r="M13" s="129">
        <v>100300</v>
      </c>
      <c r="N13" s="129">
        <v>100300</v>
      </c>
      <c r="O13" s="130">
        <v>1203599</v>
      </c>
      <c r="P13" s="131"/>
      <c r="Q13" s="132"/>
      <c r="S13" s="134"/>
    </row>
    <row r="14" spans="1:19" s="133" customFormat="1" ht="15">
      <c r="A14" s="127" t="s">
        <v>42</v>
      </c>
      <c r="B14" s="128" t="s">
        <v>43</v>
      </c>
      <c r="C14" s="129">
        <v>20417</v>
      </c>
      <c r="D14" s="129">
        <v>20417</v>
      </c>
      <c r="E14" s="129">
        <v>20417</v>
      </c>
      <c r="F14" s="129">
        <v>20417</v>
      </c>
      <c r="G14" s="129">
        <v>20417</v>
      </c>
      <c r="H14" s="129">
        <v>20417</v>
      </c>
      <c r="I14" s="129">
        <v>20417</v>
      </c>
      <c r="J14" s="129">
        <v>20417</v>
      </c>
      <c r="K14" s="129">
        <v>20417</v>
      </c>
      <c r="L14" s="129">
        <v>20413</v>
      </c>
      <c r="M14" s="129">
        <v>20417</v>
      </c>
      <c r="N14" s="129">
        <v>20417</v>
      </c>
      <c r="O14" s="130">
        <v>245000</v>
      </c>
      <c r="P14" s="131"/>
      <c r="Q14" s="132"/>
      <c r="S14" s="134"/>
    </row>
    <row r="15" spans="1:19" ht="15">
      <c r="A15" s="117" t="s">
        <v>181</v>
      </c>
      <c r="B15" s="118" t="s">
        <v>182</v>
      </c>
      <c r="C15" s="119">
        <v>126286</v>
      </c>
      <c r="D15" s="119">
        <v>126286</v>
      </c>
      <c r="E15" s="119">
        <v>126286</v>
      </c>
      <c r="F15" s="119">
        <v>126286</v>
      </c>
      <c r="G15" s="119">
        <v>126285</v>
      </c>
      <c r="H15" s="119">
        <v>126286</v>
      </c>
      <c r="I15" s="119">
        <v>126286</v>
      </c>
      <c r="J15" s="119">
        <v>126286</v>
      </c>
      <c r="K15" s="119">
        <v>126286</v>
      </c>
      <c r="L15" s="119">
        <v>126286</v>
      </c>
      <c r="M15" s="119">
        <v>126285</v>
      </c>
      <c r="N15" s="119">
        <v>126286</v>
      </c>
      <c r="O15" s="108">
        <v>1515430</v>
      </c>
      <c r="P15" s="105"/>
      <c r="Q15" s="110"/>
      <c r="S15" s="76"/>
    </row>
    <row r="16" spans="1:19" ht="15">
      <c r="A16" s="117" t="s">
        <v>183</v>
      </c>
      <c r="B16" s="118" t="s">
        <v>184</v>
      </c>
      <c r="C16" s="119"/>
      <c r="D16" s="119"/>
      <c r="E16" s="119"/>
      <c r="F16" s="119">
        <v>50000</v>
      </c>
      <c r="G16" s="119">
        <v>502000</v>
      </c>
      <c r="H16" s="119">
        <v>450000</v>
      </c>
      <c r="I16" s="119">
        <v>98700</v>
      </c>
      <c r="J16" s="119"/>
      <c r="K16" s="119">
        <v>25000</v>
      </c>
      <c r="L16" s="119"/>
      <c r="M16" s="119"/>
      <c r="N16" s="119"/>
      <c r="O16" s="108">
        <v>1125700</v>
      </c>
      <c r="P16" s="105"/>
      <c r="Q16" s="110"/>
      <c r="S16" s="76"/>
    </row>
    <row r="17" spans="1:19" ht="15">
      <c r="A17" s="117" t="s">
        <v>185</v>
      </c>
      <c r="B17" s="118" t="s">
        <v>186</v>
      </c>
      <c r="C17" s="119"/>
      <c r="D17" s="119"/>
      <c r="E17" s="119"/>
      <c r="F17" s="119"/>
      <c r="G17" s="119"/>
      <c r="H17" s="119">
        <v>250000</v>
      </c>
      <c r="I17" s="119"/>
      <c r="J17" s="119"/>
      <c r="K17" s="119"/>
      <c r="L17" s="119"/>
      <c r="M17" s="119"/>
      <c r="N17" s="119"/>
      <c r="O17" s="108">
        <v>250000</v>
      </c>
      <c r="P17" s="105"/>
      <c r="Q17" s="110"/>
      <c r="S17" s="76"/>
    </row>
    <row r="18" spans="1:19" ht="15">
      <c r="A18" s="117" t="s">
        <v>187</v>
      </c>
      <c r="B18" s="118" t="s">
        <v>188</v>
      </c>
      <c r="C18" s="119">
        <v>137775</v>
      </c>
      <c r="D18" s="119">
        <v>137775</v>
      </c>
      <c r="E18" s="119">
        <v>137775</v>
      </c>
      <c r="F18" s="119">
        <v>137775</v>
      </c>
      <c r="G18" s="119">
        <v>137775</v>
      </c>
      <c r="H18" s="119">
        <v>137775</v>
      </c>
      <c r="I18" s="119">
        <v>137775</v>
      </c>
      <c r="J18" s="119">
        <v>137775</v>
      </c>
      <c r="K18" s="119">
        <v>137775</v>
      </c>
      <c r="L18" s="119">
        <v>137775</v>
      </c>
      <c r="M18" s="119">
        <v>137775</v>
      </c>
      <c r="N18" s="119">
        <v>137775</v>
      </c>
      <c r="O18" s="108">
        <v>1653300</v>
      </c>
      <c r="P18" s="105"/>
      <c r="Q18" s="110"/>
      <c r="S18" s="76"/>
    </row>
    <row r="19" spans="1:19" s="133" customFormat="1" ht="15">
      <c r="A19" s="127" t="s">
        <v>189</v>
      </c>
      <c r="B19" s="128" t="s">
        <v>45</v>
      </c>
      <c r="C19" s="129">
        <f>SUM(C15:C18)</f>
        <v>264061</v>
      </c>
      <c r="D19" s="129">
        <f aca="true" t="shared" si="3" ref="D19:N19">SUM(D15:D18)</f>
        <v>264061</v>
      </c>
      <c r="E19" s="129">
        <f t="shared" si="3"/>
        <v>264061</v>
      </c>
      <c r="F19" s="129">
        <f t="shared" si="3"/>
        <v>314061</v>
      </c>
      <c r="G19" s="129">
        <f t="shared" si="3"/>
        <v>766060</v>
      </c>
      <c r="H19" s="129">
        <f t="shared" si="3"/>
        <v>964061</v>
      </c>
      <c r="I19" s="129">
        <f t="shared" si="3"/>
        <v>362761</v>
      </c>
      <c r="J19" s="129">
        <f t="shared" si="3"/>
        <v>264061</v>
      </c>
      <c r="K19" s="129">
        <f t="shared" si="3"/>
        <v>289061</v>
      </c>
      <c r="L19" s="129">
        <f t="shared" si="3"/>
        <v>264061</v>
      </c>
      <c r="M19" s="129">
        <f t="shared" si="3"/>
        <v>264060</v>
      </c>
      <c r="N19" s="129">
        <f t="shared" si="3"/>
        <v>264061</v>
      </c>
      <c r="O19" s="130">
        <v>4544430</v>
      </c>
      <c r="P19" s="131"/>
      <c r="Q19" s="110"/>
      <c r="S19" s="76"/>
    </row>
    <row r="20" spans="1:19" ht="15">
      <c r="A20" s="117" t="s">
        <v>190</v>
      </c>
      <c r="B20" s="118" t="s">
        <v>191</v>
      </c>
      <c r="C20" s="119">
        <v>103324</v>
      </c>
      <c r="D20" s="119">
        <v>103324</v>
      </c>
      <c r="E20" s="119">
        <v>103324</v>
      </c>
      <c r="F20" s="119">
        <v>103324</v>
      </c>
      <c r="G20" s="119">
        <v>103324</v>
      </c>
      <c r="H20" s="119">
        <v>103324</v>
      </c>
      <c r="I20" s="119">
        <v>103324</v>
      </c>
      <c r="J20" s="119">
        <v>103327</v>
      </c>
      <c r="K20" s="119">
        <v>103324</v>
      </c>
      <c r="L20" s="119">
        <v>103324</v>
      </c>
      <c r="M20" s="119">
        <v>103328</v>
      </c>
      <c r="N20" s="119">
        <v>103324</v>
      </c>
      <c r="O20" s="108">
        <v>1239895</v>
      </c>
      <c r="P20" s="105"/>
      <c r="Q20" s="110"/>
      <c r="S20" s="76"/>
    </row>
    <row r="21" spans="1:19" ht="15">
      <c r="A21" s="117" t="s">
        <v>192</v>
      </c>
      <c r="B21" s="118" t="s">
        <v>193</v>
      </c>
      <c r="C21" s="119"/>
      <c r="D21" s="119"/>
      <c r="E21" s="119">
        <v>24000</v>
      </c>
      <c r="F21" s="119"/>
      <c r="G21" s="119"/>
      <c r="H21" s="119"/>
      <c r="I21" s="119"/>
      <c r="J21" s="119"/>
      <c r="K21" s="119"/>
      <c r="L21" s="119"/>
      <c r="M21" s="119"/>
      <c r="N21" s="119"/>
      <c r="O21" s="108">
        <v>24000</v>
      </c>
      <c r="P21" s="105"/>
      <c r="Q21" s="110"/>
      <c r="S21" s="76"/>
    </row>
    <row r="22" spans="1:19" ht="15">
      <c r="A22" s="61" t="s">
        <v>194</v>
      </c>
      <c r="B22" s="61" t="s">
        <v>195</v>
      </c>
      <c r="C22" s="57"/>
      <c r="D22" s="57"/>
      <c r="E22" s="57"/>
      <c r="F22" s="61">
        <v>94260</v>
      </c>
      <c r="G22" s="57"/>
      <c r="H22" s="57"/>
      <c r="I22" s="57"/>
      <c r="J22" s="57"/>
      <c r="K22" s="57"/>
      <c r="L22" s="57"/>
      <c r="M22" s="57"/>
      <c r="N22" s="57"/>
      <c r="O22" s="108">
        <v>94260</v>
      </c>
      <c r="Q22" s="110"/>
      <c r="S22" s="76"/>
    </row>
    <row r="23" spans="1:19" s="138" customFormat="1" ht="15">
      <c r="A23" s="135" t="s">
        <v>196</v>
      </c>
      <c r="B23" s="135" t="s">
        <v>47</v>
      </c>
      <c r="C23" s="136">
        <f>SUM(C20:C22)</f>
        <v>103324</v>
      </c>
      <c r="D23" s="136">
        <f aca="true" t="shared" si="4" ref="D23:N23">SUM(D20:D22)</f>
        <v>103324</v>
      </c>
      <c r="E23" s="136">
        <f>SUM(E20:E22)</f>
        <v>127324</v>
      </c>
      <c r="F23" s="136">
        <f t="shared" si="4"/>
        <v>197584</v>
      </c>
      <c r="G23" s="136">
        <f t="shared" si="4"/>
        <v>103324</v>
      </c>
      <c r="H23" s="136">
        <f t="shared" si="4"/>
        <v>103324</v>
      </c>
      <c r="I23" s="136">
        <f t="shared" si="4"/>
        <v>103324</v>
      </c>
      <c r="J23" s="136">
        <f t="shared" si="4"/>
        <v>103327</v>
      </c>
      <c r="K23" s="136">
        <f t="shared" si="4"/>
        <v>103324</v>
      </c>
      <c r="L23" s="136">
        <f t="shared" si="4"/>
        <v>103324</v>
      </c>
      <c r="M23" s="136">
        <f t="shared" si="4"/>
        <v>103328</v>
      </c>
      <c r="N23" s="136">
        <f t="shared" si="4"/>
        <v>103324</v>
      </c>
      <c r="O23" s="137">
        <f>SUM(C23:N23)</f>
        <v>1358155</v>
      </c>
      <c r="Q23" s="110"/>
      <c r="S23" s="76"/>
    </row>
    <row r="24" spans="1:19" ht="15">
      <c r="A24" s="126" t="s">
        <v>48</v>
      </c>
      <c r="B24" s="124" t="s">
        <v>49</v>
      </c>
      <c r="C24" s="125">
        <f>SUM(C13+C14+C19+C23)</f>
        <v>488102</v>
      </c>
      <c r="D24" s="125">
        <f aca="true" t="shared" si="5" ref="D24:N24">SUM(D13+D14+D19+D23)</f>
        <v>488102</v>
      </c>
      <c r="E24" s="125">
        <f t="shared" si="5"/>
        <v>512102</v>
      </c>
      <c r="F24" s="125">
        <f t="shared" si="5"/>
        <v>632362</v>
      </c>
      <c r="G24" s="125">
        <f t="shared" si="5"/>
        <v>990101</v>
      </c>
      <c r="H24" s="125">
        <f t="shared" si="5"/>
        <v>1188102</v>
      </c>
      <c r="I24" s="125">
        <f t="shared" si="5"/>
        <v>586802</v>
      </c>
      <c r="J24" s="125">
        <f t="shared" si="5"/>
        <v>488105</v>
      </c>
      <c r="K24" s="125">
        <f t="shared" si="5"/>
        <v>513102</v>
      </c>
      <c r="L24" s="125">
        <f t="shared" si="5"/>
        <v>488097</v>
      </c>
      <c r="M24" s="125">
        <f t="shared" si="5"/>
        <v>488105</v>
      </c>
      <c r="N24" s="125">
        <f t="shared" si="5"/>
        <v>488102</v>
      </c>
      <c r="O24" s="113">
        <v>7351184</v>
      </c>
      <c r="P24" s="105"/>
      <c r="Q24" s="110"/>
      <c r="S24" s="76"/>
    </row>
    <row r="25" spans="1:19" s="142" customFormat="1" ht="15">
      <c r="A25" s="22" t="s">
        <v>197</v>
      </c>
      <c r="B25" s="50" t="s">
        <v>51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>
        <v>6000</v>
      </c>
      <c r="N25" s="33"/>
      <c r="O25" s="139">
        <v>6000</v>
      </c>
      <c r="P25" s="140"/>
      <c r="Q25" s="141"/>
      <c r="S25" s="76"/>
    </row>
    <row r="26" spans="1:19" ht="15">
      <c r="A26" s="143" t="s">
        <v>52</v>
      </c>
      <c r="B26" s="118" t="s">
        <v>53</v>
      </c>
      <c r="C26" s="119"/>
      <c r="D26" s="119"/>
      <c r="E26" s="119"/>
      <c r="F26" s="119"/>
      <c r="G26" s="119"/>
      <c r="H26" s="119"/>
      <c r="I26" s="119">
        <v>236000</v>
      </c>
      <c r="J26" s="119"/>
      <c r="K26" s="119"/>
      <c r="L26" s="119"/>
      <c r="M26" s="119"/>
      <c r="N26" s="119">
        <v>1200000</v>
      </c>
      <c r="O26" s="108">
        <v>1436000</v>
      </c>
      <c r="P26" s="105"/>
      <c r="Q26" s="110"/>
      <c r="S26" s="76"/>
    </row>
    <row r="27" spans="1:19" ht="15">
      <c r="A27" s="144" t="s">
        <v>54</v>
      </c>
      <c r="B27" s="124" t="s">
        <v>55</v>
      </c>
      <c r="C27" s="125">
        <f>SUM(C25:C26)</f>
        <v>0</v>
      </c>
      <c r="D27" s="125">
        <f aca="true" t="shared" si="6" ref="D27:N27">SUM(D25:D26)</f>
        <v>0</v>
      </c>
      <c r="E27" s="125">
        <f t="shared" si="6"/>
        <v>0</v>
      </c>
      <c r="F27" s="125">
        <f t="shared" si="6"/>
        <v>0</v>
      </c>
      <c r="G27" s="125">
        <f t="shared" si="6"/>
        <v>0</v>
      </c>
      <c r="H27" s="125">
        <f t="shared" si="6"/>
        <v>0</v>
      </c>
      <c r="I27" s="125">
        <f t="shared" si="6"/>
        <v>236000</v>
      </c>
      <c r="J27" s="125">
        <f t="shared" si="6"/>
        <v>0</v>
      </c>
      <c r="K27" s="125">
        <f t="shared" si="6"/>
        <v>0</v>
      </c>
      <c r="L27" s="125">
        <f t="shared" si="6"/>
        <v>0</v>
      </c>
      <c r="M27" s="125">
        <f t="shared" si="6"/>
        <v>6000</v>
      </c>
      <c r="N27" s="125">
        <f t="shared" si="6"/>
        <v>1200000</v>
      </c>
      <c r="O27" s="113">
        <v>1442000</v>
      </c>
      <c r="P27" s="105"/>
      <c r="Q27" s="110"/>
      <c r="S27" s="76"/>
    </row>
    <row r="28" spans="1:19" ht="15">
      <c r="A28" s="145" t="s">
        <v>198</v>
      </c>
      <c r="B28" s="118" t="s">
        <v>57</v>
      </c>
      <c r="C28" s="119"/>
      <c r="D28" s="119"/>
      <c r="E28" s="119">
        <v>491039</v>
      </c>
      <c r="F28" s="119"/>
      <c r="G28" s="119"/>
      <c r="H28" s="119"/>
      <c r="I28" s="119"/>
      <c r="J28" s="119"/>
      <c r="K28" s="119"/>
      <c r="L28" s="119"/>
      <c r="M28" s="119"/>
      <c r="N28" s="119"/>
      <c r="O28" s="108">
        <v>491039</v>
      </c>
      <c r="P28" s="105"/>
      <c r="Q28" s="110"/>
      <c r="S28" s="76"/>
    </row>
    <row r="29" spans="1:19" ht="15">
      <c r="A29" s="145" t="s">
        <v>58</v>
      </c>
      <c r="B29" s="118" t="s">
        <v>59</v>
      </c>
      <c r="C29" s="119"/>
      <c r="D29" s="119"/>
      <c r="E29" s="119">
        <v>53990</v>
      </c>
      <c r="F29" s="119"/>
      <c r="G29" s="119"/>
      <c r="H29" s="119"/>
      <c r="I29" s="119">
        <v>61280</v>
      </c>
      <c r="J29" s="119"/>
      <c r="K29" s="119">
        <v>95611</v>
      </c>
      <c r="L29" s="119"/>
      <c r="M29" s="119"/>
      <c r="N29" s="119">
        <v>53990</v>
      </c>
      <c r="O29" s="108">
        <v>264871</v>
      </c>
      <c r="P29" s="105"/>
      <c r="Q29" s="110"/>
      <c r="S29" s="76"/>
    </row>
    <row r="30" spans="1:19" ht="15">
      <c r="A30" s="145" t="s">
        <v>60</v>
      </c>
      <c r="B30" s="118" t="s">
        <v>61</v>
      </c>
      <c r="C30" s="119"/>
      <c r="D30" s="119"/>
      <c r="E30" s="119">
        <v>50000</v>
      </c>
      <c r="F30" s="119"/>
      <c r="G30" s="119"/>
      <c r="H30" s="119"/>
      <c r="I30" s="119">
        <v>100000</v>
      </c>
      <c r="J30" s="119"/>
      <c r="K30" s="119">
        <v>75000</v>
      </c>
      <c r="L30" s="119"/>
      <c r="M30" s="119"/>
      <c r="N30" s="119">
        <v>50000</v>
      </c>
      <c r="O30" s="108">
        <v>275000</v>
      </c>
      <c r="P30" s="105"/>
      <c r="Q30" s="110"/>
      <c r="S30" s="76"/>
    </row>
    <row r="31" spans="1:19" ht="15">
      <c r="A31" s="146" t="s">
        <v>62</v>
      </c>
      <c r="B31" s="118" t="s">
        <v>63</v>
      </c>
      <c r="C31" s="119"/>
      <c r="D31" s="119"/>
      <c r="E31" s="119"/>
      <c r="F31" s="119"/>
      <c r="G31" s="119">
        <v>526103</v>
      </c>
      <c r="H31" s="119"/>
      <c r="I31" s="119"/>
      <c r="J31" s="119"/>
      <c r="K31" s="119"/>
      <c r="L31" s="119"/>
      <c r="M31" s="119"/>
      <c r="N31" s="119"/>
      <c r="O31" s="108">
        <v>2913701</v>
      </c>
      <c r="P31" s="105"/>
      <c r="Q31" s="110"/>
      <c r="S31" s="76"/>
    </row>
    <row r="32" spans="1:19" ht="15">
      <c r="A32" s="144" t="s">
        <v>64</v>
      </c>
      <c r="B32" s="124" t="s">
        <v>65</v>
      </c>
      <c r="C32" s="125">
        <f>SUM(C28:C31)</f>
        <v>0</v>
      </c>
      <c r="D32" s="125">
        <f aca="true" t="shared" si="7" ref="D32:N32">SUM(D28:D31)</f>
        <v>0</v>
      </c>
      <c r="E32" s="125">
        <f t="shared" si="7"/>
        <v>595029</v>
      </c>
      <c r="F32" s="125">
        <f t="shared" si="7"/>
        <v>0</v>
      </c>
      <c r="G32" s="125">
        <f t="shared" si="7"/>
        <v>526103</v>
      </c>
      <c r="H32" s="125">
        <f t="shared" si="7"/>
        <v>0</v>
      </c>
      <c r="I32" s="125">
        <f t="shared" si="7"/>
        <v>161280</v>
      </c>
      <c r="J32" s="125">
        <f t="shared" si="7"/>
        <v>0</v>
      </c>
      <c r="K32" s="125">
        <f t="shared" si="7"/>
        <v>170611</v>
      </c>
      <c r="L32" s="125">
        <f t="shared" si="7"/>
        <v>0</v>
      </c>
      <c r="M32" s="125">
        <f t="shared" si="7"/>
        <v>0</v>
      </c>
      <c r="N32" s="125">
        <f t="shared" si="7"/>
        <v>103990</v>
      </c>
      <c r="O32" s="113">
        <v>1557013</v>
      </c>
      <c r="P32" s="105"/>
      <c r="Q32" s="110"/>
      <c r="S32" s="76"/>
    </row>
    <row r="33" spans="1:19" ht="15">
      <c r="A33" s="147" t="s">
        <v>66</v>
      </c>
      <c r="B33" s="42"/>
      <c r="C33" s="148">
        <f>SUM(C11+C12+C24+C27+C32)</f>
        <v>806899</v>
      </c>
      <c r="D33" s="148">
        <f aca="true" t="shared" si="8" ref="D33:N33">SUM(D11+D12+D24+D27+D32)</f>
        <v>757627</v>
      </c>
      <c r="E33" s="148">
        <f t="shared" si="8"/>
        <v>1376656</v>
      </c>
      <c r="F33" s="148">
        <f t="shared" si="8"/>
        <v>1029139</v>
      </c>
      <c r="G33" s="148">
        <f t="shared" si="8"/>
        <v>1912981</v>
      </c>
      <c r="H33" s="148">
        <f t="shared" si="8"/>
        <v>1584879</v>
      </c>
      <c r="I33" s="148">
        <f t="shared" si="8"/>
        <v>1390859</v>
      </c>
      <c r="J33" s="148">
        <f t="shared" si="8"/>
        <v>884882</v>
      </c>
      <c r="K33" s="148">
        <f t="shared" si="8"/>
        <v>1080490</v>
      </c>
      <c r="L33" s="148">
        <f t="shared" si="8"/>
        <v>884874</v>
      </c>
      <c r="M33" s="148">
        <f t="shared" si="8"/>
        <v>890880</v>
      </c>
      <c r="N33" s="148">
        <f t="shared" si="8"/>
        <v>2188867</v>
      </c>
      <c r="O33" s="113">
        <v>14184662</v>
      </c>
      <c r="P33" s="105"/>
      <c r="Q33" s="110"/>
      <c r="S33" s="76"/>
    </row>
    <row r="34" spans="1:19" s="84" customFormat="1" ht="15">
      <c r="A34" s="149" t="s">
        <v>67</v>
      </c>
      <c r="B34" s="50" t="s">
        <v>68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>
        <v>948721</v>
      </c>
      <c r="O34" s="108">
        <v>948721</v>
      </c>
      <c r="P34" s="105"/>
      <c r="Q34" s="110"/>
      <c r="S34" s="76"/>
    </row>
    <row r="35" spans="1:19" ht="15">
      <c r="A35" s="150" t="s">
        <v>199</v>
      </c>
      <c r="B35" s="118" t="s">
        <v>70</v>
      </c>
      <c r="C35" s="119"/>
      <c r="D35" s="119"/>
      <c r="E35" s="119"/>
      <c r="F35" s="119"/>
      <c r="G35" s="119">
        <v>400000</v>
      </c>
      <c r="H35" s="119"/>
      <c r="I35" s="119"/>
      <c r="J35" s="119"/>
      <c r="K35" s="119"/>
      <c r="L35" s="119"/>
      <c r="M35" s="119"/>
      <c r="N35" s="119"/>
      <c r="O35" s="108">
        <v>400000</v>
      </c>
      <c r="P35" s="105"/>
      <c r="Q35" s="110"/>
      <c r="S35" s="76"/>
    </row>
    <row r="36" spans="1:19" ht="15">
      <c r="A36" s="150" t="s">
        <v>71</v>
      </c>
      <c r="B36" s="118" t="s">
        <v>72</v>
      </c>
      <c r="C36" s="119"/>
      <c r="D36" s="119"/>
      <c r="E36" s="119"/>
      <c r="F36" s="119"/>
      <c r="G36" s="119">
        <v>108000</v>
      </c>
      <c r="H36" s="119"/>
      <c r="I36" s="119"/>
      <c r="J36" s="119"/>
      <c r="K36" s="119"/>
      <c r="L36" s="119"/>
      <c r="M36" s="119"/>
      <c r="N36" s="119">
        <v>256155</v>
      </c>
      <c r="O36" s="108">
        <v>364155</v>
      </c>
      <c r="P36" s="105"/>
      <c r="Q36" s="110"/>
      <c r="S36" s="76"/>
    </row>
    <row r="37" spans="1:19" ht="15">
      <c r="A37" s="151" t="s">
        <v>73</v>
      </c>
      <c r="B37" s="124" t="s">
        <v>74</v>
      </c>
      <c r="C37" s="125">
        <f>SUM(C34:C36)</f>
        <v>0</v>
      </c>
      <c r="D37" s="125">
        <f aca="true" t="shared" si="9" ref="D37:N37">SUM(D34:D36)</f>
        <v>0</v>
      </c>
      <c r="E37" s="125">
        <f t="shared" si="9"/>
        <v>0</v>
      </c>
      <c r="F37" s="125">
        <f t="shared" si="9"/>
        <v>0</v>
      </c>
      <c r="G37" s="125">
        <f t="shared" si="9"/>
        <v>508000</v>
      </c>
      <c r="H37" s="125">
        <f t="shared" si="9"/>
        <v>0</v>
      </c>
      <c r="I37" s="125">
        <f t="shared" si="9"/>
        <v>0</v>
      </c>
      <c r="J37" s="125">
        <f t="shared" si="9"/>
        <v>0</v>
      </c>
      <c r="K37" s="125">
        <f t="shared" si="9"/>
        <v>0</v>
      </c>
      <c r="L37" s="125">
        <f t="shared" si="9"/>
        <v>0</v>
      </c>
      <c r="M37" s="125">
        <f t="shared" si="9"/>
        <v>0</v>
      </c>
      <c r="N37" s="125">
        <f t="shared" si="9"/>
        <v>1204876</v>
      </c>
      <c r="O37" s="113">
        <v>1712876</v>
      </c>
      <c r="P37" s="105"/>
      <c r="Q37" s="110"/>
      <c r="S37" s="76"/>
    </row>
    <row r="38" spans="1:19" ht="15">
      <c r="A38" s="143" t="s">
        <v>200</v>
      </c>
      <c r="B38" s="118" t="s">
        <v>76</v>
      </c>
      <c r="C38" s="119"/>
      <c r="D38" s="119"/>
      <c r="E38" s="119"/>
      <c r="F38" s="119"/>
      <c r="G38" s="119">
        <v>16048504</v>
      </c>
      <c r="H38" s="119"/>
      <c r="I38" s="119"/>
      <c r="J38" s="119">
        <v>0</v>
      </c>
      <c r="K38" s="119"/>
      <c r="L38" s="119"/>
      <c r="M38" s="119"/>
      <c r="N38" s="119"/>
      <c r="O38" s="108">
        <v>16048504</v>
      </c>
      <c r="P38" s="105"/>
      <c r="Q38" s="110"/>
      <c r="S38" s="76"/>
    </row>
    <row r="39" spans="1:19" ht="15">
      <c r="A39" s="143" t="s">
        <v>201</v>
      </c>
      <c r="B39" s="118" t="s">
        <v>202</v>
      </c>
      <c r="C39" s="119"/>
      <c r="D39" s="119"/>
      <c r="E39" s="119"/>
      <c r="F39" s="119"/>
      <c r="G39" s="119"/>
      <c r="H39" s="119"/>
      <c r="I39" s="119">
        <v>12202</v>
      </c>
      <c r="J39" s="119"/>
      <c r="K39" s="119"/>
      <c r="L39" s="119"/>
      <c r="M39" s="119"/>
      <c r="N39" s="119"/>
      <c r="O39" s="108">
        <v>12202</v>
      </c>
      <c r="P39" s="105"/>
      <c r="Q39" s="110"/>
      <c r="S39" s="76"/>
    </row>
    <row r="40" spans="1:19" ht="15">
      <c r="A40" s="143" t="s">
        <v>79</v>
      </c>
      <c r="B40" s="118" t="s">
        <v>80</v>
      </c>
      <c r="C40" s="119"/>
      <c r="D40" s="119"/>
      <c r="E40" s="119"/>
      <c r="F40" s="119"/>
      <c r="G40" s="119">
        <v>4477228</v>
      </c>
      <c r="H40" s="119"/>
      <c r="I40" s="119"/>
      <c r="J40" s="119"/>
      <c r="K40" s="119"/>
      <c r="L40" s="119"/>
      <c r="M40" s="119"/>
      <c r="N40" s="119"/>
      <c r="O40" s="108">
        <v>4477228</v>
      </c>
      <c r="P40" s="105"/>
      <c r="Q40" s="110"/>
      <c r="S40" s="76"/>
    </row>
    <row r="41" spans="1:19" ht="15">
      <c r="A41" s="144" t="s">
        <v>81</v>
      </c>
      <c r="B41" s="124" t="s">
        <v>82</v>
      </c>
      <c r="C41" s="125">
        <f>SUM(C38:C40)</f>
        <v>0</v>
      </c>
      <c r="D41" s="125">
        <f aca="true" t="shared" si="10" ref="D41:N41">SUM(D38:D40)</f>
        <v>0</v>
      </c>
      <c r="E41" s="125">
        <f t="shared" si="10"/>
        <v>0</v>
      </c>
      <c r="F41" s="125">
        <f t="shared" si="10"/>
        <v>0</v>
      </c>
      <c r="G41" s="125">
        <f t="shared" si="10"/>
        <v>20525732</v>
      </c>
      <c r="H41" s="125">
        <f t="shared" si="10"/>
        <v>0</v>
      </c>
      <c r="I41" s="125">
        <f t="shared" si="10"/>
        <v>12202</v>
      </c>
      <c r="J41" s="125">
        <f t="shared" si="10"/>
        <v>0</v>
      </c>
      <c r="K41" s="125">
        <f t="shared" si="10"/>
        <v>0</v>
      </c>
      <c r="L41" s="125">
        <f t="shared" si="10"/>
        <v>0</v>
      </c>
      <c r="M41" s="125">
        <f t="shared" si="10"/>
        <v>0</v>
      </c>
      <c r="N41" s="125">
        <f t="shared" si="10"/>
        <v>0</v>
      </c>
      <c r="O41" s="113">
        <v>20537934</v>
      </c>
      <c r="P41" s="105"/>
      <c r="Q41" s="110"/>
      <c r="S41" s="76"/>
    </row>
    <row r="42" spans="1:19" s="142" customFormat="1" ht="15">
      <c r="A42" s="152" t="s">
        <v>203</v>
      </c>
      <c r="B42" s="50" t="s">
        <v>84</v>
      </c>
      <c r="C42" s="33"/>
      <c r="D42" s="33"/>
      <c r="E42" s="33"/>
      <c r="F42" s="33">
        <v>200000</v>
      </c>
      <c r="G42" s="33"/>
      <c r="H42" s="33"/>
      <c r="I42" s="33"/>
      <c r="J42" s="33"/>
      <c r="K42" s="33"/>
      <c r="L42" s="33"/>
      <c r="M42" s="33"/>
      <c r="N42" s="33"/>
      <c r="O42" s="139">
        <v>200000</v>
      </c>
      <c r="P42" s="140"/>
      <c r="Q42" s="141"/>
      <c r="S42" s="76"/>
    </row>
    <row r="43" spans="1:19" ht="15">
      <c r="A43" s="147" t="s">
        <v>87</v>
      </c>
      <c r="B43" s="42"/>
      <c r="C43" s="148">
        <f>SUM(C37+C41+C42)</f>
        <v>0</v>
      </c>
      <c r="D43" s="148">
        <f aca="true" t="shared" si="11" ref="D43:N43">SUM(D37+D41+D42)</f>
        <v>0</v>
      </c>
      <c r="E43" s="148">
        <f t="shared" si="11"/>
        <v>0</v>
      </c>
      <c r="F43" s="148">
        <f t="shared" si="11"/>
        <v>200000</v>
      </c>
      <c r="G43" s="148">
        <f t="shared" si="11"/>
        <v>21033732</v>
      </c>
      <c r="H43" s="148">
        <f t="shared" si="11"/>
        <v>0</v>
      </c>
      <c r="I43" s="148">
        <f t="shared" si="11"/>
        <v>12202</v>
      </c>
      <c r="J43" s="148">
        <f t="shared" si="11"/>
        <v>0</v>
      </c>
      <c r="K43" s="148">
        <f t="shared" si="11"/>
        <v>0</v>
      </c>
      <c r="L43" s="148">
        <f t="shared" si="11"/>
        <v>0</v>
      </c>
      <c r="M43" s="148">
        <f t="shared" si="11"/>
        <v>0</v>
      </c>
      <c r="N43" s="148">
        <f t="shared" si="11"/>
        <v>1204876</v>
      </c>
      <c r="O43" s="113">
        <v>22450810</v>
      </c>
      <c r="P43" s="105"/>
      <c r="Q43" s="110"/>
      <c r="S43" s="76"/>
    </row>
    <row r="44" spans="1:19" ht="15">
      <c r="A44" s="153" t="s">
        <v>90</v>
      </c>
      <c r="B44" s="32" t="s">
        <v>91</v>
      </c>
      <c r="C44" s="154">
        <v>532581</v>
      </c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13">
        <v>532581</v>
      </c>
      <c r="P44" s="105"/>
      <c r="Q44" s="110"/>
      <c r="S44" s="76"/>
    </row>
    <row r="45" spans="1:19" ht="15">
      <c r="A45" s="155" t="s">
        <v>16</v>
      </c>
      <c r="B45" s="155"/>
      <c r="C45" s="154">
        <f>SUM(C33+C43+C44)</f>
        <v>1339480</v>
      </c>
      <c r="D45" s="154">
        <f aca="true" t="shared" si="12" ref="D45:N45">SUM(D33+D43+D44)</f>
        <v>757627</v>
      </c>
      <c r="E45" s="154">
        <f t="shared" si="12"/>
        <v>1376656</v>
      </c>
      <c r="F45" s="154">
        <f t="shared" si="12"/>
        <v>1229139</v>
      </c>
      <c r="G45" s="154">
        <f t="shared" si="12"/>
        <v>22946713</v>
      </c>
      <c r="H45" s="154">
        <f t="shared" si="12"/>
        <v>1584879</v>
      </c>
      <c r="I45" s="154">
        <f t="shared" si="12"/>
        <v>1403061</v>
      </c>
      <c r="J45" s="154">
        <f t="shared" si="12"/>
        <v>884882</v>
      </c>
      <c r="K45" s="154">
        <f t="shared" si="12"/>
        <v>1080490</v>
      </c>
      <c r="L45" s="154">
        <f t="shared" si="12"/>
        <v>884874</v>
      </c>
      <c r="M45" s="154">
        <f t="shared" si="12"/>
        <v>890880</v>
      </c>
      <c r="N45" s="154">
        <f t="shared" si="12"/>
        <v>3393743</v>
      </c>
      <c r="O45" s="113">
        <f>SUM(C45:N45)</f>
        <v>37772424</v>
      </c>
      <c r="P45" s="105"/>
      <c r="Q45" s="110"/>
      <c r="S45" s="76"/>
    </row>
    <row r="46" spans="1:17" ht="15">
      <c r="A46" s="156"/>
      <c r="B46" s="1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157"/>
      <c r="P46" s="56"/>
      <c r="Q46" s="158"/>
    </row>
    <row r="47" spans="1:17" ht="15">
      <c r="A47" s="156"/>
      <c r="B47" s="1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157"/>
      <c r="P47" s="56"/>
      <c r="Q47" s="158"/>
    </row>
    <row r="48" spans="1:17" ht="15">
      <c r="A48" s="156"/>
      <c r="B48" s="1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157"/>
      <c r="P48" s="56"/>
      <c r="Q48" s="158"/>
    </row>
    <row r="49" spans="1:17" ht="28.5">
      <c r="A49" s="101" t="s">
        <v>28</v>
      </c>
      <c r="B49" s="102" t="s">
        <v>204</v>
      </c>
      <c r="C49" s="103" t="s">
        <v>161</v>
      </c>
      <c r="D49" s="103" t="s">
        <v>162</v>
      </c>
      <c r="E49" s="103" t="s">
        <v>163</v>
      </c>
      <c r="F49" s="103" t="s">
        <v>164</v>
      </c>
      <c r="G49" s="103" t="s">
        <v>165</v>
      </c>
      <c r="H49" s="103" t="s">
        <v>166</v>
      </c>
      <c r="I49" s="103" t="s">
        <v>167</v>
      </c>
      <c r="J49" s="103" t="s">
        <v>168</v>
      </c>
      <c r="K49" s="103" t="s">
        <v>169</v>
      </c>
      <c r="L49" s="103" t="s">
        <v>170</v>
      </c>
      <c r="M49" s="103" t="s">
        <v>171</v>
      </c>
      <c r="N49" s="103" t="s">
        <v>172</v>
      </c>
      <c r="O49" s="104" t="s">
        <v>173</v>
      </c>
      <c r="P49" s="105"/>
      <c r="Q49" s="95"/>
    </row>
    <row r="50" spans="1:19" ht="15">
      <c r="A50" s="150" t="s">
        <v>205</v>
      </c>
      <c r="B50" s="117" t="s">
        <v>97</v>
      </c>
      <c r="C50" s="108">
        <v>1121543</v>
      </c>
      <c r="D50" s="108">
        <v>1121543</v>
      </c>
      <c r="E50" s="108">
        <v>1121543</v>
      </c>
      <c r="F50" s="108">
        <v>1121543</v>
      </c>
      <c r="G50" s="108">
        <v>1121543</v>
      </c>
      <c r="H50" s="108">
        <v>1121543</v>
      </c>
      <c r="I50" s="108">
        <v>1121543</v>
      </c>
      <c r="J50" s="108">
        <v>1121543</v>
      </c>
      <c r="K50" s="108">
        <v>1121543</v>
      </c>
      <c r="L50" s="108">
        <v>1121543</v>
      </c>
      <c r="M50" s="108">
        <v>1121540</v>
      </c>
      <c r="N50" s="108">
        <v>1121543</v>
      </c>
      <c r="O50" s="108">
        <f>SUM(C50:N50)</f>
        <v>13458513</v>
      </c>
      <c r="P50" s="159"/>
      <c r="Q50" s="159"/>
      <c r="S50" s="76"/>
    </row>
    <row r="51" spans="1:19" ht="15">
      <c r="A51" s="150" t="s">
        <v>206</v>
      </c>
      <c r="B51" s="117" t="s">
        <v>99</v>
      </c>
      <c r="C51" s="108"/>
      <c r="D51" s="108"/>
      <c r="E51" s="108">
        <v>102964</v>
      </c>
      <c r="F51" s="108">
        <v>102964</v>
      </c>
      <c r="G51" s="108">
        <v>102964</v>
      </c>
      <c r="H51" s="108">
        <v>102964</v>
      </c>
      <c r="I51" s="108">
        <v>102964</v>
      </c>
      <c r="J51" s="108">
        <v>102967</v>
      </c>
      <c r="K51" s="108">
        <v>102964</v>
      </c>
      <c r="L51" s="108">
        <v>102964</v>
      </c>
      <c r="M51" s="108">
        <v>102964</v>
      </c>
      <c r="N51" s="108">
        <v>102964</v>
      </c>
      <c r="O51" s="108">
        <v>1029643</v>
      </c>
      <c r="P51" s="159"/>
      <c r="Q51" s="159"/>
      <c r="S51" s="76"/>
    </row>
    <row r="52" spans="1:19" ht="15">
      <c r="A52" s="126" t="s">
        <v>96</v>
      </c>
      <c r="B52" s="151" t="s">
        <v>97</v>
      </c>
      <c r="C52" s="125">
        <f>SUM(C50:C51)</f>
        <v>1121543</v>
      </c>
      <c r="D52" s="125">
        <f aca="true" t="shared" si="13" ref="D52:N52">SUM(D50:D51)</f>
        <v>1121543</v>
      </c>
      <c r="E52" s="125">
        <f t="shared" si="13"/>
        <v>1224507</v>
      </c>
      <c r="F52" s="125">
        <f t="shared" si="13"/>
        <v>1224507</v>
      </c>
      <c r="G52" s="125">
        <f t="shared" si="13"/>
        <v>1224507</v>
      </c>
      <c r="H52" s="125">
        <f t="shared" si="13"/>
        <v>1224507</v>
      </c>
      <c r="I52" s="125">
        <f t="shared" si="13"/>
        <v>1224507</v>
      </c>
      <c r="J52" s="125">
        <f t="shared" si="13"/>
        <v>1224510</v>
      </c>
      <c r="K52" s="125">
        <f t="shared" si="13"/>
        <v>1224507</v>
      </c>
      <c r="L52" s="125">
        <f t="shared" si="13"/>
        <v>1224507</v>
      </c>
      <c r="M52" s="125">
        <f t="shared" si="13"/>
        <v>1224504</v>
      </c>
      <c r="N52" s="125">
        <f t="shared" si="13"/>
        <v>1224507</v>
      </c>
      <c r="O52" s="113">
        <v>14488156</v>
      </c>
      <c r="P52" s="159"/>
      <c r="Q52" s="159"/>
      <c r="S52" s="76"/>
    </row>
    <row r="53" spans="1:19" ht="15">
      <c r="A53" s="117" t="s">
        <v>102</v>
      </c>
      <c r="B53" s="150" t="s">
        <v>103</v>
      </c>
      <c r="C53" s="119"/>
      <c r="D53" s="119"/>
      <c r="E53" s="119">
        <v>265000</v>
      </c>
      <c r="F53" s="119"/>
      <c r="G53" s="119"/>
      <c r="H53" s="119"/>
      <c r="I53" s="119"/>
      <c r="J53" s="119"/>
      <c r="K53" s="119">
        <v>260000</v>
      </c>
      <c r="L53" s="119"/>
      <c r="M53" s="119"/>
      <c r="N53" s="119"/>
      <c r="O53" s="108">
        <v>525000</v>
      </c>
      <c r="P53" s="159"/>
      <c r="Q53" s="159"/>
      <c r="S53" s="76"/>
    </row>
    <row r="54" spans="1:19" ht="15">
      <c r="A54" s="117" t="s">
        <v>207</v>
      </c>
      <c r="B54" s="150" t="s">
        <v>208</v>
      </c>
      <c r="C54" s="119"/>
      <c r="D54" s="119"/>
      <c r="E54" s="119">
        <v>275000</v>
      </c>
      <c r="F54" s="119"/>
      <c r="G54" s="119"/>
      <c r="H54" s="119"/>
      <c r="I54" s="119"/>
      <c r="J54" s="119"/>
      <c r="K54" s="119">
        <v>275000</v>
      </c>
      <c r="L54" s="119"/>
      <c r="M54" s="119"/>
      <c r="N54" s="119"/>
      <c r="O54" s="108">
        <v>550000</v>
      </c>
      <c r="P54" s="159"/>
      <c r="Q54" s="159"/>
      <c r="S54" s="76"/>
    </row>
    <row r="55" spans="1:19" ht="15">
      <c r="A55" s="126" t="s">
        <v>108</v>
      </c>
      <c r="B55" s="151" t="s">
        <v>109</v>
      </c>
      <c r="C55" s="125">
        <v>0</v>
      </c>
      <c r="D55" s="125">
        <v>0</v>
      </c>
      <c r="E55" s="125">
        <v>540000</v>
      </c>
      <c r="F55" s="125">
        <v>0</v>
      </c>
      <c r="G55" s="125">
        <v>0</v>
      </c>
      <c r="H55" s="125">
        <v>0</v>
      </c>
      <c r="I55" s="125">
        <v>0</v>
      </c>
      <c r="J55" s="125">
        <v>0</v>
      </c>
      <c r="K55" s="125">
        <v>535000</v>
      </c>
      <c r="L55" s="125">
        <v>0</v>
      </c>
      <c r="M55" s="125">
        <v>0</v>
      </c>
      <c r="N55" s="125">
        <v>0</v>
      </c>
      <c r="O55" s="113">
        <f>SUM(C55:N55)</f>
        <v>1075000</v>
      </c>
      <c r="P55" s="159"/>
      <c r="Q55" s="159"/>
      <c r="S55" s="76"/>
    </row>
    <row r="56" spans="1:19" ht="15">
      <c r="A56" s="143" t="s">
        <v>110</v>
      </c>
      <c r="B56" s="150" t="s">
        <v>111</v>
      </c>
      <c r="C56" s="119">
        <v>37795</v>
      </c>
      <c r="D56" s="119">
        <v>37795</v>
      </c>
      <c r="E56" s="119">
        <v>37795</v>
      </c>
      <c r="F56" s="119">
        <v>37795</v>
      </c>
      <c r="G56" s="119">
        <v>37795</v>
      </c>
      <c r="H56" s="119">
        <v>37795</v>
      </c>
      <c r="I56" s="119">
        <v>37795</v>
      </c>
      <c r="J56" s="119">
        <v>37795</v>
      </c>
      <c r="K56" s="119">
        <v>37795</v>
      </c>
      <c r="L56" s="119">
        <v>37795</v>
      </c>
      <c r="M56" s="119">
        <v>37795</v>
      </c>
      <c r="N56" s="119">
        <v>37795</v>
      </c>
      <c r="O56" s="108">
        <v>453540</v>
      </c>
      <c r="P56" s="159"/>
      <c r="Q56" s="159"/>
      <c r="S56" s="76"/>
    </row>
    <row r="57" spans="1:19" ht="15">
      <c r="A57" s="143" t="s">
        <v>112</v>
      </c>
      <c r="B57" s="150" t="s">
        <v>113</v>
      </c>
      <c r="C57" s="119">
        <v>8766</v>
      </c>
      <c r="D57" s="119">
        <v>8766</v>
      </c>
      <c r="E57" s="119">
        <v>8766</v>
      </c>
      <c r="F57" s="119">
        <v>8766</v>
      </c>
      <c r="G57" s="119">
        <v>8764</v>
      </c>
      <c r="H57" s="119">
        <v>8766</v>
      </c>
      <c r="I57" s="119">
        <v>8766</v>
      </c>
      <c r="J57" s="119">
        <v>8766</v>
      </c>
      <c r="K57" s="119">
        <v>8766</v>
      </c>
      <c r="L57" s="119">
        <v>8766</v>
      </c>
      <c r="M57" s="119">
        <v>8766</v>
      </c>
      <c r="N57" s="119">
        <v>8766</v>
      </c>
      <c r="O57" s="108">
        <v>105190</v>
      </c>
      <c r="P57" s="159"/>
      <c r="Q57" s="159"/>
      <c r="S57" s="76"/>
    </row>
    <row r="58" spans="1:19" ht="15">
      <c r="A58" s="143" t="s">
        <v>114</v>
      </c>
      <c r="B58" s="150" t="s">
        <v>115</v>
      </c>
      <c r="C58" s="119">
        <v>5833</v>
      </c>
      <c r="D58" s="119">
        <v>5833</v>
      </c>
      <c r="E58" s="119">
        <v>5833</v>
      </c>
      <c r="F58" s="119">
        <v>5833</v>
      </c>
      <c r="G58" s="119">
        <v>5833</v>
      </c>
      <c r="H58" s="119">
        <v>5833</v>
      </c>
      <c r="I58" s="119">
        <v>5833</v>
      </c>
      <c r="J58" s="119">
        <v>5833</v>
      </c>
      <c r="K58" s="119">
        <v>5833</v>
      </c>
      <c r="L58" s="119">
        <v>5833</v>
      </c>
      <c r="M58" s="119">
        <v>5833</v>
      </c>
      <c r="N58" s="119">
        <v>5837</v>
      </c>
      <c r="O58" s="108">
        <v>70000</v>
      </c>
      <c r="P58" s="159"/>
      <c r="Q58" s="159"/>
      <c r="S58" s="76"/>
    </row>
    <row r="59" spans="1:19" ht="15">
      <c r="A59" s="144" t="s">
        <v>118</v>
      </c>
      <c r="B59" s="151" t="s">
        <v>119</v>
      </c>
      <c r="C59" s="125">
        <f>SUM(C56:C58)</f>
        <v>52394</v>
      </c>
      <c r="D59" s="125">
        <v>52394</v>
      </c>
      <c r="E59" s="125">
        <v>52394</v>
      </c>
      <c r="F59" s="125">
        <v>52394</v>
      </c>
      <c r="G59" s="125">
        <v>52392</v>
      </c>
      <c r="H59" s="125">
        <v>52394</v>
      </c>
      <c r="I59" s="125">
        <v>52394</v>
      </c>
      <c r="J59" s="125">
        <v>52394</v>
      </c>
      <c r="K59" s="125">
        <v>52394</v>
      </c>
      <c r="L59" s="125">
        <v>52394</v>
      </c>
      <c r="M59" s="125">
        <v>52394</v>
      </c>
      <c r="N59" s="125">
        <v>52398</v>
      </c>
      <c r="O59" s="113">
        <f>SUM(C59:N59)</f>
        <v>628730</v>
      </c>
      <c r="P59" s="159"/>
      <c r="Q59" s="159"/>
      <c r="R59" s="160"/>
      <c r="S59" s="76"/>
    </row>
    <row r="60" spans="1:19" ht="15">
      <c r="A60" s="143" t="s">
        <v>209</v>
      </c>
      <c r="B60" s="150" t="s">
        <v>210</v>
      </c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>
        <v>81000</v>
      </c>
      <c r="N60" s="119"/>
      <c r="O60" s="113">
        <f>SUM(C60:N60)</f>
        <v>81000</v>
      </c>
      <c r="P60" s="159"/>
      <c r="Q60" s="159"/>
      <c r="S60" s="76"/>
    </row>
    <row r="61" spans="1:19" ht="15">
      <c r="A61" s="120" t="s">
        <v>211</v>
      </c>
      <c r="B61" s="161" t="s">
        <v>121</v>
      </c>
      <c r="C61" s="122">
        <f>SUM(C60)</f>
        <v>0</v>
      </c>
      <c r="D61" s="122">
        <f aca="true" t="shared" si="14" ref="D61:N61">SUM(D60)</f>
        <v>0</v>
      </c>
      <c r="E61" s="122">
        <f t="shared" si="14"/>
        <v>0</v>
      </c>
      <c r="F61" s="122">
        <f t="shared" si="14"/>
        <v>0</v>
      </c>
      <c r="G61" s="122">
        <f t="shared" si="14"/>
        <v>0</v>
      </c>
      <c r="H61" s="122">
        <f t="shared" si="14"/>
        <v>0</v>
      </c>
      <c r="I61" s="122">
        <f t="shared" si="14"/>
        <v>0</v>
      </c>
      <c r="J61" s="122">
        <f t="shared" si="14"/>
        <v>0</v>
      </c>
      <c r="K61" s="122">
        <f t="shared" si="14"/>
        <v>0</v>
      </c>
      <c r="L61" s="122">
        <f t="shared" si="14"/>
        <v>0</v>
      </c>
      <c r="M61" s="122">
        <f t="shared" si="14"/>
        <v>81000</v>
      </c>
      <c r="N61" s="122">
        <f t="shared" si="14"/>
        <v>0</v>
      </c>
      <c r="O61" s="113">
        <f>SUM(C61:N61)</f>
        <v>81000</v>
      </c>
      <c r="P61" s="159"/>
      <c r="Q61" s="159"/>
      <c r="S61" s="76"/>
    </row>
    <row r="62" spans="1:19" ht="15">
      <c r="A62" s="37" t="s">
        <v>212</v>
      </c>
      <c r="B62" s="47" t="s">
        <v>213</v>
      </c>
      <c r="C62" s="154">
        <f>SUM(C52+C55+C59+C61)</f>
        <v>1173937</v>
      </c>
      <c r="D62" s="154">
        <f aca="true" t="shared" si="15" ref="D62:N62">SUM(D52+D55+D59+D61)</f>
        <v>1173937</v>
      </c>
      <c r="E62" s="154">
        <f t="shared" si="15"/>
        <v>1816901</v>
      </c>
      <c r="F62" s="154">
        <f t="shared" si="15"/>
        <v>1276901</v>
      </c>
      <c r="G62" s="154">
        <f t="shared" si="15"/>
        <v>1276899</v>
      </c>
      <c r="H62" s="154">
        <f t="shared" si="15"/>
        <v>1276901</v>
      </c>
      <c r="I62" s="154">
        <f t="shared" si="15"/>
        <v>1276901</v>
      </c>
      <c r="J62" s="154">
        <f t="shared" si="15"/>
        <v>1276904</v>
      </c>
      <c r="K62" s="154">
        <f t="shared" si="15"/>
        <v>1811901</v>
      </c>
      <c r="L62" s="154">
        <f t="shared" si="15"/>
        <v>1276901</v>
      </c>
      <c r="M62" s="154">
        <f t="shared" si="15"/>
        <v>1357898</v>
      </c>
      <c r="N62" s="154">
        <f t="shared" si="15"/>
        <v>1276905</v>
      </c>
      <c r="O62" s="113">
        <f>SUM(O52+O55+O59+O61)</f>
        <v>16272886</v>
      </c>
      <c r="P62" s="159"/>
      <c r="Q62" s="159"/>
      <c r="R62" s="162"/>
      <c r="S62" s="76"/>
    </row>
    <row r="63" spans="1:19" ht="15">
      <c r="A63" s="61" t="s">
        <v>214</v>
      </c>
      <c r="B63" s="61" t="s">
        <v>215</v>
      </c>
      <c r="C63" s="154"/>
      <c r="D63" s="62"/>
      <c r="E63" s="62"/>
      <c r="F63" s="62"/>
      <c r="G63" s="62">
        <v>21499538</v>
      </c>
      <c r="H63" s="62"/>
      <c r="I63" s="62"/>
      <c r="J63" s="62"/>
      <c r="K63" s="62"/>
      <c r="L63" s="62"/>
      <c r="M63" s="62"/>
      <c r="N63" s="62"/>
      <c r="O63" s="113">
        <v>21499538</v>
      </c>
      <c r="P63" s="159"/>
      <c r="Q63" s="159"/>
      <c r="S63" s="76"/>
    </row>
    <row r="64" spans="1:19" ht="15">
      <c r="A64" s="163" t="s">
        <v>216</v>
      </c>
      <c r="B64" s="22" t="s">
        <v>217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113">
        <v>0</v>
      </c>
      <c r="P64" s="159"/>
      <c r="Q64" s="159"/>
      <c r="R64" s="15"/>
      <c r="S64" s="76"/>
    </row>
    <row r="65" spans="1:19" ht="30">
      <c r="A65" s="152" t="s">
        <v>218</v>
      </c>
      <c r="B65" s="22" t="s">
        <v>219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113">
        <v>0</v>
      </c>
      <c r="P65" s="159"/>
      <c r="Q65" s="159"/>
      <c r="R65" s="15"/>
      <c r="S65" s="76"/>
    </row>
    <row r="66" spans="1:19" ht="15">
      <c r="A66" s="144" t="s">
        <v>220</v>
      </c>
      <c r="B66" s="126" t="s">
        <v>131</v>
      </c>
      <c r="C66" s="125">
        <v>0</v>
      </c>
      <c r="D66" s="125">
        <v>0</v>
      </c>
      <c r="E66" s="125">
        <v>0</v>
      </c>
      <c r="F66" s="125">
        <v>0</v>
      </c>
      <c r="G66" s="125">
        <v>21499538</v>
      </c>
      <c r="H66" s="125">
        <v>0</v>
      </c>
      <c r="I66" s="125">
        <v>0</v>
      </c>
      <c r="J66" s="125">
        <v>0</v>
      </c>
      <c r="K66" s="125">
        <v>0</v>
      </c>
      <c r="L66" s="125">
        <v>0</v>
      </c>
      <c r="M66" s="125">
        <v>0</v>
      </c>
      <c r="N66" s="125">
        <v>0</v>
      </c>
      <c r="O66" s="113">
        <v>21499538</v>
      </c>
      <c r="P66" s="159"/>
      <c r="Q66" s="159"/>
      <c r="R66" s="162"/>
      <c r="S66" s="76"/>
    </row>
    <row r="67" spans="1:19" ht="15">
      <c r="A67" s="155" t="s">
        <v>23</v>
      </c>
      <c r="B67" s="155"/>
      <c r="C67" s="154">
        <f>SUM(C62+C66)</f>
        <v>1173937</v>
      </c>
      <c r="D67" s="154">
        <f aca="true" t="shared" si="16" ref="D67:N67">SUM(D62+D66)</f>
        <v>1173937</v>
      </c>
      <c r="E67" s="154">
        <f t="shared" si="16"/>
        <v>1816901</v>
      </c>
      <c r="F67" s="154">
        <f t="shared" si="16"/>
        <v>1276901</v>
      </c>
      <c r="G67" s="154">
        <f t="shared" si="16"/>
        <v>22776437</v>
      </c>
      <c r="H67" s="154">
        <f t="shared" si="16"/>
        <v>1276901</v>
      </c>
      <c r="I67" s="154">
        <f t="shared" si="16"/>
        <v>1276901</v>
      </c>
      <c r="J67" s="154">
        <f t="shared" si="16"/>
        <v>1276904</v>
      </c>
      <c r="K67" s="154">
        <f t="shared" si="16"/>
        <v>1811901</v>
      </c>
      <c r="L67" s="154">
        <f t="shared" si="16"/>
        <v>1276901</v>
      </c>
      <c r="M67" s="154">
        <f t="shared" si="16"/>
        <v>1357898</v>
      </c>
      <c r="N67" s="154">
        <f t="shared" si="16"/>
        <v>1276905</v>
      </c>
      <c r="O67" s="113">
        <f>SUM(C67:N67)</f>
        <v>37772424</v>
      </c>
      <c r="P67" s="159"/>
      <c r="Q67" s="159"/>
      <c r="R67" s="162"/>
      <c r="S67" s="76"/>
    </row>
    <row r="68" spans="2:17" ht="15"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164"/>
      <c r="P68" s="105"/>
      <c r="Q68" s="95"/>
    </row>
    <row r="69" spans="1:17" ht="15">
      <c r="A69" s="190">
        <v>2</v>
      </c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05"/>
      <c r="Q69" s="95"/>
    </row>
    <row r="70" spans="2:17" ht="15"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164"/>
      <c r="P70" s="105"/>
      <c r="Q70" s="95"/>
    </row>
    <row r="71" spans="2:17" ht="15"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164"/>
      <c r="P71" s="105"/>
      <c r="Q71" s="95"/>
    </row>
    <row r="72" spans="2:17" ht="15"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164"/>
      <c r="P72" s="105"/>
      <c r="Q72" s="95"/>
    </row>
    <row r="73" spans="2:17" ht="15"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164"/>
      <c r="P73" s="105"/>
      <c r="Q73" s="95"/>
    </row>
    <row r="74" spans="2:17" ht="15"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164"/>
      <c r="P74" s="105"/>
      <c r="Q74" s="95"/>
    </row>
    <row r="75" spans="2:17" ht="15"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164"/>
      <c r="P75" s="105"/>
      <c r="Q75" s="95"/>
    </row>
    <row r="76" spans="2:17" ht="15"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164"/>
      <c r="P76" s="105"/>
      <c r="Q76" s="95"/>
    </row>
    <row r="77" spans="2:17" ht="15"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164"/>
      <c r="P77" s="105"/>
      <c r="Q77" s="95"/>
    </row>
    <row r="78" spans="2:17" ht="15"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164"/>
      <c r="P78" s="105"/>
      <c r="Q78" s="95"/>
    </row>
    <row r="79" spans="2:17" ht="15"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164"/>
      <c r="P79" s="105"/>
      <c r="Q79" s="95"/>
    </row>
    <row r="80" spans="2:17" ht="15"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164"/>
      <c r="P80" s="105"/>
      <c r="Q80" s="95"/>
    </row>
  </sheetData>
  <sheetProtection/>
  <mergeCells count="4">
    <mergeCell ref="A2:O2"/>
    <mergeCell ref="A3:O3"/>
    <mergeCell ref="A69:O69"/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Penzugy2</dc:creator>
  <cp:keywords/>
  <dc:description/>
  <cp:lastModifiedBy>Jegyző</cp:lastModifiedBy>
  <cp:lastPrinted>2019-05-22T13:22:05Z</cp:lastPrinted>
  <dcterms:created xsi:type="dcterms:W3CDTF">2019-05-22T07:48:11Z</dcterms:created>
  <dcterms:modified xsi:type="dcterms:W3CDTF">2019-05-30T07:12:11Z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