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20730" windowHeight="11760" activeTab="4"/>
  </bookViews>
  <sheets>
    <sheet name="Bevételek és kiadások" sheetId="1" r:id="rId1"/>
    <sheet name="Kiadás COFOG" sheetId="2" r:id="rId2"/>
    <sheet name="Bevétel COFOG" sheetId="3" r:id="rId3"/>
    <sheet name="Előirányzat felhasználás" sheetId="4" r:id="rId4"/>
    <sheet name="Közvetett támogatás" sheetId="5" r:id="rId5"/>
  </sheets>
  <definedNames/>
  <calcPr fullCalcOnLoad="1"/>
</workbook>
</file>

<file path=xl/sharedStrings.xml><?xml version="1.0" encoding="utf-8"?>
<sst xmlns="http://schemas.openxmlformats.org/spreadsheetml/2006/main" count="606" uniqueCount="434">
  <si>
    <t xml:space="preserve">A helyi önkormányzat költségvetési mérlege közgazdasági tagolásban </t>
  </si>
  <si>
    <t>1. sz. melléklet</t>
  </si>
  <si>
    <t>Rovat megnevezése</t>
  </si>
  <si>
    <t>Rovat-szám</t>
  </si>
  <si>
    <t xml:space="preserve">Külső személyi juttatások </t>
  </si>
  <si>
    <t>K12</t>
  </si>
  <si>
    <t xml:space="preserve">Személyi juttatások </t>
  </si>
  <si>
    <t>K1</t>
  </si>
  <si>
    <t xml:space="preserve">Munkaadókat terhelő járulékok és szociális hozzájárulási adó                                                                            </t>
  </si>
  <si>
    <t>K2</t>
  </si>
  <si>
    <t xml:space="preserve">Készletbeszerzés </t>
  </si>
  <si>
    <t>K31</t>
  </si>
  <si>
    <t xml:space="preserve">Kommunikációs szolgáltatások </t>
  </si>
  <si>
    <t>K32</t>
  </si>
  <si>
    <t xml:space="preserve">Szolgáltatási kiadások </t>
  </si>
  <si>
    <t>K33</t>
  </si>
  <si>
    <t xml:space="preserve">Kiküldetések, reklám- és propagandakiadások </t>
  </si>
  <si>
    <t>K34</t>
  </si>
  <si>
    <t xml:space="preserve">Különféle befizetések és egyéb dologi kiadások </t>
  </si>
  <si>
    <t>K35</t>
  </si>
  <si>
    <t xml:space="preserve">Dologi kiadások </t>
  </si>
  <si>
    <t>K3</t>
  </si>
  <si>
    <t>Társadalombiztosítási ellátások</t>
  </si>
  <si>
    <t>K41</t>
  </si>
  <si>
    <t>Családi támogatások</t>
  </si>
  <si>
    <t>K42</t>
  </si>
  <si>
    <t>Pénzbeli kárpótlások, kártérítések</t>
  </si>
  <si>
    <t>K43</t>
  </si>
  <si>
    <t>Betegséggel kapcsolatos (nem társadalombiztosítási) ellátások</t>
  </si>
  <si>
    <t>K44</t>
  </si>
  <si>
    <t>Foglalkoztatással, munkanélküliséggel kapcsolatos ellátások</t>
  </si>
  <si>
    <t>K45</t>
  </si>
  <si>
    <t>Lakhatással kapcsolatos ellátások</t>
  </si>
  <si>
    <t>K46</t>
  </si>
  <si>
    <t>Intézményi ellátottak pénzbeli juttatásai</t>
  </si>
  <si>
    <t>K47</t>
  </si>
  <si>
    <t>Egyéb nem intézményi ellátások</t>
  </si>
  <si>
    <t>K48</t>
  </si>
  <si>
    <t xml:space="preserve">Ellátottak pénzbeli juttatásai </t>
  </si>
  <si>
    <t>K4</t>
  </si>
  <si>
    <t>Nemzetközi kötelezettségek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</si>
  <si>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</si>
  <si>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</si>
  <si>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</si>
  <si>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</si>
  <si>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</si>
  <si>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Működési célú visszatérítendő támogatások, kölcsönök nyújtása államháztartáson belülre</t>
  </si>
  <si>
    <t>K504</t>
  </si>
  <si>
    <t>Egyéb működési célú támogatások államháztartáson belülre</t>
  </si>
  <si>
    <t>K506</t>
  </si>
  <si>
    <t>Működési célú garancia- és kezességvállalásból származó kifizetés államháztartáson kívülre</t>
  </si>
  <si>
    <t>K507</t>
  </si>
  <si>
    <t>Működési célú visszatérítendő támogatások, kölcsönök nyújtása államháztartáson kívülre</t>
  </si>
  <si>
    <t>K508</t>
  </si>
  <si>
    <t>Árkiegészítések, ártámogatások</t>
  </si>
  <si>
    <t>K509</t>
  </si>
  <si>
    <t>Kamattámogatások</t>
  </si>
  <si>
    <t>K510</t>
  </si>
  <si>
    <t>Egyéb működési célú támogatások államháztartáson kívülre</t>
  </si>
  <si>
    <t>K511</t>
  </si>
  <si>
    <t>Tartalékok-általános</t>
  </si>
  <si>
    <t>K512</t>
  </si>
  <si>
    <t xml:space="preserve">Egyéb működési célú kiadások </t>
  </si>
  <si>
    <t>K5</t>
  </si>
  <si>
    <t>Működési költségvetés előirányzat csoport</t>
  </si>
  <si>
    <t>Ingatlanok beszerzése, létesítése</t>
  </si>
  <si>
    <t>K62</t>
  </si>
  <si>
    <t>Egyéb tárgyi eszköz beszerzés</t>
  </si>
  <si>
    <t>K6041</t>
  </si>
  <si>
    <t>Beruházási célú előzetesen felszámított általános forgalmi adó</t>
  </si>
  <si>
    <t>K67</t>
  </si>
  <si>
    <t xml:space="preserve">Beruházások </t>
  </si>
  <si>
    <t>K6</t>
  </si>
  <si>
    <t>Ingatlanok felújítása</t>
  </si>
  <si>
    <t>K71</t>
  </si>
  <si>
    <t>Felújítási célú előzetesen felszámított általános forgalmi adó</t>
  </si>
  <si>
    <t>K74</t>
  </si>
  <si>
    <t xml:space="preserve">Felújítások </t>
  </si>
  <si>
    <t>K7</t>
  </si>
  <si>
    <t xml:space="preserve">Felhalmozási költségvetés előirányzat csoport </t>
  </si>
  <si>
    <t>Áh.belüli megelőlegezés visszafizetése</t>
  </si>
  <si>
    <t>K8141</t>
  </si>
  <si>
    <t xml:space="preserve">Finanszírozási kiadások </t>
  </si>
  <si>
    <t>K9</t>
  </si>
  <si>
    <t>KIADÁSOK ÖSSZESEN (K1-9)</t>
  </si>
  <si>
    <t>Rovat-
szám</t>
  </si>
  <si>
    <t xml:space="preserve">Önkormányzatok működési támogatásai </t>
  </si>
  <si>
    <t>B11</t>
  </si>
  <si>
    <t>Működési célú támogatások államháztartáson belülről</t>
  </si>
  <si>
    <t>B1</t>
  </si>
  <si>
    <t xml:space="preserve">Vagyoni tipusú adók </t>
  </si>
  <si>
    <t>B34</t>
  </si>
  <si>
    <t xml:space="preserve">Termékek és szolgáltatások adói </t>
  </si>
  <si>
    <t>B35</t>
  </si>
  <si>
    <t xml:space="preserve">Közhatalmi bevételek </t>
  </si>
  <si>
    <t>B3</t>
  </si>
  <si>
    <t>Szolgáltatások ellenértéke</t>
  </si>
  <si>
    <t>B402</t>
  </si>
  <si>
    <t>Kiszámlázott áfa</t>
  </si>
  <si>
    <t>B406</t>
  </si>
  <si>
    <t>Kamatbevételek</t>
  </si>
  <si>
    <t>B408</t>
  </si>
  <si>
    <t>Egyéb működési bevételek</t>
  </si>
  <si>
    <t>B410</t>
  </si>
  <si>
    <t xml:space="preserve">Működési bevételek </t>
  </si>
  <si>
    <t>B4</t>
  </si>
  <si>
    <t xml:space="preserve">Működési célú átvett pénzeszközök </t>
  </si>
  <si>
    <t>B6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</si>
  <si>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</si>
  <si>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</si>
  <si>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</si>
  <si>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</si>
  <si>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</si>
  <si>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</si>
  <si>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</si>
  <si>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</si>
  <si>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 xml:space="preserve">Költségvetési bevételek </t>
  </si>
  <si>
    <t>B1-B6</t>
  </si>
  <si>
    <t>költségvetési egyenleg  MŰKÖDÉSI</t>
  </si>
  <si>
    <t>költségvetési egyenleg FELHALMOZÁSI</t>
  </si>
  <si>
    <t xml:space="preserve">Hitel-, kölcsönfelvétel államháztartáson kívülről </t>
  </si>
  <si>
    <t>B811</t>
  </si>
  <si>
    <t xml:space="preserve">Belföldi értékpapírok bevételei </t>
  </si>
  <si>
    <t>B812</t>
  </si>
  <si>
    <t>Előző év költségvetési maradványának igénybevétele MŰKÖDÉSRE</t>
  </si>
  <si>
    <t>B8131</t>
  </si>
  <si>
    <t>Előző év költségvetési maradványának igénybevétele FELHALMOZÁSRA</t>
  </si>
  <si>
    <t>Előző év vállalkozási maradványának igénybevétele MŰKÖDÉSRE</t>
  </si>
  <si>
    <t>B8132</t>
  </si>
  <si>
    <t>Előző év vállalkozási maradványának igénybevétele FELHALMOZÁSRA</t>
  </si>
  <si>
    <t xml:space="preserve">Maradvány igénybevétele 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</si>
  <si>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</si>
  <si>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</si>
  <si>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</si>
  <si>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</si>
  <si>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</si>
  <si>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</si>
  <si>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</si>
  <si>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</si>
  <si>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</si>
  <si>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Központi költségvetés sajátos finanszírozási bevételei</t>
  </si>
  <si>
    <t>B818</t>
  </si>
  <si>
    <t xml:space="preserve">Belföldi finanszírozás bevételei 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</si>
  <si>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</si>
  <si>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</si>
  <si>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</si>
  <si>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</si>
  <si>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</si>
  <si>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</si>
  <si>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</si>
  <si>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 xml:space="preserve">Külföldi hitelek, kölcsönök felvétele </t>
  </si>
  <si>
    <t>B824</t>
  </si>
  <si>
    <t xml:space="preserve">Külföldi finanszírozás bevételei </t>
  </si>
  <si>
    <t>B82</t>
  </si>
  <si>
    <t>Adóssághoz nem kapcsolódó származékos ügyletek bevételei</t>
  </si>
  <si>
    <t>B83</t>
  </si>
  <si>
    <t>Előző év kv.maradvány igénybevétel</t>
  </si>
  <si>
    <t xml:space="preserve">Finanszírozási bevételek </t>
  </si>
  <si>
    <t>B7-B8</t>
  </si>
  <si>
    <t>BEVÉTELEK ÖSSZESEN (B1-8)</t>
  </si>
  <si>
    <t>3. mell</t>
  </si>
  <si>
    <t>Megnevezés</t>
  </si>
  <si>
    <t>Kormányzati funkció megnevezése, száma</t>
  </si>
  <si>
    <t>Mindösszesen</t>
  </si>
  <si>
    <t>Önkormányzati finanszírozás</t>
  </si>
  <si>
    <t>Funkcióra nem sorolható bev.</t>
  </si>
  <si>
    <t>Önkorm.vagyonnal.v.gazd.</t>
  </si>
  <si>
    <t>Közfoglalkoztatás</t>
  </si>
  <si>
    <t>Községgazdálkodás</t>
  </si>
  <si>
    <t>Helyi önkormányzatok működésének általános támogatása</t>
  </si>
  <si>
    <t>Települési önkormányzatok szoc.és gyermekj. Támogatása</t>
  </si>
  <si>
    <t>Települési önkormányzatok kulturális feladatainak támogatása</t>
  </si>
  <si>
    <t>Egyéb működési c. támogatás áh. Belülről  elkülönített pénza.</t>
  </si>
  <si>
    <t>Egyéb felhalmozási célú támogatás államháztartáson belülről</t>
  </si>
  <si>
    <t>Felhalmozási támogatás áh. Belülről</t>
  </si>
  <si>
    <t>Magánszemélyek kommunális adója</t>
  </si>
  <si>
    <t>Gépjárműadó</t>
  </si>
  <si>
    <t>Közhatalmi bevételek</t>
  </si>
  <si>
    <t>Tárgyi eszközök bérbeadásából származó bevételek</t>
  </si>
  <si>
    <t>Működési bevételek</t>
  </si>
  <si>
    <t>Felhalmozási c. visszatérítendő támogatások áh.kívülről</t>
  </si>
  <si>
    <t>Előző év költségvetési maradványának igénybevétele</t>
  </si>
  <si>
    <t>Finanszírozási bevételek</t>
  </si>
  <si>
    <t>Bevételek összesen</t>
  </si>
  <si>
    <t>Köztemető fenntartása</t>
  </si>
  <si>
    <t>013320</t>
  </si>
  <si>
    <t>018030</t>
  </si>
  <si>
    <t>066020</t>
  </si>
  <si>
    <t>013350</t>
  </si>
  <si>
    <t>Nemesérj Község Önkormányzatának 2019. évre tervezett bevételei kormányzati funkció szerint</t>
  </si>
  <si>
    <t>Kiszámlázott általános forgalmi adó</t>
  </si>
  <si>
    <t xml:space="preserve">Önkormányzatok elszámolása kp. Kv.szervekkel </t>
  </si>
  <si>
    <t>Egyéb működési bevétel</t>
  </si>
  <si>
    <t>Nemeskér  Község Önkormányzat 2015. évi tervezett kiadásai előirányzat csoport és kormányzati funkció megoszlásban</t>
  </si>
  <si>
    <t>2. mell</t>
  </si>
  <si>
    <t xml:space="preserve">Nemeskér Község Önkormányzat költsévetési kiadásai kormányzati funkció szerinti megoszlásban </t>
  </si>
  <si>
    <t>2.sz.melléklet</t>
  </si>
  <si>
    <t>Önkorm. Igazgatás</t>
  </si>
  <si>
    <t>Köztemető fenntartás</t>
  </si>
  <si>
    <t>Önkormányzatok finanszírozása</t>
  </si>
  <si>
    <t>Út, autopálya építés</t>
  </si>
  <si>
    <t>Helyi utak működtetése, fenntart.</t>
  </si>
  <si>
    <t xml:space="preserve">Szennyvízcsatorna építés, üzemeltetés, fenntartás </t>
  </si>
  <si>
    <t xml:space="preserve">Vízellátással kapcs. Közműépítés, fenntart. </t>
  </si>
  <si>
    <t>Közvilágítás</t>
  </si>
  <si>
    <t>Zöldterület kezelés</t>
  </si>
  <si>
    <t>Könyvtári szolgáltatás</t>
  </si>
  <si>
    <t>Közművelődés</t>
  </si>
  <si>
    <t>Működési c. támogatás civil szervezeteknek</t>
  </si>
  <si>
    <t>Önkorm. segély</t>
  </si>
  <si>
    <t>Bursa H. ösztöndíj</t>
  </si>
  <si>
    <t>011130</t>
  </si>
  <si>
    <t>018010</t>
  </si>
  <si>
    <t>045120</t>
  </si>
  <si>
    <t>045160</t>
  </si>
  <si>
    <t>052080</t>
  </si>
  <si>
    <t>063080</t>
  </si>
  <si>
    <t>064010</t>
  </si>
  <si>
    <t>066010</t>
  </si>
  <si>
    <t>082044</t>
  </si>
  <si>
    <t>082092</t>
  </si>
  <si>
    <t>084031</t>
  </si>
  <si>
    <t>Választott tisztségviselők juttatásai</t>
  </si>
  <si>
    <t>Egyéb jogviszonyban nem saját dolgozónak fizetett juttatások</t>
  </si>
  <si>
    <t>Személyi juttatás</t>
  </si>
  <si>
    <t>Szociális hozzájárulási adó</t>
  </si>
  <si>
    <t>Munkáltatói szja</t>
  </si>
  <si>
    <t>Munkáltatói járulék</t>
  </si>
  <si>
    <t xml:space="preserve">Egyéb üzemeltetési anyagok (tisztítószer, vegyszer, karbantartási és  egyéb anyag) </t>
  </si>
  <si>
    <t>Készletbeszerzés</t>
  </si>
  <si>
    <t>Internetdíj</t>
  </si>
  <si>
    <t>Egyéb kommunikációs szolgáltatás</t>
  </si>
  <si>
    <t>Kommunikációs szolgáltatások</t>
  </si>
  <si>
    <t>Karbantartás, kisjavítási szolgáltatások</t>
  </si>
  <si>
    <t>Más egyéb szolgáltatás ( tűz- és munkavédelem, gyepmesteri szez., egyéb)</t>
  </si>
  <si>
    <t>Működési áfa</t>
  </si>
  <si>
    <t>Más rovaton nem szerepeltethető dologi jellegű kiadás</t>
  </si>
  <si>
    <t>Szolgáltatások</t>
  </si>
  <si>
    <t>Dologi kiadások</t>
  </si>
  <si>
    <t>Önkormányzat által hatáskörben adott pénzügyi ellátás</t>
  </si>
  <si>
    <t>Ellátottak pénzbeli juttatása</t>
  </si>
  <si>
    <t>Működési c. támogatás áh. Belülre önkormányzatoknak és kv.szerveknek</t>
  </si>
  <si>
    <t>Működési támogatás áh.belülre társulásoknak</t>
  </si>
  <si>
    <t>Egyéb működési támogatás áh.kívülre</t>
  </si>
  <si>
    <t>Tartalékok</t>
  </si>
  <si>
    <t>Egyéb működési célú kiadások</t>
  </si>
  <si>
    <t>Ingatlan vásárlás</t>
  </si>
  <si>
    <t>Egyéb tárgyi eszköz, kisértékű t.eszköz beszerzés</t>
  </si>
  <si>
    <t>Beruházás áfa</t>
  </si>
  <si>
    <t>05711</t>
  </si>
  <si>
    <t xml:space="preserve">Ingatlanfelújítás </t>
  </si>
  <si>
    <t>05741</t>
  </si>
  <si>
    <t>Felújítások előzetesen felszámított áfa</t>
  </si>
  <si>
    <t>Államháztartáson belüli megelőlegezések visszafizetése</t>
  </si>
  <si>
    <t>Finanszírozási kiadások</t>
  </si>
  <si>
    <t>Kiadások összesen</t>
  </si>
  <si>
    <t>2019. évben</t>
  </si>
  <si>
    <t>Rovat</t>
  </si>
  <si>
    <t>K121</t>
  </si>
  <si>
    <t>K122</t>
  </si>
  <si>
    <t>K331</t>
  </si>
  <si>
    <t>K311</t>
  </si>
  <si>
    <t>Közüzemi díjak</t>
  </si>
  <si>
    <t>K914</t>
  </si>
  <si>
    <t>Támogatási c. finansz. Műveletek</t>
  </si>
  <si>
    <t>041233</t>
  </si>
  <si>
    <t>K1101</t>
  </si>
  <si>
    <t xml:space="preserve">Törvény szerinti illetmény </t>
  </si>
  <si>
    <t>K64</t>
  </si>
  <si>
    <t>K336</t>
  </si>
  <si>
    <t>Szakmai tevékenységet segítő szolgáltatás</t>
  </si>
  <si>
    <t>K337</t>
  </si>
  <si>
    <t>K334</t>
  </si>
  <si>
    <t>K321</t>
  </si>
  <si>
    <t>K322</t>
  </si>
  <si>
    <t>K351</t>
  </si>
  <si>
    <t>K5131</t>
  </si>
  <si>
    <t>K671</t>
  </si>
  <si>
    <t>Nemeskér Község Önkormányzat 2019. évi költségvetése</t>
  </si>
  <si>
    <t>Törvény szerinti illetmény</t>
  </si>
  <si>
    <t>2019. évi ei. tervezet</t>
  </si>
  <si>
    <t xml:space="preserve"> Működési célú támogatások államháztartáson belülre</t>
  </si>
  <si>
    <t xml:space="preserve"> Működési célú támogatások államháztartáson kívülre</t>
  </si>
  <si>
    <t>2019. évi ei.tervezet</t>
  </si>
  <si>
    <t>B354</t>
  </si>
  <si>
    <t>B411</t>
  </si>
  <si>
    <t>B981</t>
  </si>
  <si>
    <t xml:space="preserve"> A költségvetés előterjesztésekor a képviselő-testület részére tájékoztatásul  kell - szöveges indokolással együtt - bemutatni:</t>
  </si>
  <si>
    <t xml:space="preserve">Előirányzat felhasználási terv </t>
  </si>
  <si>
    <t>4. melléklet</t>
  </si>
  <si>
    <t>janár</t>
  </si>
  <si>
    <t>február</t>
  </si>
  <si>
    <t>március</t>
  </si>
  <si>
    <t>ápirilis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</si>
  <si>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</si>
  <si>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</si>
  <si>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</si>
  <si>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</si>
  <si>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</si>
  <si>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</si>
  <si>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</si>
  <si>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</si>
  <si>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mindösszesen</t>
  </si>
  <si>
    <t>Munkavégzésre irányuló egyéb jogviszonyban nem saját foglalkoztatottnak fizetett juttatások</t>
  </si>
  <si>
    <t>Bérleti és lízing díjak</t>
  </si>
  <si>
    <t>K333</t>
  </si>
  <si>
    <t>Karbantartási, kisjavítási szolgáltatások</t>
  </si>
  <si>
    <t>K335</t>
  </si>
  <si>
    <t>Egyéb szolgáltatások</t>
  </si>
  <si>
    <t>Tartalékok-cél</t>
  </si>
  <si>
    <t>Immateriális javak beszerzése, létesítése</t>
  </si>
  <si>
    <t>K61</t>
  </si>
  <si>
    <t>Informatikai eszközök beszerzése, létesítése</t>
  </si>
  <si>
    <t>K63</t>
  </si>
  <si>
    <t>Egyéb tárgyi eszközök beszerzése, létesítése</t>
  </si>
  <si>
    <t>Részesedések beszerzése</t>
  </si>
  <si>
    <t>K65</t>
  </si>
  <si>
    <t>Meglévő részesedések növeléséhez kapcsolódó kiadások</t>
  </si>
  <si>
    <t>K66</t>
  </si>
  <si>
    <t>Informatikai eszközök felújítása</t>
  </si>
  <si>
    <t>K72</t>
  </si>
  <si>
    <t>Ingatlan felújítás</t>
  </si>
  <si>
    <t>Felhalmozási célú garancia- és kezességvállalásból származó kifizetés államháztartáson belülre</t>
  </si>
  <si>
    <t>K81</t>
  </si>
  <si>
    <t>Felhalmozási célú visszatérítendő támogatások, kölcsönök nyújtása államháztartáson belülre</t>
  </si>
  <si>
    <t>K82</t>
  </si>
  <si>
    <t>Felhalmozási célú visszatérítendő támogatások, kölcsönök törlesztése államháztartáson belülre</t>
  </si>
  <si>
    <t>K83</t>
  </si>
  <si>
    <t>Egyéb felhalmozási célú támogatások államháztartáson belülre</t>
  </si>
  <si>
    <t>K84</t>
  </si>
  <si>
    <t>Felhalmozási célú garancia- és kezességvállalásból származó kifizetés államháztartáson kívülre</t>
  </si>
  <si>
    <t>K85</t>
  </si>
  <si>
    <t>Felhalmozási célú visszatérítendő támogatások, kölcsönök nyújtása államháztartáson kívülre</t>
  </si>
  <si>
    <t>K86</t>
  </si>
  <si>
    <t xml:space="preserve">Költségvetési kiadások </t>
  </si>
  <si>
    <t>K1-K8</t>
  </si>
  <si>
    <t xml:space="preserve">Hosszú lejáratú hitelek, kölcsönök törlesztése </t>
  </si>
  <si>
    <t>K9111</t>
  </si>
  <si>
    <t>Likviditási célú hitelek, kölcsönök törlesztése pénzügyi vállalkozásnak</t>
  </si>
  <si>
    <t>K9112</t>
  </si>
  <si>
    <t>Forgatási célú belföldi értékpapírok vásárlása</t>
  </si>
  <si>
    <t>K9121</t>
  </si>
  <si>
    <t>Forgatási célú belföldi értékpapírok beváltása</t>
  </si>
  <si>
    <t>K9122</t>
  </si>
  <si>
    <t>Befektetési célú belföldi értékpapírok vásárlása</t>
  </si>
  <si>
    <t>K9123</t>
  </si>
  <si>
    <t>Befektetési célú belföldi értékpapírok beváltása</t>
  </si>
  <si>
    <t>K9124</t>
  </si>
  <si>
    <t xml:space="preserve">Belföldi értékpapírok kiadásai </t>
  </si>
  <si>
    <t>K912</t>
  </si>
  <si>
    <t>Államháztartáson belüli megelőlegezések folyósítása</t>
  </si>
  <si>
    <t>K913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</si>
  <si>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</si>
  <si>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</si>
  <si>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</si>
  <si>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</si>
  <si>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</si>
  <si>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</si>
  <si>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</si>
  <si>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</si>
  <si>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 xml:space="preserve">Belföldi finanszírozás kiadásai 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</si>
  <si>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</si>
  <si>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</si>
  <si>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</si>
  <si>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</si>
  <si>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</si>
  <si>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Külföldi értékpapírok beváltása</t>
  </si>
  <si>
    <t>K923</t>
  </si>
  <si>
    <t>Külföldi hitelek, kölcsönök törlesztése</t>
  </si>
  <si>
    <t>K924</t>
  </si>
  <si>
    <t xml:space="preserve">Külföldi finanszírozás kiadásai </t>
  </si>
  <si>
    <t>K92</t>
  </si>
  <si>
    <t>Adóssághoz nem kapcsolódó származékos ügyletek kiadásai</t>
  </si>
  <si>
    <t>K93</t>
  </si>
  <si>
    <t>Rovat
száma</t>
  </si>
  <si>
    <t>Működési célú központosított előirányzatok</t>
  </si>
  <si>
    <t>B115</t>
  </si>
  <si>
    <t>Helyi önkormányzatok kiegészítő támogatásai</t>
  </si>
  <si>
    <t>B116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</si>
  <si>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</si>
  <si>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</si>
  <si>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</si>
  <si>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</si>
  <si>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</si>
  <si>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</si>
  <si>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Egyéb működési célú támogatások bevételei államháztartáson belülről</t>
  </si>
  <si>
    <t>B16</t>
  </si>
  <si>
    <t>Magánszemélyek jövedelemadói</t>
  </si>
  <si>
    <t>B311</t>
  </si>
  <si>
    <t xml:space="preserve">Társaságok jövedelemadói </t>
  </si>
  <si>
    <t>B312</t>
  </si>
  <si>
    <t xml:space="preserve">Jövedelemadók </t>
  </si>
  <si>
    <t>B31</t>
  </si>
  <si>
    <t>Szociális hozzájárulási adó és járulékok</t>
  </si>
  <si>
    <t>B32</t>
  </si>
  <si>
    <t>Bérhez és foglalkoztatáshoz kapcsolódó adók</t>
  </si>
  <si>
    <t>B33</t>
  </si>
  <si>
    <t xml:space="preserve">Fogyasztási adók </t>
  </si>
  <si>
    <t>B352</t>
  </si>
  <si>
    <t xml:space="preserve">Pénzügyi monopóliumok nyereségét terhelő adók </t>
  </si>
  <si>
    <t>B353</t>
  </si>
  <si>
    <t>Gépjárműadók</t>
  </si>
  <si>
    <t xml:space="preserve">Egyéb áruhasználati és szolgáltatási adók </t>
  </si>
  <si>
    <t>B355</t>
  </si>
  <si>
    <t xml:space="preserve">Egyéb közhatalmi bevételek </t>
  </si>
  <si>
    <t>B36</t>
  </si>
  <si>
    <t>Áru- és készletértékesítés ellenértéke</t>
  </si>
  <si>
    <t>B401</t>
  </si>
  <si>
    <t>Tulajdonosi bevételek</t>
  </si>
  <si>
    <t>B404</t>
  </si>
  <si>
    <t>Általános forgalmi adó visszatérítése</t>
  </si>
  <si>
    <t>B407</t>
  </si>
  <si>
    <t>Egyéb pénzügyi műveletek bevételei</t>
  </si>
  <si>
    <t>B409</t>
  </si>
  <si>
    <t>Áfa bevétel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</si>
  <si>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</si>
  <si>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</si>
  <si>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államháztartáson kívülről</t>
  </si>
  <si>
    <t>B62</t>
  </si>
  <si>
    <t>Egyéb működési célú átvett pénzeszközök</t>
  </si>
  <si>
    <t>B63</t>
  </si>
  <si>
    <t>B1-B7</t>
  </si>
  <si>
    <t xml:space="preserve">Hosszú lejáratú hitelek, kölcsönök felvétele </t>
  </si>
  <si>
    <t>B8111</t>
  </si>
  <si>
    <t>Likviditási célú hitelek, kölcsönök felvétele pénzügyi vállalkozástól</t>
  </si>
  <si>
    <t>B8112</t>
  </si>
  <si>
    <t>Finansízrozási bevételek</t>
  </si>
  <si>
    <t xml:space="preserve"> Nemeskér  Község Önkormányzat 2019. évi költségvetése</t>
  </si>
  <si>
    <t xml:space="preserve">  </t>
  </si>
  <si>
    <t>A közvetett támogatások ( Ft)</t>
  </si>
  <si>
    <t>5.sz.mell.</t>
  </si>
  <si>
    <t>Tervezett elvárt bevétel</t>
  </si>
  <si>
    <t>Közvetett támogatás</t>
  </si>
  <si>
    <t>Várható bevétel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</si>
</sst>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\ ##########"/>
    <numFmt numFmtId="165" formatCode="0__"/>
    <numFmt numFmtId="166" formatCode="#&quot; &quot;?/2"/>
    <numFmt numFmtId="167" formatCode="[$-40E]yyyy/\ mmmm;@"/>
    <numFmt numFmtId="168" formatCode="[$-40E]yyyy\.\ mmmm\ d\.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i/>
      <u val="single"/>
      <sz val="12"/>
      <color indexed="8"/>
      <name val="Times New Roman"/>
      <family val="1"/>
    </font>
    <font>
      <b/>
      <i/>
      <u val="single"/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i/>
      <u val="single"/>
      <sz val="12"/>
      <name val="Times New Roman"/>
      <family val="1"/>
    </font>
    <font>
      <b/>
      <sz val="12"/>
      <color indexed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i/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u val="single"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u val="single"/>
      <sz val="11"/>
      <color theme="1"/>
      <name val="Times New Roman"/>
      <family val="1"/>
    </font>
    <font>
      <b/>
      <u val="single"/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/>
      <right/>
      <top/>
      <bottom style="thin"/>
    </border>
    <border>
      <left style="thin"/>
      <right style="thin"/>
      <top/>
      <bottom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4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0" fillId="22" borderId="7" applyNumberFormat="0" applyFont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9" fillId="29" borderId="0" applyNumberFormat="0" applyBorder="0" applyAlignment="0" applyProtection="0"/>
    <xf numFmtId="0" fontId="50" fillId="30" borderId="8" applyNumberFormat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0" fontId="55" fillId="30" borderId="1" applyNumberFormat="0" applyAlignment="0" applyProtection="0"/>
    <xf numFmtId="9" fontId="0" fillId="0" borderId="0" applyFont="0" applyFill="0" applyBorder="0" applyAlignment="0" applyProtection="0"/>
  </cellStyleXfs>
  <cellXfs count="216">
    <xf numFmtId="0" fontId="0" fillId="0" borderId="0" xfId="0" applyFont="1" applyAlignment="1">
      <alignment/>
    </xf>
    <xf numFmtId="0" fontId="56" fillId="33" borderId="0" xfId="0" applyFont="1" applyFill="1" applyAlignment="1">
      <alignment horizontal="center" wrapText="1"/>
    </xf>
    <xf numFmtId="0" fontId="56" fillId="33" borderId="0" xfId="0" applyFont="1" applyFill="1" applyAlignment="1">
      <alignment/>
    </xf>
    <xf numFmtId="3" fontId="56" fillId="33" borderId="0" xfId="0" applyNumberFormat="1" applyFont="1" applyFill="1" applyAlignment="1">
      <alignment/>
    </xf>
    <xf numFmtId="0" fontId="4" fillId="33" borderId="0" xfId="0" applyFont="1" applyFill="1" applyAlignment="1">
      <alignment/>
    </xf>
    <xf numFmtId="0" fontId="56" fillId="33" borderId="0" xfId="0" applyFont="1" applyFill="1" applyAlignment="1">
      <alignment horizontal="right"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3" fontId="5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left" vertical="center" wrapText="1"/>
    </xf>
    <xf numFmtId="164" fontId="6" fillId="33" borderId="10" xfId="0" applyNumberFormat="1" applyFont="1" applyFill="1" applyBorder="1" applyAlignment="1">
      <alignment vertical="center"/>
    </xf>
    <xf numFmtId="3" fontId="4" fillId="33" borderId="10" xfId="0" applyNumberFormat="1" applyFont="1" applyFill="1" applyBorder="1" applyAlignment="1">
      <alignment/>
    </xf>
    <xf numFmtId="0" fontId="7" fillId="33" borderId="10" xfId="0" applyFont="1" applyFill="1" applyBorder="1" applyAlignment="1">
      <alignment vertical="center" wrapText="1"/>
    </xf>
    <xf numFmtId="164" fontId="7" fillId="33" borderId="10" xfId="0" applyNumberFormat="1" applyFont="1" applyFill="1" applyBorder="1" applyAlignment="1">
      <alignment vertical="center"/>
    </xf>
    <xf numFmtId="3" fontId="7" fillId="33" borderId="10" xfId="0" applyNumberFormat="1" applyFont="1" applyFill="1" applyBorder="1" applyAlignment="1">
      <alignment/>
    </xf>
    <xf numFmtId="0" fontId="7" fillId="33" borderId="10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vertical="center" wrapText="1"/>
    </xf>
    <xf numFmtId="0" fontId="8" fillId="33" borderId="10" xfId="0" applyFont="1" applyFill="1" applyBorder="1" applyAlignment="1">
      <alignment vertical="center"/>
    </xf>
    <xf numFmtId="3" fontId="0" fillId="0" borderId="0" xfId="0" applyNumberFormat="1" applyAlignment="1">
      <alignment/>
    </xf>
    <xf numFmtId="0" fontId="10" fillId="33" borderId="10" xfId="0" applyFont="1" applyFill="1" applyBorder="1" applyAlignment="1">
      <alignment/>
    </xf>
    <xf numFmtId="164" fontId="11" fillId="33" borderId="10" xfId="0" applyNumberFormat="1" applyFont="1" applyFill="1" applyBorder="1" applyAlignment="1">
      <alignment vertical="center"/>
    </xf>
    <xf numFmtId="3" fontId="11" fillId="33" borderId="10" xfId="0" applyNumberFormat="1" applyFont="1" applyFill="1" applyBorder="1" applyAlignment="1">
      <alignment/>
    </xf>
    <xf numFmtId="165" fontId="6" fillId="33" borderId="10" xfId="0" applyNumberFormat="1" applyFont="1" applyFill="1" applyBorder="1" applyAlignment="1">
      <alignment horizontal="left" vertical="center"/>
    </xf>
    <xf numFmtId="0" fontId="6" fillId="33" borderId="10" xfId="0" applyFont="1" applyFill="1" applyBorder="1" applyAlignment="1">
      <alignment horizontal="left" vertical="center"/>
    </xf>
    <xf numFmtId="0" fontId="7" fillId="33" borderId="10" xfId="0" applyFont="1" applyFill="1" applyBorder="1" applyAlignment="1">
      <alignment horizontal="left" vertical="center"/>
    </xf>
    <xf numFmtId="0" fontId="12" fillId="33" borderId="10" xfId="0" applyFont="1" applyFill="1" applyBorder="1" applyAlignment="1">
      <alignment/>
    </xf>
    <xf numFmtId="164" fontId="4" fillId="33" borderId="10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0" fontId="13" fillId="33" borderId="10" xfId="0" applyFont="1" applyFill="1" applyBorder="1" applyAlignment="1">
      <alignment horizontal="left" vertical="center"/>
    </xf>
    <xf numFmtId="0" fontId="14" fillId="33" borderId="10" xfId="0" applyFont="1" applyFill="1" applyBorder="1" applyAlignment="1">
      <alignment horizontal="left" vertical="center" wrapText="1"/>
    </xf>
    <xf numFmtId="3" fontId="15" fillId="33" borderId="10" xfId="0" applyNumberFormat="1" applyFont="1" applyFill="1" applyBorder="1" applyAlignment="1">
      <alignment horizontal="right" vertical="center"/>
    </xf>
    <xf numFmtId="0" fontId="14" fillId="33" borderId="10" xfId="0" applyFont="1" applyFill="1" applyBorder="1" applyAlignment="1">
      <alignment/>
    </xf>
    <xf numFmtId="0" fontId="14" fillId="33" borderId="0" xfId="0" applyFont="1" applyFill="1" applyBorder="1" applyAlignment="1">
      <alignment/>
    </xf>
    <xf numFmtId="3" fontId="7" fillId="33" borderId="0" xfId="0" applyNumberFormat="1" applyFont="1" applyFill="1" applyBorder="1" applyAlignment="1">
      <alignment/>
    </xf>
    <xf numFmtId="3" fontId="56" fillId="33" borderId="10" xfId="0" applyNumberFormat="1" applyFont="1" applyFill="1" applyBorder="1" applyAlignment="1">
      <alignment/>
    </xf>
    <xf numFmtId="3" fontId="57" fillId="33" borderId="10" xfId="0" applyNumberFormat="1" applyFont="1" applyFill="1" applyBorder="1" applyAlignment="1">
      <alignment/>
    </xf>
    <xf numFmtId="0" fontId="11" fillId="33" borderId="10" xfId="0" applyFont="1" applyFill="1" applyBorder="1" applyAlignment="1">
      <alignment horizontal="left" vertical="center"/>
    </xf>
    <xf numFmtId="3" fontId="58" fillId="33" borderId="10" xfId="0" applyNumberFormat="1" applyFont="1" applyFill="1" applyBorder="1" applyAlignment="1">
      <alignment/>
    </xf>
    <xf numFmtId="0" fontId="16" fillId="33" borderId="10" xfId="0" applyFont="1" applyFill="1" applyBorder="1" applyAlignment="1">
      <alignment horizontal="left" vertical="center" wrapText="1"/>
    </xf>
    <xf numFmtId="0" fontId="14" fillId="33" borderId="10" xfId="0" applyFont="1" applyFill="1" applyBorder="1" applyAlignment="1">
      <alignment horizontal="left" vertical="center"/>
    </xf>
    <xf numFmtId="0" fontId="59" fillId="0" borderId="0" xfId="0" applyFont="1" applyAlignment="1">
      <alignment/>
    </xf>
    <xf numFmtId="3" fontId="57" fillId="33" borderId="10" xfId="0" applyNumberFormat="1" applyFont="1" applyFill="1" applyBorder="1" applyAlignment="1">
      <alignment horizontal="right"/>
    </xf>
    <xf numFmtId="0" fontId="15" fillId="33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15" fillId="33" borderId="10" xfId="0" applyFont="1" applyFill="1" applyBorder="1" applyAlignment="1">
      <alignment horizontal="left" vertical="center"/>
    </xf>
    <xf numFmtId="0" fontId="8" fillId="33" borderId="10" xfId="0" applyFont="1" applyFill="1" applyBorder="1" applyAlignment="1">
      <alignment horizontal="left" vertical="center"/>
    </xf>
    <xf numFmtId="0" fontId="16" fillId="33" borderId="10" xfId="0" applyFont="1" applyFill="1" applyBorder="1" applyAlignment="1">
      <alignment horizontal="left" vertical="center"/>
    </xf>
    <xf numFmtId="0" fontId="60" fillId="0" borderId="0" xfId="0" applyFont="1" applyAlignment="1">
      <alignment/>
    </xf>
    <xf numFmtId="0" fontId="52" fillId="0" borderId="0" xfId="0" applyFont="1" applyAlignment="1">
      <alignment/>
    </xf>
    <xf numFmtId="0" fontId="5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3" fontId="52" fillId="34" borderId="10" xfId="0" applyNumberFormat="1" applyFont="1" applyFill="1" applyBorder="1" applyAlignment="1">
      <alignment/>
    </xf>
    <xf numFmtId="0" fontId="0" fillId="0" borderId="0" xfId="0" applyAlignment="1">
      <alignment vertical="center"/>
    </xf>
    <xf numFmtId="0" fontId="52" fillId="34" borderId="10" xfId="0" applyFont="1" applyFill="1" applyBorder="1" applyAlignment="1">
      <alignment/>
    </xf>
    <xf numFmtId="0" fontId="0" fillId="33" borderId="0" xfId="0" applyFill="1" applyAlignment="1">
      <alignment/>
    </xf>
    <xf numFmtId="0" fontId="0" fillId="34" borderId="10" xfId="0" applyFill="1" applyBorder="1" applyAlignment="1">
      <alignment/>
    </xf>
    <xf numFmtId="3" fontId="0" fillId="34" borderId="10" xfId="0" applyNumberFormat="1" applyFill="1" applyBorder="1" applyAlignment="1">
      <alignment/>
    </xf>
    <xf numFmtId="0" fontId="60" fillId="34" borderId="10" xfId="0" applyFont="1" applyFill="1" applyBorder="1" applyAlignment="1">
      <alignment vertical="center"/>
    </xf>
    <xf numFmtId="3" fontId="60" fillId="34" borderId="10" xfId="0" applyNumberFormat="1" applyFont="1" applyFill="1" applyBorder="1" applyAlignment="1">
      <alignment vertical="center"/>
    </xf>
    <xf numFmtId="3" fontId="60" fillId="0" borderId="0" xfId="0" applyNumberFormat="1" applyFont="1" applyAlignment="1">
      <alignment vertical="center"/>
    </xf>
    <xf numFmtId="0" fontId="60" fillId="0" borderId="0" xfId="0" applyFont="1" applyAlignment="1">
      <alignment vertical="center"/>
    </xf>
    <xf numFmtId="49" fontId="0" fillId="0" borderId="10" xfId="0" applyNumberFormat="1" applyBorder="1" applyAlignment="1">
      <alignment/>
    </xf>
    <xf numFmtId="49" fontId="52" fillId="34" borderId="10" xfId="0" applyNumberFormat="1" applyFont="1" applyFill="1" applyBorder="1" applyAlignment="1">
      <alignment/>
    </xf>
    <xf numFmtId="49" fontId="52" fillId="0" borderId="10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right"/>
    </xf>
    <xf numFmtId="49" fontId="52" fillId="34" borderId="10" xfId="0" applyNumberFormat="1" applyFont="1" applyFill="1" applyBorder="1" applyAlignment="1">
      <alignment horizontal="right"/>
    </xf>
    <xf numFmtId="0" fontId="0" fillId="34" borderId="10" xfId="0" applyFill="1" applyBorder="1" applyAlignment="1">
      <alignment horizontal="right"/>
    </xf>
    <xf numFmtId="3" fontId="52" fillId="0" borderId="10" xfId="0" applyNumberFormat="1" applyFont="1" applyBorder="1" applyAlignment="1">
      <alignment horizontal="center" vertical="center" wrapText="1"/>
    </xf>
    <xf numFmtId="3" fontId="52" fillId="0" borderId="11" xfId="0" applyNumberFormat="1" applyFont="1" applyBorder="1" applyAlignment="1">
      <alignment horizontal="center" vertical="center"/>
    </xf>
    <xf numFmtId="3" fontId="52" fillId="0" borderId="10" xfId="0" applyNumberFormat="1" applyFont="1" applyBorder="1" applyAlignment="1">
      <alignment horizontal="center" wrapText="1"/>
    </xf>
    <xf numFmtId="3" fontId="52" fillId="0" borderId="10" xfId="0" applyNumberFormat="1" applyFont="1" applyBorder="1" applyAlignment="1">
      <alignment horizontal="center"/>
    </xf>
    <xf numFmtId="3" fontId="52" fillId="0" borderId="0" xfId="0" applyNumberFormat="1" applyFont="1" applyAlignment="1">
      <alignment/>
    </xf>
    <xf numFmtId="3" fontId="52" fillId="0" borderId="0" xfId="0" applyNumberFormat="1" applyFont="1" applyAlignment="1">
      <alignment horizontal="right"/>
    </xf>
    <xf numFmtId="0" fontId="60" fillId="33" borderId="0" xfId="0" applyFont="1" applyFill="1" applyAlignment="1">
      <alignment/>
    </xf>
    <xf numFmtId="0" fontId="0" fillId="0" borderId="0" xfId="0" applyAlignment="1">
      <alignment/>
    </xf>
    <xf numFmtId="0" fontId="52" fillId="0" borderId="12" xfId="0" applyFont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52" fillId="35" borderId="10" xfId="0" applyFont="1" applyFill="1" applyBorder="1" applyAlignment="1">
      <alignment vertical="center" wrapText="1"/>
    </xf>
    <xf numFmtId="0" fontId="52" fillId="33" borderId="0" xfId="0" applyFont="1" applyFill="1" applyAlignment="1">
      <alignment/>
    </xf>
    <xf numFmtId="49" fontId="52" fillId="0" borderId="12" xfId="0" applyNumberFormat="1" applyFont="1" applyBorder="1" applyAlignment="1">
      <alignment horizontal="center"/>
    </xf>
    <xf numFmtId="49" fontId="52" fillId="0" borderId="10" xfId="0" applyNumberFormat="1" applyFont="1" applyFill="1" applyBorder="1" applyAlignment="1">
      <alignment horizontal="center"/>
    </xf>
    <xf numFmtId="0" fontId="52" fillId="35" borderId="10" xfId="0" applyFont="1" applyFill="1" applyBorder="1" applyAlignment="1">
      <alignment/>
    </xf>
    <xf numFmtId="3" fontId="0" fillId="0" borderId="12" xfId="0" applyNumberFormat="1" applyBorder="1" applyAlignment="1">
      <alignment/>
    </xf>
    <xf numFmtId="3" fontId="52" fillId="35" borderId="10" xfId="0" applyNumberFormat="1" applyFont="1" applyFill="1" applyBorder="1" applyAlignment="1">
      <alignment/>
    </xf>
    <xf numFmtId="3" fontId="52" fillId="33" borderId="0" xfId="0" applyNumberFormat="1" applyFont="1" applyFill="1" applyAlignment="1">
      <alignment/>
    </xf>
    <xf numFmtId="49" fontId="61" fillId="35" borderId="10" xfId="0" applyNumberFormat="1" applyFont="1" applyFill="1" applyBorder="1" applyAlignment="1">
      <alignment/>
    </xf>
    <xf numFmtId="0" fontId="61" fillId="35" borderId="10" xfId="0" applyFont="1" applyFill="1" applyBorder="1" applyAlignment="1">
      <alignment/>
    </xf>
    <xf numFmtId="3" fontId="61" fillId="35" borderId="10" xfId="0" applyNumberFormat="1" applyFont="1" applyFill="1" applyBorder="1" applyAlignment="1">
      <alignment/>
    </xf>
    <xf numFmtId="0" fontId="61" fillId="33" borderId="0" xfId="0" applyFont="1" applyFill="1" applyAlignment="1">
      <alignment/>
    </xf>
    <xf numFmtId="49" fontId="52" fillId="35" borderId="10" xfId="0" applyNumberFormat="1" applyFont="1" applyFill="1" applyBorder="1" applyAlignment="1">
      <alignment/>
    </xf>
    <xf numFmtId="0" fontId="0" fillId="0" borderId="10" xfId="0" applyBorder="1" applyAlignment="1">
      <alignment wrapText="1"/>
    </xf>
    <xf numFmtId="3" fontId="0" fillId="33" borderId="0" xfId="0" applyNumberFormat="1" applyFill="1" applyAlignment="1">
      <alignment/>
    </xf>
    <xf numFmtId="49" fontId="0" fillId="34" borderId="10" xfId="0" applyNumberFormat="1" applyFill="1" applyBorder="1" applyAlignment="1">
      <alignment/>
    </xf>
    <xf numFmtId="3" fontId="61" fillId="33" borderId="0" xfId="0" applyNumberFormat="1" applyFont="1" applyFill="1" applyAlignment="1">
      <alignment/>
    </xf>
    <xf numFmtId="49" fontId="0" fillId="33" borderId="10" xfId="0" applyNumberFormat="1" applyFont="1" applyFill="1" applyBorder="1" applyAlignment="1">
      <alignment/>
    </xf>
    <xf numFmtId="0" fontId="0" fillId="33" borderId="10" xfId="0" applyFont="1" applyFill="1" applyBorder="1" applyAlignment="1">
      <alignment/>
    </xf>
    <xf numFmtId="3" fontId="0" fillId="33" borderId="10" xfId="0" applyNumberFormat="1" applyFont="1" applyFill="1" applyBorder="1" applyAlignment="1">
      <alignment/>
    </xf>
    <xf numFmtId="3" fontId="0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49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49" fontId="52" fillId="36" borderId="10" xfId="0" applyNumberFormat="1" applyFont="1" applyFill="1" applyBorder="1" applyAlignment="1">
      <alignment/>
    </xf>
    <xf numFmtId="0" fontId="52" fillId="36" borderId="10" xfId="0" applyFont="1" applyFill="1" applyBorder="1" applyAlignment="1">
      <alignment/>
    </xf>
    <xf numFmtId="3" fontId="52" fillId="36" borderId="10" xfId="0" applyNumberFormat="1" applyFont="1" applyFill="1" applyBorder="1" applyAlignment="1">
      <alignment/>
    </xf>
    <xf numFmtId="49" fontId="0" fillId="33" borderId="10" xfId="0" applyNumberFormat="1" applyFill="1" applyBorder="1" applyAlignment="1">
      <alignment/>
    </xf>
    <xf numFmtId="0" fontId="0" fillId="33" borderId="10" xfId="0" applyFill="1" applyBorder="1" applyAlignment="1">
      <alignment/>
    </xf>
    <xf numFmtId="49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49" fontId="60" fillId="35" borderId="10" xfId="0" applyNumberFormat="1" applyFont="1" applyFill="1" applyBorder="1" applyAlignment="1">
      <alignment vertical="center"/>
    </xf>
    <xf numFmtId="0" fontId="60" fillId="35" borderId="10" xfId="0" applyFont="1" applyFill="1" applyBorder="1" applyAlignment="1">
      <alignment vertical="center"/>
    </xf>
    <xf numFmtId="3" fontId="60" fillId="35" borderId="10" xfId="0" applyNumberFormat="1" applyFont="1" applyFill="1" applyBorder="1" applyAlignment="1">
      <alignment vertical="center"/>
    </xf>
    <xf numFmtId="3" fontId="60" fillId="33" borderId="0" xfId="0" applyNumberFormat="1" applyFont="1" applyFill="1" applyAlignment="1">
      <alignment vertical="center"/>
    </xf>
    <xf numFmtId="0" fontId="60" fillId="33" borderId="0" xfId="0" applyFont="1" applyFill="1" applyAlignment="1">
      <alignment vertical="center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 horizontal="center"/>
    </xf>
    <xf numFmtId="49" fontId="0" fillId="0" borderId="12" xfId="0" applyNumberFormat="1" applyFont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0" fontId="0" fillId="0" borderId="11" xfId="0" applyBorder="1" applyAlignment="1">
      <alignment horizontal="left" vertical="center"/>
    </xf>
    <xf numFmtId="3" fontId="0" fillId="0" borderId="10" xfId="0" applyNumberFormat="1" applyBorder="1" applyAlignment="1">
      <alignment horizontal="right"/>
    </xf>
    <xf numFmtId="3" fontId="0" fillId="35" borderId="10" xfId="0" applyNumberFormat="1" applyFont="1" applyFill="1" applyBorder="1" applyAlignment="1">
      <alignment/>
    </xf>
    <xf numFmtId="3" fontId="60" fillId="35" borderId="10" xfId="0" applyNumberFormat="1" applyFont="1" applyFill="1" applyBorder="1" applyAlignment="1">
      <alignment/>
    </xf>
    <xf numFmtId="0" fontId="0" fillId="0" borderId="0" xfId="0" applyFont="1" applyAlignment="1">
      <alignment horizontal="left"/>
    </xf>
    <xf numFmtId="3" fontId="6" fillId="33" borderId="10" xfId="0" applyNumberFormat="1" applyFont="1" applyFill="1" applyBorder="1" applyAlignment="1">
      <alignment horizontal="right" vertical="center" wrapText="1"/>
    </xf>
    <xf numFmtId="3" fontId="4" fillId="33" borderId="10" xfId="0" applyNumberFormat="1" applyFont="1" applyFill="1" applyBorder="1" applyAlignment="1">
      <alignment horizontal="right"/>
    </xf>
    <xf numFmtId="3" fontId="7" fillId="33" borderId="10" xfId="0" applyNumberFormat="1" applyFont="1" applyFill="1" applyBorder="1" applyAlignment="1">
      <alignment horizontal="right"/>
    </xf>
    <xf numFmtId="3" fontId="11" fillId="33" borderId="10" xfId="0" applyNumberFormat="1" applyFont="1" applyFill="1" applyBorder="1" applyAlignment="1">
      <alignment horizontal="right"/>
    </xf>
    <xf numFmtId="3" fontId="6" fillId="33" borderId="10" xfId="0" applyNumberFormat="1" applyFont="1" applyFill="1" applyBorder="1" applyAlignment="1">
      <alignment horizontal="right"/>
    </xf>
    <xf numFmtId="0" fontId="7" fillId="37" borderId="0" xfId="0" applyFont="1" applyFill="1" applyAlignment="1">
      <alignment/>
    </xf>
    <xf numFmtId="0" fontId="56" fillId="37" borderId="0" xfId="0" applyFont="1" applyFill="1" applyAlignment="1">
      <alignment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4" fillId="0" borderId="0" xfId="0" applyFont="1" applyAlignment="1">
      <alignment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167" fontId="18" fillId="0" borderId="10" xfId="0" applyNumberFormat="1" applyFont="1" applyBorder="1" applyAlignment="1">
      <alignment horizontal="center"/>
    </xf>
    <xf numFmtId="167" fontId="19" fillId="0" borderId="10" xfId="0" applyNumberFormat="1" applyFont="1" applyBorder="1" applyAlignment="1">
      <alignment horizontal="center"/>
    </xf>
    <xf numFmtId="0" fontId="4" fillId="0" borderId="10" xfId="0" applyFont="1" applyFill="1" applyBorder="1" applyAlignment="1">
      <alignment horizontal="left" vertical="center" wrapText="1"/>
    </xf>
    <xf numFmtId="164" fontId="4" fillId="0" borderId="10" xfId="0" applyNumberFormat="1" applyFont="1" applyFill="1" applyBorder="1" applyAlignment="1">
      <alignment vertical="center"/>
    </xf>
    <xf numFmtId="3" fontId="7" fillId="0" borderId="10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164" fontId="4" fillId="0" borderId="12" xfId="0" applyNumberFormat="1" applyFont="1" applyFill="1" applyBorder="1" applyAlignment="1">
      <alignment vertical="center"/>
    </xf>
    <xf numFmtId="0" fontId="56" fillId="0" borderId="10" xfId="0" applyFont="1" applyBorder="1" applyAlignment="1">
      <alignment/>
    </xf>
    <xf numFmtId="0" fontId="7" fillId="0" borderId="10" xfId="0" applyFont="1" applyFill="1" applyBorder="1" applyAlignment="1">
      <alignment horizontal="left" vertical="center" wrapText="1"/>
    </xf>
    <xf numFmtId="3" fontId="5" fillId="0" borderId="10" xfId="0" applyNumberFormat="1" applyFont="1" applyBorder="1" applyAlignment="1">
      <alignment/>
    </xf>
    <xf numFmtId="0" fontId="7" fillId="35" borderId="10" xfId="0" applyFont="1" applyFill="1" applyBorder="1" applyAlignment="1">
      <alignment vertical="center" wrapText="1"/>
    </xf>
    <xf numFmtId="164" fontId="7" fillId="35" borderId="12" xfId="0" applyNumberFormat="1" applyFont="1" applyFill="1" applyBorder="1" applyAlignment="1">
      <alignment vertical="center"/>
    </xf>
    <xf numFmtId="3" fontId="5" fillId="35" borderId="10" xfId="0" applyNumberFormat="1" applyFont="1" applyFill="1" applyBorder="1" applyAlignment="1">
      <alignment/>
    </xf>
    <xf numFmtId="3" fontId="7" fillId="35" borderId="10" xfId="0" applyNumberFormat="1" applyFont="1" applyFill="1" applyBorder="1" applyAlignment="1">
      <alignment/>
    </xf>
    <xf numFmtId="0" fontId="7" fillId="35" borderId="10" xfId="0" applyFont="1" applyFill="1" applyBorder="1" applyAlignment="1">
      <alignment horizontal="left" vertical="center" wrapText="1"/>
    </xf>
    <xf numFmtId="3" fontId="6" fillId="0" borderId="10" xfId="0" applyNumberFormat="1" applyFont="1" applyBorder="1" applyAlignment="1">
      <alignment/>
    </xf>
    <xf numFmtId="0" fontId="20" fillId="0" borderId="10" xfId="0" applyFont="1" applyFill="1" applyBorder="1" applyAlignment="1">
      <alignment horizontal="left" vertical="center" wrapText="1"/>
    </xf>
    <xf numFmtId="0" fontId="20" fillId="38" borderId="10" xfId="0" applyFont="1" applyFill="1" applyBorder="1" applyAlignment="1">
      <alignment horizontal="left" vertical="center" wrapText="1"/>
    </xf>
    <xf numFmtId="0" fontId="9" fillId="35" borderId="10" xfId="0" applyFont="1" applyFill="1" applyBorder="1" applyAlignment="1">
      <alignment horizontal="left" vertical="center" wrapText="1"/>
    </xf>
    <xf numFmtId="0" fontId="20" fillId="0" borderId="10" xfId="0" applyFont="1" applyFill="1" applyBorder="1" applyAlignment="1">
      <alignment vertical="center" wrapText="1"/>
    </xf>
    <xf numFmtId="0" fontId="20" fillId="0" borderId="10" xfId="0" applyFont="1" applyFill="1" applyBorder="1" applyAlignment="1">
      <alignment vertical="center"/>
    </xf>
    <xf numFmtId="0" fontId="11" fillId="33" borderId="10" xfId="0" applyFont="1" applyFill="1" applyBorder="1" applyAlignment="1">
      <alignment/>
    </xf>
    <xf numFmtId="164" fontId="11" fillId="33" borderId="12" xfId="0" applyNumberFormat="1" applyFont="1" applyFill="1" applyBorder="1" applyAlignment="1">
      <alignment vertical="center"/>
    </xf>
    <xf numFmtId="0" fontId="58" fillId="33" borderId="0" xfId="0" applyFont="1" applyFill="1" applyAlignment="1">
      <alignment/>
    </xf>
    <xf numFmtId="165" fontId="4" fillId="0" borderId="13" xfId="0" applyNumberFormat="1" applyFont="1" applyFill="1" applyBorder="1" applyAlignment="1">
      <alignment horizontal="left" vertical="center"/>
    </xf>
    <xf numFmtId="164" fontId="4" fillId="0" borderId="14" xfId="0" applyNumberFormat="1" applyFont="1" applyFill="1" applyBorder="1" applyAlignment="1">
      <alignment vertical="center"/>
    </xf>
    <xf numFmtId="165" fontId="4" fillId="0" borderId="0" xfId="0" applyNumberFormat="1" applyFont="1" applyFill="1" applyBorder="1" applyAlignment="1">
      <alignment horizontal="left" vertical="center"/>
    </xf>
    <xf numFmtId="164" fontId="4" fillId="0" borderId="0" xfId="0" applyNumberFormat="1" applyFont="1" applyFill="1" applyBorder="1" applyAlignment="1">
      <alignment vertical="center"/>
    </xf>
    <xf numFmtId="0" fontId="7" fillId="0" borderId="12" xfId="0" applyFont="1" applyFill="1" applyBorder="1" applyAlignment="1">
      <alignment horizontal="center" vertical="center" wrapText="1"/>
    </xf>
    <xf numFmtId="165" fontId="4" fillId="0" borderId="10" xfId="0" applyNumberFormat="1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7" fillId="35" borderId="10" xfId="0" applyFont="1" applyFill="1" applyBorder="1" applyAlignment="1">
      <alignment horizontal="left" vertical="center"/>
    </xf>
    <xf numFmtId="164" fontId="7" fillId="33" borderId="12" xfId="0" applyNumberFormat="1" applyFont="1" applyFill="1" applyBorder="1" applyAlignment="1">
      <alignment vertical="center"/>
    </xf>
    <xf numFmtId="0" fontId="57" fillId="33" borderId="0" xfId="0" applyFont="1" applyFill="1" applyAlignment="1">
      <alignment/>
    </xf>
    <xf numFmtId="0" fontId="20" fillId="33" borderId="10" xfId="0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horizontal="left" vertical="center" wrapText="1"/>
    </xf>
    <xf numFmtId="0" fontId="20" fillId="33" borderId="10" xfId="0" applyFont="1" applyFill="1" applyBorder="1" applyAlignment="1">
      <alignment horizontal="left" vertical="center"/>
    </xf>
    <xf numFmtId="0" fontId="9" fillId="33" borderId="10" xfId="0" applyFont="1" applyFill="1" applyBorder="1" applyAlignment="1">
      <alignment horizontal="left" vertical="center"/>
    </xf>
    <xf numFmtId="0" fontId="7" fillId="33" borderId="12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/>
    </xf>
    <xf numFmtId="0" fontId="7" fillId="33" borderId="12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3" fontId="7" fillId="0" borderId="0" xfId="0" applyNumberFormat="1" applyFont="1" applyBorder="1" applyAlignment="1">
      <alignment/>
    </xf>
    <xf numFmtId="3" fontId="7" fillId="33" borderId="0" xfId="0" applyNumberFormat="1" applyFont="1" applyFill="1" applyAlignment="1">
      <alignment/>
    </xf>
    <xf numFmtId="3" fontId="4" fillId="0" borderId="10" xfId="0" applyNumberFormat="1" applyFont="1" applyBorder="1" applyAlignment="1">
      <alignment/>
    </xf>
    <xf numFmtId="3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left" vertical="center" wrapText="1"/>
    </xf>
    <xf numFmtId="3" fontId="4" fillId="0" borderId="10" xfId="0" applyNumberFormat="1" applyFont="1" applyBorder="1" applyAlignment="1">
      <alignment horizontal="center"/>
    </xf>
    <xf numFmtId="3" fontId="56" fillId="0" borderId="10" xfId="0" applyNumberFormat="1" applyFont="1" applyBorder="1" applyAlignment="1">
      <alignment/>
    </xf>
    <xf numFmtId="3" fontId="57" fillId="36" borderId="10" xfId="0" applyNumberFormat="1" applyFont="1" applyFill="1" applyBorder="1" applyAlignment="1">
      <alignment/>
    </xf>
    <xf numFmtId="0" fontId="56" fillId="0" borderId="0" xfId="0" applyFont="1" applyAlignment="1">
      <alignment horizontal="right"/>
    </xf>
    <xf numFmtId="0" fontId="57" fillId="0" borderId="10" xfId="0" applyFont="1" applyBorder="1" applyAlignment="1">
      <alignment/>
    </xf>
    <xf numFmtId="0" fontId="56" fillId="0" borderId="10" xfId="0" applyFont="1" applyBorder="1" applyAlignment="1">
      <alignment wrapText="1"/>
    </xf>
    <xf numFmtId="0" fontId="2" fillId="33" borderId="0" xfId="0" applyFont="1" applyFill="1" applyAlignment="1">
      <alignment horizontal="center" wrapText="1"/>
    </xf>
    <xf numFmtId="0" fontId="0" fillId="0" borderId="0" xfId="0" applyAlignment="1">
      <alignment horizontal="center" wrapText="1"/>
    </xf>
    <xf numFmtId="0" fontId="3" fillId="33" borderId="0" xfId="0" applyFont="1" applyFill="1" applyAlignment="1">
      <alignment horizontal="center" wrapText="1"/>
    </xf>
    <xf numFmtId="166" fontId="14" fillId="33" borderId="15" xfId="0" applyNumberFormat="1" applyFont="1" applyFill="1" applyBorder="1" applyAlignment="1">
      <alignment horizontal="center"/>
    </xf>
    <xf numFmtId="166" fontId="0" fillId="0" borderId="15" xfId="0" applyNumberFormat="1" applyBorder="1" applyAlignment="1">
      <alignment horizontal="center"/>
    </xf>
    <xf numFmtId="0" fontId="6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2" fillId="0" borderId="10" xfId="0" applyFont="1" applyBorder="1" applyAlignment="1">
      <alignment/>
    </xf>
    <xf numFmtId="0" fontId="52" fillId="0" borderId="13" xfId="0" applyFont="1" applyBorder="1" applyAlignment="1">
      <alignment horizontal="center" vertical="center"/>
    </xf>
    <xf numFmtId="0" fontId="52" fillId="0" borderId="11" xfId="0" applyFont="1" applyBorder="1" applyAlignment="1">
      <alignment horizontal="center" vertical="center"/>
    </xf>
    <xf numFmtId="0" fontId="52" fillId="0" borderId="16" xfId="0" applyFont="1" applyBorder="1" applyAlignment="1">
      <alignment horizontal="center" vertical="center"/>
    </xf>
    <xf numFmtId="3" fontId="52" fillId="33" borderId="10" xfId="0" applyNumberFormat="1" applyFont="1" applyFill="1" applyBorder="1" applyAlignment="1">
      <alignment horizontal="center" vertical="center"/>
    </xf>
    <xf numFmtId="0" fontId="52" fillId="0" borderId="14" xfId="0" applyFont="1" applyBorder="1" applyAlignment="1">
      <alignment horizontal="center"/>
    </xf>
    <xf numFmtId="0" fontId="52" fillId="0" borderId="17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7" fillId="0" borderId="0" xfId="0" applyFont="1" applyAlignment="1">
      <alignment horizontal="center" wrapText="1"/>
    </xf>
    <xf numFmtId="0" fontId="56" fillId="0" borderId="0" xfId="0" applyFont="1" applyAlignment="1">
      <alignment horizontal="center" wrapText="1"/>
    </xf>
    <xf numFmtId="0" fontId="17" fillId="0" borderId="0" xfId="0" applyFont="1" applyAlignment="1">
      <alignment horizontal="center" wrapText="1"/>
    </xf>
    <xf numFmtId="0" fontId="4" fillId="33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12" fontId="56" fillId="0" borderId="0" xfId="0" applyNumberFormat="1" applyFont="1" applyAlignment="1">
      <alignment horizontal="center"/>
    </xf>
    <xf numFmtId="12" fontId="0" fillId="0" borderId="0" xfId="0" applyNumberFormat="1" applyAlignment="1">
      <alignment horizontal="center"/>
    </xf>
    <xf numFmtId="0" fontId="62" fillId="0" borderId="0" xfId="0" applyFont="1" applyAlignment="1">
      <alignment horizontal="center"/>
    </xf>
    <xf numFmtId="0" fontId="57" fillId="0" borderId="0" xfId="0" applyFont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94"/>
  <sheetViews>
    <sheetView zoomScalePageLayoutView="0" workbookViewId="0" topLeftCell="A5">
      <selection activeCell="I17" sqref="I17"/>
    </sheetView>
  </sheetViews>
  <sheetFormatPr defaultColWidth="9.140625" defaultRowHeight="15"/>
  <cols>
    <col min="1" max="1" width="49.421875" style="0" customWidth="1"/>
    <col min="2" max="2" width="13.421875" style="0" customWidth="1"/>
    <col min="3" max="3" width="20.421875" style="0" customWidth="1"/>
    <col min="4" max="4" width="9.8515625" style="0" bestFit="1" customWidth="1"/>
  </cols>
  <sheetData>
    <row r="1" ht="15" hidden="1"/>
    <row r="2" spans="1:5" ht="15.75">
      <c r="A2" s="192" t="s">
        <v>278</v>
      </c>
      <c r="B2" s="193"/>
      <c r="C2" s="193"/>
      <c r="D2" s="1"/>
      <c r="E2" s="1"/>
    </row>
    <row r="3" spans="1:5" ht="16.5">
      <c r="A3" s="194" t="s">
        <v>0</v>
      </c>
      <c r="B3" s="193"/>
      <c r="C3" s="193"/>
      <c r="D3" s="1"/>
      <c r="E3" s="1"/>
    </row>
    <row r="4" spans="1:5" ht="15">
      <c r="A4" s="2"/>
      <c r="B4" s="2"/>
      <c r="C4" s="2"/>
      <c r="D4" s="2"/>
      <c r="E4" s="3"/>
    </row>
    <row r="5" spans="1:5" ht="15">
      <c r="A5" s="2"/>
      <c r="B5" s="2"/>
      <c r="C5" s="2"/>
      <c r="D5" s="2"/>
      <c r="E5" s="3"/>
    </row>
    <row r="6" spans="1:5" ht="15">
      <c r="A6" s="4"/>
      <c r="B6" s="2"/>
      <c r="C6" s="5" t="s">
        <v>1</v>
      </c>
      <c r="D6" s="2"/>
      <c r="E6" s="3"/>
    </row>
    <row r="7" spans="1:3" ht="37.5" customHeight="1">
      <c r="A7" s="6" t="s">
        <v>2</v>
      </c>
      <c r="B7" s="7" t="s">
        <v>3</v>
      </c>
      <c r="C7" s="8" t="s">
        <v>280</v>
      </c>
    </row>
    <row r="8" spans="1:3" s="124" customFormat="1" ht="15">
      <c r="A8" s="25" t="s">
        <v>279</v>
      </c>
      <c r="B8" s="9" t="s">
        <v>266</v>
      </c>
      <c r="C8" s="125">
        <v>149000</v>
      </c>
    </row>
    <row r="9" spans="1:3" ht="24.75" customHeight="1">
      <c r="A9" s="9" t="s">
        <v>4</v>
      </c>
      <c r="B9" s="10" t="s">
        <v>5</v>
      </c>
      <c r="C9" s="129">
        <v>2732144</v>
      </c>
    </row>
    <row r="10" spans="1:3" ht="15">
      <c r="A10" s="12" t="s">
        <v>6</v>
      </c>
      <c r="B10" s="13" t="s">
        <v>7</v>
      </c>
      <c r="C10" s="127">
        <f>SUM(C8:C9)</f>
        <v>2881144</v>
      </c>
    </row>
    <row r="11" spans="1:3" ht="28.5">
      <c r="A11" s="15" t="s">
        <v>8</v>
      </c>
      <c r="B11" s="13" t="s">
        <v>9</v>
      </c>
      <c r="C11" s="127">
        <v>763198</v>
      </c>
    </row>
    <row r="12" spans="1:3" ht="22.5" customHeight="1">
      <c r="A12" s="9" t="s">
        <v>10</v>
      </c>
      <c r="B12" s="10" t="s">
        <v>11</v>
      </c>
      <c r="C12" s="126">
        <v>1200000</v>
      </c>
    </row>
    <row r="13" spans="1:3" ht="23.25" customHeight="1">
      <c r="A13" s="9" t="s">
        <v>12</v>
      </c>
      <c r="B13" s="10" t="s">
        <v>13</v>
      </c>
      <c r="C13" s="126">
        <v>198000</v>
      </c>
    </row>
    <row r="14" spans="1:3" ht="22.5" customHeight="1">
      <c r="A14" s="9" t="s">
        <v>14</v>
      </c>
      <c r="B14" s="10" t="s">
        <v>15</v>
      </c>
      <c r="C14" s="126">
        <v>5802420</v>
      </c>
    </row>
    <row r="15" spans="1:3" ht="15" hidden="1">
      <c r="A15" s="9" t="s">
        <v>16</v>
      </c>
      <c r="B15" s="10" t="s">
        <v>17</v>
      </c>
      <c r="C15" s="126"/>
    </row>
    <row r="16" spans="1:3" ht="15" hidden="1">
      <c r="A16" s="9" t="s">
        <v>18</v>
      </c>
      <c r="B16" s="10" t="s">
        <v>19</v>
      </c>
      <c r="C16" s="126"/>
    </row>
    <row r="17" spans="1:3" ht="27" customHeight="1">
      <c r="A17" s="15" t="s">
        <v>20</v>
      </c>
      <c r="B17" s="13" t="s">
        <v>21</v>
      </c>
      <c r="C17" s="127">
        <f>SUM(C12:C14)</f>
        <v>7200420</v>
      </c>
    </row>
    <row r="18" spans="1:3" ht="15" hidden="1">
      <c r="A18" s="16" t="s">
        <v>22</v>
      </c>
      <c r="B18" s="10" t="s">
        <v>23</v>
      </c>
      <c r="C18" s="126"/>
    </row>
    <row r="19" spans="1:3" ht="15" hidden="1">
      <c r="A19" s="16" t="s">
        <v>24</v>
      </c>
      <c r="B19" s="10" t="s">
        <v>25</v>
      </c>
      <c r="C19" s="126"/>
    </row>
    <row r="20" spans="1:3" ht="15" hidden="1">
      <c r="A20" s="16" t="s">
        <v>26</v>
      </c>
      <c r="B20" s="10" t="s">
        <v>27</v>
      </c>
      <c r="C20" s="126"/>
    </row>
    <row r="21" spans="1:3" ht="25.5" hidden="1">
      <c r="A21" s="16" t="s">
        <v>28</v>
      </c>
      <c r="B21" s="10" t="s">
        <v>29</v>
      </c>
      <c r="C21" s="126"/>
    </row>
    <row r="22" spans="1:3" ht="15" hidden="1">
      <c r="A22" s="16" t="s">
        <v>30</v>
      </c>
      <c r="B22" s="10" t="s">
        <v>31</v>
      </c>
      <c r="C22" s="126"/>
    </row>
    <row r="23" spans="1:3" ht="15" hidden="1">
      <c r="A23" s="16" t="s">
        <v>32</v>
      </c>
      <c r="B23" s="10" t="s">
        <v>33</v>
      </c>
      <c r="C23" s="126"/>
    </row>
    <row r="24" spans="1:3" ht="15" hidden="1">
      <c r="A24" s="16" t="s">
        <v>34</v>
      </c>
      <c r="B24" s="10" t="s">
        <v>35</v>
      </c>
      <c r="C24" s="126"/>
    </row>
    <row r="25" spans="1:3" ht="24" customHeight="1">
      <c r="A25" s="16" t="s">
        <v>36</v>
      </c>
      <c r="B25" s="10" t="s">
        <v>37</v>
      </c>
      <c r="C25" s="126">
        <v>1970268</v>
      </c>
    </row>
    <row r="26" spans="1:3" ht="24" customHeight="1">
      <c r="A26" s="17" t="s">
        <v>38</v>
      </c>
      <c r="B26" s="13" t="s">
        <v>39</v>
      </c>
      <c r="C26" s="127">
        <f>SUM(C25)</f>
        <v>1970268</v>
      </c>
    </row>
    <row r="27" spans="1:3" ht="15" hidden="1">
      <c r="A27" s="18" t="s">
        <v>40</v>
      </c>
      <c r="B27" s="10" t="s">
        <v>41</v>
      </c>
      <c r="C27" s="126"/>
    </row>
    <row r="28" spans="1:3" ht="15" hidden="1">
      <c r="A28" s="18" t="s">
        <v>42</v>
      </c>
      <c r="B28" s="10" t="s">
        <v>43</v>
      </c>
      <c r="C28" s="126"/>
    </row>
    <row r="29" spans="1:3" ht="25.5" hidden="1">
      <c r="A29" s="18" t="s">
        <v>44</v>
      </c>
      <c r="B29" s="10" t="s">
        <v>45</v>
      </c>
      <c r="C29" s="126"/>
    </row>
    <row r="30" spans="1:3" ht="25.5" hidden="1">
      <c r="A30" s="18" t="s">
        <v>46</v>
      </c>
      <c r="B30" s="10" t="s">
        <v>47</v>
      </c>
      <c r="C30" s="126"/>
    </row>
    <row r="31" spans="1:3" ht="22.5" customHeight="1">
      <c r="A31" s="18" t="s">
        <v>281</v>
      </c>
      <c r="B31" s="10" t="s">
        <v>49</v>
      </c>
      <c r="C31" s="126">
        <v>255770</v>
      </c>
    </row>
    <row r="32" spans="1:3" ht="25.5" hidden="1">
      <c r="A32" s="18" t="s">
        <v>50</v>
      </c>
      <c r="B32" s="10" t="s">
        <v>51</v>
      </c>
      <c r="C32" s="126"/>
    </row>
    <row r="33" spans="1:3" ht="25.5" hidden="1">
      <c r="A33" s="18" t="s">
        <v>52</v>
      </c>
      <c r="B33" s="10" t="s">
        <v>53</v>
      </c>
      <c r="C33" s="126"/>
    </row>
    <row r="34" spans="1:3" ht="15" hidden="1">
      <c r="A34" s="18" t="s">
        <v>54</v>
      </c>
      <c r="B34" s="10" t="s">
        <v>55</v>
      </c>
      <c r="C34" s="126"/>
    </row>
    <row r="35" spans="1:3" ht="15" hidden="1">
      <c r="A35" s="19" t="s">
        <v>56</v>
      </c>
      <c r="B35" s="10" t="s">
        <v>57</v>
      </c>
      <c r="C35" s="126"/>
    </row>
    <row r="36" spans="1:8" ht="21" customHeight="1">
      <c r="A36" s="18" t="s">
        <v>282</v>
      </c>
      <c r="B36" s="10" t="s">
        <v>59</v>
      </c>
      <c r="C36" s="126">
        <v>250000</v>
      </c>
      <c r="D36" s="20"/>
      <c r="H36" s="20"/>
    </row>
    <row r="37" spans="1:3" ht="23.25" customHeight="1">
      <c r="A37" s="19" t="s">
        <v>60</v>
      </c>
      <c r="B37" s="10" t="s">
        <v>61</v>
      </c>
      <c r="C37" s="126">
        <v>5801000</v>
      </c>
    </row>
    <row r="38" spans="1:3" ht="21.75" customHeight="1">
      <c r="A38" s="17" t="s">
        <v>62</v>
      </c>
      <c r="B38" s="13" t="s">
        <v>63</v>
      </c>
      <c r="C38" s="127">
        <f>SUM(C31:C37)</f>
        <v>6306770</v>
      </c>
    </row>
    <row r="39" spans="1:3" ht="21" customHeight="1">
      <c r="A39" s="21" t="s">
        <v>64</v>
      </c>
      <c r="B39" s="22"/>
      <c r="C39" s="128">
        <f>SUM(C10+C11+C17+C26+C38)</f>
        <v>19121800</v>
      </c>
    </row>
    <row r="40" spans="1:3" ht="23.25" customHeight="1">
      <c r="A40" s="24" t="s">
        <v>65</v>
      </c>
      <c r="B40" s="10" t="s">
        <v>66</v>
      </c>
      <c r="C40" s="126">
        <v>350000</v>
      </c>
    </row>
    <row r="41" spans="1:3" ht="20.25" customHeight="1">
      <c r="A41" s="24" t="s">
        <v>67</v>
      </c>
      <c r="B41" s="10" t="s">
        <v>68</v>
      </c>
      <c r="C41" s="126">
        <v>250000</v>
      </c>
    </row>
    <row r="42" spans="1:3" ht="21.75" customHeight="1">
      <c r="A42" s="25" t="s">
        <v>69</v>
      </c>
      <c r="B42" s="10" t="s">
        <v>70</v>
      </c>
      <c r="C42" s="126">
        <v>162000</v>
      </c>
    </row>
    <row r="43" spans="1:3" ht="23.25" customHeight="1">
      <c r="A43" s="26" t="s">
        <v>71</v>
      </c>
      <c r="B43" s="13" t="s">
        <v>72</v>
      </c>
      <c r="C43" s="127">
        <f>SUM(C40:C42)</f>
        <v>762000</v>
      </c>
    </row>
    <row r="44" spans="1:3" ht="18.75" customHeight="1">
      <c r="A44" s="16" t="s">
        <v>73</v>
      </c>
      <c r="B44" s="10" t="s">
        <v>74</v>
      </c>
      <c r="C44" s="126">
        <v>10000000</v>
      </c>
    </row>
    <row r="45" spans="1:3" ht="19.5" customHeight="1">
      <c r="A45" s="16" t="s">
        <v>75</v>
      </c>
      <c r="B45" s="10" t="s">
        <v>76</v>
      </c>
      <c r="C45" s="126">
        <v>3362108</v>
      </c>
    </row>
    <row r="46" spans="1:3" ht="21" customHeight="1">
      <c r="A46" s="17" t="s">
        <v>77</v>
      </c>
      <c r="B46" s="13" t="s">
        <v>78</v>
      </c>
      <c r="C46" s="127">
        <f>SUM(C44:C45)</f>
        <v>13362108</v>
      </c>
    </row>
    <row r="47" spans="1:3" ht="22.5" customHeight="1">
      <c r="A47" s="21" t="s">
        <v>79</v>
      </c>
      <c r="B47" s="22"/>
      <c r="C47" s="128">
        <f>SUM(C46,C43)</f>
        <v>14124108</v>
      </c>
    </row>
    <row r="48" spans="1:3" s="29" customFormat="1" ht="24" customHeight="1">
      <c r="A48" s="27" t="s">
        <v>80</v>
      </c>
      <c r="B48" s="28" t="s">
        <v>81</v>
      </c>
      <c r="C48" s="126">
        <v>532581</v>
      </c>
    </row>
    <row r="49" spans="1:3" ht="24" customHeight="1">
      <c r="A49" s="30" t="s">
        <v>82</v>
      </c>
      <c r="B49" s="31" t="s">
        <v>83</v>
      </c>
      <c r="C49" s="32">
        <f>SUM(C48)</f>
        <v>532581</v>
      </c>
    </row>
    <row r="50" spans="1:4" ht="30" customHeight="1">
      <c r="A50" s="33" t="s">
        <v>84</v>
      </c>
      <c r="B50" s="33"/>
      <c r="C50" s="127">
        <f>SUM(C39+C47+C49)</f>
        <v>33778489</v>
      </c>
      <c r="D50" s="20"/>
    </row>
    <row r="51" spans="1:3" ht="30" customHeight="1">
      <c r="A51" s="34"/>
      <c r="B51" s="34"/>
      <c r="C51" s="35"/>
    </row>
    <row r="52" spans="1:3" ht="30" customHeight="1">
      <c r="A52" s="195">
        <v>0.5</v>
      </c>
      <c r="B52" s="196"/>
      <c r="C52" s="196"/>
    </row>
    <row r="53" spans="1:3" ht="25.5">
      <c r="A53" s="6" t="s">
        <v>2</v>
      </c>
      <c r="B53" s="7" t="s">
        <v>85</v>
      </c>
      <c r="C53" s="8" t="s">
        <v>283</v>
      </c>
    </row>
    <row r="54" spans="1:3" ht="26.25" customHeight="1">
      <c r="A54" s="9" t="s">
        <v>86</v>
      </c>
      <c r="B54" s="25" t="s">
        <v>87</v>
      </c>
      <c r="C54" s="36">
        <v>12623130</v>
      </c>
    </row>
    <row r="55" spans="1:3" ht="28.5">
      <c r="A55" s="15" t="s">
        <v>88</v>
      </c>
      <c r="B55" s="26" t="s">
        <v>89</v>
      </c>
      <c r="C55" s="37">
        <f>SUM(C54)</f>
        <v>12623130</v>
      </c>
    </row>
    <row r="56" spans="1:3" ht="15">
      <c r="A56" s="9" t="s">
        <v>90</v>
      </c>
      <c r="B56" s="25" t="s">
        <v>91</v>
      </c>
      <c r="C56" s="36">
        <v>650000</v>
      </c>
    </row>
    <row r="57" spans="1:3" ht="15">
      <c r="A57" s="9" t="s">
        <v>92</v>
      </c>
      <c r="B57" s="25" t="s">
        <v>93</v>
      </c>
      <c r="C57" s="36">
        <v>660000</v>
      </c>
    </row>
    <row r="58" spans="1:3" ht="15">
      <c r="A58" s="15" t="s">
        <v>94</v>
      </c>
      <c r="B58" s="26" t="s">
        <v>95</v>
      </c>
      <c r="C58" s="37">
        <f>SUM(C56:C57)</f>
        <v>1310000</v>
      </c>
    </row>
    <row r="59" spans="1:3" ht="15">
      <c r="A59" s="16" t="s">
        <v>96</v>
      </c>
      <c r="B59" s="25" t="s">
        <v>97</v>
      </c>
      <c r="C59" s="36">
        <v>483859</v>
      </c>
    </row>
    <row r="60" spans="1:3" ht="15">
      <c r="A60" s="16" t="s">
        <v>98</v>
      </c>
      <c r="B60" s="25" t="s">
        <v>99</v>
      </c>
      <c r="C60" s="36">
        <v>113292</v>
      </c>
    </row>
    <row r="61" spans="1:3" ht="15">
      <c r="A61" s="16" t="s">
        <v>192</v>
      </c>
      <c r="B61" s="25" t="s">
        <v>285</v>
      </c>
      <c r="C61" s="36">
        <v>50000</v>
      </c>
    </row>
    <row r="62" spans="1:3" ht="15">
      <c r="A62" s="16" t="s">
        <v>100</v>
      </c>
      <c r="B62" s="25" t="s">
        <v>101</v>
      </c>
      <c r="C62" s="36">
        <v>60000</v>
      </c>
    </row>
    <row r="63" spans="1:3" ht="15">
      <c r="A63" s="17" t="s">
        <v>104</v>
      </c>
      <c r="B63" s="26" t="s">
        <v>105</v>
      </c>
      <c r="C63" s="37">
        <f>SUM(C59:C62)</f>
        <v>707151</v>
      </c>
    </row>
    <row r="64" spans="1:3" ht="15" hidden="1">
      <c r="A64" s="15" t="s">
        <v>106</v>
      </c>
      <c r="B64" s="26" t="s">
        <v>107</v>
      </c>
      <c r="C64" s="37"/>
    </row>
    <row r="65" spans="1:3" ht="15.75">
      <c r="A65" s="21" t="s">
        <v>64</v>
      </c>
      <c r="B65" s="38"/>
      <c r="C65" s="39">
        <f>SUM(C63,C58,C55)</f>
        <v>14640281</v>
      </c>
    </row>
    <row r="66" spans="1:3" ht="15" hidden="1">
      <c r="A66" s="9" t="s">
        <v>108</v>
      </c>
      <c r="B66" s="25" t="s">
        <v>109</v>
      </c>
      <c r="C66" s="36"/>
    </row>
    <row r="67" spans="1:3" ht="25.5" hidden="1">
      <c r="A67" s="9" t="s">
        <v>110</v>
      </c>
      <c r="B67" s="25" t="s">
        <v>111</v>
      </c>
      <c r="C67" s="36"/>
    </row>
    <row r="68" spans="1:3" ht="25.5" hidden="1">
      <c r="A68" s="9" t="s">
        <v>112</v>
      </c>
      <c r="B68" s="25" t="s">
        <v>113</v>
      </c>
      <c r="C68" s="36"/>
    </row>
    <row r="69" spans="1:3" ht="25.5" hidden="1">
      <c r="A69" s="9" t="s">
        <v>114</v>
      </c>
      <c r="B69" s="25" t="s">
        <v>115</v>
      </c>
      <c r="C69" s="36"/>
    </row>
    <row r="70" spans="1:8" ht="15.75">
      <c r="A70" s="40" t="s">
        <v>116</v>
      </c>
      <c r="B70" s="41" t="s">
        <v>117</v>
      </c>
      <c r="C70" s="37">
        <f>SUM(C65)</f>
        <v>14640281</v>
      </c>
      <c r="H70" s="42"/>
    </row>
    <row r="71" spans="1:5" ht="18" customHeight="1">
      <c r="A71" s="33" t="s">
        <v>118</v>
      </c>
      <c r="B71" s="41"/>
      <c r="C71" s="43"/>
      <c r="E71" s="20"/>
    </row>
    <row r="72" spans="1:3" ht="21" customHeight="1">
      <c r="A72" s="33" t="s">
        <v>119</v>
      </c>
      <c r="B72" s="41"/>
      <c r="C72" s="37"/>
    </row>
    <row r="73" spans="1:3" ht="15" hidden="1">
      <c r="A73" s="44" t="s">
        <v>120</v>
      </c>
      <c r="B73" s="45" t="s">
        <v>121</v>
      </c>
      <c r="C73" s="37"/>
    </row>
    <row r="74" spans="1:3" ht="15" hidden="1">
      <c r="A74" s="46" t="s">
        <v>122</v>
      </c>
      <c r="B74" s="45" t="s">
        <v>123</v>
      </c>
      <c r="C74" s="36"/>
    </row>
    <row r="75" spans="1:3" ht="25.5" hidden="1">
      <c r="A75" s="9" t="s">
        <v>124</v>
      </c>
      <c r="B75" s="9" t="s">
        <v>125</v>
      </c>
      <c r="C75" s="36"/>
    </row>
    <row r="76" spans="1:3" ht="25.5" hidden="1">
      <c r="A76" s="9" t="s">
        <v>126</v>
      </c>
      <c r="B76" s="9" t="s">
        <v>125</v>
      </c>
      <c r="C76" s="36"/>
    </row>
    <row r="77" spans="1:3" ht="25.5" hidden="1">
      <c r="A77" s="9" t="s">
        <v>127</v>
      </c>
      <c r="B77" s="9" t="s">
        <v>128</v>
      </c>
      <c r="C77" s="36"/>
    </row>
    <row r="78" spans="1:3" ht="25.5" hidden="1">
      <c r="A78" s="9" t="s">
        <v>129</v>
      </c>
      <c r="B78" s="9" t="s">
        <v>128</v>
      </c>
      <c r="C78" s="36"/>
    </row>
    <row r="79" spans="1:3" ht="15" hidden="1">
      <c r="A79" s="45" t="s">
        <v>130</v>
      </c>
      <c r="B79" s="45" t="s">
        <v>131</v>
      </c>
      <c r="C79" s="37"/>
    </row>
    <row r="80" spans="1:3" ht="15" hidden="1">
      <c r="A80" s="47" t="s">
        <v>132</v>
      </c>
      <c r="B80" s="9" t="s">
        <v>133</v>
      </c>
      <c r="C80" s="36"/>
    </row>
    <row r="81" spans="1:3" ht="15" hidden="1">
      <c r="A81" s="47" t="s">
        <v>134</v>
      </c>
      <c r="B81" s="9" t="s">
        <v>135</v>
      </c>
      <c r="C81" s="36"/>
    </row>
    <row r="82" spans="1:3" ht="15" hidden="1">
      <c r="A82" s="47" t="s">
        <v>136</v>
      </c>
      <c r="B82" s="9" t="s">
        <v>137</v>
      </c>
      <c r="C82" s="36"/>
    </row>
    <row r="83" spans="1:3" ht="15" hidden="1">
      <c r="A83" s="47" t="s">
        <v>138</v>
      </c>
      <c r="B83" s="9" t="s">
        <v>139</v>
      </c>
      <c r="C83" s="36"/>
    </row>
    <row r="84" spans="1:3" ht="15" hidden="1">
      <c r="A84" s="16" t="s">
        <v>140</v>
      </c>
      <c r="B84" s="9" t="s">
        <v>141</v>
      </c>
      <c r="C84" s="36"/>
    </row>
    <row r="85" spans="1:3" ht="15" hidden="1">
      <c r="A85" s="44" t="s">
        <v>142</v>
      </c>
      <c r="B85" s="45" t="s">
        <v>143</v>
      </c>
      <c r="C85" s="37"/>
    </row>
    <row r="86" spans="1:3" ht="15" hidden="1">
      <c r="A86" s="16" t="s">
        <v>144</v>
      </c>
      <c r="B86" s="9" t="s">
        <v>145</v>
      </c>
      <c r="C86" s="36"/>
    </row>
    <row r="87" spans="1:3" ht="15" hidden="1">
      <c r="A87" s="16" t="s">
        <v>146</v>
      </c>
      <c r="B87" s="9" t="s">
        <v>147</v>
      </c>
      <c r="C87" s="36"/>
    </row>
    <row r="88" spans="1:3" ht="15" hidden="1">
      <c r="A88" s="47" t="s">
        <v>148</v>
      </c>
      <c r="B88" s="9" t="s">
        <v>149</v>
      </c>
      <c r="C88" s="36"/>
    </row>
    <row r="89" spans="1:3" ht="15" hidden="1">
      <c r="A89" s="47" t="s">
        <v>150</v>
      </c>
      <c r="B89" s="9" t="s">
        <v>151</v>
      </c>
      <c r="C89" s="36"/>
    </row>
    <row r="90" spans="1:3" ht="15" hidden="1">
      <c r="A90" s="46" t="s">
        <v>152</v>
      </c>
      <c r="B90" s="45" t="s">
        <v>153</v>
      </c>
      <c r="C90" s="36"/>
    </row>
    <row r="91" spans="1:3" ht="15" hidden="1">
      <c r="A91" s="44" t="s">
        <v>154</v>
      </c>
      <c r="B91" s="45" t="s">
        <v>155</v>
      </c>
      <c r="C91" s="36"/>
    </row>
    <row r="92" spans="1:3" s="29" customFormat="1" ht="15">
      <c r="A92" s="16" t="s">
        <v>156</v>
      </c>
      <c r="B92" s="9" t="s">
        <v>131</v>
      </c>
      <c r="C92" s="36">
        <v>19138208</v>
      </c>
    </row>
    <row r="93" spans="1:3" ht="19.5" customHeight="1">
      <c r="A93" s="48" t="s">
        <v>157</v>
      </c>
      <c r="B93" s="31" t="s">
        <v>158</v>
      </c>
      <c r="C93" s="37">
        <f>SUM(C92)</f>
        <v>19138208</v>
      </c>
    </row>
    <row r="94" spans="1:3" ht="22.5" customHeight="1">
      <c r="A94" s="33" t="s">
        <v>159</v>
      </c>
      <c r="B94" s="33"/>
      <c r="C94" s="37">
        <f>SUM(C65+C93)</f>
        <v>33778489</v>
      </c>
    </row>
  </sheetData>
  <sheetProtection/>
  <mergeCells count="3">
    <mergeCell ref="A2:C2"/>
    <mergeCell ref="A3:C3"/>
    <mergeCell ref="A52:C5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9"/>
  <sheetViews>
    <sheetView zoomScalePageLayoutView="0" workbookViewId="0" topLeftCell="B6">
      <selection activeCell="U33" sqref="U33"/>
    </sheetView>
  </sheetViews>
  <sheetFormatPr defaultColWidth="9.140625" defaultRowHeight="15"/>
  <cols>
    <col min="1" max="1" width="11.140625" style="0" bestFit="1" customWidth="1"/>
    <col min="2" max="2" width="71.7109375" style="0" bestFit="1" customWidth="1"/>
    <col min="3" max="9" width="16.140625" style="0" customWidth="1"/>
    <col min="10" max="10" width="16.140625" style="0" hidden="1" customWidth="1"/>
    <col min="11" max="12" width="16.140625" style="0" customWidth="1"/>
    <col min="13" max="13" width="15.421875" style="0" customWidth="1"/>
    <col min="14" max="14" width="17.7109375" style="0" bestFit="1" customWidth="1"/>
    <col min="15" max="15" width="14.7109375" style="0" customWidth="1"/>
    <col min="16" max="16" width="13.8515625" style="0" customWidth="1"/>
    <col min="17" max="17" width="14.7109375" style="0" customWidth="1"/>
    <col min="18" max="18" width="12.7109375" style="0" customWidth="1"/>
    <col min="19" max="19" width="12.7109375" style="0" hidden="1" customWidth="1"/>
    <col min="20" max="20" width="20.28125" style="50" customWidth="1"/>
    <col min="21" max="21" width="14.140625" style="57" bestFit="1" customWidth="1"/>
    <col min="22" max="22" width="10.421875" style="57" bestFit="1" customWidth="1"/>
    <col min="23" max="16384" width="9.140625" style="57" customWidth="1"/>
  </cols>
  <sheetData>
    <row r="1" spans="1:20" s="76" customFormat="1" ht="18.75" hidden="1">
      <c r="A1" s="197" t="s">
        <v>193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</row>
    <row r="2" ht="15" hidden="1"/>
    <row r="3" ht="15" hidden="1"/>
    <row r="4" ht="15" hidden="1"/>
    <row r="5" spans="1:20" ht="15" hidden="1">
      <c r="A5" s="77"/>
      <c r="B5" s="77"/>
      <c r="T5" s="50" t="s">
        <v>194</v>
      </c>
    </row>
    <row r="6" spans="1:20" ht="15">
      <c r="A6" s="198" t="s">
        <v>195</v>
      </c>
      <c r="B6" s="198"/>
      <c r="C6" s="198"/>
      <c r="D6" s="198"/>
      <c r="E6" s="198"/>
      <c r="F6" s="198"/>
      <c r="G6" s="198"/>
      <c r="H6" s="198"/>
      <c r="I6" s="198"/>
      <c r="J6" s="198"/>
      <c r="K6" s="198"/>
      <c r="L6" s="198"/>
      <c r="M6" s="198"/>
      <c r="N6" s="198"/>
      <c r="O6" s="198"/>
      <c r="P6" s="198"/>
      <c r="Q6" s="198"/>
      <c r="R6" s="198"/>
      <c r="S6" s="198"/>
      <c r="T6" s="198"/>
    </row>
    <row r="7" spans="1:20" ht="15">
      <c r="A7" s="198" t="s">
        <v>256</v>
      </c>
      <c r="B7" s="198"/>
      <c r="C7" s="198"/>
      <c r="D7" s="198"/>
      <c r="E7" s="198"/>
      <c r="F7" s="198"/>
      <c r="G7" s="198"/>
      <c r="H7" s="198"/>
      <c r="I7" s="198"/>
      <c r="J7" s="198"/>
      <c r="K7" s="198"/>
      <c r="L7" s="198"/>
      <c r="M7" s="198"/>
      <c r="N7" s="198"/>
      <c r="O7" s="198"/>
      <c r="P7" s="198"/>
      <c r="Q7" s="198"/>
      <c r="R7" s="198"/>
      <c r="S7" s="198"/>
      <c r="T7" s="198"/>
    </row>
    <row r="8" spans="1:18" ht="15">
      <c r="A8" s="77"/>
      <c r="B8" s="77"/>
      <c r="R8" t="s">
        <v>196</v>
      </c>
    </row>
    <row r="9" spans="1:20" s="81" customFormat="1" ht="60">
      <c r="A9" s="199" t="s">
        <v>257</v>
      </c>
      <c r="B9" s="200" t="s">
        <v>161</v>
      </c>
      <c r="C9" s="51" t="s">
        <v>197</v>
      </c>
      <c r="D9" s="51" t="s">
        <v>198</v>
      </c>
      <c r="E9" s="51" t="s">
        <v>199</v>
      </c>
      <c r="F9" s="51" t="s">
        <v>264</v>
      </c>
      <c r="G9" s="51" t="s">
        <v>167</v>
      </c>
      <c r="H9" s="51" t="s">
        <v>200</v>
      </c>
      <c r="I9" s="51" t="s">
        <v>201</v>
      </c>
      <c r="J9" s="51" t="s">
        <v>202</v>
      </c>
      <c r="K9" s="51" t="s">
        <v>203</v>
      </c>
      <c r="L9" s="51" t="s">
        <v>204</v>
      </c>
      <c r="M9" s="51" t="s">
        <v>205</v>
      </c>
      <c r="N9" s="51" t="s">
        <v>168</v>
      </c>
      <c r="O9" s="51" t="s">
        <v>206</v>
      </c>
      <c r="P9" s="78" t="s">
        <v>207</v>
      </c>
      <c r="Q9" s="79" t="s">
        <v>208</v>
      </c>
      <c r="R9" s="79" t="s">
        <v>209</v>
      </c>
      <c r="S9" s="79" t="s">
        <v>210</v>
      </c>
      <c r="T9" s="80" t="s">
        <v>163</v>
      </c>
    </row>
    <row r="10" spans="1:20" s="81" customFormat="1" ht="15">
      <c r="A10" s="199"/>
      <c r="B10" s="201"/>
      <c r="C10" s="66" t="s">
        <v>211</v>
      </c>
      <c r="D10" s="66" t="s">
        <v>185</v>
      </c>
      <c r="E10" s="66" t="s">
        <v>212</v>
      </c>
      <c r="F10" s="66" t="s">
        <v>186</v>
      </c>
      <c r="G10" s="66" t="s">
        <v>265</v>
      </c>
      <c r="H10" s="66" t="s">
        <v>213</v>
      </c>
      <c r="I10" s="66" t="s">
        <v>214</v>
      </c>
      <c r="J10" s="66" t="s">
        <v>215</v>
      </c>
      <c r="K10" s="66" t="s">
        <v>216</v>
      </c>
      <c r="L10" s="66" t="s">
        <v>217</v>
      </c>
      <c r="M10" s="66" t="s">
        <v>218</v>
      </c>
      <c r="N10" s="66" t="s">
        <v>187</v>
      </c>
      <c r="O10" s="66" t="s">
        <v>219</v>
      </c>
      <c r="P10" s="82" t="s">
        <v>220</v>
      </c>
      <c r="Q10" s="83" t="s">
        <v>221</v>
      </c>
      <c r="R10" s="83">
        <v>107060</v>
      </c>
      <c r="S10" s="83">
        <v>94260</v>
      </c>
      <c r="T10" s="84"/>
    </row>
    <row r="11" spans="1:20" s="101" customFormat="1" ht="15">
      <c r="A11" s="116" t="s">
        <v>266</v>
      </c>
      <c r="B11" s="120" t="s">
        <v>267</v>
      </c>
      <c r="C11" s="117"/>
      <c r="D11" s="117"/>
      <c r="E11" s="117"/>
      <c r="F11" s="117"/>
      <c r="G11" s="121">
        <v>149000</v>
      </c>
      <c r="H11" s="117"/>
      <c r="I11" s="117"/>
      <c r="J11" s="117"/>
      <c r="K11" s="117"/>
      <c r="L11" s="117"/>
      <c r="M11" s="117"/>
      <c r="N11" s="117"/>
      <c r="O11" s="117"/>
      <c r="P11" s="118"/>
      <c r="Q11" s="119"/>
      <c r="R11" s="119"/>
      <c r="S11" s="119"/>
      <c r="T11" s="86">
        <f aca="true" t="shared" si="0" ref="T11:T26">SUM(C11:S11)</f>
        <v>149000</v>
      </c>
    </row>
    <row r="12" spans="1:20" ht="15">
      <c r="A12" s="64" t="s">
        <v>258</v>
      </c>
      <c r="B12" s="52" t="s">
        <v>222</v>
      </c>
      <c r="C12" s="53">
        <v>2184144</v>
      </c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85"/>
      <c r="Q12" s="53"/>
      <c r="R12" s="53"/>
      <c r="S12" s="53"/>
      <c r="T12" s="86">
        <f t="shared" si="0"/>
        <v>2184144</v>
      </c>
    </row>
    <row r="13" spans="1:20" ht="15">
      <c r="A13" s="64" t="s">
        <v>259</v>
      </c>
      <c r="B13" s="52" t="s">
        <v>223</v>
      </c>
      <c r="C13" s="53">
        <v>140000</v>
      </c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>
        <v>180000</v>
      </c>
      <c r="P13" s="85">
        <v>228000</v>
      </c>
      <c r="Q13" s="53"/>
      <c r="R13" s="53"/>
      <c r="S13" s="53"/>
      <c r="T13" s="86">
        <f t="shared" si="0"/>
        <v>548000</v>
      </c>
    </row>
    <row r="14" spans="1:20" s="91" customFormat="1" ht="21" customHeight="1">
      <c r="A14" s="88"/>
      <c r="B14" s="89" t="s">
        <v>224</v>
      </c>
      <c r="C14" s="90">
        <f>SUM(C12:C13)</f>
        <v>2324144</v>
      </c>
      <c r="D14" s="90">
        <f aca="true" t="shared" si="1" ref="D14:R14">SUM(D12:D13)</f>
        <v>0</v>
      </c>
      <c r="E14" s="90">
        <f t="shared" si="1"/>
        <v>0</v>
      </c>
      <c r="F14" s="90">
        <f t="shared" si="1"/>
        <v>0</v>
      </c>
      <c r="G14" s="90">
        <f>SUM(G11:G13)</f>
        <v>149000</v>
      </c>
      <c r="H14" s="90">
        <f t="shared" si="1"/>
        <v>0</v>
      </c>
      <c r="I14" s="90">
        <f t="shared" si="1"/>
        <v>0</v>
      </c>
      <c r="J14" s="90">
        <f t="shared" si="1"/>
        <v>0</v>
      </c>
      <c r="K14" s="90">
        <f t="shared" si="1"/>
        <v>0</v>
      </c>
      <c r="L14" s="90">
        <f t="shared" si="1"/>
        <v>0</v>
      </c>
      <c r="M14" s="90">
        <f t="shared" si="1"/>
        <v>0</v>
      </c>
      <c r="N14" s="90">
        <f t="shared" si="1"/>
        <v>0</v>
      </c>
      <c r="O14" s="90">
        <f t="shared" si="1"/>
        <v>180000</v>
      </c>
      <c r="P14" s="90">
        <f t="shared" si="1"/>
        <v>228000</v>
      </c>
      <c r="Q14" s="90">
        <f t="shared" si="1"/>
        <v>0</v>
      </c>
      <c r="R14" s="90">
        <f t="shared" si="1"/>
        <v>0</v>
      </c>
      <c r="S14" s="90"/>
      <c r="T14" s="86">
        <f t="shared" si="0"/>
        <v>2881144</v>
      </c>
    </row>
    <row r="15" spans="1:20" ht="15">
      <c r="A15" s="64" t="s">
        <v>9</v>
      </c>
      <c r="B15" s="52" t="s">
        <v>225</v>
      </c>
      <c r="C15" s="53">
        <v>696670</v>
      </c>
      <c r="D15" s="53"/>
      <c r="E15" s="53"/>
      <c r="F15" s="53"/>
      <c r="G15" s="53">
        <v>29050</v>
      </c>
      <c r="H15" s="53"/>
      <c r="I15" s="53"/>
      <c r="J15" s="53"/>
      <c r="K15" s="53"/>
      <c r="L15" s="53"/>
      <c r="M15" s="53"/>
      <c r="N15" s="53"/>
      <c r="O15" s="53">
        <v>35000</v>
      </c>
      <c r="P15" s="85"/>
      <c r="Q15" s="53"/>
      <c r="R15" s="53"/>
      <c r="S15" s="53"/>
      <c r="T15" s="86">
        <f t="shared" si="0"/>
        <v>760720</v>
      </c>
    </row>
    <row r="16" spans="1:20" ht="15">
      <c r="A16" s="64" t="s">
        <v>9</v>
      </c>
      <c r="B16" s="52" t="s">
        <v>226</v>
      </c>
      <c r="C16" s="53">
        <v>2478</v>
      </c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85"/>
      <c r="Q16" s="53"/>
      <c r="R16" s="53"/>
      <c r="S16" s="53"/>
      <c r="T16" s="86">
        <f t="shared" si="0"/>
        <v>2478</v>
      </c>
    </row>
    <row r="17" spans="1:21" s="81" customFormat="1" ht="15">
      <c r="A17" s="92"/>
      <c r="B17" s="84" t="s">
        <v>227</v>
      </c>
      <c r="C17" s="86">
        <f>SUM(C15:C16)</f>
        <v>699148</v>
      </c>
      <c r="D17" s="86">
        <f aca="true" t="shared" si="2" ref="D17:R17">SUM(D15:D16)</f>
        <v>0</v>
      </c>
      <c r="E17" s="86">
        <f t="shared" si="2"/>
        <v>0</v>
      </c>
      <c r="F17" s="86">
        <f t="shared" si="2"/>
        <v>0</v>
      </c>
      <c r="G17" s="86">
        <f t="shared" si="2"/>
        <v>29050</v>
      </c>
      <c r="H17" s="86">
        <f t="shared" si="2"/>
        <v>0</v>
      </c>
      <c r="I17" s="86">
        <f t="shared" si="2"/>
        <v>0</v>
      </c>
      <c r="J17" s="86">
        <f t="shared" si="2"/>
        <v>0</v>
      </c>
      <c r="K17" s="86">
        <f t="shared" si="2"/>
        <v>0</v>
      </c>
      <c r="L17" s="86">
        <f t="shared" si="2"/>
        <v>0</v>
      </c>
      <c r="M17" s="86">
        <f t="shared" si="2"/>
        <v>0</v>
      </c>
      <c r="N17" s="86">
        <f t="shared" si="2"/>
        <v>0</v>
      </c>
      <c r="O17" s="86">
        <f t="shared" si="2"/>
        <v>35000</v>
      </c>
      <c r="P17" s="86">
        <f t="shared" si="2"/>
        <v>0</v>
      </c>
      <c r="Q17" s="86">
        <f t="shared" si="2"/>
        <v>0</v>
      </c>
      <c r="R17" s="86">
        <f t="shared" si="2"/>
        <v>0</v>
      </c>
      <c r="S17" s="86"/>
      <c r="T17" s="86">
        <f t="shared" si="0"/>
        <v>763198</v>
      </c>
      <c r="U17" s="87"/>
    </row>
    <row r="18" spans="1:20" ht="30">
      <c r="A18" s="64" t="s">
        <v>261</v>
      </c>
      <c r="B18" s="93" t="s">
        <v>228</v>
      </c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>
        <v>350000</v>
      </c>
      <c r="N18" s="53"/>
      <c r="O18" s="53"/>
      <c r="P18" s="85">
        <v>850000</v>
      </c>
      <c r="Q18" s="53"/>
      <c r="R18" s="53"/>
      <c r="S18" s="53"/>
      <c r="T18" s="86">
        <f t="shared" si="0"/>
        <v>1200000</v>
      </c>
    </row>
    <row r="19" spans="1:21" s="81" customFormat="1" ht="15">
      <c r="A19" s="65"/>
      <c r="B19" s="56" t="s">
        <v>229</v>
      </c>
      <c r="C19" s="54">
        <f>SUM(C18)</f>
        <v>0</v>
      </c>
      <c r="D19" s="54">
        <f aca="true" t="shared" si="3" ref="D19:R19">SUM(D18)</f>
        <v>0</v>
      </c>
      <c r="E19" s="54">
        <f t="shared" si="3"/>
        <v>0</v>
      </c>
      <c r="F19" s="54">
        <f t="shared" si="3"/>
        <v>0</v>
      </c>
      <c r="G19" s="54">
        <f t="shared" si="3"/>
        <v>0</v>
      </c>
      <c r="H19" s="54">
        <f t="shared" si="3"/>
        <v>0</v>
      </c>
      <c r="I19" s="54">
        <f t="shared" si="3"/>
        <v>0</v>
      </c>
      <c r="J19" s="54">
        <f t="shared" si="3"/>
        <v>0</v>
      </c>
      <c r="K19" s="54">
        <f t="shared" si="3"/>
        <v>0</v>
      </c>
      <c r="L19" s="54">
        <f t="shared" si="3"/>
        <v>0</v>
      </c>
      <c r="M19" s="54">
        <f t="shared" si="3"/>
        <v>350000</v>
      </c>
      <c r="N19" s="54">
        <f t="shared" si="3"/>
        <v>0</v>
      </c>
      <c r="O19" s="54">
        <f t="shared" si="3"/>
        <v>0</v>
      </c>
      <c r="P19" s="54">
        <f t="shared" si="3"/>
        <v>850000</v>
      </c>
      <c r="Q19" s="54">
        <f t="shared" si="3"/>
        <v>0</v>
      </c>
      <c r="R19" s="54">
        <f t="shared" si="3"/>
        <v>0</v>
      </c>
      <c r="S19" s="54"/>
      <c r="T19" s="86">
        <f t="shared" si="0"/>
        <v>1200000</v>
      </c>
      <c r="U19" s="87"/>
    </row>
    <row r="20" spans="1:20" ht="15">
      <c r="A20" s="64" t="s">
        <v>273</v>
      </c>
      <c r="B20" s="52" t="s">
        <v>230</v>
      </c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>
        <v>78000</v>
      </c>
      <c r="P20" s="85"/>
      <c r="Q20" s="53"/>
      <c r="R20" s="53"/>
      <c r="S20" s="53"/>
      <c r="T20" s="86">
        <f t="shared" si="0"/>
        <v>78000</v>
      </c>
    </row>
    <row r="21" spans="1:20" ht="15">
      <c r="A21" s="64" t="s">
        <v>274</v>
      </c>
      <c r="B21" s="52" t="s">
        <v>231</v>
      </c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>
        <v>120000</v>
      </c>
      <c r="O21" s="53"/>
      <c r="P21" s="85"/>
      <c r="Q21" s="53"/>
      <c r="R21" s="53"/>
      <c r="S21" s="53"/>
      <c r="T21" s="86">
        <f t="shared" si="0"/>
        <v>120000</v>
      </c>
    </row>
    <row r="22" spans="1:21" s="81" customFormat="1" ht="15">
      <c r="A22" s="65"/>
      <c r="B22" s="56" t="s">
        <v>232</v>
      </c>
      <c r="C22" s="54">
        <f>SUM(C20:C21)</f>
        <v>0</v>
      </c>
      <c r="D22" s="54">
        <f aca="true" t="shared" si="4" ref="D22:R22">SUM(D20:D21)</f>
        <v>0</v>
      </c>
      <c r="E22" s="54">
        <f t="shared" si="4"/>
        <v>0</v>
      </c>
      <c r="F22" s="54">
        <f t="shared" si="4"/>
        <v>0</v>
      </c>
      <c r="G22" s="54">
        <f t="shared" si="4"/>
        <v>0</v>
      </c>
      <c r="H22" s="54">
        <f t="shared" si="4"/>
        <v>0</v>
      </c>
      <c r="I22" s="54">
        <f t="shared" si="4"/>
        <v>0</v>
      </c>
      <c r="J22" s="54">
        <f t="shared" si="4"/>
        <v>0</v>
      </c>
      <c r="K22" s="54">
        <f t="shared" si="4"/>
        <v>0</v>
      </c>
      <c r="L22" s="54">
        <f t="shared" si="4"/>
        <v>0</v>
      </c>
      <c r="M22" s="54">
        <f t="shared" si="4"/>
        <v>0</v>
      </c>
      <c r="N22" s="54">
        <f t="shared" si="4"/>
        <v>120000</v>
      </c>
      <c r="O22" s="54">
        <f t="shared" si="4"/>
        <v>78000</v>
      </c>
      <c r="P22" s="54">
        <f t="shared" si="4"/>
        <v>0</v>
      </c>
      <c r="Q22" s="54">
        <f t="shared" si="4"/>
        <v>0</v>
      </c>
      <c r="R22" s="54">
        <f t="shared" si="4"/>
        <v>0</v>
      </c>
      <c r="S22" s="54"/>
      <c r="T22" s="86">
        <f t="shared" si="0"/>
        <v>198000</v>
      </c>
      <c r="U22" s="87"/>
    </row>
    <row r="23" spans="1:20" ht="15">
      <c r="A23" s="64" t="s">
        <v>260</v>
      </c>
      <c r="B23" s="52" t="s">
        <v>262</v>
      </c>
      <c r="C23" s="53"/>
      <c r="D23" s="53">
        <v>50000</v>
      </c>
      <c r="E23" s="53"/>
      <c r="F23" s="53"/>
      <c r="G23" s="53"/>
      <c r="H23" s="53"/>
      <c r="I23" s="53"/>
      <c r="J23" s="53"/>
      <c r="K23" s="53"/>
      <c r="L23" s="53">
        <v>420000</v>
      </c>
      <c r="M23" s="53"/>
      <c r="N23" s="53">
        <v>350000</v>
      </c>
      <c r="O23" s="53">
        <v>85000</v>
      </c>
      <c r="P23" s="85">
        <v>150000</v>
      </c>
      <c r="Q23" s="53"/>
      <c r="R23" s="53"/>
      <c r="S23" s="53"/>
      <c r="T23" s="86">
        <f t="shared" si="0"/>
        <v>1055000</v>
      </c>
    </row>
    <row r="24" spans="1:21" ht="15">
      <c r="A24" s="64" t="s">
        <v>272</v>
      </c>
      <c r="B24" s="52" t="s">
        <v>233</v>
      </c>
      <c r="C24" s="53"/>
      <c r="D24" s="53"/>
      <c r="E24" s="53"/>
      <c r="F24" s="53"/>
      <c r="G24" s="53"/>
      <c r="H24" s="53"/>
      <c r="I24" s="53">
        <v>1000000</v>
      </c>
      <c r="J24" s="53"/>
      <c r="K24" s="53"/>
      <c r="L24" s="53">
        <v>106000</v>
      </c>
      <c r="M24" s="53">
        <v>150000</v>
      </c>
      <c r="N24" s="53">
        <v>65000</v>
      </c>
      <c r="O24" s="53"/>
      <c r="P24" s="85">
        <v>60000</v>
      </c>
      <c r="Q24" s="53"/>
      <c r="R24" s="53"/>
      <c r="S24" s="53"/>
      <c r="T24" s="86">
        <f t="shared" si="0"/>
        <v>1381000</v>
      </c>
      <c r="U24" s="94"/>
    </row>
    <row r="25" spans="1:21" ht="15">
      <c r="A25" s="64" t="s">
        <v>269</v>
      </c>
      <c r="B25" s="52" t="s">
        <v>270</v>
      </c>
      <c r="C25" s="53"/>
      <c r="D25" s="53"/>
      <c r="E25" s="53"/>
      <c r="F25" s="53"/>
      <c r="G25" s="53"/>
      <c r="H25" s="53"/>
      <c r="I25" s="53"/>
      <c r="J25" s="53"/>
      <c r="K25" s="53">
        <v>150000</v>
      </c>
      <c r="L25" s="53"/>
      <c r="M25" s="53"/>
      <c r="N25" s="53">
        <v>100000</v>
      </c>
      <c r="O25" s="53"/>
      <c r="P25" s="85"/>
      <c r="Q25" s="53"/>
      <c r="R25" s="53"/>
      <c r="S25" s="53"/>
      <c r="T25" s="86">
        <f t="shared" si="0"/>
        <v>250000</v>
      </c>
      <c r="U25" s="94"/>
    </row>
    <row r="26" spans="1:21" ht="19.5" customHeight="1">
      <c r="A26" s="64" t="s">
        <v>271</v>
      </c>
      <c r="B26" s="93" t="s">
        <v>234</v>
      </c>
      <c r="C26" s="53"/>
      <c r="D26" s="53">
        <v>230000</v>
      </c>
      <c r="E26" s="53"/>
      <c r="F26" s="53"/>
      <c r="G26" s="53"/>
      <c r="H26" s="53"/>
      <c r="I26" s="53"/>
      <c r="J26" s="53"/>
      <c r="K26" s="53">
        <v>90000</v>
      </c>
      <c r="L26" s="53"/>
      <c r="M26" s="53"/>
      <c r="N26" s="53">
        <v>550000</v>
      </c>
      <c r="O26" s="53"/>
      <c r="P26" s="85">
        <v>680000</v>
      </c>
      <c r="Q26" s="53"/>
      <c r="R26" s="53"/>
      <c r="S26" s="53"/>
      <c r="T26" s="86">
        <f t="shared" si="0"/>
        <v>1550000</v>
      </c>
      <c r="U26" s="94"/>
    </row>
    <row r="27" spans="1:20" ht="15">
      <c r="A27" s="64" t="s">
        <v>275</v>
      </c>
      <c r="B27" s="52" t="s">
        <v>235</v>
      </c>
      <c r="C27" s="53"/>
      <c r="D27" s="53">
        <v>75600</v>
      </c>
      <c r="E27" s="53"/>
      <c r="F27" s="53"/>
      <c r="G27" s="53"/>
      <c r="H27" s="53"/>
      <c r="I27" s="53">
        <v>270000</v>
      </c>
      <c r="J27" s="53"/>
      <c r="K27" s="53">
        <v>64800</v>
      </c>
      <c r="L27" s="53">
        <v>142020</v>
      </c>
      <c r="M27" s="53">
        <v>135000</v>
      </c>
      <c r="N27" s="53">
        <v>365000</v>
      </c>
      <c r="O27" s="53">
        <v>44000</v>
      </c>
      <c r="P27" s="85">
        <v>470000</v>
      </c>
      <c r="Q27" s="53"/>
      <c r="R27" s="53"/>
      <c r="S27" s="53"/>
      <c r="T27" s="86">
        <f aca="true" t="shared" si="5" ref="T27:T48">SUM(C27:S27)</f>
        <v>1566420</v>
      </c>
    </row>
    <row r="28" spans="1:21" ht="15" hidden="1">
      <c r="A28" s="64">
        <v>535571</v>
      </c>
      <c r="B28" s="52" t="s">
        <v>236</v>
      </c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85"/>
      <c r="Q28" s="53"/>
      <c r="R28" s="53"/>
      <c r="S28" s="53"/>
      <c r="T28" s="86">
        <f t="shared" si="5"/>
        <v>0</v>
      </c>
      <c r="U28" s="94"/>
    </row>
    <row r="29" spans="1:21" ht="15">
      <c r="A29" s="95"/>
      <c r="B29" s="58" t="s">
        <v>237</v>
      </c>
      <c r="C29" s="59">
        <f>SUM(C23:C27)</f>
        <v>0</v>
      </c>
      <c r="D29" s="59">
        <f aca="true" t="shared" si="6" ref="D29:R29">SUM(D23:D27)</f>
        <v>355600</v>
      </c>
      <c r="E29" s="59">
        <f t="shared" si="6"/>
        <v>0</v>
      </c>
      <c r="F29" s="59">
        <f t="shared" si="6"/>
        <v>0</v>
      </c>
      <c r="G29" s="59">
        <f t="shared" si="6"/>
        <v>0</v>
      </c>
      <c r="H29" s="59">
        <f t="shared" si="6"/>
        <v>0</v>
      </c>
      <c r="I29" s="59">
        <f t="shared" si="6"/>
        <v>1270000</v>
      </c>
      <c r="J29" s="59">
        <f t="shared" si="6"/>
        <v>0</v>
      </c>
      <c r="K29" s="59">
        <f t="shared" si="6"/>
        <v>304800</v>
      </c>
      <c r="L29" s="59">
        <f t="shared" si="6"/>
        <v>668020</v>
      </c>
      <c r="M29" s="59">
        <f t="shared" si="6"/>
        <v>285000</v>
      </c>
      <c r="N29" s="59">
        <f t="shared" si="6"/>
        <v>1430000</v>
      </c>
      <c r="O29" s="59">
        <f t="shared" si="6"/>
        <v>129000</v>
      </c>
      <c r="P29" s="59">
        <f t="shared" si="6"/>
        <v>1360000</v>
      </c>
      <c r="Q29" s="59">
        <f t="shared" si="6"/>
        <v>0</v>
      </c>
      <c r="R29" s="59">
        <f t="shared" si="6"/>
        <v>0</v>
      </c>
      <c r="S29" s="59"/>
      <c r="T29" s="86">
        <f>SUM(T23:T28)</f>
        <v>5802420</v>
      </c>
      <c r="U29" s="94"/>
    </row>
    <row r="30" spans="1:21" s="91" customFormat="1" ht="26.25" customHeight="1">
      <c r="A30" s="88"/>
      <c r="B30" s="89" t="s">
        <v>238</v>
      </c>
      <c r="C30" s="90">
        <f>SUM(C19+C22+C29)</f>
        <v>0</v>
      </c>
      <c r="D30" s="90">
        <f aca="true" t="shared" si="7" ref="D30:R30">SUM(D19+D22+D29)</f>
        <v>355600</v>
      </c>
      <c r="E30" s="90">
        <f t="shared" si="7"/>
        <v>0</v>
      </c>
      <c r="F30" s="90">
        <f t="shared" si="7"/>
        <v>0</v>
      </c>
      <c r="G30" s="90">
        <f t="shared" si="7"/>
        <v>0</v>
      </c>
      <c r="H30" s="90">
        <f t="shared" si="7"/>
        <v>0</v>
      </c>
      <c r="I30" s="90">
        <f t="shared" si="7"/>
        <v>1270000</v>
      </c>
      <c r="J30" s="90">
        <f t="shared" si="7"/>
        <v>0</v>
      </c>
      <c r="K30" s="90">
        <f t="shared" si="7"/>
        <v>304800</v>
      </c>
      <c r="L30" s="90">
        <f t="shared" si="7"/>
        <v>668020</v>
      </c>
      <c r="M30" s="90">
        <f t="shared" si="7"/>
        <v>635000</v>
      </c>
      <c r="N30" s="90">
        <f t="shared" si="7"/>
        <v>1550000</v>
      </c>
      <c r="O30" s="90">
        <f t="shared" si="7"/>
        <v>207000</v>
      </c>
      <c r="P30" s="90">
        <f t="shared" si="7"/>
        <v>2210000</v>
      </c>
      <c r="Q30" s="90">
        <f t="shared" si="7"/>
        <v>0</v>
      </c>
      <c r="R30" s="90">
        <f t="shared" si="7"/>
        <v>0</v>
      </c>
      <c r="S30" s="90"/>
      <c r="T30" s="86">
        <f t="shared" si="5"/>
        <v>7200420</v>
      </c>
      <c r="U30" s="96"/>
    </row>
    <row r="31" spans="1:20" ht="15">
      <c r="A31" s="102" t="s">
        <v>37</v>
      </c>
      <c r="B31" s="103" t="s">
        <v>239</v>
      </c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>
        <v>1970268</v>
      </c>
      <c r="S31" s="53"/>
      <c r="T31" s="86">
        <f t="shared" si="5"/>
        <v>1970268</v>
      </c>
    </row>
    <row r="32" spans="1:21" s="81" customFormat="1" ht="15">
      <c r="A32" s="104"/>
      <c r="B32" s="105" t="s">
        <v>240</v>
      </c>
      <c r="C32" s="106">
        <f>SUM(C31)</f>
        <v>0</v>
      </c>
      <c r="D32" s="106">
        <f aca="true" t="shared" si="8" ref="D32:R32">SUM(D31)</f>
        <v>0</v>
      </c>
      <c r="E32" s="106">
        <f t="shared" si="8"/>
        <v>0</v>
      </c>
      <c r="F32" s="106">
        <f t="shared" si="8"/>
        <v>0</v>
      </c>
      <c r="G32" s="106">
        <f t="shared" si="8"/>
        <v>0</v>
      </c>
      <c r="H32" s="106">
        <f t="shared" si="8"/>
        <v>0</v>
      </c>
      <c r="I32" s="106">
        <f t="shared" si="8"/>
        <v>0</v>
      </c>
      <c r="J32" s="106">
        <f t="shared" si="8"/>
        <v>0</v>
      </c>
      <c r="K32" s="106">
        <f t="shared" si="8"/>
        <v>0</v>
      </c>
      <c r="L32" s="106">
        <f t="shared" si="8"/>
        <v>0</v>
      </c>
      <c r="M32" s="106">
        <f t="shared" si="8"/>
        <v>0</v>
      </c>
      <c r="N32" s="106">
        <f t="shared" si="8"/>
        <v>0</v>
      </c>
      <c r="O32" s="106">
        <f t="shared" si="8"/>
        <v>0</v>
      </c>
      <c r="P32" s="106">
        <f t="shared" si="8"/>
        <v>0</v>
      </c>
      <c r="Q32" s="106">
        <f t="shared" si="8"/>
        <v>0</v>
      </c>
      <c r="R32" s="106">
        <f t="shared" si="8"/>
        <v>1970268</v>
      </c>
      <c r="S32" s="106"/>
      <c r="T32" s="86">
        <f t="shared" si="5"/>
        <v>1970268</v>
      </c>
      <c r="U32" s="87"/>
    </row>
    <row r="33" spans="1:20" ht="15">
      <c r="A33" s="102" t="s">
        <v>49</v>
      </c>
      <c r="B33" s="103" t="s">
        <v>241</v>
      </c>
      <c r="C33" s="53"/>
      <c r="D33" s="53"/>
      <c r="E33" s="53"/>
      <c r="F33" s="53">
        <v>122400</v>
      </c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86">
        <f t="shared" si="5"/>
        <v>122400</v>
      </c>
    </row>
    <row r="34" spans="1:20" ht="15">
      <c r="A34" s="102" t="s">
        <v>49</v>
      </c>
      <c r="B34" s="103" t="s">
        <v>242</v>
      </c>
      <c r="C34" s="53"/>
      <c r="D34" s="53"/>
      <c r="E34" s="53"/>
      <c r="F34" s="53">
        <v>133370</v>
      </c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86">
        <f t="shared" si="5"/>
        <v>133370</v>
      </c>
    </row>
    <row r="35" spans="1:20" ht="15">
      <c r="A35" s="102" t="s">
        <v>61</v>
      </c>
      <c r="B35" s="103" t="s">
        <v>243</v>
      </c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>
        <v>200000</v>
      </c>
      <c r="R35" s="53"/>
      <c r="S35" s="53"/>
      <c r="T35" s="86">
        <v>250000</v>
      </c>
    </row>
    <row r="36" spans="1:20" ht="15">
      <c r="A36" s="102" t="s">
        <v>276</v>
      </c>
      <c r="B36" s="103" t="s">
        <v>244</v>
      </c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>
        <v>5801000</v>
      </c>
      <c r="O36" s="53"/>
      <c r="P36" s="53"/>
      <c r="Q36" s="53"/>
      <c r="R36" s="53"/>
      <c r="S36" s="53"/>
      <c r="T36" s="86">
        <v>5801000</v>
      </c>
    </row>
    <row r="37" spans="1:21" s="81" customFormat="1" ht="15">
      <c r="A37" s="104"/>
      <c r="B37" s="105" t="s">
        <v>245</v>
      </c>
      <c r="C37" s="106">
        <f>SUM(C33:C36)</f>
        <v>0</v>
      </c>
      <c r="D37" s="106">
        <f aca="true" t="shared" si="9" ref="D37:R37">SUM(D33:D36)</f>
        <v>0</v>
      </c>
      <c r="E37" s="106">
        <f t="shared" si="9"/>
        <v>0</v>
      </c>
      <c r="F37" s="106">
        <f t="shared" si="9"/>
        <v>255770</v>
      </c>
      <c r="G37" s="106">
        <f t="shared" si="9"/>
        <v>0</v>
      </c>
      <c r="H37" s="106">
        <f t="shared" si="9"/>
        <v>0</v>
      </c>
      <c r="I37" s="106">
        <f t="shared" si="9"/>
        <v>0</v>
      </c>
      <c r="J37" s="106">
        <f t="shared" si="9"/>
        <v>0</v>
      </c>
      <c r="K37" s="106">
        <f t="shared" si="9"/>
        <v>0</v>
      </c>
      <c r="L37" s="106">
        <f t="shared" si="9"/>
        <v>0</v>
      </c>
      <c r="M37" s="106">
        <f t="shared" si="9"/>
        <v>0</v>
      </c>
      <c r="N37" s="106">
        <f t="shared" si="9"/>
        <v>5801000</v>
      </c>
      <c r="O37" s="106">
        <f t="shared" si="9"/>
        <v>0</v>
      </c>
      <c r="P37" s="106">
        <f t="shared" si="9"/>
        <v>0</v>
      </c>
      <c r="Q37" s="106">
        <f t="shared" si="9"/>
        <v>200000</v>
      </c>
      <c r="R37" s="106">
        <f t="shared" si="9"/>
        <v>0</v>
      </c>
      <c r="S37" s="106"/>
      <c r="T37" s="86">
        <f>SUM(T33:T36)</f>
        <v>6306770</v>
      </c>
      <c r="U37" s="87"/>
    </row>
    <row r="38" spans="1:21" s="101" customFormat="1" ht="15">
      <c r="A38" s="107" t="s">
        <v>66</v>
      </c>
      <c r="B38" s="98" t="s">
        <v>246</v>
      </c>
      <c r="C38" s="99"/>
      <c r="D38" s="99"/>
      <c r="E38" s="99"/>
      <c r="F38" s="99"/>
      <c r="G38" s="99"/>
      <c r="H38" s="99"/>
      <c r="I38" s="99"/>
      <c r="J38" s="99"/>
      <c r="K38" s="99">
        <v>350000</v>
      </c>
      <c r="L38" s="99"/>
      <c r="M38" s="99"/>
      <c r="N38" s="99"/>
      <c r="O38" s="99"/>
      <c r="P38" s="99"/>
      <c r="Q38" s="99"/>
      <c r="R38" s="99"/>
      <c r="S38" s="99"/>
      <c r="T38" s="86">
        <f t="shared" si="5"/>
        <v>350000</v>
      </c>
      <c r="U38" s="100"/>
    </row>
    <row r="39" spans="1:21" s="101" customFormat="1" ht="15">
      <c r="A39" s="107" t="s">
        <v>268</v>
      </c>
      <c r="B39" s="108" t="s">
        <v>247</v>
      </c>
      <c r="C39" s="99"/>
      <c r="D39" s="99"/>
      <c r="E39" s="99"/>
      <c r="F39" s="99"/>
      <c r="G39" s="99"/>
      <c r="H39" s="99"/>
      <c r="I39" s="99"/>
      <c r="J39" s="99"/>
      <c r="K39" s="99">
        <v>250000</v>
      </c>
      <c r="L39" s="99"/>
      <c r="M39" s="99"/>
      <c r="N39" s="99"/>
      <c r="O39" s="99"/>
      <c r="P39" s="99"/>
      <c r="Q39" s="99"/>
      <c r="R39" s="99"/>
      <c r="S39" s="99"/>
      <c r="T39" s="86">
        <f t="shared" si="5"/>
        <v>250000</v>
      </c>
      <c r="U39" s="100"/>
    </row>
    <row r="40" spans="1:21" s="101" customFormat="1" ht="15">
      <c r="A40" s="107" t="s">
        <v>277</v>
      </c>
      <c r="B40" s="98" t="s">
        <v>248</v>
      </c>
      <c r="C40" s="99"/>
      <c r="D40" s="99"/>
      <c r="E40" s="99"/>
      <c r="F40" s="99"/>
      <c r="G40" s="99"/>
      <c r="H40" s="99"/>
      <c r="I40" s="99"/>
      <c r="J40" s="99"/>
      <c r="K40" s="99">
        <v>162000</v>
      </c>
      <c r="L40" s="99"/>
      <c r="M40" s="99"/>
      <c r="N40" s="99"/>
      <c r="O40" s="99"/>
      <c r="P40" s="99"/>
      <c r="Q40" s="99"/>
      <c r="R40" s="99"/>
      <c r="S40" s="99"/>
      <c r="T40" s="86">
        <f t="shared" si="5"/>
        <v>162000</v>
      </c>
      <c r="U40" s="100"/>
    </row>
    <row r="41" spans="1:21" s="81" customFormat="1" ht="15">
      <c r="A41" s="104"/>
      <c r="B41" s="105" t="s">
        <v>71</v>
      </c>
      <c r="C41" s="106">
        <f>SUM(C38:C40)</f>
        <v>0</v>
      </c>
      <c r="D41" s="106">
        <f aca="true" t="shared" si="10" ref="D41:R41">SUM(D38:D40)</f>
        <v>0</v>
      </c>
      <c r="E41" s="106">
        <f t="shared" si="10"/>
        <v>0</v>
      </c>
      <c r="F41" s="106">
        <f t="shared" si="10"/>
        <v>0</v>
      </c>
      <c r="G41" s="106">
        <f t="shared" si="10"/>
        <v>0</v>
      </c>
      <c r="H41" s="106">
        <f t="shared" si="10"/>
        <v>0</v>
      </c>
      <c r="I41" s="106">
        <f t="shared" si="10"/>
        <v>0</v>
      </c>
      <c r="J41" s="106">
        <f t="shared" si="10"/>
        <v>0</v>
      </c>
      <c r="K41" s="106">
        <f t="shared" si="10"/>
        <v>762000</v>
      </c>
      <c r="L41" s="106">
        <f t="shared" si="10"/>
        <v>0</v>
      </c>
      <c r="M41" s="106">
        <f t="shared" si="10"/>
        <v>0</v>
      </c>
      <c r="N41" s="106">
        <f t="shared" si="10"/>
        <v>0</v>
      </c>
      <c r="O41" s="106">
        <f t="shared" si="10"/>
        <v>0</v>
      </c>
      <c r="P41" s="106">
        <f t="shared" si="10"/>
        <v>0</v>
      </c>
      <c r="Q41" s="106">
        <f t="shared" si="10"/>
        <v>0</v>
      </c>
      <c r="R41" s="106">
        <f t="shared" si="10"/>
        <v>0</v>
      </c>
      <c r="S41" s="106"/>
      <c r="T41" s="86">
        <f t="shared" si="5"/>
        <v>762000</v>
      </c>
      <c r="U41" s="87"/>
    </row>
    <row r="42" spans="1:20" ht="18.75" customHeight="1">
      <c r="A42" s="102" t="s">
        <v>249</v>
      </c>
      <c r="B42" s="103" t="s">
        <v>250</v>
      </c>
      <c r="C42" s="53"/>
      <c r="D42" s="53"/>
      <c r="E42" s="53"/>
      <c r="F42" s="53"/>
      <c r="G42" s="53"/>
      <c r="H42" s="53">
        <v>10000000</v>
      </c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86">
        <f t="shared" si="5"/>
        <v>10000000</v>
      </c>
    </row>
    <row r="43" spans="1:20" ht="21" customHeight="1">
      <c r="A43" s="102" t="s">
        <v>251</v>
      </c>
      <c r="B43" s="103" t="s">
        <v>252</v>
      </c>
      <c r="C43" s="53"/>
      <c r="D43" s="53"/>
      <c r="E43" s="53"/>
      <c r="F43" s="53"/>
      <c r="G43" s="53"/>
      <c r="H43" s="53">
        <v>3362108</v>
      </c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86">
        <f t="shared" si="5"/>
        <v>3362108</v>
      </c>
    </row>
    <row r="44" spans="1:21" s="81" customFormat="1" ht="15">
      <c r="A44" s="104"/>
      <c r="B44" s="105" t="s">
        <v>77</v>
      </c>
      <c r="C44" s="106">
        <f aca="true" t="shared" si="11" ref="C44:R44">SUM(C42:C43)</f>
        <v>0</v>
      </c>
      <c r="D44" s="106">
        <f t="shared" si="11"/>
        <v>0</v>
      </c>
      <c r="E44" s="106">
        <f t="shared" si="11"/>
        <v>0</v>
      </c>
      <c r="F44" s="106">
        <f t="shared" si="11"/>
        <v>0</v>
      </c>
      <c r="G44" s="106">
        <f t="shared" si="11"/>
        <v>0</v>
      </c>
      <c r="H44" s="106">
        <f t="shared" si="11"/>
        <v>13362108</v>
      </c>
      <c r="I44" s="106">
        <f t="shared" si="11"/>
        <v>0</v>
      </c>
      <c r="J44" s="106">
        <f t="shared" si="11"/>
        <v>0</v>
      </c>
      <c r="K44" s="106">
        <f t="shared" si="11"/>
        <v>0</v>
      </c>
      <c r="L44" s="106">
        <f t="shared" si="11"/>
        <v>0</v>
      </c>
      <c r="M44" s="106">
        <f t="shared" si="11"/>
        <v>0</v>
      </c>
      <c r="N44" s="106">
        <f t="shared" si="11"/>
        <v>0</v>
      </c>
      <c r="O44" s="106">
        <f t="shared" si="11"/>
        <v>0</v>
      </c>
      <c r="P44" s="106">
        <f t="shared" si="11"/>
        <v>0</v>
      </c>
      <c r="Q44" s="106">
        <f t="shared" si="11"/>
        <v>0</v>
      </c>
      <c r="R44" s="106">
        <f t="shared" si="11"/>
        <v>0</v>
      </c>
      <c r="S44" s="106"/>
      <c r="T44" s="86">
        <f t="shared" si="5"/>
        <v>13362108</v>
      </c>
      <c r="U44" s="87"/>
    </row>
    <row r="45" spans="1:20" ht="15" hidden="1">
      <c r="A45" s="109">
        <v>59141</v>
      </c>
      <c r="B45" s="110" t="s">
        <v>253</v>
      </c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86">
        <f t="shared" si="5"/>
        <v>0</v>
      </c>
    </row>
    <row r="46" spans="1:21" s="81" customFormat="1" ht="15" hidden="1">
      <c r="A46" s="65"/>
      <c r="B46" s="56" t="s">
        <v>254</v>
      </c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86">
        <f t="shared" si="5"/>
        <v>0</v>
      </c>
      <c r="U46" s="87"/>
    </row>
    <row r="47" spans="1:21" s="101" customFormat="1" ht="15">
      <c r="A47" s="97" t="s">
        <v>263</v>
      </c>
      <c r="B47" s="98" t="s">
        <v>253</v>
      </c>
      <c r="C47" s="99"/>
      <c r="D47" s="99"/>
      <c r="E47" s="99">
        <v>532581</v>
      </c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122">
        <f t="shared" si="5"/>
        <v>532581</v>
      </c>
      <c r="U47" s="100"/>
    </row>
    <row r="48" spans="1:21" s="81" customFormat="1" ht="15">
      <c r="A48" s="104"/>
      <c r="B48" s="105" t="s">
        <v>254</v>
      </c>
      <c r="C48" s="106">
        <f>SUM(C47)</f>
        <v>0</v>
      </c>
      <c r="D48" s="106">
        <f aca="true" t="shared" si="12" ref="D48:R48">SUM(D47)</f>
        <v>0</v>
      </c>
      <c r="E48" s="106">
        <f t="shared" si="12"/>
        <v>532581</v>
      </c>
      <c r="F48" s="106">
        <f t="shared" si="12"/>
        <v>0</v>
      </c>
      <c r="G48" s="106">
        <f t="shared" si="12"/>
        <v>0</v>
      </c>
      <c r="H48" s="106">
        <f t="shared" si="12"/>
        <v>0</v>
      </c>
      <c r="I48" s="106">
        <f t="shared" si="12"/>
        <v>0</v>
      </c>
      <c r="J48" s="106">
        <f t="shared" si="12"/>
        <v>0</v>
      </c>
      <c r="K48" s="106">
        <f t="shared" si="12"/>
        <v>0</v>
      </c>
      <c r="L48" s="106">
        <f t="shared" si="12"/>
        <v>0</v>
      </c>
      <c r="M48" s="106">
        <f t="shared" si="12"/>
        <v>0</v>
      </c>
      <c r="N48" s="106">
        <f t="shared" si="12"/>
        <v>0</v>
      </c>
      <c r="O48" s="106">
        <f t="shared" si="12"/>
        <v>0</v>
      </c>
      <c r="P48" s="106">
        <f t="shared" si="12"/>
        <v>0</v>
      </c>
      <c r="Q48" s="106">
        <f t="shared" si="12"/>
        <v>0</v>
      </c>
      <c r="R48" s="106">
        <f t="shared" si="12"/>
        <v>0</v>
      </c>
      <c r="S48" s="106"/>
      <c r="T48" s="86">
        <f t="shared" si="5"/>
        <v>532581</v>
      </c>
      <c r="U48" s="87"/>
    </row>
    <row r="49" spans="1:21" s="115" customFormat="1" ht="26.25" customHeight="1">
      <c r="A49" s="111"/>
      <c r="B49" s="112" t="s">
        <v>255</v>
      </c>
      <c r="C49" s="113">
        <f aca="true" t="shared" si="13" ref="C49:R49">SUM(C14+C17+C30+C32+C37+C41+C44+C48)</f>
        <v>3023292</v>
      </c>
      <c r="D49" s="113">
        <f t="shared" si="13"/>
        <v>355600</v>
      </c>
      <c r="E49" s="113">
        <f t="shared" si="13"/>
        <v>532581</v>
      </c>
      <c r="F49" s="113">
        <f t="shared" si="13"/>
        <v>255770</v>
      </c>
      <c r="G49" s="113">
        <f t="shared" si="13"/>
        <v>178050</v>
      </c>
      <c r="H49" s="113">
        <f t="shared" si="13"/>
        <v>13362108</v>
      </c>
      <c r="I49" s="113">
        <f t="shared" si="13"/>
        <v>1270000</v>
      </c>
      <c r="J49" s="113">
        <f t="shared" si="13"/>
        <v>0</v>
      </c>
      <c r="K49" s="113">
        <f t="shared" si="13"/>
        <v>1066800</v>
      </c>
      <c r="L49" s="113">
        <f t="shared" si="13"/>
        <v>668020</v>
      </c>
      <c r="M49" s="113">
        <f t="shared" si="13"/>
        <v>635000</v>
      </c>
      <c r="N49" s="113">
        <f t="shared" si="13"/>
        <v>7351000</v>
      </c>
      <c r="O49" s="113">
        <f t="shared" si="13"/>
        <v>422000</v>
      </c>
      <c r="P49" s="113">
        <f t="shared" si="13"/>
        <v>2438000</v>
      </c>
      <c r="Q49" s="113">
        <f t="shared" si="13"/>
        <v>200000</v>
      </c>
      <c r="R49" s="113">
        <f t="shared" si="13"/>
        <v>1970268</v>
      </c>
      <c r="S49" s="113"/>
      <c r="T49" s="123">
        <f>SUM(T14+T17+T30+T32+T37+T41+T44+T48)</f>
        <v>33778489</v>
      </c>
      <c r="U49" s="114"/>
    </row>
  </sheetData>
  <sheetProtection/>
  <mergeCells count="5">
    <mergeCell ref="A1:T1"/>
    <mergeCell ref="A6:T6"/>
    <mergeCell ref="A7:T7"/>
    <mergeCell ref="A9:A10"/>
    <mergeCell ref="B9:B10"/>
  </mergeCells>
  <printOptions horizontalCentered="1"/>
  <pageMargins left="0" right="0" top="0.7480314960629921" bottom="0.7480314960629921" header="0.31496062992125984" footer="0.31496062992125984"/>
  <pageSetup horizontalDpi="600" verticalDpi="600" orientation="landscape" paperSize="8" scale="3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O31"/>
  <sheetViews>
    <sheetView zoomScalePageLayoutView="0" workbookViewId="0" topLeftCell="A1">
      <selection activeCell="P21" sqref="O21:P21"/>
    </sheetView>
  </sheetViews>
  <sheetFormatPr defaultColWidth="9.140625" defaultRowHeight="15"/>
  <cols>
    <col min="1" max="1" width="11.140625" style="0" bestFit="1" customWidth="1"/>
    <col min="2" max="2" width="57.7109375" style="0" bestFit="1" customWidth="1"/>
    <col min="3" max="3" width="20.7109375" style="20" customWidth="1"/>
    <col min="4" max="5" width="18.57421875" style="20" customWidth="1"/>
    <col min="6" max="6" width="14.57421875" style="20" bestFit="1" customWidth="1"/>
    <col min="7" max="7" width="18.00390625" style="20" customWidth="1"/>
    <col min="8" max="8" width="14.140625" style="20" bestFit="1" customWidth="1"/>
    <col min="9" max="9" width="23.00390625" style="20" hidden="1" customWidth="1"/>
    <col min="10" max="10" width="22.28125" style="74" customWidth="1"/>
    <col min="11" max="11" width="14.00390625" style="0" bestFit="1" customWidth="1"/>
  </cols>
  <sheetData>
    <row r="4" spans="1:10" s="49" customFormat="1" ht="18.75">
      <c r="A4" s="197" t="s">
        <v>189</v>
      </c>
      <c r="B4" s="197"/>
      <c r="C4" s="197"/>
      <c r="D4" s="197"/>
      <c r="E4" s="197"/>
      <c r="F4" s="197"/>
      <c r="G4" s="197"/>
      <c r="H4" s="197"/>
      <c r="I4" s="197"/>
      <c r="J4" s="197"/>
    </row>
    <row r="8" ht="15">
      <c r="J8" s="75" t="s">
        <v>160</v>
      </c>
    </row>
    <row r="9" spans="1:10" s="50" customFormat="1" ht="15">
      <c r="A9" s="200" t="s">
        <v>257</v>
      </c>
      <c r="B9" s="200" t="s">
        <v>161</v>
      </c>
      <c r="C9" s="204" t="s">
        <v>162</v>
      </c>
      <c r="D9" s="205"/>
      <c r="E9" s="205"/>
      <c r="F9" s="206"/>
      <c r="G9" s="206"/>
      <c r="H9" s="206"/>
      <c r="I9" s="206"/>
      <c r="J9" s="203" t="s">
        <v>163</v>
      </c>
    </row>
    <row r="10" spans="1:10" s="50" customFormat="1" ht="52.5" customHeight="1">
      <c r="A10" s="202"/>
      <c r="B10" s="202"/>
      <c r="C10" s="70" t="s">
        <v>184</v>
      </c>
      <c r="D10" s="72" t="s">
        <v>166</v>
      </c>
      <c r="E10" s="72" t="s">
        <v>191</v>
      </c>
      <c r="F10" s="72" t="s">
        <v>164</v>
      </c>
      <c r="G10" s="70" t="s">
        <v>168</v>
      </c>
      <c r="H10" s="72" t="s">
        <v>165</v>
      </c>
      <c r="I10" s="70" t="s">
        <v>167</v>
      </c>
      <c r="J10" s="203"/>
    </row>
    <row r="11" spans="1:10" s="50" customFormat="1" ht="15">
      <c r="A11" s="201"/>
      <c r="B11" s="201"/>
      <c r="C11" s="71" t="s">
        <v>185</v>
      </c>
      <c r="D11" s="73" t="s">
        <v>188</v>
      </c>
      <c r="E11" s="73">
        <v>18010</v>
      </c>
      <c r="F11" s="73" t="s">
        <v>186</v>
      </c>
      <c r="G11" s="73" t="s">
        <v>187</v>
      </c>
      <c r="H11" s="73">
        <v>900020</v>
      </c>
      <c r="I11" s="73">
        <v>42133</v>
      </c>
      <c r="J11" s="203"/>
    </row>
    <row r="12" spans="1:10" ht="15">
      <c r="A12" s="67" t="s">
        <v>87</v>
      </c>
      <c r="B12" s="52" t="s">
        <v>169</v>
      </c>
      <c r="C12" s="53"/>
      <c r="D12" s="53"/>
      <c r="E12" s="53">
        <v>8996862</v>
      </c>
      <c r="F12" s="53"/>
      <c r="G12" s="53"/>
      <c r="H12" s="53"/>
      <c r="I12" s="53"/>
      <c r="J12" s="54">
        <f>SUM(C12:H12)</f>
        <v>8996862</v>
      </c>
    </row>
    <row r="13" spans="1:15" ht="15">
      <c r="A13" s="67" t="s">
        <v>87</v>
      </c>
      <c r="B13" s="52" t="s">
        <v>170</v>
      </c>
      <c r="C13" s="53"/>
      <c r="D13" s="53"/>
      <c r="E13" s="53">
        <v>1826268</v>
      </c>
      <c r="F13" s="53"/>
      <c r="G13" s="53"/>
      <c r="H13" s="53"/>
      <c r="I13" s="53"/>
      <c r="J13" s="54">
        <f aca="true" t="shared" si="0" ref="J13:J29">SUM(C13:H13)</f>
        <v>1826268</v>
      </c>
      <c r="O13" s="55"/>
    </row>
    <row r="14" spans="1:10" ht="15">
      <c r="A14" s="67" t="s">
        <v>87</v>
      </c>
      <c r="B14" s="52" t="s">
        <v>171</v>
      </c>
      <c r="C14" s="53"/>
      <c r="D14" s="53"/>
      <c r="E14" s="53">
        <v>1800000</v>
      </c>
      <c r="F14" s="53"/>
      <c r="G14" s="53"/>
      <c r="H14" s="53"/>
      <c r="I14" s="53"/>
      <c r="J14" s="54">
        <f t="shared" si="0"/>
        <v>1800000</v>
      </c>
    </row>
    <row r="15" spans="1:10" ht="15" hidden="1">
      <c r="A15" s="67">
        <v>916061</v>
      </c>
      <c r="B15" s="52" t="s">
        <v>172</v>
      </c>
      <c r="C15" s="53"/>
      <c r="D15" s="53"/>
      <c r="E15" s="53"/>
      <c r="F15" s="53"/>
      <c r="G15" s="53"/>
      <c r="H15" s="53"/>
      <c r="I15" s="53"/>
      <c r="J15" s="54">
        <f t="shared" si="0"/>
        <v>0</v>
      </c>
    </row>
    <row r="16" spans="1:10" s="50" customFormat="1" ht="15">
      <c r="A16" s="68"/>
      <c r="B16" s="56" t="s">
        <v>88</v>
      </c>
      <c r="C16" s="54">
        <f aca="true" t="shared" si="1" ref="C16:H16">SUM(C12:C14)</f>
        <v>0</v>
      </c>
      <c r="D16" s="54">
        <f t="shared" si="1"/>
        <v>0</v>
      </c>
      <c r="E16" s="54">
        <f t="shared" si="1"/>
        <v>12623130</v>
      </c>
      <c r="F16" s="54">
        <f t="shared" si="1"/>
        <v>0</v>
      </c>
      <c r="G16" s="54">
        <f t="shared" si="1"/>
        <v>0</v>
      </c>
      <c r="H16" s="54">
        <f t="shared" si="1"/>
        <v>0</v>
      </c>
      <c r="I16" s="54"/>
      <c r="J16" s="54">
        <f t="shared" si="0"/>
        <v>12623130</v>
      </c>
    </row>
    <row r="17" spans="1:12" ht="15" hidden="1">
      <c r="A17" s="67">
        <v>9251</v>
      </c>
      <c r="B17" s="52" t="s">
        <v>173</v>
      </c>
      <c r="C17" s="53"/>
      <c r="D17" s="53"/>
      <c r="E17" s="53"/>
      <c r="F17" s="53"/>
      <c r="G17" s="53"/>
      <c r="H17" s="53"/>
      <c r="I17" s="53"/>
      <c r="J17" s="54">
        <f t="shared" si="0"/>
        <v>0</v>
      </c>
      <c r="L17" s="57"/>
    </row>
    <row r="18" spans="1:10" s="50" customFormat="1" ht="15" hidden="1">
      <c r="A18" s="68"/>
      <c r="B18" s="56" t="s">
        <v>174</v>
      </c>
      <c r="C18" s="54"/>
      <c r="D18" s="54"/>
      <c r="E18" s="54"/>
      <c r="F18" s="54"/>
      <c r="G18" s="54"/>
      <c r="H18" s="54"/>
      <c r="I18" s="54"/>
      <c r="J18" s="54">
        <f t="shared" si="0"/>
        <v>0</v>
      </c>
    </row>
    <row r="19" spans="1:10" ht="15">
      <c r="A19" s="67" t="s">
        <v>91</v>
      </c>
      <c r="B19" s="52" t="s">
        <v>175</v>
      </c>
      <c r="C19" s="53"/>
      <c r="D19" s="53"/>
      <c r="E19" s="53"/>
      <c r="F19" s="53"/>
      <c r="G19" s="53"/>
      <c r="H19" s="53">
        <v>650000</v>
      </c>
      <c r="I19" s="53"/>
      <c r="J19" s="54">
        <f t="shared" si="0"/>
        <v>650000</v>
      </c>
    </row>
    <row r="20" spans="1:10" ht="15">
      <c r="A20" s="67" t="s">
        <v>284</v>
      </c>
      <c r="B20" s="52" t="s">
        <v>176</v>
      </c>
      <c r="C20" s="53"/>
      <c r="D20" s="53"/>
      <c r="E20" s="53"/>
      <c r="F20" s="53"/>
      <c r="G20" s="53"/>
      <c r="H20" s="53">
        <v>660000</v>
      </c>
      <c r="I20" s="53"/>
      <c r="J20" s="54">
        <f t="shared" si="0"/>
        <v>660000</v>
      </c>
    </row>
    <row r="21" spans="1:10" s="50" customFormat="1" ht="15">
      <c r="A21" s="68"/>
      <c r="B21" s="56" t="s">
        <v>177</v>
      </c>
      <c r="C21" s="54">
        <f>SUM(C19:C20)</f>
        <v>0</v>
      </c>
      <c r="D21" s="54">
        <f aca="true" t="shared" si="2" ref="D21:I21">SUM(D19:D20)</f>
        <v>0</v>
      </c>
      <c r="E21" s="54">
        <f t="shared" si="2"/>
        <v>0</v>
      </c>
      <c r="F21" s="54">
        <f t="shared" si="2"/>
        <v>0</v>
      </c>
      <c r="G21" s="54">
        <f t="shared" si="2"/>
        <v>0</v>
      </c>
      <c r="H21" s="54">
        <f t="shared" si="2"/>
        <v>1310000</v>
      </c>
      <c r="I21" s="54">
        <f t="shared" si="2"/>
        <v>0</v>
      </c>
      <c r="J21" s="54">
        <f t="shared" si="0"/>
        <v>1310000</v>
      </c>
    </row>
    <row r="22" spans="1:10" ht="15">
      <c r="A22" s="67" t="s">
        <v>97</v>
      </c>
      <c r="B22" s="52" t="s">
        <v>178</v>
      </c>
      <c r="C22" s="53">
        <v>30000</v>
      </c>
      <c r="D22" s="53">
        <v>453859</v>
      </c>
      <c r="E22" s="53"/>
      <c r="F22" s="53"/>
      <c r="G22" s="53"/>
      <c r="H22" s="53"/>
      <c r="I22" s="53"/>
      <c r="J22" s="54">
        <f t="shared" si="0"/>
        <v>483859</v>
      </c>
    </row>
    <row r="23" spans="1:10" ht="15">
      <c r="A23" s="67" t="s">
        <v>101</v>
      </c>
      <c r="B23" s="52" t="s">
        <v>100</v>
      </c>
      <c r="C23" s="53"/>
      <c r="D23" s="53"/>
      <c r="E23" s="53"/>
      <c r="F23" s="53"/>
      <c r="G23" s="53">
        <v>60000</v>
      </c>
      <c r="H23" s="53"/>
      <c r="I23" s="53"/>
      <c r="J23" s="54">
        <f t="shared" si="0"/>
        <v>60000</v>
      </c>
    </row>
    <row r="24" spans="1:10" ht="15">
      <c r="A24" s="67" t="s">
        <v>285</v>
      </c>
      <c r="B24" s="52" t="s">
        <v>192</v>
      </c>
      <c r="C24" s="53"/>
      <c r="D24" s="53"/>
      <c r="E24" s="53"/>
      <c r="F24" s="53"/>
      <c r="G24" s="53">
        <v>50000</v>
      </c>
      <c r="H24" s="53"/>
      <c r="I24" s="53"/>
      <c r="J24" s="54">
        <f t="shared" si="0"/>
        <v>50000</v>
      </c>
    </row>
    <row r="25" spans="1:10" ht="15">
      <c r="A25" s="67" t="s">
        <v>99</v>
      </c>
      <c r="B25" s="52" t="s">
        <v>190</v>
      </c>
      <c r="C25" s="53">
        <v>8100</v>
      </c>
      <c r="D25" s="53">
        <v>105192</v>
      </c>
      <c r="E25" s="53"/>
      <c r="F25" s="53"/>
      <c r="G25" s="53"/>
      <c r="H25" s="53"/>
      <c r="I25" s="53"/>
      <c r="J25" s="54">
        <f t="shared" si="0"/>
        <v>113292</v>
      </c>
    </row>
    <row r="26" spans="1:10" s="50" customFormat="1" ht="15">
      <c r="A26" s="68"/>
      <c r="B26" s="56" t="s">
        <v>179</v>
      </c>
      <c r="C26" s="54">
        <f aca="true" t="shared" si="3" ref="C26:H26">SUM(C22:C25)</f>
        <v>38100</v>
      </c>
      <c r="D26" s="54">
        <f t="shared" si="3"/>
        <v>559051</v>
      </c>
      <c r="E26" s="54">
        <f t="shared" si="3"/>
        <v>0</v>
      </c>
      <c r="F26" s="54">
        <f t="shared" si="3"/>
        <v>0</v>
      </c>
      <c r="G26" s="54">
        <f t="shared" si="3"/>
        <v>110000</v>
      </c>
      <c r="H26" s="54">
        <f t="shared" si="3"/>
        <v>0</v>
      </c>
      <c r="I26" s="54"/>
      <c r="J26" s="54">
        <f t="shared" si="0"/>
        <v>707151</v>
      </c>
    </row>
    <row r="27" spans="1:10" ht="15" hidden="1">
      <c r="A27" s="67">
        <v>9721</v>
      </c>
      <c r="B27" s="52" t="s">
        <v>180</v>
      </c>
      <c r="C27" s="53"/>
      <c r="D27" s="53"/>
      <c r="E27" s="53"/>
      <c r="F27" s="53"/>
      <c r="G27" s="53"/>
      <c r="H27" s="53"/>
      <c r="I27" s="53"/>
      <c r="J27" s="54">
        <f t="shared" si="0"/>
        <v>0</v>
      </c>
    </row>
    <row r="28" spans="1:10" ht="15">
      <c r="A28" s="67" t="s">
        <v>286</v>
      </c>
      <c r="B28" s="52" t="s">
        <v>181</v>
      </c>
      <c r="C28" s="53"/>
      <c r="D28" s="53"/>
      <c r="E28" s="53"/>
      <c r="F28" s="53">
        <v>19138208</v>
      </c>
      <c r="G28" s="53"/>
      <c r="H28" s="53"/>
      <c r="I28" s="53"/>
      <c r="J28" s="54">
        <f t="shared" si="0"/>
        <v>19138208</v>
      </c>
    </row>
    <row r="29" spans="1:10" s="57" customFormat="1" ht="15">
      <c r="A29" s="69"/>
      <c r="B29" s="58" t="s">
        <v>182</v>
      </c>
      <c r="C29" s="59">
        <f aca="true" t="shared" si="4" ref="C29:H29">SUM(C28)</f>
        <v>0</v>
      </c>
      <c r="D29" s="59">
        <f t="shared" si="4"/>
        <v>0</v>
      </c>
      <c r="E29" s="59">
        <f t="shared" si="4"/>
        <v>0</v>
      </c>
      <c r="F29" s="59">
        <f t="shared" si="4"/>
        <v>19138208</v>
      </c>
      <c r="G29" s="59">
        <f t="shared" si="4"/>
        <v>0</v>
      </c>
      <c r="H29" s="59">
        <f t="shared" si="4"/>
        <v>0</v>
      </c>
      <c r="I29" s="59"/>
      <c r="J29" s="54">
        <f t="shared" si="0"/>
        <v>19138208</v>
      </c>
    </row>
    <row r="30" spans="1:13" s="63" customFormat="1" ht="29.25" customHeight="1">
      <c r="A30" s="60"/>
      <c r="B30" s="60" t="s">
        <v>183</v>
      </c>
      <c r="C30" s="61">
        <f aca="true" t="shared" si="5" ref="C30:J30">SUM(C16+C21+C26+C29)</f>
        <v>38100</v>
      </c>
      <c r="D30" s="61">
        <f t="shared" si="5"/>
        <v>559051</v>
      </c>
      <c r="E30" s="61">
        <f t="shared" si="5"/>
        <v>12623130</v>
      </c>
      <c r="F30" s="61">
        <f t="shared" si="5"/>
        <v>19138208</v>
      </c>
      <c r="G30" s="61">
        <f t="shared" si="5"/>
        <v>110000</v>
      </c>
      <c r="H30" s="61">
        <f t="shared" si="5"/>
        <v>1310000</v>
      </c>
      <c r="I30" s="61">
        <f t="shared" si="5"/>
        <v>0</v>
      </c>
      <c r="J30" s="61">
        <f t="shared" si="5"/>
        <v>33778489</v>
      </c>
      <c r="K30" s="62"/>
      <c r="M30" s="62"/>
    </row>
    <row r="31" ht="15">
      <c r="L31" s="20"/>
    </row>
  </sheetData>
  <sheetProtection/>
  <mergeCells count="5">
    <mergeCell ref="A4:J4"/>
    <mergeCell ref="A9:A11"/>
    <mergeCell ref="B9:B11"/>
    <mergeCell ref="J9:J11"/>
    <mergeCell ref="C9:I9"/>
  </mergeCells>
  <printOptions horizontalCentered="1"/>
  <pageMargins left="0" right="0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71"/>
  <sheetViews>
    <sheetView zoomScalePageLayoutView="0" workbookViewId="0" topLeftCell="A2">
      <selection activeCell="F168" sqref="F167:F168"/>
    </sheetView>
  </sheetViews>
  <sheetFormatPr defaultColWidth="9.140625" defaultRowHeight="15"/>
  <cols>
    <col min="1" max="1" width="64.421875" style="132" customWidth="1"/>
    <col min="2" max="2" width="13.00390625" style="132" customWidth="1"/>
    <col min="3" max="3" width="10.140625" style="132" bestFit="1" customWidth="1"/>
    <col min="4" max="4" width="11.140625" style="132" customWidth="1"/>
    <col min="5" max="5" width="10.57421875" style="132" bestFit="1" customWidth="1"/>
    <col min="6" max="6" width="9.8515625" style="132" bestFit="1" customWidth="1"/>
    <col min="7" max="7" width="11.28125" style="132" bestFit="1" customWidth="1"/>
    <col min="8" max="8" width="10.140625" style="132" bestFit="1" customWidth="1"/>
    <col min="9" max="9" width="11.8515625" style="132" bestFit="1" customWidth="1"/>
    <col min="10" max="10" width="10.140625" style="132" bestFit="1" customWidth="1"/>
    <col min="11" max="11" width="10.421875" style="132" bestFit="1" customWidth="1"/>
    <col min="12" max="12" width="10.140625" style="132" bestFit="1" customWidth="1"/>
    <col min="13" max="13" width="10.421875" style="132" customWidth="1"/>
    <col min="14" max="14" width="10.140625" style="132" bestFit="1" customWidth="1"/>
    <col min="15" max="15" width="12.140625" style="133" customWidth="1"/>
    <col min="16" max="16" width="11.28125" style="132" bestFit="1" customWidth="1"/>
    <col min="17" max="17" width="11.28125" style="132" customWidth="1"/>
    <col min="18" max="16384" width="9.140625" style="132" customWidth="1"/>
  </cols>
  <sheetData>
    <row r="1" spans="1:6" ht="15" hidden="1">
      <c r="A1" s="130" t="s">
        <v>287</v>
      </c>
      <c r="B1" s="131"/>
      <c r="C1" s="131"/>
      <c r="D1" s="131"/>
      <c r="E1" s="131"/>
      <c r="F1" s="131"/>
    </row>
    <row r="2" spans="1:15" ht="21.75" customHeight="1">
      <c r="A2" s="207" t="s">
        <v>427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</row>
    <row r="3" spans="1:15" ht="15">
      <c r="A3" s="209" t="s">
        <v>288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</row>
    <row r="5" spans="1:15" ht="15">
      <c r="A5" s="134"/>
      <c r="O5" s="132" t="s">
        <v>289</v>
      </c>
    </row>
    <row r="6" spans="1:18" ht="15">
      <c r="A6" s="135" t="s">
        <v>2</v>
      </c>
      <c r="B6" s="136" t="s">
        <v>3</v>
      </c>
      <c r="C6" s="137" t="s">
        <v>290</v>
      </c>
      <c r="D6" s="137" t="s">
        <v>291</v>
      </c>
      <c r="E6" s="137" t="s">
        <v>292</v>
      </c>
      <c r="F6" s="137" t="s">
        <v>293</v>
      </c>
      <c r="G6" s="137" t="s">
        <v>294</v>
      </c>
      <c r="H6" s="137" t="s">
        <v>295</v>
      </c>
      <c r="I6" s="137" t="s">
        <v>296</v>
      </c>
      <c r="J6" s="137" t="s">
        <v>297</v>
      </c>
      <c r="K6" s="137" t="s">
        <v>298</v>
      </c>
      <c r="L6" s="137" t="s">
        <v>299</v>
      </c>
      <c r="M6" s="137" t="s">
        <v>300</v>
      </c>
      <c r="N6" s="137" t="s">
        <v>301</v>
      </c>
      <c r="O6" s="138" t="s">
        <v>302</v>
      </c>
      <c r="P6" s="134"/>
      <c r="Q6" s="134"/>
      <c r="R6" s="134"/>
    </row>
    <row r="7" spans="1:18" ht="15">
      <c r="A7" s="167" t="s">
        <v>279</v>
      </c>
      <c r="B7" s="139" t="s">
        <v>266</v>
      </c>
      <c r="C7" s="186"/>
      <c r="D7" s="186"/>
      <c r="E7" s="186">
        <v>14900</v>
      </c>
      <c r="F7" s="186">
        <v>14900</v>
      </c>
      <c r="G7" s="186">
        <v>14900</v>
      </c>
      <c r="H7" s="186">
        <v>14900</v>
      </c>
      <c r="I7" s="186">
        <v>14900</v>
      </c>
      <c r="J7" s="186">
        <v>14900</v>
      </c>
      <c r="K7" s="186">
        <v>14900</v>
      </c>
      <c r="L7" s="186">
        <v>14900</v>
      </c>
      <c r="M7" s="186">
        <v>14900</v>
      </c>
      <c r="N7" s="186">
        <v>14900</v>
      </c>
      <c r="O7" s="186">
        <f>SUM(C7:N7)</f>
        <v>149000</v>
      </c>
      <c r="P7" s="134"/>
      <c r="Q7" s="134"/>
      <c r="R7" s="134"/>
    </row>
    <row r="8" spans="1:18" ht="15">
      <c r="A8" s="139" t="s">
        <v>222</v>
      </c>
      <c r="B8" s="140" t="s">
        <v>258</v>
      </c>
      <c r="C8" s="187">
        <v>182012</v>
      </c>
      <c r="D8" s="187">
        <v>182012</v>
      </c>
      <c r="E8" s="187">
        <v>182012</v>
      </c>
      <c r="F8" s="187">
        <v>182012</v>
      </c>
      <c r="G8" s="187">
        <v>182012</v>
      </c>
      <c r="H8" s="187">
        <v>182012</v>
      </c>
      <c r="I8" s="187">
        <v>182012</v>
      </c>
      <c r="J8" s="187">
        <v>182012</v>
      </c>
      <c r="K8" s="187">
        <v>182012</v>
      </c>
      <c r="L8" s="187">
        <v>182012</v>
      </c>
      <c r="M8" s="187">
        <v>182012</v>
      </c>
      <c r="N8" s="187">
        <v>182012</v>
      </c>
      <c r="O8" s="186">
        <f aca="true" t="shared" si="0" ref="O8:O71">SUM(C8:N8)</f>
        <v>2184144</v>
      </c>
      <c r="P8" s="142"/>
      <c r="Q8" s="142"/>
      <c r="R8" s="134"/>
    </row>
    <row r="9" spans="1:18" ht="30">
      <c r="A9" s="139" t="s">
        <v>303</v>
      </c>
      <c r="B9" s="143" t="s">
        <v>259</v>
      </c>
      <c r="C9" s="187">
        <v>45667</v>
      </c>
      <c r="D9" s="187">
        <v>45667</v>
      </c>
      <c r="E9" s="187">
        <v>45667</v>
      </c>
      <c r="F9" s="187">
        <v>45667</v>
      </c>
      <c r="G9" s="187">
        <v>45667</v>
      </c>
      <c r="H9" s="187">
        <v>45667</v>
      </c>
      <c r="I9" s="187">
        <v>45667</v>
      </c>
      <c r="J9" s="187">
        <v>45667</v>
      </c>
      <c r="K9" s="187">
        <v>45667</v>
      </c>
      <c r="L9" s="187">
        <v>45667</v>
      </c>
      <c r="M9" s="187">
        <v>45667</v>
      </c>
      <c r="N9" s="187">
        <v>45663</v>
      </c>
      <c r="O9" s="186">
        <f>SUM(C9:N9)</f>
        <v>548000</v>
      </c>
      <c r="P9" s="142"/>
      <c r="Q9" s="142"/>
      <c r="R9" s="134"/>
    </row>
    <row r="10" spans="1:18" s="133" customFormat="1" ht="15">
      <c r="A10" s="147" t="s">
        <v>6</v>
      </c>
      <c r="B10" s="148" t="s">
        <v>7</v>
      </c>
      <c r="C10" s="149">
        <f>SUM(C7:C9)</f>
        <v>227679</v>
      </c>
      <c r="D10" s="149">
        <f aca="true" t="shared" si="1" ref="D10:N10">SUM(D7:D9)</f>
        <v>227679</v>
      </c>
      <c r="E10" s="149">
        <f t="shared" si="1"/>
        <v>242579</v>
      </c>
      <c r="F10" s="149">
        <f t="shared" si="1"/>
        <v>242579</v>
      </c>
      <c r="G10" s="149">
        <f t="shared" si="1"/>
        <v>242579</v>
      </c>
      <c r="H10" s="149">
        <f t="shared" si="1"/>
        <v>242579</v>
      </c>
      <c r="I10" s="149">
        <f t="shared" si="1"/>
        <v>242579</v>
      </c>
      <c r="J10" s="149">
        <f t="shared" si="1"/>
        <v>242579</v>
      </c>
      <c r="K10" s="149">
        <f t="shared" si="1"/>
        <v>242579</v>
      </c>
      <c r="L10" s="149">
        <f t="shared" si="1"/>
        <v>242579</v>
      </c>
      <c r="M10" s="149">
        <f t="shared" si="1"/>
        <v>242579</v>
      </c>
      <c r="N10" s="149">
        <f t="shared" si="1"/>
        <v>242575</v>
      </c>
      <c r="O10" s="186">
        <f t="shared" si="0"/>
        <v>2881144</v>
      </c>
      <c r="P10" s="142"/>
      <c r="Q10" s="142"/>
      <c r="R10" s="134"/>
    </row>
    <row r="11" spans="1:18" s="133" customFormat="1" ht="15">
      <c r="A11" s="151" t="s">
        <v>8</v>
      </c>
      <c r="B11" s="148" t="s">
        <v>9</v>
      </c>
      <c r="C11" s="188">
        <v>63600</v>
      </c>
      <c r="D11" s="188">
        <v>63600</v>
      </c>
      <c r="E11" s="188">
        <v>63600</v>
      </c>
      <c r="F11" s="188">
        <v>63600</v>
      </c>
      <c r="G11" s="188">
        <v>63600</v>
      </c>
      <c r="H11" s="188">
        <v>63600</v>
      </c>
      <c r="I11" s="188">
        <v>63600</v>
      </c>
      <c r="J11" s="188">
        <v>63600</v>
      </c>
      <c r="K11" s="188">
        <v>63600</v>
      </c>
      <c r="L11" s="188">
        <v>63600</v>
      </c>
      <c r="M11" s="188">
        <v>63600</v>
      </c>
      <c r="N11" s="188">
        <v>63598</v>
      </c>
      <c r="O11" s="186">
        <f t="shared" si="0"/>
        <v>763198</v>
      </c>
      <c r="P11" s="142"/>
      <c r="Q11" s="142"/>
      <c r="R11" s="134"/>
    </row>
    <row r="12" spans="1:18" ht="15">
      <c r="A12" s="139" t="s">
        <v>10</v>
      </c>
      <c r="B12" s="143" t="s">
        <v>11</v>
      </c>
      <c r="C12" s="181">
        <v>100000</v>
      </c>
      <c r="D12" s="181">
        <v>100000</v>
      </c>
      <c r="E12" s="181">
        <v>100000</v>
      </c>
      <c r="F12" s="181">
        <v>100000</v>
      </c>
      <c r="G12" s="181">
        <v>100000</v>
      </c>
      <c r="H12" s="181">
        <v>100000</v>
      </c>
      <c r="I12" s="181">
        <v>100000</v>
      </c>
      <c r="J12" s="181">
        <v>100000</v>
      </c>
      <c r="K12" s="181">
        <v>100000</v>
      </c>
      <c r="L12" s="181">
        <v>100000</v>
      </c>
      <c r="M12" s="181">
        <v>100000</v>
      </c>
      <c r="N12" s="181">
        <v>100000</v>
      </c>
      <c r="O12" s="186">
        <f t="shared" si="0"/>
        <v>1200000</v>
      </c>
      <c r="P12" s="142"/>
      <c r="Q12" s="142"/>
      <c r="R12" s="134"/>
    </row>
    <row r="13" spans="1:18" ht="15">
      <c r="A13" s="139" t="s">
        <v>12</v>
      </c>
      <c r="B13" s="143" t="s">
        <v>13</v>
      </c>
      <c r="C13" s="187">
        <v>16500</v>
      </c>
      <c r="D13" s="187">
        <v>16500</v>
      </c>
      <c r="E13" s="187">
        <v>16500</v>
      </c>
      <c r="F13" s="187">
        <v>16500</v>
      </c>
      <c r="G13" s="187">
        <v>16500</v>
      </c>
      <c r="H13" s="187">
        <v>16500</v>
      </c>
      <c r="I13" s="187">
        <v>16500</v>
      </c>
      <c r="J13" s="187">
        <v>16500</v>
      </c>
      <c r="K13" s="187">
        <v>16500</v>
      </c>
      <c r="L13" s="187">
        <v>16500</v>
      </c>
      <c r="M13" s="187">
        <v>16500</v>
      </c>
      <c r="N13" s="187">
        <v>16500</v>
      </c>
      <c r="O13" s="186">
        <f t="shared" si="0"/>
        <v>198000</v>
      </c>
      <c r="P13" s="142"/>
      <c r="Q13" s="142"/>
      <c r="R13" s="134"/>
    </row>
    <row r="14" spans="1:18" ht="15">
      <c r="A14" s="139" t="s">
        <v>262</v>
      </c>
      <c r="B14" s="143" t="s">
        <v>260</v>
      </c>
      <c r="C14" s="187">
        <v>87917</v>
      </c>
      <c r="D14" s="187">
        <v>87917</v>
      </c>
      <c r="E14" s="187">
        <v>87917</v>
      </c>
      <c r="F14" s="187">
        <v>87917</v>
      </c>
      <c r="G14" s="187">
        <v>87917</v>
      </c>
      <c r="H14" s="187">
        <v>87917</v>
      </c>
      <c r="I14" s="187">
        <v>87917</v>
      </c>
      <c r="J14" s="187">
        <v>87917</v>
      </c>
      <c r="K14" s="187">
        <v>87917</v>
      </c>
      <c r="L14" s="187">
        <v>87917</v>
      </c>
      <c r="M14" s="187">
        <v>87917</v>
      </c>
      <c r="N14" s="187">
        <v>87913</v>
      </c>
      <c r="O14" s="186">
        <f t="shared" si="0"/>
        <v>1055000</v>
      </c>
      <c r="P14" s="142"/>
      <c r="Q14" s="142"/>
      <c r="R14" s="134"/>
    </row>
    <row r="15" spans="1:18" ht="15" hidden="1">
      <c r="A15" s="139" t="s">
        <v>304</v>
      </c>
      <c r="B15" s="143" t="s">
        <v>305</v>
      </c>
      <c r="C15" s="181"/>
      <c r="D15" s="181"/>
      <c r="E15" s="181"/>
      <c r="F15" s="181"/>
      <c r="G15" s="181"/>
      <c r="H15" s="181"/>
      <c r="I15" s="181"/>
      <c r="J15" s="181"/>
      <c r="K15" s="181"/>
      <c r="L15" s="181"/>
      <c r="M15" s="181"/>
      <c r="N15" s="181"/>
      <c r="O15" s="186">
        <f t="shared" si="0"/>
        <v>0</v>
      </c>
      <c r="P15" s="142"/>
      <c r="Q15" s="142"/>
      <c r="R15" s="134"/>
    </row>
    <row r="16" spans="1:18" ht="15">
      <c r="A16" s="139" t="s">
        <v>306</v>
      </c>
      <c r="B16" s="143" t="s">
        <v>272</v>
      </c>
      <c r="C16" s="181"/>
      <c r="D16" s="181"/>
      <c r="E16" s="181">
        <v>250000</v>
      </c>
      <c r="F16" s="181"/>
      <c r="G16" s="181"/>
      <c r="H16" s="181">
        <v>780000</v>
      </c>
      <c r="I16" s="181"/>
      <c r="J16" s="181"/>
      <c r="K16" s="181">
        <v>351000</v>
      </c>
      <c r="L16" s="181"/>
      <c r="M16" s="181"/>
      <c r="N16" s="181"/>
      <c r="O16" s="186">
        <f t="shared" si="0"/>
        <v>1381000</v>
      </c>
      <c r="P16" s="142"/>
      <c r="Q16" s="142"/>
      <c r="R16" s="134"/>
    </row>
    <row r="17" spans="1:18" ht="15">
      <c r="A17" s="139" t="s">
        <v>270</v>
      </c>
      <c r="B17" s="143" t="s">
        <v>269</v>
      </c>
      <c r="C17" s="181"/>
      <c r="D17" s="181"/>
      <c r="E17" s="181">
        <v>62500</v>
      </c>
      <c r="F17" s="181"/>
      <c r="G17" s="181"/>
      <c r="H17" s="181">
        <v>62500</v>
      </c>
      <c r="I17" s="181"/>
      <c r="J17" s="181"/>
      <c r="K17" s="181">
        <v>62500</v>
      </c>
      <c r="L17" s="181"/>
      <c r="M17" s="181"/>
      <c r="N17" s="181">
        <v>62500</v>
      </c>
      <c r="O17" s="186">
        <f t="shared" si="0"/>
        <v>250000</v>
      </c>
      <c r="P17" s="142"/>
      <c r="Q17" s="142"/>
      <c r="R17" s="134"/>
    </row>
    <row r="18" spans="1:18" ht="15">
      <c r="A18" s="139" t="s">
        <v>235</v>
      </c>
      <c r="B18" s="143" t="s">
        <v>307</v>
      </c>
      <c r="C18" s="181">
        <v>130535</v>
      </c>
      <c r="D18" s="181">
        <v>130535</v>
      </c>
      <c r="E18" s="181">
        <v>130535</v>
      </c>
      <c r="F18" s="181">
        <v>130535</v>
      </c>
      <c r="G18" s="181">
        <v>130535</v>
      </c>
      <c r="H18" s="181">
        <v>130535</v>
      </c>
      <c r="I18" s="181">
        <v>130535</v>
      </c>
      <c r="J18" s="181">
        <v>130535</v>
      </c>
      <c r="K18" s="181">
        <v>130535</v>
      </c>
      <c r="L18" s="181">
        <v>130535</v>
      </c>
      <c r="M18" s="181">
        <v>130535</v>
      </c>
      <c r="N18" s="181">
        <v>130535</v>
      </c>
      <c r="O18" s="186">
        <f t="shared" si="0"/>
        <v>1566420</v>
      </c>
      <c r="P18" s="142"/>
      <c r="Q18" s="142"/>
      <c r="R18" s="134"/>
    </row>
    <row r="19" spans="1:18" ht="15">
      <c r="A19" s="139" t="s">
        <v>308</v>
      </c>
      <c r="B19" s="143" t="s">
        <v>271</v>
      </c>
      <c r="C19" s="181"/>
      <c r="D19" s="181"/>
      <c r="E19" s="181">
        <v>250000</v>
      </c>
      <c r="F19" s="181"/>
      <c r="G19" s="181">
        <v>550000</v>
      </c>
      <c r="H19" s="181"/>
      <c r="I19" s="181"/>
      <c r="J19" s="181"/>
      <c r="K19" s="181">
        <v>250000</v>
      </c>
      <c r="L19" s="181"/>
      <c r="M19" s="181"/>
      <c r="N19" s="181">
        <v>500000</v>
      </c>
      <c r="O19" s="186">
        <f t="shared" si="0"/>
        <v>1550000</v>
      </c>
      <c r="P19" s="142"/>
      <c r="Q19" s="142"/>
      <c r="R19" s="134"/>
    </row>
    <row r="20" spans="1:18" s="133" customFormat="1" ht="15">
      <c r="A20" s="151" t="s">
        <v>20</v>
      </c>
      <c r="B20" s="148" t="s">
        <v>21</v>
      </c>
      <c r="C20" s="150">
        <f>SUM(C12:C19)</f>
        <v>334952</v>
      </c>
      <c r="D20" s="150">
        <f aca="true" t="shared" si="2" ref="D20:N20">SUM(D12:D19)</f>
        <v>334952</v>
      </c>
      <c r="E20" s="150">
        <f t="shared" si="2"/>
        <v>897452</v>
      </c>
      <c r="F20" s="150">
        <f t="shared" si="2"/>
        <v>334952</v>
      </c>
      <c r="G20" s="150">
        <f t="shared" si="2"/>
        <v>884952</v>
      </c>
      <c r="H20" s="150">
        <f t="shared" si="2"/>
        <v>1177452</v>
      </c>
      <c r="I20" s="150">
        <f t="shared" si="2"/>
        <v>334952</v>
      </c>
      <c r="J20" s="150">
        <f t="shared" si="2"/>
        <v>334952</v>
      </c>
      <c r="K20" s="150">
        <f t="shared" si="2"/>
        <v>998452</v>
      </c>
      <c r="L20" s="150">
        <f t="shared" si="2"/>
        <v>334952</v>
      </c>
      <c r="M20" s="150">
        <f t="shared" si="2"/>
        <v>334952</v>
      </c>
      <c r="N20" s="150">
        <f t="shared" si="2"/>
        <v>897448</v>
      </c>
      <c r="O20" s="186">
        <f t="shared" si="0"/>
        <v>7200420</v>
      </c>
      <c r="P20" s="142"/>
      <c r="Q20" s="142"/>
      <c r="R20" s="134"/>
    </row>
    <row r="21" spans="1:18" ht="15" hidden="1">
      <c r="A21" s="153" t="s">
        <v>22</v>
      </c>
      <c r="B21" s="143" t="s">
        <v>23</v>
      </c>
      <c r="C21" s="181"/>
      <c r="D21" s="181"/>
      <c r="E21" s="181"/>
      <c r="F21" s="181"/>
      <c r="G21" s="181"/>
      <c r="H21" s="181"/>
      <c r="I21" s="181"/>
      <c r="J21" s="181"/>
      <c r="K21" s="181"/>
      <c r="L21" s="181"/>
      <c r="M21" s="181"/>
      <c r="N21" s="181"/>
      <c r="O21" s="186">
        <f t="shared" si="0"/>
        <v>0</v>
      </c>
      <c r="P21" s="142"/>
      <c r="Q21" s="142"/>
      <c r="R21" s="134"/>
    </row>
    <row r="22" spans="1:18" ht="15" hidden="1">
      <c r="A22" s="153" t="s">
        <v>24</v>
      </c>
      <c r="B22" s="143" t="s">
        <v>25</v>
      </c>
      <c r="C22" s="181"/>
      <c r="D22" s="181"/>
      <c r="E22" s="181"/>
      <c r="F22" s="181"/>
      <c r="G22" s="181"/>
      <c r="H22" s="181"/>
      <c r="I22" s="181"/>
      <c r="J22" s="181"/>
      <c r="K22" s="181"/>
      <c r="L22" s="181"/>
      <c r="M22" s="181"/>
      <c r="N22" s="181"/>
      <c r="O22" s="186">
        <f t="shared" si="0"/>
        <v>0</v>
      </c>
      <c r="P22" s="142"/>
      <c r="Q22" s="142"/>
      <c r="R22" s="134"/>
    </row>
    <row r="23" spans="1:18" ht="15" hidden="1">
      <c r="A23" s="154" t="s">
        <v>26</v>
      </c>
      <c r="B23" s="143" t="s">
        <v>27</v>
      </c>
      <c r="C23" s="181"/>
      <c r="D23" s="181"/>
      <c r="E23" s="181"/>
      <c r="F23" s="181"/>
      <c r="G23" s="181"/>
      <c r="H23" s="181"/>
      <c r="I23" s="181"/>
      <c r="J23" s="181"/>
      <c r="K23" s="181"/>
      <c r="L23" s="181"/>
      <c r="M23" s="181"/>
      <c r="N23" s="181"/>
      <c r="O23" s="186">
        <f t="shared" si="0"/>
        <v>0</v>
      </c>
      <c r="P23" s="142"/>
      <c r="Q23" s="142"/>
      <c r="R23" s="134"/>
    </row>
    <row r="24" spans="1:18" ht="15" hidden="1">
      <c r="A24" s="154" t="s">
        <v>28</v>
      </c>
      <c r="B24" s="143" t="s">
        <v>29</v>
      </c>
      <c r="C24" s="181"/>
      <c r="D24" s="181"/>
      <c r="E24" s="181"/>
      <c r="F24" s="181"/>
      <c r="G24" s="181"/>
      <c r="H24" s="181"/>
      <c r="I24" s="181"/>
      <c r="J24" s="181"/>
      <c r="K24" s="181"/>
      <c r="L24" s="181"/>
      <c r="M24" s="181"/>
      <c r="N24" s="181"/>
      <c r="O24" s="186">
        <f t="shared" si="0"/>
        <v>0</v>
      </c>
      <c r="P24" s="142"/>
      <c r="Q24" s="142"/>
      <c r="R24" s="134"/>
    </row>
    <row r="25" spans="1:18" ht="15" hidden="1">
      <c r="A25" s="154" t="s">
        <v>30</v>
      </c>
      <c r="B25" s="143" t="s">
        <v>31</v>
      </c>
      <c r="C25" s="181"/>
      <c r="D25" s="181"/>
      <c r="E25" s="181"/>
      <c r="F25" s="181"/>
      <c r="G25" s="181"/>
      <c r="H25" s="181"/>
      <c r="I25" s="181"/>
      <c r="J25" s="181"/>
      <c r="K25" s="181"/>
      <c r="L25" s="181"/>
      <c r="M25" s="181"/>
      <c r="N25" s="181"/>
      <c r="O25" s="186">
        <f t="shared" si="0"/>
        <v>0</v>
      </c>
      <c r="P25" s="142"/>
      <c r="Q25" s="142"/>
      <c r="R25" s="134"/>
    </row>
    <row r="26" spans="1:18" ht="15" hidden="1">
      <c r="A26" s="153" t="s">
        <v>32</v>
      </c>
      <c r="B26" s="143" t="s">
        <v>33</v>
      </c>
      <c r="C26" s="181"/>
      <c r="D26" s="181"/>
      <c r="E26" s="181"/>
      <c r="F26" s="181"/>
      <c r="G26" s="181"/>
      <c r="H26" s="181"/>
      <c r="I26" s="181"/>
      <c r="J26" s="181"/>
      <c r="K26" s="181"/>
      <c r="L26" s="181"/>
      <c r="M26" s="181"/>
      <c r="N26" s="181"/>
      <c r="O26" s="186">
        <f t="shared" si="0"/>
        <v>0</v>
      </c>
      <c r="P26" s="142"/>
      <c r="Q26" s="142"/>
      <c r="R26" s="134"/>
    </row>
    <row r="27" spans="1:18" ht="15" hidden="1">
      <c r="A27" s="153" t="s">
        <v>34</v>
      </c>
      <c r="B27" s="143" t="s">
        <v>35</v>
      </c>
      <c r="C27" s="181"/>
      <c r="D27" s="181"/>
      <c r="E27" s="181"/>
      <c r="F27" s="181"/>
      <c r="G27" s="181"/>
      <c r="H27" s="181"/>
      <c r="I27" s="181"/>
      <c r="J27" s="181"/>
      <c r="K27" s="181"/>
      <c r="L27" s="181"/>
      <c r="M27" s="181"/>
      <c r="N27" s="181"/>
      <c r="O27" s="186">
        <f t="shared" si="0"/>
        <v>0</v>
      </c>
      <c r="P27" s="142"/>
      <c r="Q27" s="142"/>
      <c r="R27" s="134"/>
    </row>
    <row r="28" spans="1:18" ht="15">
      <c r="A28" s="153" t="s">
        <v>36</v>
      </c>
      <c r="B28" s="143" t="s">
        <v>37</v>
      </c>
      <c r="C28" s="181"/>
      <c r="D28" s="181"/>
      <c r="E28" s="181">
        <v>144000</v>
      </c>
      <c r="F28" s="181"/>
      <c r="G28" s="181"/>
      <c r="H28" s="181"/>
      <c r="I28" s="181"/>
      <c r="J28" s="181"/>
      <c r="K28" s="181"/>
      <c r="L28" s="181"/>
      <c r="M28" s="181"/>
      <c r="N28" s="181">
        <v>1826268</v>
      </c>
      <c r="O28" s="186">
        <f t="shared" si="0"/>
        <v>1970268</v>
      </c>
      <c r="P28" s="142"/>
      <c r="Q28" s="142"/>
      <c r="R28" s="134"/>
    </row>
    <row r="29" spans="1:18" s="133" customFormat="1" ht="15">
      <c r="A29" s="155" t="s">
        <v>38</v>
      </c>
      <c r="B29" s="148" t="s">
        <v>39</v>
      </c>
      <c r="C29" s="150">
        <f>SUM(C28)</f>
        <v>0</v>
      </c>
      <c r="D29" s="150">
        <f aca="true" t="shared" si="3" ref="D29:N29">SUM(D28)</f>
        <v>0</v>
      </c>
      <c r="E29" s="150">
        <f t="shared" si="3"/>
        <v>144000</v>
      </c>
      <c r="F29" s="150">
        <f t="shared" si="3"/>
        <v>0</v>
      </c>
      <c r="G29" s="150">
        <f t="shared" si="3"/>
        <v>0</v>
      </c>
      <c r="H29" s="150">
        <f t="shared" si="3"/>
        <v>0</v>
      </c>
      <c r="I29" s="150">
        <f t="shared" si="3"/>
        <v>0</v>
      </c>
      <c r="J29" s="150">
        <f t="shared" si="3"/>
        <v>0</v>
      </c>
      <c r="K29" s="150">
        <f t="shared" si="3"/>
        <v>0</v>
      </c>
      <c r="L29" s="150">
        <f t="shared" si="3"/>
        <v>0</v>
      </c>
      <c r="M29" s="150">
        <f t="shared" si="3"/>
        <v>0</v>
      </c>
      <c r="N29" s="150">
        <f t="shared" si="3"/>
        <v>1826268</v>
      </c>
      <c r="O29" s="186">
        <f t="shared" si="0"/>
        <v>1970268</v>
      </c>
      <c r="P29" s="142"/>
      <c r="Q29" s="142"/>
      <c r="R29" s="134"/>
    </row>
    <row r="30" spans="1:18" ht="15" hidden="1">
      <c r="A30" s="156" t="s">
        <v>40</v>
      </c>
      <c r="B30" s="143" t="s">
        <v>41</v>
      </c>
      <c r="C30" s="181"/>
      <c r="D30" s="181"/>
      <c r="E30" s="181"/>
      <c r="F30" s="181"/>
      <c r="G30" s="181"/>
      <c r="H30" s="181"/>
      <c r="I30" s="181"/>
      <c r="J30" s="181"/>
      <c r="K30" s="181"/>
      <c r="L30" s="181"/>
      <c r="M30" s="181"/>
      <c r="N30" s="181"/>
      <c r="O30" s="186">
        <f t="shared" si="0"/>
        <v>0</v>
      </c>
      <c r="P30" s="142"/>
      <c r="Q30" s="142"/>
      <c r="R30" s="134"/>
    </row>
    <row r="31" spans="1:18" ht="15" hidden="1">
      <c r="A31" s="156" t="s">
        <v>42</v>
      </c>
      <c r="B31" s="143" t="s">
        <v>43</v>
      </c>
      <c r="C31" s="181"/>
      <c r="D31" s="181"/>
      <c r="E31" s="181"/>
      <c r="F31" s="181"/>
      <c r="G31" s="181"/>
      <c r="H31" s="181"/>
      <c r="I31" s="181"/>
      <c r="J31" s="181"/>
      <c r="K31" s="181"/>
      <c r="L31" s="181"/>
      <c r="M31" s="181"/>
      <c r="N31" s="181"/>
      <c r="O31" s="186">
        <f t="shared" si="0"/>
        <v>0</v>
      </c>
      <c r="P31" s="142"/>
      <c r="Q31" s="142"/>
      <c r="R31" s="134"/>
    </row>
    <row r="32" spans="1:18" ht="30" hidden="1">
      <c r="A32" s="156" t="s">
        <v>44</v>
      </c>
      <c r="B32" s="143" t="s">
        <v>45</v>
      </c>
      <c r="C32" s="181"/>
      <c r="D32" s="181"/>
      <c r="E32" s="181"/>
      <c r="F32" s="181"/>
      <c r="G32" s="181"/>
      <c r="H32" s="181"/>
      <c r="I32" s="181"/>
      <c r="J32" s="181"/>
      <c r="K32" s="181"/>
      <c r="L32" s="181"/>
      <c r="M32" s="181"/>
      <c r="N32" s="181"/>
      <c r="O32" s="186">
        <f t="shared" si="0"/>
        <v>0</v>
      </c>
      <c r="P32" s="142"/>
      <c r="Q32" s="142"/>
      <c r="R32" s="134"/>
    </row>
    <row r="33" spans="1:18" ht="30" hidden="1">
      <c r="A33" s="156" t="s">
        <v>46</v>
      </c>
      <c r="B33" s="143" t="s">
        <v>47</v>
      </c>
      <c r="C33" s="181"/>
      <c r="D33" s="181"/>
      <c r="E33" s="181"/>
      <c r="F33" s="181"/>
      <c r="G33" s="181"/>
      <c r="H33" s="181"/>
      <c r="I33" s="181"/>
      <c r="J33" s="181"/>
      <c r="K33" s="181"/>
      <c r="L33" s="181"/>
      <c r="M33" s="181"/>
      <c r="N33" s="181"/>
      <c r="O33" s="186">
        <f t="shared" si="0"/>
        <v>0</v>
      </c>
      <c r="P33" s="142"/>
      <c r="Q33" s="142"/>
      <c r="R33" s="134"/>
    </row>
    <row r="34" spans="1:18" ht="15">
      <c r="A34" s="156" t="s">
        <v>48</v>
      </c>
      <c r="B34" s="143" t="s">
        <v>49</v>
      </c>
      <c r="C34" s="181"/>
      <c r="D34" s="181"/>
      <c r="E34" s="181">
        <v>65000</v>
      </c>
      <c r="F34" s="181"/>
      <c r="G34" s="181"/>
      <c r="H34" s="181">
        <v>65000</v>
      </c>
      <c r="I34" s="181"/>
      <c r="J34" s="181"/>
      <c r="K34" s="181">
        <v>65000</v>
      </c>
      <c r="L34" s="181"/>
      <c r="M34" s="181"/>
      <c r="N34" s="181">
        <v>60770</v>
      </c>
      <c r="O34" s="186">
        <f t="shared" si="0"/>
        <v>255770</v>
      </c>
      <c r="P34" s="142"/>
      <c r="Q34" s="142"/>
      <c r="R34" s="134"/>
    </row>
    <row r="35" spans="1:18" ht="30" hidden="1">
      <c r="A35" s="156" t="s">
        <v>50</v>
      </c>
      <c r="B35" s="143" t="s">
        <v>51</v>
      </c>
      <c r="C35" s="181"/>
      <c r="D35" s="181"/>
      <c r="E35" s="181"/>
      <c r="F35" s="181"/>
      <c r="G35" s="181"/>
      <c r="H35" s="181"/>
      <c r="I35" s="181"/>
      <c r="J35" s="181"/>
      <c r="K35" s="181"/>
      <c r="L35" s="181"/>
      <c r="M35" s="181"/>
      <c r="N35" s="181"/>
      <c r="O35" s="186">
        <f t="shared" si="0"/>
        <v>0</v>
      </c>
      <c r="P35" s="142"/>
      <c r="Q35" s="142"/>
      <c r="R35" s="134"/>
    </row>
    <row r="36" spans="1:18" ht="30" hidden="1">
      <c r="A36" s="156" t="s">
        <v>52</v>
      </c>
      <c r="B36" s="143" t="s">
        <v>53</v>
      </c>
      <c r="C36" s="181"/>
      <c r="D36" s="181"/>
      <c r="E36" s="181"/>
      <c r="F36" s="181"/>
      <c r="G36" s="181"/>
      <c r="H36" s="181"/>
      <c r="I36" s="181"/>
      <c r="J36" s="181"/>
      <c r="K36" s="181"/>
      <c r="L36" s="181"/>
      <c r="M36" s="181"/>
      <c r="N36" s="181"/>
      <c r="O36" s="186">
        <f t="shared" si="0"/>
        <v>0</v>
      </c>
      <c r="P36" s="142"/>
      <c r="Q36" s="142"/>
      <c r="R36" s="134"/>
    </row>
    <row r="37" spans="1:18" ht="15" hidden="1">
      <c r="A37" s="156" t="s">
        <v>54</v>
      </c>
      <c r="B37" s="143" t="s">
        <v>55</v>
      </c>
      <c r="C37" s="181"/>
      <c r="D37" s="181"/>
      <c r="E37" s="181"/>
      <c r="F37" s="181"/>
      <c r="G37" s="181"/>
      <c r="H37" s="181"/>
      <c r="I37" s="181"/>
      <c r="J37" s="181"/>
      <c r="K37" s="181"/>
      <c r="L37" s="181"/>
      <c r="M37" s="181"/>
      <c r="N37" s="181"/>
      <c r="O37" s="186">
        <f t="shared" si="0"/>
        <v>0</v>
      </c>
      <c r="P37" s="142"/>
      <c r="Q37" s="142"/>
      <c r="R37" s="134"/>
    </row>
    <row r="38" spans="1:18" ht="15" hidden="1">
      <c r="A38" s="157" t="s">
        <v>56</v>
      </c>
      <c r="B38" s="143" t="s">
        <v>57</v>
      </c>
      <c r="C38" s="181"/>
      <c r="D38" s="181"/>
      <c r="E38" s="181"/>
      <c r="F38" s="181"/>
      <c r="G38" s="181"/>
      <c r="H38" s="181"/>
      <c r="I38" s="181"/>
      <c r="J38" s="181"/>
      <c r="K38" s="181"/>
      <c r="L38" s="181"/>
      <c r="M38" s="181"/>
      <c r="N38" s="181"/>
      <c r="O38" s="186">
        <f t="shared" si="0"/>
        <v>0</v>
      </c>
      <c r="P38" s="142"/>
      <c r="Q38" s="142"/>
      <c r="R38" s="134"/>
    </row>
    <row r="39" spans="1:18" ht="15">
      <c r="A39" s="156" t="s">
        <v>58</v>
      </c>
      <c r="B39" s="143" t="s">
        <v>59</v>
      </c>
      <c r="C39" s="181"/>
      <c r="D39" s="181"/>
      <c r="E39" s="181">
        <v>100000</v>
      </c>
      <c r="F39" s="181"/>
      <c r="G39" s="181"/>
      <c r="H39" s="181">
        <v>100000</v>
      </c>
      <c r="I39" s="181"/>
      <c r="J39" s="181"/>
      <c r="K39" s="181"/>
      <c r="L39" s="181"/>
      <c r="M39" s="181"/>
      <c r="N39" s="181">
        <v>50000</v>
      </c>
      <c r="O39" s="186">
        <f t="shared" si="0"/>
        <v>250000</v>
      </c>
      <c r="P39" s="142"/>
      <c r="Q39" s="142"/>
      <c r="R39" s="134"/>
    </row>
    <row r="40" spans="1:18" ht="15">
      <c r="A40" s="157" t="s">
        <v>60</v>
      </c>
      <c r="B40" s="143" t="s">
        <v>61</v>
      </c>
      <c r="C40" s="181"/>
      <c r="D40" s="181"/>
      <c r="E40" s="181">
        <v>5801000</v>
      </c>
      <c r="F40" s="181"/>
      <c r="G40" s="181"/>
      <c r="H40" s="181"/>
      <c r="I40" s="181"/>
      <c r="J40" s="181"/>
      <c r="K40" s="181"/>
      <c r="L40" s="181"/>
      <c r="M40" s="181"/>
      <c r="N40" s="181"/>
      <c r="O40" s="186">
        <f t="shared" si="0"/>
        <v>5801000</v>
      </c>
      <c r="P40" s="142"/>
      <c r="Q40" s="142"/>
      <c r="R40" s="134"/>
    </row>
    <row r="41" spans="1:18" ht="15" hidden="1">
      <c r="A41" s="157" t="s">
        <v>309</v>
      </c>
      <c r="B41" s="143" t="s">
        <v>61</v>
      </c>
      <c r="C41" s="181"/>
      <c r="D41" s="181"/>
      <c r="E41" s="181"/>
      <c r="F41" s="181"/>
      <c r="G41" s="181"/>
      <c r="H41" s="181"/>
      <c r="I41" s="181"/>
      <c r="J41" s="181"/>
      <c r="K41" s="181"/>
      <c r="L41" s="181"/>
      <c r="M41" s="181"/>
      <c r="N41" s="181"/>
      <c r="O41" s="186">
        <f t="shared" si="0"/>
        <v>0</v>
      </c>
      <c r="P41" s="142"/>
      <c r="Q41" s="142"/>
      <c r="R41" s="134"/>
    </row>
    <row r="42" spans="1:18" s="133" customFormat="1" ht="15">
      <c r="A42" s="155" t="s">
        <v>62</v>
      </c>
      <c r="B42" s="148" t="s">
        <v>63</v>
      </c>
      <c r="C42" s="150">
        <f>SUM(C34:C40)</f>
        <v>0</v>
      </c>
      <c r="D42" s="150">
        <f aca="true" t="shared" si="4" ref="D42:N42">SUM(D34:D40)</f>
        <v>0</v>
      </c>
      <c r="E42" s="150">
        <f t="shared" si="4"/>
        <v>5966000</v>
      </c>
      <c r="F42" s="150">
        <f t="shared" si="4"/>
        <v>0</v>
      </c>
      <c r="G42" s="150">
        <f t="shared" si="4"/>
        <v>0</v>
      </c>
      <c r="H42" s="150">
        <f t="shared" si="4"/>
        <v>165000</v>
      </c>
      <c r="I42" s="150">
        <f t="shared" si="4"/>
        <v>0</v>
      </c>
      <c r="J42" s="150">
        <f t="shared" si="4"/>
        <v>0</v>
      </c>
      <c r="K42" s="150">
        <f t="shared" si="4"/>
        <v>65000</v>
      </c>
      <c r="L42" s="150">
        <f t="shared" si="4"/>
        <v>0</v>
      </c>
      <c r="M42" s="150">
        <f t="shared" si="4"/>
        <v>0</v>
      </c>
      <c r="N42" s="150">
        <f t="shared" si="4"/>
        <v>110770</v>
      </c>
      <c r="O42" s="186">
        <f t="shared" si="0"/>
        <v>6306770</v>
      </c>
      <c r="P42" s="142"/>
      <c r="Q42" s="142"/>
      <c r="R42" s="134"/>
    </row>
    <row r="43" spans="1:18" s="160" customFormat="1" ht="15">
      <c r="A43" s="158" t="s">
        <v>64</v>
      </c>
      <c r="B43" s="159"/>
      <c r="C43" s="23">
        <f>SUM(C10+C11+C20+C29+C42)</f>
        <v>626231</v>
      </c>
      <c r="D43" s="23">
        <f aca="true" t="shared" si="5" ref="D43:N43">SUM(D10+D11+D20+D29+D42)</f>
        <v>626231</v>
      </c>
      <c r="E43" s="23">
        <f t="shared" si="5"/>
        <v>7313631</v>
      </c>
      <c r="F43" s="23">
        <f t="shared" si="5"/>
        <v>641131</v>
      </c>
      <c r="G43" s="23">
        <f t="shared" si="5"/>
        <v>1191131</v>
      </c>
      <c r="H43" s="23">
        <f t="shared" si="5"/>
        <v>1648631</v>
      </c>
      <c r="I43" s="23">
        <f t="shared" si="5"/>
        <v>641131</v>
      </c>
      <c r="J43" s="23">
        <f t="shared" si="5"/>
        <v>641131</v>
      </c>
      <c r="K43" s="23">
        <f t="shared" si="5"/>
        <v>1369631</v>
      </c>
      <c r="L43" s="23">
        <f t="shared" si="5"/>
        <v>641131</v>
      </c>
      <c r="M43" s="23">
        <f t="shared" si="5"/>
        <v>641131</v>
      </c>
      <c r="N43" s="23">
        <f t="shared" si="5"/>
        <v>3140659</v>
      </c>
      <c r="O43" s="186">
        <f t="shared" si="0"/>
        <v>19121800</v>
      </c>
      <c r="P43" s="142"/>
      <c r="Q43" s="142"/>
      <c r="R43" s="134"/>
    </row>
    <row r="44" spans="1:18" ht="15" hidden="1">
      <c r="A44" s="161" t="s">
        <v>310</v>
      </c>
      <c r="B44" s="162" t="s">
        <v>311</v>
      </c>
      <c r="C44" s="181"/>
      <c r="D44" s="181"/>
      <c r="E44" s="181"/>
      <c r="F44" s="181"/>
      <c r="G44" s="181"/>
      <c r="H44" s="181"/>
      <c r="I44" s="181"/>
      <c r="J44" s="181"/>
      <c r="K44" s="181"/>
      <c r="L44" s="181"/>
      <c r="M44" s="181"/>
      <c r="N44" s="181"/>
      <c r="O44" s="186">
        <f t="shared" si="0"/>
        <v>0</v>
      </c>
      <c r="P44" s="142"/>
      <c r="Q44" s="142"/>
      <c r="R44" s="134"/>
    </row>
    <row r="45" spans="1:18" ht="15" hidden="1">
      <c r="A45" s="163"/>
      <c r="B45" s="164"/>
      <c r="C45" s="181"/>
      <c r="D45" s="181"/>
      <c r="E45" s="181"/>
      <c r="F45" s="181"/>
      <c r="G45" s="181"/>
      <c r="H45" s="181"/>
      <c r="I45" s="181"/>
      <c r="J45" s="181"/>
      <c r="K45" s="181"/>
      <c r="L45" s="181"/>
      <c r="M45" s="181"/>
      <c r="N45" s="181"/>
      <c r="O45" s="186">
        <f t="shared" si="0"/>
        <v>0</v>
      </c>
      <c r="P45" s="142"/>
      <c r="Q45" s="142"/>
      <c r="R45" s="134"/>
    </row>
    <row r="46" spans="1:18" ht="15" hidden="1">
      <c r="A46" s="163"/>
      <c r="B46" s="164"/>
      <c r="C46" s="181"/>
      <c r="D46" s="181"/>
      <c r="E46" s="181"/>
      <c r="F46" s="181"/>
      <c r="G46" s="181"/>
      <c r="H46" s="181"/>
      <c r="I46" s="181"/>
      <c r="J46" s="181"/>
      <c r="K46" s="181"/>
      <c r="L46" s="181"/>
      <c r="M46" s="181"/>
      <c r="N46" s="181"/>
      <c r="O46" s="186">
        <f t="shared" si="0"/>
        <v>0</v>
      </c>
      <c r="P46" s="142"/>
      <c r="Q46" s="142"/>
      <c r="R46" s="134"/>
    </row>
    <row r="47" spans="1:18" ht="15" hidden="1">
      <c r="A47" s="135" t="s">
        <v>2</v>
      </c>
      <c r="B47" s="165" t="s">
        <v>3</v>
      </c>
      <c r="C47" s="186"/>
      <c r="D47" s="186"/>
      <c r="E47" s="186"/>
      <c r="F47" s="186"/>
      <c r="G47" s="186"/>
      <c r="H47" s="186"/>
      <c r="I47" s="186"/>
      <c r="J47" s="186"/>
      <c r="K47" s="186"/>
      <c r="L47" s="186"/>
      <c r="M47" s="186"/>
      <c r="N47" s="186"/>
      <c r="O47" s="186">
        <f t="shared" si="0"/>
        <v>0</v>
      </c>
      <c r="P47" s="142"/>
      <c r="Q47" s="142"/>
      <c r="R47" s="134"/>
    </row>
    <row r="48" spans="1:18" ht="15">
      <c r="A48" s="166" t="s">
        <v>65</v>
      </c>
      <c r="B48" s="143" t="s">
        <v>66</v>
      </c>
      <c r="C48" s="181"/>
      <c r="D48" s="181"/>
      <c r="E48" s="181">
        <v>116000</v>
      </c>
      <c r="F48" s="181"/>
      <c r="G48" s="181"/>
      <c r="H48" s="181">
        <v>116000</v>
      </c>
      <c r="I48" s="181"/>
      <c r="J48" s="181"/>
      <c r="K48" s="181"/>
      <c r="L48" s="181" t="s">
        <v>428</v>
      </c>
      <c r="M48" s="181"/>
      <c r="N48" s="181">
        <v>118000</v>
      </c>
      <c r="O48" s="186">
        <f t="shared" si="0"/>
        <v>350000</v>
      </c>
      <c r="P48" s="142"/>
      <c r="Q48" s="142"/>
      <c r="R48" s="134"/>
    </row>
    <row r="49" spans="1:18" ht="15" hidden="1">
      <c r="A49" s="166" t="s">
        <v>312</v>
      </c>
      <c r="B49" s="143" t="s">
        <v>313</v>
      </c>
      <c r="C49" s="181"/>
      <c r="D49" s="181"/>
      <c r="E49" s="181"/>
      <c r="F49" s="181"/>
      <c r="G49" s="181"/>
      <c r="H49" s="181"/>
      <c r="I49" s="181"/>
      <c r="J49" s="181"/>
      <c r="K49" s="181"/>
      <c r="L49" s="181"/>
      <c r="M49" s="181"/>
      <c r="N49" s="181"/>
      <c r="O49" s="186">
        <f t="shared" si="0"/>
        <v>0</v>
      </c>
      <c r="P49" s="142"/>
      <c r="Q49" s="142"/>
      <c r="R49" s="134"/>
    </row>
    <row r="50" spans="1:18" ht="15" hidden="1">
      <c r="A50" s="166" t="s">
        <v>314</v>
      </c>
      <c r="B50" s="143" t="s">
        <v>268</v>
      </c>
      <c r="C50" s="181"/>
      <c r="D50" s="181"/>
      <c r="E50" s="181"/>
      <c r="F50" s="181"/>
      <c r="G50" s="181"/>
      <c r="H50" s="181"/>
      <c r="I50" s="181"/>
      <c r="J50" s="181"/>
      <c r="K50" s="181"/>
      <c r="L50" s="181"/>
      <c r="M50" s="181"/>
      <c r="N50" s="181"/>
      <c r="O50" s="186">
        <f t="shared" si="0"/>
        <v>0</v>
      </c>
      <c r="P50" s="142"/>
      <c r="Q50" s="142"/>
      <c r="R50" s="134"/>
    </row>
    <row r="51" spans="1:18" ht="15" hidden="1">
      <c r="A51" s="167" t="s">
        <v>315</v>
      </c>
      <c r="B51" s="143" t="s">
        <v>316</v>
      </c>
      <c r="C51" s="181"/>
      <c r="D51" s="181"/>
      <c r="E51" s="181"/>
      <c r="F51" s="181"/>
      <c r="G51" s="181"/>
      <c r="H51" s="181"/>
      <c r="I51" s="181"/>
      <c r="J51" s="181"/>
      <c r="K51" s="181"/>
      <c r="L51" s="181"/>
      <c r="M51" s="181"/>
      <c r="N51" s="181"/>
      <c r="O51" s="186">
        <f t="shared" si="0"/>
        <v>0</v>
      </c>
      <c r="P51" s="142"/>
      <c r="Q51" s="142"/>
      <c r="R51" s="134"/>
    </row>
    <row r="52" spans="1:18" ht="15" hidden="1">
      <c r="A52" s="167" t="s">
        <v>317</v>
      </c>
      <c r="B52" s="143" t="s">
        <v>318</v>
      </c>
      <c r="C52" s="181"/>
      <c r="D52" s="181"/>
      <c r="E52" s="181"/>
      <c r="F52" s="181"/>
      <c r="G52" s="181"/>
      <c r="H52" s="181"/>
      <c r="I52" s="181"/>
      <c r="J52" s="181"/>
      <c r="K52" s="181"/>
      <c r="L52" s="181"/>
      <c r="M52" s="181"/>
      <c r="N52" s="181"/>
      <c r="O52" s="186">
        <f t="shared" si="0"/>
        <v>0</v>
      </c>
      <c r="P52" s="142"/>
      <c r="Q52" s="142"/>
      <c r="R52" s="134"/>
    </row>
    <row r="53" spans="1:18" ht="15">
      <c r="A53" s="167" t="s">
        <v>314</v>
      </c>
      <c r="B53" s="143" t="s">
        <v>68</v>
      </c>
      <c r="C53" s="181"/>
      <c r="D53" s="181"/>
      <c r="E53" s="181"/>
      <c r="F53" s="181"/>
      <c r="G53" s="181">
        <v>250000</v>
      </c>
      <c r="H53" s="181"/>
      <c r="I53" s="181"/>
      <c r="J53" s="181"/>
      <c r="K53" s="181"/>
      <c r="L53" s="181"/>
      <c r="M53" s="181"/>
      <c r="N53" s="181"/>
      <c r="O53" s="186">
        <f t="shared" si="0"/>
        <v>250000</v>
      </c>
      <c r="P53" s="142"/>
      <c r="Q53" s="142"/>
      <c r="R53" s="134"/>
    </row>
    <row r="54" spans="1:18" ht="15">
      <c r="A54" s="167" t="s">
        <v>69</v>
      </c>
      <c r="B54" s="143" t="s">
        <v>70</v>
      </c>
      <c r="C54" s="181"/>
      <c r="D54" s="181"/>
      <c r="E54" s="181">
        <v>31320</v>
      </c>
      <c r="F54" s="181"/>
      <c r="G54" s="181">
        <v>67500</v>
      </c>
      <c r="H54" s="181">
        <v>31320</v>
      </c>
      <c r="I54" s="181"/>
      <c r="J54" s="181"/>
      <c r="K54" s="181"/>
      <c r="L54" s="181"/>
      <c r="M54" s="181"/>
      <c r="N54" s="181">
        <v>31860</v>
      </c>
      <c r="O54" s="186">
        <f t="shared" si="0"/>
        <v>162000</v>
      </c>
      <c r="P54" s="142"/>
      <c r="Q54" s="142"/>
      <c r="R54" s="134"/>
    </row>
    <row r="55" spans="1:18" s="133" customFormat="1" ht="15">
      <c r="A55" s="168" t="s">
        <v>71</v>
      </c>
      <c r="B55" s="148" t="s">
        <v>72</v>
      </c>
      <c r="C55" s="150">
        <f>SUM(C48:C54)</f>
        <v>0</v>
      </c>
      <c r="D55" s="150">
        <f aca="true" t="shared" si="6" ref="D55:N55">SUM(D48:D54)</f>
        <v>0</v>
      </c>
      <c r="E55" s="150">
        <f t="shared" si="6"/>
        <v>147320</v>
      </c>
      <c r="F55" s="150">
        <f t="shared" si="6"/>
        <v>0</v>
      </c>
      <c r="G55" s="150">
        <f t="shared" si="6"/>
        <v>317500</v>
      </c>
      <c r="H55" s="150">
        <f t="shared" si="6"/>
        <v>147320</v>
      </c>
      <c r="I55" s="150">
        <f t="shared" si="6"/>
        <v>0</v>
      </c>
      <c r="J55" s="150">
        <f t="shared" si="6"/>
        <v>0</v>
      </c>
      <c r="K55" s="150">
        <f t="shared" si="6"/>
        <v>0</v>
      </c>
      <c r="L55" s="150">
        <f t="shared" si="6"/>
        <v>0</v>
      </c>
      <c r="M55" s="150">
        <f t="shared" si="6"/>
        <v>0</v>
      </c>
      <c r="N55" s="150">
        <f t="shared" si="6"/>
        <v>149860</v>
      </c>
      <c r="O55" s="186">
        <f t="shared" si="0"/>
        <v>762000</v>
      </c>
      <c r="P55" s="142"/>
      <c r="Q55" s="142"/>
      <c r="R55" s="134"/>
    </row>
    <row r="56" spans="1:18" ht="15" hidden="1">
      <c r="A56" s="153" t="s">
        <v>73</v>
      </c>
      <c r="B56" s="143" t="s">
        <v>74</v>
      </c>
      <c r="C56" s="181"/>
      <c r="D56" s="181"/>
      <c r="E56" s="181"/>
      <c r="F56" s="181"/>
      <c r="G56" s="181"/>
      <c r="H56" s="181"/>
      <c r="I56" s="181"/>
      <c r="J56" s="181"/>
      <c r="K56" s="181"/>
      <c r="L56" s="181"/>
      <c r="M56" s="181"/>
      <c r="N56" s="181"/>
      <c r="O56" s="186">
        <f t="shared" si="0"/>
        <v>0</v>
      </c>
      <c r="P56" s="142"/>
      <c r="Q56" s="142"/>
      <c r="R56" s="134"/>
    </row>
    <row r="57" spans="1:18" ht="15" hidden="1">
      <c r="A57" s="153" t="s">
        <v>319</v>
      </c>
      <c r="B57" s="143" t="s">
        <v>320</v>
      </c>
      <c r="C57" s="181"/>
      <c r="D57" s="181"/>
      <c r="E57" s="181"/>
      <c r="F57" s="181"/>
      <c r="G57" s="181"/>
      <c r="H57" s="181"/>
      <c r="I57" s="181"/>
      <c r="J57" s="181"/>
      <c r="K57" s="181"/>
      <c r="L57" s="181"/>
      <c r="M57" s="181"/>
      <c r="N57" s="181"/>
      <c r="O57" s="186">
        <f t="shared" si="0"/>
        <v>0</v>
      </c>
      <c r="P57" s="142"/>
      <c r="Q57" s="142"/>
      <c r="R57" s="134"/>
    </row>
    <row r="58" spans="1:18" ht="15">
      <c r="A58" s="153" t="s">
        <v>321</v>
      </c>
      <c r="B58" s="143" t="s">
        <v>74</v>
      </c>
      <c r="C58" s="181"/>
      <c r="D58" s="181"/>
      <c r="E58" s="181"/>
      <c r="F58" s="181"/>
      <c r="G58" s="187"/>
      <c r="H58" s="181"/>
      <c r="I58" s="181">
        <v>10521340</v>
      </c>
      <c r="J58" s="181"/>
      <c r="K58" s="181"/>
      <c r="L58" s="181"/>
      <c r="M58" s="181"/>
      <c r="N58" s="181"/>
      <c r="O58" s="186">
        <f t="shared" si="0"/>
        <v>10521340</v>
      </c>
      <c r="P58" s="142"/>
      <c r="Q58" s="142"/>
      <c r="R58" s="134"/>
    </row>
    <row r="59" spans="1:18" ht="15">
      <c r="A59" s="153" t="s">
        <v>75</v>
      </c>
      <c r="B59" s="143" t="s">
        <v>76</v>
      </c>
      <c r="C59" s="181"/>
      <c r="D59" s="181"/>
      <c r="E59" s="181"/>
      <c r="F59" s="181"/>
      <c r="G59" s="187"/>
      <c r="H59" s="181"/>
      <c r="I59" s="181">
        <v>2840768</v>
      </c>
      <c r="J59" s="181"/>
      <c r="K59" s="181"/>
      <c r="L59" s="181"/>
      <c r="M59" s="181"/>
      <c r="N59" s="181"/>
      <c r="O59" s="186">
        <f t="shared" si="0"/>
        <v>2840768</v>
      </c>
      <c r="P59" s="142"/>
      <c r="Q59" s="142"/>
      <c r="R59" s="134"/>
    </row>
    <row r="60" spans="1:18" s="133" customFormat="1" ht="15">
      <c r="A60" s="155" t="s">
        <v>77</v>
      </c>
      <c r="B60" s="148" t="s">
        <v>78</v>
      </c>
      <c r="C60" s="150">
        <f>SUM(C58:C59)</f>
        <v>0</v>
      </c>
      <c r="D60" s="150">
        <f aca="true" t="shared" si="7" ref="D60:N60">SUM(D58:D59)</f>
        <v>0</v>
      </c>
      <c r="E60" s="150">
        <f t="shared" si="7"/>
        <v>0</v>
      </c>
      <c r="F60" s="150">
        <f t="shared" si="7"/>
        <v>0</v>
      </c>
      <c r="G60" s="150">
        <f t="shared" si="7"/>
        <v>0</v>
      </c>
      <c r="H60" s="150">
        <f t="shared" si="7"/>
        <v>0</v>
      </c>
      <c r="I60" s="150">
        <f t="shared" si="7"/>
        <v>13362108</v>
      </c>
      <c r="J60" s="150">
        <f t="shared" si="7"/>
        <v>0</v>
      </c>
      <c r="K60" s="150">
        <f t="shared" si="7"/>
        <v>0</v>
      </c>
      <c r="L60" s="150">
        <f t="shared" si="7"/>
        <v>0</v>
      </c>
      <c r="M60" s="150">
        <f t="shared" si="7"/>
        <v>0</v>
      </c>
      <c r="N60" s="150">
        <f t="shared" si="7"/>
        <v>0</v>
      </c>
      <c r="O60" s="186">
        <f t="shared" si="0"/>
        <v>13362108</v>
      </c>
      <c r="P60" s="142"/>
      <c r="Q60" s="142"/>
      <c r="R60" s="134"/>
    </row>
    <row r="61" spans="1:18" ht="20.25" customHeight="1" hidden="1">
      <c r="A61" s="153" t="s">
        <v>322</v>
      </c>
      <c r="B61" s="143" t="s">
        <v>323</v>
      </c>
      <c r="C61" s="181"/>
      <c r="D61" s="181"/>
      <c r="E61" s="181"/>
      <c r="F61" s="181"/>
      <c r="G61" s="181"/>
      <c r="H61" s="181"/>
      <c r="I61" s="181"/>
      <c r="J61" s="181"/>
      <c r="K61" s="181"/>
      <c r="L61" s="181"/>
      <c r="M61" s="181"/>
      <c r="N61" s="181"/>
      <c r="O61" s="186">
        <f t="shared" si="0"/>
        <v>0</v>
      </c>
      <c r="P61" s="142"/>
      <c r="Q61" s="142"/>
      <c r="R61" s="134"/>
    </row>
    <row r="62" spans="1:18" ht="18.75" customHeight="1" hidden="1">
      <c r="A62" s="153" t="s">
        <v>324</v>
      </c>
      <c r="B62" s="143" t="s">
        <v>325</v>
      </c>
      <c r="C62" s="181"/>
      <c r="D62" s="181"/>
      <c r="E62" s="181"/>
      <c r="F62" s="181"/>
      <c r="G62" s="181"/>
      <c r="H62" s="181"/>
      <c r="I62" s="181"/>
      <c r="J62" s="181"/>
      <c r="K62" s="181"/>
      <c r="L62" s="181"/>
      <c r="M62" s="181"/>
      <c r="N62" s="181"/>
      <c r="O62" s="186">
        <f t="shared" si="0"/>
        <v>0</v>
      </c>
      <c r="P62" s="142"/>
      <c r="Q62" s="142"/>
      <c r="R62" s="134"/>
    </row>
    <row r="63" spans="1:18" ht="21.75" customHeight="1" hidden="1">
      <c r="A63" s="153" t="s">
        <v>326</v>
      </c>
      <c r="B63" s="143" t="s">
        <v>327</v>
      </c>
      <c r="C63" s="181"/>
      <c r="D63" s="181"/>
      <c r="E63" s="181"/>
      <c r="F63" s="181"/>
      <c r="G63" s="181"/>
      <c r="H63" s="181"/>
      <c r="I63" s="181"/>
      <c r="J63" s="181"/>
      <c r="K63" s="181"/>
      <c r="L63" s="181"/>
      <c r="M63" s="181"/>
      <c r="N63" s="181"/>
      <c r="O63" s="186">
        <f t="shared" si="0"/>
        <v>0</v>
      </c>
      <c r="P63" s="142"/>
      <c r="Q63" s="142"/>
      <c r="R63" s="134"/>
    </row>
    <row r="64" spans="1:18" ht="15" hidden="1">
      <c r="A64" s="153" t="s">
        <v>328</v>
      </c>
      <c r="B64" s="143" t="s">
        <v>329</v>
      </c>
      <c r="C64" s="181"/>
      <c r="D64" s="181"/>
      <c r="E64" s="181"/>
      <c r="F64" s="181"/>
      <c r="G64" s="181"/>
      <c r="H64" s="181"/>
      <c r="I64" s="181"/>
      <c r="J64" s="181"/>
      <c r="K64" s="181"/>
      <c r="L64" s="181"/>
      <c r="M64" s="181"/>
      <c r="N64" s="181"/>
      <c r="O64" s="186">
        <f t="shared" si="0"/>
        <v>0</v>
      </c>
      <c r="P64" s="142"/>
      <c r="Q64" s="142"/>
      <c r="R64" s="134"/>
    </row>
    <row r="65" spans="1:18" ht="30" hidden="1">
      <c r="A65" s="153" t="s">
        <v>330</v>
      </c>
      <c r="B65" s="143" t="s">
        <v>331</v>
      </c>
      <c r="C65" s="181"/>
      <c r="D65" s="181"/>
      <c r="E65" s="181"/>
      <c r="F65" s="181"/>
      <c r="G65" s="181"/>
      <c r="H65" s="181"/>
      <c r="I65" s="181"/>
      <c r="J65" s="181"/>
      <c r="K65" s="181"/>
      <c r="L65" s="181"/>
      <c r="M65" s="181"/>
      <c r="N65" s="181"/>
      <c r="O65" s="186">
        <f t="shared" si="0"/>
        <v>0</v>
      </c>
      <c r="P65" s="142"/>
      <c r="Q65" s="142"/>
      <c r="R65" s="134"/>
    </row>
    <row r="66" spans="1:18" ht="30" hidden="1">
      <c r="A66" s="153" t="s">
        <v>332</v>
      </c>
      <c r="B66" s="143" t="s">
        <v>333</v>
      </c>
      <c r="C66" s="181"/>
      <c r="D66" s="181"/>
      <c r="E66" s="181"/>
      <c r="F66" s="181"/>
      <c r="G66" s="181"/>
      <c r="H66" s="181"/>
      <c r="I66" s="181"/>
      <c r="J66" s="181"/>
      <c r="K66" s="181"/>
      <c r="L66" s="181"/>
      <c r="M66" s="181"/>
      <c r="N66" s="181"/>
      <c r="O66" s="186">
        <f t="shared" si="0"/>
        <v>0</v>
      </c>
      <c r="P66" s="142"/>
      <c r="Q66" s="142"/>
      <c r="R66" s="134"/>
    </row>
    <row r="67" spans="1:18" s="160" customFormat="1" ht="15">
      <c r="A67" s="158" t="s">
        <v>79</v>
      </c>
      <c r="B67" s="159"/>
      <c r="C67" s="23">
        <f>SUM(C55+C60)</f>
        <v>0</v>
      </c>
      <c r="D67" s="23">
        <f aca="true" t="shared" si="8" ref="D67:N67">SUM(D55+D60)</f>
        <v>0</v>
      </c>
      <c r="E67" s="23">
        <f t="shared" si="8"/>
        <v>147320</v>
      </c>
      <c r="F67" s="23">
        <f t="shared" si="8"/>
        <v>0</v>
      </c>
      <c r="G67" s="23">
        <f t="shared" si="8"/>
        <v>317500</v>
      </c>
      <c r="H67" s="23">
        <f t="shared" si="8"/>
        <v>147320</v>
      </c>
      <c r="I67" s="23">
        <f t="shared" si="8"/>
        <v>13362108</v>
      </c>
      <c r="J67" s="23">
        <f t="shared" si="8"/>
        <v>0</v>
      </c>
      <c r="K67" s="23">
        <f t="shared" si="8"/>
        <v>0</v>
      </c>
      <c r="L67" s="23">
        <f t="shared" si="8"/>
        <v>0</v>
      </c>
      <c r="M67" s="23">
        <f t="shared" si="8"/>
        <v>0</v>
      </c>
      <c r="N67" s="23">
        <f t="shared" si="8"/>
        <v>149860</v>
      </c>
      <c r="O67" s="186">
        <f t="shared" si="0"/>
        <v>14124108</v>
      </c>
      <c r="P67" s="142"/>
      <c r="Q67" s="142"/>
      <c r="R67" s="134"/>
    </row>
    <row r="68" spans="1:18" s="170" customFormat="1" ht="15">
      <c r="A68" s="26" t="s">
        <v>334</v>
      </c>
      <c r="B68" s="169" t="s">
        <v>335</v>
      </c>
      <c r="C68" s="14">
        <f>SUM(C43+C67)</f>
        <v>626231</v>
      </c>
      <c r="D68" s="14">
        <f aca="true" t="shared" si="9" ref="D68:N68">SUM(D43+D67)</f>
        <v>626231</v>
      </c>
      <c r="E68" s="14">
        <f t="shared" si="9"/>
        <v>7460951</v>
      </c>
      <c r="F68" s="14">
        <f t="shared" si="9"/>
        <v>641131</v>
      </c>
      <c r="G68" s="14">
        <f t="shared" si="9"/>
        <v>1508631</v>
      </c>
      <c r="H68" s="14">
        <f t="shared" si="9"/>
        <v>1795951</v>
      </c>
      <c r="I68" s="14">
        <f t="shared" si="9"/>
        <v>14003239</v>
      </c>
      <c r="J68" s="14">
        <f t="shared" si="9"/>
        <v>641131</v>
      </c>
      <c r="K68" s="14">
        <f t="shared" si="9"/>
        <v>1369631</v>
      </c>
      <c r="L68" s="14">
        <f t="shared" si="9"/>
        <v>641131</v>
      </c>
      <c r="M68" s="14">
        <f t="shared" si="9"/>
        <v>641131</v>
      </c>
      <c r="N68" s="14">
        <f t="shared" si="9"/>
        <v>3290519</v>
      </c>
      <c r="O68" s="186">
        <f t="shared" si="0"/>
        <v>33245908</v>
      </c>
      <c r="P68" s="142"/>
      <c r="Q68" s="142"/>
      <c r="R68" s="134"/>
    </row>
    <row r="69" spans="1:18" s="2" customFormat="1" ht="15" hidden="1">
      <c r="A69" s="171" t="s">
        <v>336</v>
      </c>
      <c r="B69" s="172" t="s">
        <v>337</v>
      </c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86">
        <f t="shared" si="0"/>
        <v>0</v>
      </c>
      <c r="P69" s="142"/>
      <c r="Q69" s="142"/>
      <c r="R69" s="134"/>
    </row>
    <row r="70" spans="1:18" s="2" customFormat="1" ht="15" hidden="1">
      <c r="A70" s="171" t="s">
        <v>338</v>
      </c>
      <c r="B70" s="172" t="s">
        <v>339</v>
      </c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86">
        <f t="shared" si="0"/>
        <v>0</v>
      </c>
      <c r="P70" s="142"/>
      <c r="Q70" s="142"/>
      <c r="R70" s="134"/>
    </row>
    <row r="71" spans="1:18" s="2" customFormat="1" ht="15" hidden="1">
      <c r="A71" s="173" t="s">
        <v>340</v>
      </c>
      <c r="B71" s="172" t="s">
        <v>341</v>
      </c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86">
        <f t="shared" si="0"/>
        <v>0</v>
      </c>
      <c r="P71" s="142"/>
      <c r="Q71" s="142"/>
      <c r="R71" s="134"/>
    </row>
    <row r="72" spans="1:18" s="2" customFormat="1" ht="15" hidden="1">
      <c r="A72" s="173" t="s">
        <v>342</v>
      </c>
      <c r="B72" s="172" t="s">
        <v>343</v>
      </c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86">
        <f aca="true" t="shared" si="10" ref="O72:O89">SUM(C72:N72)</f>
        <v>0</v>
      </c>
      <c r="P72" s="142"/>
      <c r="Q72" s="142"/>
      <c r="R72" s="134"/>
    </row>
    <row r="73" spans="1:18" s="2" customFormat="1" ht="15" hidden="1">
      <c r="A73" s="171" t="s">
        <v>344</v>
      </c>
      <c r="B73" s="172" t="s">
        <v>345</v>
      </c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86">
        <f t="shared" si="10"/>
        <v>0</v>
      </c>
      <c r="P73" s="142"/>
      <c r="Q73" s="142"/>
      <c r="R73" s="134"/>
    </row>
    <row r="74" spans="1:18" s="2" customFormat="1" ht="15" hidden="1">
      <c r="A74" s="171" t="s">
        <v>346</v>
      </c>
      <c r="B74" s="172" t="s">
        <v>347</v>
      </c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86">
        <f t="shared" si="10"/>
        <v>0</v>
      </c>
      <c r="P74" s="142"/>
      <c r="Q74" s="142"/>
      <c r="R74" s="134"/>
    </row>
    <row r="75" spans="1:18" s="2" customFormat="1" ht="15" hidden="1">
      <c r="A75" s="174" t="s">
        <v>348</v>
      </c>
      <c r="B75" s="175" t="s">
        <v>349</v>
      </c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86">
        <f t="shared" si="10"/>
        <v>0</v>
      </c>
      <c r="P75" s="142"/>
      <c r="Q75" s="142"/>
      <c r="R75" s="134"/>
    </row>
    <row r="76" spans="1:18" s="2" customFormat="1" ht="15" hidden="1">
      <c r="A76" s="173" t="s">
        <v>350</v>
      </c>
      <c r="B76" s="172" t="s">
        <v>351</v>
      </c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86">
        <f t="shared" si="10"/>
        <v>0</v>
      </c>
      <c r="P76" s="142"/>
      <c r="Q76" s="142"/>
      <c r="R76" s="134"/>
    </row>
    <row r="77" spans="1:18" s="2" customFormat="1" ht="15" hidden="1">
      <c r="A77" s="173" t="s">
        <v>253</v>
      </c>
      <c r="B77" s="172" t="s">
        <v>263</v>
      </c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86">
        <f t="shared" si="10"/>
        <v>0</v>
      </c>
      <c r="P77" s="142"/>
      <c r="Q77" s="142"/>
      <c r="R77" s="134"/>
    </row>
    <row r="78" spans="1:18" s="2" customFormat="1" ht="15" hidden="1">
      <c r="A78" s="174" t="s">
        <v>352</v>
      </c>
      <c r="B78" s="175" t="s">
        <v>353</v>
      </c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86">
        <f t="shared" si="10"/>
        <v>0</v>
      </c>
      <c r="P78" s="142"/>
      <c r="Q78" s="142"/>
      <c r="R78" s="134"/>
    </row>
    <row r="79" spans="1:18" s="2" customFormat="1" ht="15" hidden="1">
      <c r="A79" s="173" t="s">
        <v>354</v>
      </c>
      <c r="B79" s="172" t="s">
        <v>355</v>
      </c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86">
        <f t="shared" si="10"/>
        <v>0</v>
      </c>
      <c r="P79" s="142"/>
      <c r="Q79" s="142"/>
      <c r="R79" s="134"/>
    </row>
    <row r="80" spans="1:18" s="2" customFormat="1" ht="15" hidden="1">
      <c r="A80" s="173" t="s">
        <v>356</v>
      </c>
      <c r="B80" s="172" t="s">
        <v>357</v>
      </c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86">
        <f t="shared" si="10"/>
        <v>0</v>
      </c>
      <c r="P80" s="142"/>
      <c r="Q80" s="142"/>
      <c r="R80" s="134"/>
    </row>
    <row r="81" spans="1:18" s="2" customFormat="1" ht="15" hidden="1">
      <c r="A81" s="173" t="s">
        <v>358</v>
      </c>
      <c r="B81" s="172" t="s">
        <v>359</v>
      </c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86">
        <f t="shared" si="10"/>
        <v>0</v>
      </c>
      <c r="P81" s="142"/>
      <c r="Q81" s="142"/>
      <c r="R81" s="134"/>
    </row>
    <row r="82" spans="1:18" s="2" customFormat="1" ht="15" hidden="1">
      <c r="A82" s="174" t="s">
        <v>360</v>
      </c>
      <c r="B82" s="175" t="s">
        <v>361</v>
      </c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86">
        <f t="shared" si="10"/>
        <v>0</v>
      </c>
      <c r="P82" s="142"/>
      <c r="Q82" s="142"/>
      <c r="R82" s="134"/>
    </row>
    <row r="83" spans="1:18" s="2" customFormat="1" ht="15" hidden="1">
      <c r="A83" s="173" t="s">
        <v>362</v>
      </c>
      <c r="B83" s="172" t="s">
        <v>363</v>
      </c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86">
        <f t="shared" si="10"/>
        <v>0</v>
      </c>
      <c r="P83" s="142"/>
      <c r="Q83" s="142"/>
      <c r="R83" s="134"/>
    </row>
    <row r="84" spans="1:18" s="2" customFormat="1" ht="15" hidden="1">
      <c r="A84" s="171" t="s">
        <v>364</v>
      </c>
      <c r="B84" s="172" t="s">
        <v>365</v>
      </c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86">
        <f t="shared" si="10"/>
        <v>0</v>
      </c>
      <c r="P84" s="142"/>
      <c r="Q84" s="142"/>
      <c r="R84" s="134"/>
    </row>
    <row r="85" spans="1:18" s="2" customFormat="1" ht="15" hidden="1">
      <c r="A85" s="173" t="s">
        <v>366</v>
      </c>
      <c r="B85" s="172" t="s">
        <v>367</v>
      </c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86">
        <f t="shared" si="10"/>
        <v>0</v>
      </c>
      <c r="P85" s="142"/>
      <c r="Q85" s="142"/>
      <c r="R85" s="134"/>
    </row>
    <row r="86" spans="1:18" s="2" customFormat="1" ht="15" hidden="1">
      <c r="A86" s="173" t="s">
        <v>368</v>
      </c>
      <c r="B86" s="172" t="s">
        <v>369</v>
      </c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86">
        <f t="shared" si="10"/>
        <v>0</v>
      </c>
      <c r="P86" s="142"/>
      <c r="Q86" s="142"/>
      <c r="R86" s="134"/>
    </row>
    <row r="87" spans="1:18" s="2" customFormat="1" ht="15" hidden="1">
      <c r="A87" s="174" t="s">
        <v>370</v>
      </c>
      <c r="B87" s="175" t="s">
        <v>371</v>
      </c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86">
        <f t="shared" si="10"/>
        <v>0</v>
      </c>
      <c r="P87" s="142"/>
      <c r="Q87" s="142"/>
      <c r="R87" s="134"/>
    </row>
    <row r="88" spans="1:18" s="2" customFormat="1" ht="15" hidden="1">
      <c r="A88" s="171" t="s">
        <v>372</v>
      </c>
      <c r="B88" s="172" t="s">
        <v>373</v>
      </c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86">
        <f t="shared" si="10"/>
        <v>0</v>
      </c>
      <c r="P88" s="142"/>
      <c r="Q88" s="142"/>
      <c r="R88" s="134"/>
    </row>
    <row r="89" spans="1:18" s="170" customFormat="1" ht="15">
      <c r="A89" s="174" t="s">
        <v>82</v>
      </c>
      <c r="B89" s="175" t="s">
        <v>83</v>
      </c>
      <c r="C89" s="14">
        <v>532581</v>
      </c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86">
        <f t="shared" si="10"/>
        <v>532581</v>
      </c>
      <c r="P89" s="142"/>
      <c r="Q89" s="142"/>
      <c r="R89" s="134"/>
    </row>
    <row r="90" spans="1:18" s="170" customFormat="1" ht="15">
      <c r="A90" s="176" t="s">
        <v>84</v>
      </c>
      <c r="B90" s="177"/>
      <c r="C90" s="14">
        <f>SUM(C68:C89)</f>
        <v>1158812</v>
      </c>
      <c r="D90" s="14">
        <f aca="true" t="shared" si="11" ref="D90:N90">SUM(D68:D89)</f>
        <v>626231</v>
      </c>
      <c r="E90" s="14">
        <f t="shared" si="11"/>
        <v>7460951</v>
      </c>
      <c r="F90" s="14">
        <f t="shared" si="11"/>
        <v>641131</v>
      </c>
      <c r="G90" s="14">
        <f t="shared" si="11"/>
        <v>1508631</v>
      </c>
      <c r="H90" s="14">
        <f t="shared" si="11"/>
        <v>1795951</v>
      </c>
      <c r="I90" s="14">
        <f t="shared" si="11"/>
        <v>14003239</v>
      </c>
      <c r="J90" s="14">
        <f t="shared" si="11"/>
        <v>641131</v>
      </c>
      <c r="K90" s="14">
        <f t="shared" si="11"/>
        <v>1369631</v>
      </c>
      <c r="L90" s="14">
        <f t="shared" si="11"/>
        <v>641131</v>
      </c>
      <c r="M90" s="14">
        <f t="shared" si="11"/>
        <v>641131</v>
      </c>
      <c r="N90" s="14">
        <f t="shared" si="11"/>
        <v>3290519</v>
      </c>
      <c r="O90" s="141">
        <f>SUM(C90:N90)</f>
        <v>33778489</v>
      </c>
      <c r="P90" s="142"/>
      <c r="Q90" s="142"/>
      <c r="R90" s="134"/>
    </row>
    <row r="91" spans="1:18" s="170" customFormat="1" ht="14.25">
      <c r="A91" s="178"/>
      <c r="B91" s="178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179"/>
      <c r="P91" s="178"/>
      <c r="Q91" s="178"/>
      <c r="R91" s="180"/>
    </row>
    <row r="92" spans="1:18" s="170" customFormat="1" ht="14.25">
      <c r="A92" s="178"/>
      <c r="B92" s="178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179"/>
      <c r="P92" s="178"/>
      <c r="Q92" s="178"/>
      <c r="R92" s="180"/>
    </row>
    <row r="93" spans="1:18" s="170" customFormat="1" ht="14.25">
      <c r="A93" s="178"/>
      <c r="B93" s="178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179"/>
      <c r="P93" s="178"/>
      <c r="Q93" s="178"/>
      <c r="R93" s="180"/>
    </row>
    <row r="94" spans="1:18" s="170" customFormat="1" ht="15">
      <c r="A94" s="210"/>
      <c r="B94" s="211"/>
      <c r="C94" s="211"/>
      <c r="D94" s="211"/>
      <c r="E94" s="211"/>
      <c r="F94" s="211"/>
      <c r="G94" s="211"/>
      <c r="H94" s="211"/>
      <c r="I94" s="211"/>
      <c r="J94" s="211"/>
      <c r="K94" s="211"/>
      <c r="L94" s="211"/>
      <c r="M94" s="211"/>
      <c r="N94" s="211"/>
      <c r="O94" s="211"/>
      <c r="P94" s="178"/>
      <c r="Q94" s="178"/>
      <c r="R94" s="180"/>
    </row>
    <row r="95" spans="1:18" s="170" customFormat="1" ht="14.25">
      <c r="A95" s="178"/>
      <c r="B95" s="178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179"/>
      <c r="P95" s="178"/>
      <c r="Q95" s="178"/>
      <c r="R95" s="180"/>
    </row>
    <row r="96" spans="1:18" s="170" customFormat="1" ht="14.25" hidden="1">
      <c r="A96" s="178"/>
      <c r="B96" s="178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179"/>
      <c r="P96" s="178"/>
      <c r="Q96" s="178"/>
      <c r="R96" s="180"/>
    </row>
    <row r="97" spans="1:18" s="170" customFormat="1" ht="14.25" hidden="1">
      <c r="A97" s="178"/>
      <c r="B97" s="178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179"/>
      <c r="P97" s="178"/>
      <c r="Q97" s="178"/>
      <c r="R97" s="180"/>
    </row>
    <row r="98" spans="1:18" s="170" customFormat="1" ht="14.25" hidden="1">
      <c r="A98" s="178"/>
      <c r="B98" s="178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179"/>
      <c r="P98" s="178"/>
      <c r="Q98" s="178"/>
      <c r="R98" s="180"/>
    </row>
    <row r="99" spans="1:18" s="170" customFormat="1" ht="14.25" hidden="1">
      <c r="A99" s="178"/>
      <c r="B99" s="178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179"/>
      <c r="P99" s="178"/>
      <c r="Q99" s="178"/>
      <c r="R99" s="180"/>
    </row>
    <row r="100" spans="1:18" s="170" customFormat="1" ht="14.25" hidden="1">
      <c r="A100" s="178"/>
      <c r="B100" s="178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179"/>
      <c r="P100" s="178"/>
      <c r="Q100" s="178"/>
      <c r="R100" s="180"/>
    </row>
    <row r="101" spans="1:18" s="170" customFormat="1" ht="14.25" hidden="1">
      <c r="A101" s="178"/>
      <c r="B101" s="178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179"/>
      <c r="P101" s="178"/>
      <c r="Q101" s="178"/>
      <c r="R101" s="180"/>
    </row>
    <row r="102" spans="1:18" s="170" customFormat="1" ht="14.25" hidden="1">
      <c r="A102" s="178"/>
      <c r="B102" s="178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179"/>
      <c r="P102" s="178"/>
      <c r="Q102" s="178"/>
      <c r="R102" s="180"/>
    </row>
    <row r="103" spans="1:18" s="170" customFormat="1" ht="14.25" hidden="1">
      <c r="A103" s="178"/>
      <c r="B103" s="178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179"/>
      <c r="P103" s="178"/>
      <c r="Q103" s="178"/>
      <c r="R103" s="180"/>
    </row>
    <row r="104" spans="1:18" s="170" customFormat="1" ht="14.25" hidden="1">
      <c r="A104" s="178"/>
      <c r="B104" s="178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179"/>
      <c r="P104" s="178"/>
      <c r="Q104" s="178"/>
      <c r="R104" s="180"/>
    </row>
    <row r="105" spans="1:18" s="170" customFormat="1" ht="14.25" hidden="1">
      <c r="A105" s="178"/>
      <c r="B105" s="178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179"/>
      <c r="P105" s="178"/>
      <c r="Q105" s="178"/>
      <c r="R105" s="180"/>
    </row>
    <row r="106" spans="1:18" s="170" customFormat="1" ht="14.25" hidden="1">
      <c r="A106" s="178"/>
      <c r="B106" s="178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179"/>
      <c r="P106" s="178"/>
      <c r="Q106" s="178"/>
      <c r="R106" s="180"/>
    </row>
    <row r="107" spans="1:18" s="170" customFormat="1" ht="14.25" hidden="1">
      <c r="A107" s="178"/>
      <c r="B107" s="178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179"/>
      <c r="P107" s="178"/>
      <c r="Q107" s="178"/>
      <c r="R107" s="180"/>
    </row>
    <row r="108" spans="1:18" s="170" customFormat="1" ht="14.25" hidden="1">
      <c r="A108" s="178"/>
      <c r="B108" s="178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179"/>
      <c r="P108" s="178"/>
      <c r="Q108" s="178"/>
      <c r="R108" s="180"/>
    </row>
    <row r="109" spans="1:18" s="170" customFormat="1" ht="14.25">
      <c r="A109" s="178"/>
      <c r="B109" s="178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179"/>
      <c r="P109" s="178"/>
      <c r="Q109" s="178"/>
      <c r="R109" s="180"/>
    </row>
    <row r="110" spans="1:18" s="170" customFormat="1" ht="14.25">
      <c r="A110" s="178"/>
      <c r="B110" s="178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179"/>
      <c r="P110" s="178"/>
      <c r="Q110" s="178"/>
      <c r="R110" s="180"/>
    </row>
    <row r="111" spans="1:18" s="170" customFormat="1" ht="14.25">
      <c r="A111" s="178"/>
      <c r="B111" s="178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179"/>
      <c r="P111" s="178"/>
      <c r="Q111" s="178"/>
      <c r="R111" s="180"/>
    </row>
    <row r="112" spans="1:18" s="170" customFormat="1" ht="14.25">
      <c r="A112" s="178"/>
      <c r="B112" s="178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179"/>
      <c r="P112" s="178"/>
      <c r="Q112" s="178"/>
      <c r="R112" s="180"/>
    </row>
    <row r="113" spans="1:18" s="170" customFormat="1" ht="14.25">
      <c r="A113" s="178"/>
      <c r="B113" s="178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  <c r="N113" s="35"/>
      <c r="O113" s="179"/>
      <c r="P113" s="178"/>
      <c r="Q113" s="178"/>
      <c r="R113" s="180"/>
    </row>
    <row r="114" spans="1:18" s="170" customFormat="1" ht="14.25">
      <c r="A114" s="178"/>
      <c r="B114" s="178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179"/>
      <c r="P114" s="178"/>
      <c r="Q114" s="178"/>
      <c r="R114" s="180"/>
    </row>
    <row r="115" spans="1:18" s="170" customFormat="1" ht="14.25">
      <c r="A115" s="178"/>
      <c r="B115" s="178"/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179"/>
      <c r="P115" s="178"/>
      <c r="Q115" s="178"/>
      <c r="R115" s="180"/>
    </row>
    <row r="116" spans="1:18" s="170" customFormat="1" ht="14.25">
      <c r="A116" s="178"/>
      <c r="B116" s="178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179"/>
      <c r="P116" s="178"/>
      <c r="Q116" s="178"/>
      <c r="R116" s="180"/>
    </row>
    <row r="117" spans="1:18" s="170" customFormat="1" ht="14.25">
      <c r="A117" s="178"/>
      <c r="B117" s="178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179"/>
      <c r="P117" s="178"/>
      <c r="Q117" s="178"/>
      <c r="R117" s="180"/>
    </row>
    <row r="118" spans="1:18" ht="28.5">
      <c r="A118" s="135" t="s">
        <v>2</v>
      </c>
      <c r="B118" s="136" t="s">
        <v>374</v>
      </c>
      <c r="C118" s="137" t="s">
        <v>290</v>
      </c>
      <c r="D118" s="137" t="s">
        <v>291</v>
      </c>
      <c r="E118" s="137" t="s">
        <v>292</v>
      </c>
      <c r="F118" s="137" t="s">
        <v>293</v>
      </c>
      <c r="G118" s="137" t="s">
        <v>294</v>
      </c>
      <c r="H118" s="137" t="s">
        <v>295</v>
      </c>
      <c r="I118" s="137" t="s">
        <v>296</v>
      </c>
      <c r="J118" s="137" t="s">
        <v>297</v>
      </c>
      <c r="K118" s="137" t="s">
        <v>298</v>
      </c>
      <c r="L118" s="137" t="s">
        <v>299</v>
      </c>
      <c r="M118" s="137" t="s">
        <v>300</v>
      </c>
      <c r="N118" s="137" t="s">
        <v>301</v>
      </c>
      <c r="O118" s="138" t="s">
        <v>302</v>
      </c>
      <c r="P118" s="134"/>
      <c r="Q118" s="134"/>
      <c r="R118" s="134"/>
    </row>
    <row r="119" spans="1:18" ht="15" hidden="1">
      <c r="A119" s="139" t="s">
        <v>375</v>
      </c>
      <c r="B119" s="167" t="s">
        <v>376</v>
      </c>
      <c r="C119" s="181"/>
      <c r="D119" s="181"/>
      <c r="E119" s="181"/>
      <c r="F119" s="181"/>
      <c r="G119" s="181"/>
      <c r="H119" s="181"/>
      <c r="I119" s="181"/>
      <c r="J119" s="181"/>
      <c r="K119" s="181"/>
      <c r="L119" s="181"/>
      <c r="M119" s="181"/>
      <c r="N119" s="181"/>
      <c r="O119" s="141">
        <f>SUM(C119:N119)</f>
        <v>0</v>
      </c>
      <c r="P119" s="134"/>
      <c r="Q119" s="134"/>
      <c r="R119" s="134"/>
    </row>
    <row r="120" spans="1:18" ht="15" hidden="1">
      <c r="A120" s="139" t="s">
        <v>377</v>
      </c>
      <c r="B120" s="167" t="s">
        <v>378</v>
      </c>
      <c r="C120" s="181"/>
      <c r="D120" s="181"/>
      <c r="E120" s="181"/>
      <c r="F120" s="181"/>
      <c r="G120" s="181"/>
      <c r="H120" s="181"/>
      <c r="I120" s="181"/>
      <c r="J120" s="181"/>
      <c r="K120" s="181"/>
      <c r="L120" s="181"/>
      <c r="M120" s="181"/>
      <c r="N120" s="181"/>
      <c r="O120" s="141">
        <f>SUM(C120:N120)</f>
        <v>0</v>
      </c>
      <c r="P120" s="134"/>
      <c r="Q120" s="134"/>
      <c r="R120" s="134"/>
    </row>
    <row r="121" spans="1:18" s="133" customFormat="1" ht="14.25">
      <c r="A121" s="151" t="s">
        <v>86</v>
      </c>
      <c r="B121" s="168" t="s">
        <v>87</v>
      </c>
      <c r="C121" s="149">
        <v>1051927</v>
      </c>
      <c r="D121" s="149">
        <v>1051927</v>
      </c>
      <c r="E121" s="149">
        <v>1051927</v>
      </c>
      <c r="F121" s="149">
        <v>1051927</v>
      </c>
      <c r="G121" s="149">
        <v>1051927</v>
      </c>
      <c r="H121" s="149">
        <v>1051927</v>
      </c>
      <c r="I121" s="149">
        <v>1051927</v>
      </c>
      <c r="J121" s="149">
        <v>1051927</v>
      </c>
      <c r="K121" s="149">
        <v>1051927</v>
      </c>
      <c r="L121" s="149">
        <v>1051927</v>
      </c>
      <c r="M121" s="149">
        <v>1051930</v>
      </c>
      <c r="N121" s="149">
        <v>1051930</v>
      </c>
      <c r="O121" s="150">
        <f>SUM(C121:N121)</f>
        <v>12623130</v>
      </c>
      <c r="P121" s="182"/>
      <c r="Q121" s="182"/>
      <c r="R121" s="183"/>
    </row>
    <row r="122" spans="1:18" ht="15" hidden="1">
      <c r="A122" s="139" t="s">
        <v>379</v>
      </c>
      <c r="B122" s="167" t="s">
        <v>380</v>
      </c>
      <c r="C122" s="152"/>
      <c r="D122" s="152"/>
      <c r="E122" s="152"/>
      <c r="F122" s="152"/>
      <c r="G122" s="152"/>
      <c r="H122" s="152"/>
      <c r="I122" s="152"/>
      <c r="J122" s="152"/>
      <c r="K122" s="152"/>
      <c r="L122" s="152"/>
      <c r="M122" s="152"/>
      <c r="N122" s="152"/>
      <c r="O122" s="150">
        <f aca="true" t="shared" si="12" ref="O122:O158">SUM(C122:N122)</f>
        <v>0</v>
      </c>
      <c r="P122" s="182"/>
      <c r="Q122" s="182"/>
      <c r="R122" s="183"/>
    </row>
    <row r="123" spans="1:18" ht="30" hidden="1">
      <c r="A123" s="139" t="s">
        <v>381</v>
      </c>
      <c r="B123" s="167" t="s">
        <v>382</v>
      </c>
      <c r="C123" s="152"/>
      <c r="D123" s="152"/>
      <c r="E123" s="152"/>
      <c r="F123" s="152"/>
      <c r="G123" s="152"/>
      <c r="H123" s="152"/>
      <c r="I123" s="152"/>
      <c r="J123" s="152"/>
      <c r="K123" s="152"/>
      <c r="L123" s="152"/>
      <c r="M123" s="152"/>
      <c r="N123" s="152"/>
      <c r="O123" s="150">
        <f t="shared" si="12"/>
        <v>0</v>
      </c>
      <c r="P123" s="182"/>
      <c r="Q123" s="182"/>
      <c r="R123" s="183"/>
    </row>
    <row r="124" spans="1:18" ht="30" hidden="1">
      <c r="A124" s="139" t="s">
        <v>383</v>
      </c>
      <c r="B124" s="167" t="s">
        <v>384</v>
      </c>
      <c r="C124" s="152"/>
      <c r="D124" s="152"/>
      <c r="E124" s="152"/>
      <c r="F124" s="152"/>
      <c r="G124" s="152"/>
      <c r="H124" s="152"/>
      <c r="I124" s="152"/>
      <c r="J124" s="152"/>
      <c r="K124" s="152"/>
      <c r="L124" s="152"/>
      <c r="M124" s="152"/>
      <c r="N124" s="152"/>
      <c r="O124" s="150">
        <f t="shared" si="12"/>
        <v>0</v>
      </c>
      <c r="P124" s="182"/>
      <c r="Q124" s="182"/>
      <c r="R124" s="183"/>
    </row>
    <row r="125" spans="1:18" ht="15.75" customHeight="1" hidden="1">
      <c r="A125" s="139" t="s">
        <v>385</v>
      </c>
      <c r="B125" s="167" t="s">
        <v>386</v>
      </c>
      <c r="C125" s="152"/>
      <c r="D125" s="152"/>
      <c r="E125" s="152"/>
      <c r="F125" s="152"/>
      <c r="G125" s="152"/>
      <c r="H125" s="152"/>
      <c r="I125" s="152"/>
      <c r="J125" s="152"/>
      <c r="K125" s="152"/>
      <c r="L125" s="152"/>
      <c r="M125" s="152"/>
      <c r="N125" s="152"/>
      <c r="O125" s="150">
        <f t="shared" si="12"/>
        <v>0</v>
      </c>
      <c r="P125" s="182"/>
      <c r="Q125" s="182"/>
      <c r="R125" s="183"/>
    </row>
    <row r="126" spans="1:18" ht="15" hidden="1">
      <c r="A126" s="139" t="s">
        <v>387</v>
      </c>
      <c r="B126" s="167" t="s">
        <v>388</v>
      </c>
      <c r="C126" s="152"/>
      <c r="D126" s="152"/>
      <c r="E126" s="152"/>
      <c r="F126" s="152"/>
      <c r="G126" s="152"/>
      <c r="H126" s="152"/>
      <c r="I126" s="152"/>
      <c r="J126" s="152"/>
      <c r="K126" s="152"/>
      <c r="L126" s="152"/>
      <c r="M126" s="152"/>
      <c r="N126" s="152"/>
      <c r="O126" s="150">
        <f t="shared" si="12"/>
        <v>0</v>
      </c>
      <c r="P126" s="182"/>
      <c r="Q126" s="182"/>
      <c r="R126" s="183"/>
    </row>
    <row r="127" spans="1:18" ht="15" hidden="1">
      <c r="A127" s="139" t="s">
        <v>389</v>
      </c>
      <c r="B127" s="167" t="s">
        <v>390</v>
      </c>
      <c r="C127" s="152"/>
      <c r="D127" s="152"/>
      <c r="E127" s="152"/>
      <c r="F127" s="152"/>
      <c r="G127" s="152"/>
      <c r="H127" s="152"/>
      <c r="I127" s="152"/>
      <c r="J127" s="152"/>
      <c r="K127" s="152"/>
      <c r="L127" s="152"/>
      <c r="M127" s="152"/>
      <c r="N127" s="152"/>
      <c r="O127" s="150">
        <f t="shared" si="12"/>
        <v>0</v>
      </c>
      <c r="P127" s="182"/>
      <c r="Q127" s="182"/>
      <c r="R127" s="183"/>
    </row>
    <row r="128" spans="1:18" s="133" customFormat="1" ht="14.25" hidden="1">
      <c r="A128" s="145" t="s">
        <v>391</v>
      </c>
      <c r="B128" s="184" t="s">
        <v>392</v>
      </c>
      <c r="C128" s="146"/>
      <c r="D128" s="146"/>
      <c r="E128" s="146"/>
      <c r="F128" s="146"/>
      <c r="G128" s="146"/>
      <c r="H128" s="146"/>
      <c r="I128" s="146"/>
      <c r="J128" s="146"/>
      <c r="K128" s="146"/>
      <c r="L128" s="146"/>
      <c r="M128" s="146"/>
      <c r="N128" s="146"/>
      <c r="O128" s="150">
        <f t="shared" si="12"/>
        <v>0</v>
      </c>
      <c r="P128" s="182"/>
      <c r="Q128" s="182"/>
      <c r="R128" s="183"/>
    </row>
    <row r="129" spans="1:18" ht="15" hidden="1">
      <c r="A129" s="139" t="s">
        <v>393</v>
      </c>
      <c r="B129" s="167" t="s">
        <v>394</v>
      </c>
      <c r="C129" s="152"/>
      <c r="D129" s="152"/>
      <c r="E129" s="152"/>
      <c r="F129" s="152"/>
      <c r="G129" s="152"/>
      <c r="H129" s="152"/>
      <c r="I129" s="152"/>
      <c r="J129" s="152"/>
      <c r="K129" s="152"/>
      <c r="L129" s="152"/>
      <c r="M129" s="152"/>
      <c r="N129" s="152"/>
      <c r="O129" s="150">
        <f t="shared" si="12"/>
        <v>0</v>
      </c>
      <c r="P129" s="182"/>
      <c r="Q129" s="182"/>
      <c r="R129" s="183"/>
    </row>
    <row r="130" spans="1:18" ht="15" hidden="1">
      <c r="A130" s="139" t="s">
        <v>395</v>
      </c>
      <c r="B130" s="167" t="s">
        <v>396</v>
      </c>
      <c r="C130" s="152"/>
      <c r="D130" s="152"/>
      <c r="E130" s="152"/>
      <c r="F130" s="152"/>
      <c r="G130" s="152"/>
      <c r="H130" s="152"/>
      <c r="I130" s="152"/>
      <c r="J130" s="152"/>
      <c r="K130" s="152"/>
      <c r="L130" s="152"/>
      <c r="M130" s="152"/>
      <c r="N130" s="152"/>
      <c r="O130" s="150">
        <f t="shared" si="12"/>
        <v>0</v>
      </c>
      <c r="P130" s="182"/>
      <c r="Q130" s="182"/>
      <c r="R130" s="183"/>
    </row>
    <row r="131" spans="1:18" ht="15">
      <c r="A131" s="139" t="s">
        <v>90</v>
      </c>
      <c r="B131" s="167" t="s">
        <v>91</v>
      </c>
      <c r="C131" s="181"/>
      <c r="D131" s="181"/>
      <c r="E131" s="181">
        <v>325000</v>
      </c>
      <c r="F131" s="181"/>
      <c r="G131" s="181"/>
      <c r="H131" s="181"/>
      <c r="I131" s="181"/>
      <c r="J131" s="181"/>
      <c r="K131" s="181">
        <v>325000</v>
      </c>
      <c r="L131" s="181"/>
      <c r="M131" s="181"/>
      <c r="N131" s="181"/>
      <c r="O131" s="150">
        <f t="shared" si="12"/>
        <v>650000</v>
      </c>
      <c r="P131" s="182"/>
      <c r="Q131" s="182"/>
      <c r="R131" s="183"/>
    </row>
    <row r="132" spans="1:18" ht="15" hidden="1">
      <c r="A132" s="139" t="s">
        <v>397</v>
      </c>
      <c r="B132" s="167" t="s">
        <v>398</v>
      </c>
      <c r="C132" s="181"/>
      <c r="D132" s="181"/>
      <c r="E132" s="181"/>
      <c r="F132" s="181"/>
      <c r="G132" s="181"/>
      <c r="H132" s="181"/>
      <c r="I132" s="181"/>
      <c r="J132" s="181"/>
      <c r="K132" s="181"/>
      <c r="L132" s="181"/>
      <c r="M132" s="181"/>
      <c r="N132" s="181"/>
      <c r="O132" s="150">
        <f t="shared" si="12"/>
        <v>0</v>
      </c>
      <c r="P132" s="182"/>
      <c r="Q132" s="182"/>
      <c r="R132" s="183"/>
    </row>
    <row r="133" spans="1:18" ht="15" hidden="1">
      <c r="A133" s="139" t="s">
        <v>399</v>
      </c>
      <c r="B133" s="167" t="s">
        <v>400</v>
      </c>
      <c r="C133" s="181"/>
      <c r="D133" s="181"/>
      <c r="E133" s="181"/>
      <c r="F133" s="181"/>
      <c r="G133" s="181"/>
      <c r="H133" s="181"/>
      <c r="I133" s="181"/>
      <c r="J133" s="181"/>
      <c r="K133" s="181"/>
      <c r="L133" s="181"/>
      <c r="M133" s="181"/>
      <c r="N133" s="181"/>
      <c r="O133" s="150">
        <f t="shared" si="12"/>
        <v>0</v>
      </c>
      <c r="P133" s="182"/>
      <c r="Q133" s="182"/>
      <c r="R133" s="183"/>
    </row>
    <row r="134" spans="1:18" ht="15">
      <c r="A134" s="139" t="s">
        <v>401</v>
      </c>
      <c r="B134" s="167" t="s">
        <v>284</v>
      </c>
      <c r="C134" s="181"/>
      <c r="D134" s="181"/>
      <c r="E134" s="181">
        <v>330000</v>
      </c>
      <c r="F134" s="181"/>
      <c r="G134" s="181"/>
      <c r="H134" s="181"/>
      <c r="I134" s="181"/>
      <c r="J134" s="181"/>
      <c r="K134" s="181">
        <v>330000</v>
      </c>
      <c r="L134" s="181"/>
      <c r="M134" s="181"/>
      <c r="N134" s="181"/>
      <c r="O134" s="150">
        <f t="shared" si="12"/>
        <v>660000</v>
      </c>
      <c r="P134" s="182"/>
      <c r="Q134" s="182"/>
      <c r="R134" s="183"/>
    </row>
    <row r="135" spans="1:18" ht="15" hidden="1">
      <c r="A135" s="139" t="s">
        <v>402</v>
      </c>
      <c r="B135" s="167" t="s">
        <v>403</v>
      </c>
      <c r="C135" s="181"/>
      <c r="D135" s="181"/>
      <c r="E135" s="181"/>
      <c r="F135" s="181"/>
      <c r="G135" s="181"/>
      <c r="H135" s="181"/>
      <c r="I135" s="181"/>
      <c r="J135" s="181"/>
      <c r="K135" s="181"/>
      <c r="L135" s="181"/>
      <c r="M135" s="181"/>
      <c r="N135" s="181"/>
      <c r="O135" s="150">
        <f t="shared" si="12"/>
        <v>0</v>
      </c>
      <c r="P135" s="182"/>
      <c r="Q135" s="182"/>
      <c r="R135" s="183"/>
    </row>
    <row r="136" spans="1:18" ht="15" hidden="1">
      <c r="A136" s="139" t="s">
        <v>404</v>
      </c>
      <c r="B136" s="167" t="s">
        <v>405</v>
      </c>
      <c r="C136" s="181"/>
      <c r="D136" s="181"/>
      <c r="E136" s="181"/>
      <c r="F136" s="181"/>
      <c r="G136" s="181"/>
      <c r="H136" s="181"/>
      <c r="I136" s="181"/>
      <c r="J136" s="181"/>
      <c r="K136" s="181"/>
      <c r="L136" s="181"/>
      <c r="M136" s="181"/>
      <c r="N136" s="181"/>
      <c r="O136" s="150">
        <f t="shared" si="12"/>
        <v>0</v>
      </c>
      <c r="P136" s="182"/>
      <c r="Q136" s="182"/>
      <c r="R136" s="183"/>
    </row>
    <row r="137" spans="1:18" s="133" customFormat="1" ht="14.25">
      <c r="A137" s="151" t="s">
        <v>94</v>
      </c>
      <c r="B137" s="168" t="s">
        <v>95</v>
      </c>
      <c r="C137" s="150">
        <f>SUM(C131:C134)</f>
        <v>0</v>
      </c>
      <c r="D137" s="150">
        <f aca="true" t="shared" si="13" ref="D137:N137">SUM(D131:D134)</f>
        <v>0</v>
      </c>
      <c r="E137" s="150">
        <f t="shared" si="13"/>
        <v>655000</v>
      </c>
      <c r="F137" s="150">
        <f t="shared" si="13"/>
        <v>0</v>
      </c>
      <c r="G137" s="150">
        <f t="shared" si="13"/>
        <v>0</v>
      </c>
      <c r="H137" s="150">
        <f t="shared" si="13"/>
        <v>0</v>
      </c>
      <c r="I137" s="150">
        <f t="shared" si="13"/>
        <v>0</v>
      </c>
      <c r="J137" s="150">
        <f t="shared" si="13"/>
        <v>0</v>
      </c>
      <c r="K137" s="150">
        <f t="shared" si="13"/>
        <v>655000</v>
      </c>
      <c r="L137" s="150">
        <f t="shared" si="13"/>
        <v>0</v>
      </c>
      <c r="M137" s="150">
        <f t="shared" si="13"/>
        <v>0</v>
      </c>
      <c r="N137" s="150">
        <f t="shared" si="13"/>
        <v>0</v>
      </c>
      <c r="O137" s="150">
        <f t="shared" si="12"/>
        <v>1310000</v>
      </c>
      <c r="P137" s="182"/>
      <c r="Q137" s="182"/>
      <c r="R137" s="183"/>
    </row>
    <row r="138" spans="1:18" ht="15" hidden="1">
      <c r="A138" s="153" t="s">
        <v>406</v>
      </c>
      <c r="B138" s="167" t="s">
        <v>407</v>
      </c>
      <c r="C138" s="181"/>
      <c r="D138" s="181"/>
      <c r="E138" s="181"/>
      <c r="F138" s="181"/>
      <c r="G138" s="181"/>
      <c r="H138" s="181"/>
      <c r="I138" s="181"/>
      <c r="J138" s="181"/>
      <c r="K138" s="181"/>
      <c r="L138" s="181"/>
      <c r="M138" s="181"/>
      <c r="N138" s="181"/>
      <c r="O138" s="150">
        <f t="shared" si="12"/>
        <v>0</v>
      </c>
      <c r="P138" s="182"/>
      <c r="Q138" s="182"/>
      <c r="R138" s="183"/>
    </row>
    <row r="139" spans="1:18" ht="15">
      <c r="A139" s="153" t="s">
        <v>96</v>
      </c>
      <c r="B139" s="167" t="s">
        <v>97</v>
      </c>
      <c r="C139" s="181">
        <v>40322</v>
      </c>
      <c r="D139" s="181">
        <v>40322</v>
      </c>
      <c r="E139" s="181">
        <v>40322</v>
      </c>
      <c r="F139" s="181">
        <v>40322</v>
      </c>
      <c r="G139" s="181">
        <v>40322</v>
      </c>
      <c r="H139" s="181">
        <v>40322</v>
      </c>
      <c r="I139" s="181">
        <v>40322</v>
      </c>
      <c r="J139" s="181">
        <v>40322</v>
      </c>
      <c r="K139" s="181">
        <v>40322</v>
      </c>
      <c r="L139" s="181">
        <v>40321</v>
      </c>
      <c r="M139" s="181">
        <v>40320</v>
      </c>
      <c r="N139" s="181">
        <v>40320</v>
      </c>
      <c r="O139" s="150">
        <f t="shared" si="12"/>
        <v>483859</v>
      </c>
      <c r="P139" s="182"/>
      <c r="Q139" s="182"/>
      <c r="R139" s="183"/>
    </row>
    <row r="140" spans="1:18" ht="15" hidden="1">
      <c r="A140" s="153" t="s">
        <v>408</v>
      </c>
      <c r="B140" s="167" t="s">
        <v>409</v>
      </c>
      <c r="C140" s="181"/>
      <c r="D140" s="181"/>
      <c r="E140" s="181"/>
      <c r="F140" s="181"/>
      <c r="G140" s="181"/>
      <c r="H140" s="181"/>
      <c r="I140" s="181"/>
      <c r="J140" s="181"/>
      <c r="K140" s="181"/>
      <c r="L140" s="181"/>
      <c r="M140" s="181"/>
      <c r="N140" s="181"/>
      <c r="O140" s="150">
        <f t="shared" si="12"/>
        <v>0</v>
      </c>
      <c r="P140" s="182"/>
      <c r="Q140" s="182"/>
      <c r="R140" s="183"/>
    </row>
    <row r="141" spans="1:18" ht="15" hidden="1">
      <c r="A141" s="153" t="s">
        <v>410</v>
      </c>
      <c r="B141" s="167" t="s">
        <v>411</v>
      </c>
      <c r="C141" s="181"/>
      <c r="D141" s="181"/>
      <c r="E141" s="181"/>
      <c r="F141" s="181"/>
      <c r="G141" s="181"/>
      <c r="H141" s="181"/>
      <c r="I141" s="181"/>
      <c r="J141" s="181"/>
      <c r="K141" s="181"/>
      <c r="L141" s="181"/>
      <c r="M141" s="181"/>
      <c r="N141" s="181"/>
      <c r="O141" s="150">
        <f t="shared" si="12"/>
        <v>0</v>
      </c>
      <c r="P141" s="182"/>
      <c r="Q141" s="182"/>
      <c r="R141" s="183"/>
    </row>
    <row r="142" spans="1:18" ht="15" hidden="1">
      <c r="A142" s="153" t="s">
        <v>100</v>
      </c>
      <c r="B142" s="167" t="s">
        <v>101</v>
      </c>
      <c r="C142" s="181"/>
      <c r="D142" s="181"/>
      <c r="E142" s="181"/>
      <c r="F142" s="181"/>
      <c r="G142" s="181"/>
      <c r="H142" s="181"/>
      <c r="I142" s="181"/>
      <c r="J142" s="181"/>
      <c r="K142" s="181"/>
      <c r="L142" s="181"/>
      <c r="M142" s="181"/>
      <c r="N142" s="181"/>
      <c r="O142" s="150">
        <f t="shared" si="12"/>
        <v>0</v>
      </c>
      <c r="P142" s="182"/>
      <c r="Q142" s="182"/>
      <c r="R142" s="183"/>
    </row>
    <row r="143" spans="1:18" ht="15" hidden="1">
      <c r="A143" s="153" t="s">
        <v>412</v>
      </c>
      <c r="B143" s="167" t="s">
        <v>413</v>
      </c>
      <c r="C143" s="181"/>
      <c r="D143" s="181"/>
      <c r="E143" s="181"/>
      <c r="F143" s="181"/>
      <c r="G143" s="181"/>
      <c r="H143" s="181"/>
      <c r="I143" s="181"/>
      <c r="J143" s="181"/>
      <c r="K143" s="181"/>
      <c r="L143" s="181"/>
      <c r="M143" s="181"/>
      <c r="N143" s="181"/>
      <c r="O143" s="150">
        <f t="shared" si="12"/>
        <v>0</v>
      </c>
      <c r="P143" s="182"/>
      <c r="Q143" s="182"/>
      <c r="R143" s="183"/>
    </row>
    <row r="144" spans="1:18" ht="15" hidden="1">
      <c r="A144" s="153" t="s">
        <v>102</v>
      </c>
      <c r="B144" s="167" t="s">
        <v>103</v>
      </c>
      <c r="C144" s="181"/>
      <c r="D144" s="181"/>
      <c r="E144" s="181"/>
      <c r="F144" s="181"/>
      <c r="G144" s="181"/>
      <c r="H144" s="181"/>
      <c r="I144" s="181"/>
      <c r="J144" s="181"/>
      <c r="K144" s="181"/>
      <c r="L144" s="181"/>
      <c r="M144" s="181"/>
      <c r="N144" s="181"/>
      <c r="O144" s="150">
        <f t="shared" si="12"/>
        <v>0</v>
      </c>
      <c r="P144" s="182"/>
      <c r="Q144" s="182"/>
      <c r="R144" s="183"/>
    </row>
    <row r="145" spans="1:18" ht="15">
      <c r="A145" s="153" t="s">
        <v>414</v>
      </c>
      <c r="B145" s="167" t="s">
        <v>99</v>
      </c>
      <c r="C145" s="181">
        <v>9441</v>
      </c>
      <c r="D145" s="181">
        <v>9441</v>
      </c>
      <c r="E145" s="181">
        <v>9441</v>
      </c>
      <c r="F145" s="181">
        <v>9441</v>
      </c>
      <c r="G145" s="181">
        <v>9441</v>
      </c>
      <c r="H145" s="181">
        <v>9441</v>
      </c>
      <c r="I145" s="181">
        <v>9441</v>
      </c>
      <c r="J145" s="181">
        <v>9441</v>
      </c>
      <c r="K145" s="181">
        <v>9441</v>
      </c>
      <c r="L145" s="181">
        <v>9441</v>
      </c>
      <c r="M145" s="181">
        <v>9441</v>
      </c>
      <c r="N145" s="181">
        <v>9441</v>
      </c>
      <c r="O145" s="150">
        <f t="shared" si="12"/>
        <v>113292</v>
      </c>
      <c r="P145" s="182"/>
      <c r="Q145" s="182"/>
      <c r="R145" s="183"/>
    </row>
    <row r="146" spans="1:18" ht="15">
      <c r="A146" s="153" t="s">
        <v>100</v>
      </c>
      <c r="B146" s="167" t="s">
        <v>101</v>
      </c>
      <c r="C146" s="181">
        <v>5000</v>
      </c>
      <c r="D146" s="181">
        <v>5000</v>
      </c>
      <c r="E146" s="181">
        <v>5000</v>
      </c>
      <c r="F146" s="181">
        <v>5000</v>
      </c>
      <c r="G146" s="181">
        <v>5000</v>
      </c>
      <c r="H146" s="181">
        <v>5000</v>
      </c>
      <c r="I146" s="181">
        <v>5000</v>
      </c>
      <c r="J146" s="181">
        <v>5000</v>
      </c>
      <c r="K146" s="181">
        <v>5000</v>
      </c>
      <c r="L146" s="181">
        <v>5000</v>
      </c>
      <c r="M146" s="181">
        <v>5000</v>
      </c>
      <c r="N146" s="181">
        <v>5000</v>
      </c>
      <c r="O146" s="150">
        <f t="shared" si="12"/>
        <v>60000</v>
      </c>
      <c r="P146" s="182"/>
      <c r="Q146" s="182"/>
      <c r="R146" s="183"/>
    </row>
    <row r="147" spans="1:18" ht="15">
      <c r="A147" s="153" t="s">
        <v>102</v>
      </c>
      <c r="B147" s="167" t="s">
        <v>285</v>
      </c>
      <c r="C147" s="181"/>
      <c r="D147" s="181"/>
      <c r="E147" s="181">
        <v>50000</v>
      </c>
      <c r="F147" s="181"/>
      <c r="G147" s="181"/>
      <c r="H147" s="181"/>
      <c r="I147" s="181"/>
      <c r="J147" s="181"/>
      <c r="K147" s="181"/>
      <c r="L147" s="181"/>
      <c r="M147" s="181"/>
      <c r="N147" s="181"/>
      <c r="O147" s="150">
        <f t="shared" si="12"/>
        <v>50000</v>
      </c>
      <c r="P147" s="182"/>
      <c r="Q147" s="182"/>
      <c r="R147" s="183"/>
    </row>
    <row r="148" spans="1:18" s="133" customFormat="1" ht="14.25">
      <c r="A148" s="155" t="s">
        <v>104</v>
      </c>
      <c r="B148" s="168" t="s">
        <v>105</v>
      </c>
      <c r="C148" s="150">
        <f>SUM(C139:C147)</f>
        <v>54763</v>
      </c>
      <c r="D148" s="150">
        <f aca="true" t="shared" si="14" ref="D148:N148">SUM(D139:D147)</f>
        <v>54763</v>
      </c>
      <c r="E148" s="150">
        <f t="shared" si="14"/>
        <v>104763</v>
      </c>
      <c r="F148" s="150">
        <f t="shared" si="14"/>
        <v>54763</v>
      </c>
      <c r="G148" s="150">
        <f t="shared" si="14"/>
        <v>54763</v>
      </c>
      <c r="H148" s="150">
        <f t="shared" si="14"/>
        <v>54763</v>
      </c>
      <c r="I148" s="150">
        <f t="shared" si="14"/>
        <v>54763</v>
      </c>
      <c r="J148" s="150">
        <f t="shared" si="14"/>
        <v>54763</v>
      </c>
      <c r="K148" s="150">
        <f t="shared" si="14"/>
        <v>54763</v>
      </c>
      <c r="L148" s="150">
        <f t="shared" si="14"/>
        <v>54762</v>
      </c>
      <c r="M148" s="150">
        <f t="shared" si="14"/>
        <v>54761</v>
      </c>
      <c r="N148" s="150">
        <f t="shared" si="14"/>
        <v>54761</v>
      </c>
      <c r="O148" s="150">
        <f t="shared" si="12"/>
        <v>707151</v>
      </c>
      <c r="P148" s="182"/>
      <c r="Q148" s="182"/>
      <c r="R148" s="183"/>
    </row>
    <row r="149" spans="1:18" ht="30" hidden="1">
      <c r="A149" s="153" t="s">
        <v>415</v>
      </c>
      <c r="B149" s="167" t="s">
        <v>416</v>
      </c>
      <c r="C149" s="181"/>
      <c r="D149" s="181"/>
      <c r="E149" s="181"/>
      <c r="F149" s="181"/>
      <c r="G149" s="181"/>
      <c r="H149" s="181"/>
      <c r="I149" s="181"/>
      <c r="J149" s="181"/>
      <c r="K149" s="181"/>
      <c r="L149" s="181"/>
      <c r="M149" s="181"/>
      <c r="N149" s="181"/>
      <c r="O149" s="150">
        <f t="shared" si="12"/>
        <v>0</v>
      </c>
      <c r="P149" s="182"/>
      <c r="Q149" s="182"/>
      <c r="R149" s="183"/>
    </row>
    <row r="150" spans="1:18" ht="30" hidden="1">
      <c r="A150" s="139" t="s">
        <v>417</v>
      </c>
      <c r="B150" s="167" t="s">
        <v>418</v>
      </c>
      <c r="C150" s="181"/>
      <c r="D150" s="181"/>
      <c r="E150" s="181"/>
      <c r="F150" s="181"/>
      <c r="G150" s="181"/>
      <c r="H150" s="181"/>
      <c r="I150" s="181"/>
      <c r="J150" s="181"/>
      <c r="K150" s="181"/>
      <c r="L150" s="181"/>
      <c r="M150" s="181"/>
      <c r="N150" s="181"/>
      <c r="O150" s="150">
        <f t="shared" si="12"/>
        <v>0</v>
      </c>
      <c r="P150" s="182"/>
      <c r="Q150" s="182"/>
      <c r="R150" s="183"/>
    </row>
    <row r="151" spans="1:18" ht="15" hidden="1">
      <c r="A151" s="153" t="s">
        <v>419</v>
      </c>
      <c r="B151" s="167" t="s">
        <v>420</v>
      </c>
      <c r="C151" s="181"/>
      <c r="D151" s="181"/>
      <c r="E151" s="181"/>
      <c r="F151" s="181"/>
      <c r="G151" s="181"/>
      <c r="H151" s="181"/>
      <c r="I151" s="181"/>
      <c r="J151" s="181"/>
      <c r="K151" s="181"/>
      <c r="L151" s="181"/>
      <c r="M151" s="181"/>
      <c r="N151" s="181"/>
      <c r="O151" s="150">
        <f t="shared" si="12"/>
        <v>0</v>
      </c>
      <c r="P151" s="182"/>
      <c r="Q151" s="182"/>
      <c r="R151" s="183"/>
    </row>
    <row r="152" spans="1:18" ht="24" customHeight="1" hidden="1">
      <c r="A152" s="145" t="s">
        <v>106</v>
      </c>
      <c r="B152" s="184" t="s">
        <v>107</v>
      </c>
      <c r="C152" s="181"/>
      <c r="D152" s="181"/>
      <c r="E152" s="181"/>
      <c r="F152" s="181"/>
      <c r="G152" s="181"/>
      <c r="H152" s="181"/>
      <c r="I152" s="181"/>
      <c r="J152" s="181"/>
      <c r="K152" s="181"/>
      <c r="L152" s="181"/>
      <c r="M152" s="181"/>
      <c r="N152" s="181"/>
      <c r="O152" s="150">
        <f t="shared" si="12"/>
        <v>0</v>
      </c>
      <c r="P152" s="182"/>
      <c r="Q152" s="182"/>
      <c r="R152" s="183"/>
    </row>
    <row r="153" spans="1:18" s="170" customFormat="1" ht="14.25">
      <c r="A153" s="17" t="s">
        <v>116</v>
      </c>
      <c r="B153" s="26" t="s">
        <v>421</v>
      </c>
      <c r="C153" s="14">
        <f>SUM(C121+C137+C148)</f>
        <v>1106690</v>
      </c>
      <c r="D153" s="14">
        <f aca="true" t="shared" si="15" ref="D153:N153">SUM(D121+D137+D148)</f>
        <v>1106690</v>
      </c>
      <c r="E153" s="14">
        <f t="shared" si="15"/>
        <v>1811690</v>
      </c>
      <c r="F153" s="14">
        <f t="shared" si="15"/>
        <v>1106690</v>
      </c>
      <c r="G153" s="14">
        <f t="shared" si="15"/>
        <v>1106690</v>
      </c>
      <c r="H153" s="14">
        <f t="shared" si="15"/>
        <v>1106690</v>
      </c>
      <c r="I153" s="14">
        <f t="shared" si="15"/>
        <v>1106690</v>
      </c>
      <c r="J153" s="14">
        <f t="shared" si="15"/>
        <v>1106690</v>
      </c>
      <c r="K153" s="14">
        <f t="shared" si="15"/>
        <v>1761690</v>
      </c>
      <c r="L153" s="14">
        <f t="shared" si="15"/>
        <v>1106689</v>
      </c>
      <c r="M153" s="14">
        <f t="shared" si="15"/>
        <v>1106691</v>
      </c>
      <c r="N153" s="14">
        <f t="shared" si="15"/>
        <v>1106691</v>
      </c>
      <c r="O153" s="150">
        <f t="shared" si="12"/>
        <v>14640281</v>
      </c>
      <c r="P153" s="182"/>
      <c r="Q153" s="182"/>
      <c r="R153" s="183"/>
    </row>
    <row r="154" spans="1:18" ht="15">
      <c r="A154" s="144" t="s">
        <v>181</v>
      </c>
      <c r="B154" s="144" t="s">
        <v>131</v>
      </c>
      <c r="C154" s="144"/>
      <c r="D154" s="144"/>
      <c r="E154" s="144"/>
      <c r="F154" s="144"/>
      <c r="G154" s="187">
        <v>19138208</v>
      </c>
      <c r="H154" s="144"/>
      <c r="I154" s="144"/>
      <c r="J154" s="144"/>
      <c r="K154" s="144"/>
      <c r="L154" s="144"/>
      <c r="M154" s="144"/>
      <c r="N154" s="144"/>
      <c r="O154" s="150">
        <f t="shared" si="12"/>
        <v>19138208</v>
      </c>
      <c r="P154" s="182"/>
      <c r="Q154" s="182"/>
      <c r="R154" s="183"/>
    </row>
    <row r="155" spans="1:18" s="2" customFormat="1" ht="15" hidden="1">
      <c r="A155" s="173" t="s">
        <v>422</v>
      </c>
      <c r="B155" s="185" t="s">
        <v>423</v>
      </c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50">
        <f t="shared" si="12"/>
        <v>0</v>
      </c>
      <c r="P155" s="182"/>
      <c r="Q155" s="182"/>
      <c r="R155" s="183"/>
    </row>
    <row r="156" spans="1:18" s="2" customFormat="1" ht="15" hidden="1">
      <c r="A156" s="171" t="s">
        <v>424</v>
      </c>
      <c r="B156" s="185" t="s">
        <v>425</v>
      </c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50">
        <f t="shared" si="12"/>
        <v>0</v>
      </c>
      <c r="P156" s="182"/>
      <c r="Q156" s="182"/>
      <c r="R156" s="183"/>
    </row>
    <row r="157" spans="1:18" s="170" customFormat="1" ht="19.5" customHeight="1">
      <c r="A157" s="155" t="s">
        <v>426</v>
      </c>
      <c r="B157" s="151" t="s">
        <v>158</v>
      </c>
      <c r="C157" s="150">
        <f>SUM(C154)</f>
        <v>0</v>
      </c>
      <c r="D157" s="150">
        <f aca="true" t="shared" si="16" ref="D157:N157">SUM(D154)</f>
        <v>0</v>
      </c>
      <c r="E157" s="150">
        <f t="shared" si="16"/>
        <v>0</v>
      </c>
      <c r="F157" s="150">
        <f t="shared" si="16"/>
        <v>0</v>
      </c>
      <c r="G157" s="150">
        <f t="shared" si="16"/>
        <v>19138208</v>
      </c>
      <c r="H157" s="150">
        <f t="shared" si="16"/>
        <v>0</v>
      </c>
      <c r="I157" s="150">
        <f t="shared" si="16"/>
        <v>0</v>
      </c>
      <c r="J157" s="150">
        <f t="shared" si="16"/>
        <v>0</v>
      </c>
      <c r="K157" s="150">
        <f t="shared" si="16"/>
        <v>0</v>
      </c>
      <c r="L157" s="150">
        <f t="shared" si="16"/>
        <v>0</v>
      </c>
      <c r="M157" s="150">
        <f t="shared" si="16"/>
        <v>0</v>
      </c>
      <c r="N157" s="150">
        <f t="shared" si="16"/>
        <v>0</v>
      </c>
      <c r="O157" s="150">
        <f t="shared" si="12"/>
        <v>19138208</v>
      </c>
      <c r="P157" s="182"/>
      <c r="Q157" s="182"/>
      <c r="R157" s="183"/>
    </row>
    <row r="158" spans="1:18" s="170" customFormat="1" ht="21" customHeight="1">
      <c r="A158" s="176" t="s">
        <v>159</v>
      </c>
      <c r="B158" s="176"/>
      <c r="C158" s="14">
        <f>SUM(C157,C153)</f>
        <v>1106690</v>
      </c>
      <c r="D158" s="14">
        <f aca="true" t="shared" si="17" ref="D158:N158">SUM(D157,D153)</f>
        <v>1106690</v>
      </c>
      <c r="E158" s="14">
        <f t="shared" si="17"/>
        <v>1811690</v>
      </c>
      <c r="F158" s="14">
        <f t="shared" si="17"/>
        <v>1106690</v>
      </c>
      <c r="G158" s="14">
        <f t="shared" si="17"/>
        <v>20244898</v>
      </c>
      <c r="H158" s="14">
        <f t="shared" si="17"/>
        <v>1106690</v>
      </c>
      <c r="I158" s="14">
        <f t="shared" si="17"/>
        <v>1106690</v>
      </c>
      <c r="J158" s="14">
        <f t="shared" si="17"/>
        <v>1106690</v>
      </c>
      <c r="K158" s="14">
        <f t="shared" si="17"/>
        <v>1761690</v>
      </c>
      <c r="L158" s="14">
        <f t="shared" si="17"/>
        <v>1106689</v>
      </c>
      <c r="M158" s="14">
        <f t="shared" si="17"/>
        <v>1106691</v>
      </c>
      <c r="N158" s="14">
        <f t="shared" si="17"/>
        <v>1106691</v>
      </c>
      <c r="O158" s="150">
        <f t="shared" si="12"/>
        <v>33778489</v>
      </c>
      <c r="P158" s="182"/>
      <c r="Q158" s="182"/>
      <c r="R158" s="183"/>
    </row>
    <row r="159" spans="2:18" ht="15">
      <c r="B159" s="134"/>
      <c r="C159" s="134"/>
      <c r="D159" s="134"/>
      <c r="E159" s="134"/>
      <c r="F159" s="134"/>
      <c r="G159" s="134"/>
      <c r="H159" s="134"/>
      <c r="I159" s="134"/>
      <c r="J159" s="134"/>
      <c r="K159" s="134"/>
      <c r="L159" s="134"/>
      <c r="M159" s="134"/>
      <c r="N159" s="134"/>
      <c r="O159" s="183"/>
      <c r="P159" s="134"/>
      <c r="Q159" s="134"/>
      <c r="R159" s="134"/>
    </row>
    <row r="160" spans="1:18" ht="15">
      <c r="A160" s="212">
        <v>2</v>
      </c>
      <c r="B160" s="213"/>
      <c r="C160" s="213"/>
      <c r="D160" s="213"/>
      <c r="E160" s="213"/>
      <c r="F160" s="213"/>
      <c r="G160" s="213"/>
      <c r="H160" s="213"/>
      <c r="I160" s="213"/>
      <c r="J160" s="213"/>
      <c r="K160" s="213"/>
      <c r="L160" s="213"/>
      <c r="M160" s="213"/>
      <c r="N160" s="213"/>
      <c r="O160" s="213"/>
      <c r="P160" s="134"/>
      <c r="Q160" s="134"/>
      <c r="R160" s="134"/>
    </row>
    <row r="161" spans="2:18" ht="15">
      <c r="B161" s="134"/>
      <c r="C161" s="134"/>
      <c r="D161" s="134"/>
      <c r="E161" s="134"/>
      <c r="F161" s="134"/>
      <c r="G161" s="134"/>
      <c r="H161" s="134"/>
      <c r="I161" s="134"/>
      <c r="J161" s="134"/>
      <c r="K161" s="134"/>
      <c r="L161" s="134"/>
      <c r="M161" s="134"/>
      <c r="N161" s="134"/>
      <c r="O161" s="183"/>
      <c r="P161" s="134"/>
      <c r="Q161" s="134"/>
      <c r="R161" s="134"/>
    </row>
    <row r="162" spans="2:18" ht="15">
      <c r="B162" s="134"/>
      <c r="C162" s="134"/>
      <c r="D162" s="134"/>
      <c r="E162" s="134"/>
      <c r="F162" s="134"/>
      <c r="G162" s="134"/>
      <c r="H162" s="134"/>
      <c r="I162" s="134"/>
      <c r="J162" s="134"/>
      <c r="K162" s="134"/>
      <c r="L162" s="134"/>
      <c r="M162" s="134"/>
      <c r="N162" s="134"/>
      <c r="O162" s="183"/>
      <c r="P162" s="134"/>
      <c r="Q162" s="134"/>
      <c r="R162" s="134"/>
    </row>
    <row r="163" spans="2:18" ht="15">
      <c r="B163" s="134"/>
      <c r="C163" s="134"/>
      <c r="D163" s="134"/>
      <c r="E163" s="134"/>
      <c r="F163" s="134"/>
      <c r="G163" s="134"/>
      <c r="H163" s="134"/>
      <c r="I163" s="134"/>
      <c r="J163" s="134"/>
      <c r="K163" s="134"/>
      <c r="L163" s="134"/>
      <c r="M163" s="134"/>
      <c r="N163" s="134"/>
      <c r="O163" s="183"/>
      <c r="P163" s="134"/>
      <c r="Q163" s="134"/>
      <c r="R163" s="134"/>
    </row>
    <row r="164" spans="2:18" ht="15">
      <c r="B164" s="134"/>
      <c r="C164" s="134"/>
      <c r="D164" s="134"/>
      <c r="E164" s="134"/>
      <c r="F164" s="134"/>
      <c r="G164" s="134"/>
      <c r="H164" s="134"/>
      <c r="I164" s="134"/>
      <c r="J164" s="134"/>
      <c r="K164" s="134"/>
      <c r="L164" s="134"/>
      <c r="M164" s="134"/>
      <c r="N164" s="134"/>
      <c r="O164" s="183"/>
      <c r="P164" s="134"/>
      <c r="Q164" s="134"/>
      <c r="R164" s="134"/>
    </row>
    <row r="165" spans="2:18" ht="15">
      <c r="B165" s="134"/>
      <c r="C165" s="134"/>
      <c r="D165" s="134"/>
      <c r="E165" s="134"/>
      <c r="F165" s="134"/>
      <c r="G165" s="134"/>
      <c r="H165" s="134"/>
      <c r="I165" s="134"/>
      <c r="J165" s="134"/>
      <c r="K165" s="134"/>
      <c r="L165" s="134"/>
      <c r="M165" s="134"/>
      <c r="N165" s="134"/>
      <c r="O165" s="183"/>
      <c r="P165" s="134"/>
      <c r="Q165" s="134"/>
      <c r="R165" s="134"/>
    </row>
    <row r="166" spans="2:18" ht="15">
      <c r="B166" s="134"/>
      <c r="C166" s="134"/>
      <c r="D166" s="134"/>
      <c r="E166" s="134"/>
      <c r="F166" s="134"/>
      <c r="G166" s="134"/>
      <c r="H166" s="134"/>
      <c r="I166" s="134"/>
      <c r="J166" s="134"/>
      <c r="K166" s="134"/>
      <c r="L166" s="134"/>
      <c r="M166" s="134"/>
      <c r="N166" s="134"/>
      <c r="O166" s="183"/>
      <c r="P166" s="134"/>
      <c r="Q166" s="134"/>
      <c r="R166" s="134"/>
    </row>
    <row r="167" spans="2:18" ht="15">
      <c r="B167" s="134"/>
      <c r="C167" s="134"/>
      <c r="D167" s="134"/>
      <c r="E167" s="134"/>
      <c r="F167" s="134"/>
      <c r="G167" s="134"/>
      <c r="H167" s="134"/>
      <c r="I167" s="134"/>
      <c r="J167" s="134"/>
      <c r="K167" s="134"/>
      <c r="L167" s="134"/>
      <c r="M167" s="134"/>
      <c r="N167" s="134"/>
      <c r="O167" s="183"/>
      <c r="P167" s="134"/>
      <c r="Q167" s="134"/>
      <c r="R167" s="134"/>
    </row>
    <row r="168" spans="2:18" ht="15">
      <c r="B168" s="134"/>
      <c r="C168" s="134"/>
      <c r="D168" s="134"/>
      <c r="E168" s="134"/>
      <c r="F168" s="134"/>
      <c r="G168" s="134"/>
      <c r="H168" s="134"/>
      <c r="I168" s="134"/>
      <c r="J168" s="134"/>
      <c r="K168" s="134"/>
      <c r="L168" s="134"/>
      <c r="M168" s="134"/>
      <c r="N168" s="134"/>
      <c r="O168" s="183"/>
      <c r="P168" s="134"/>
      <c r="Q168" s="134"/>
      <c r="R168" s="134"/>
    </row>
    <row r="169" spans="2:18" ht="15">
      <c r="B169" s="134"/>
      <c r="C169" s="134"/>
      <c r="D169" s="134"/>
      <c r="E169" s="134"/>
      <c r="F169" s="134"/>
      <c r="G169" s="134"/>
      <c r="H169" s="134"/>
      <c r="I169" s="134"/>
      <c r="J169" s="134"/>
      <c r="K169" s="134"/>
      <c r="L169" s="134"/>
      <c r="M169" s="134"/>
      <c r="N169" s="134"/>
      <c r="O169" s="183"/>
      <c r="P169" s="134"/>
      <c r="Q169" s="134"/>
      <c r="R169" s="134"/>
    </row>
    <row r="170" spans="2:18" ht="15">
      <c r="B170" s="134"/>
      <c r="C170" s="134"/>
      <c r="D170" s="134"/>
      <c r="E170" s="134"/>
      <c r="F170" s="134"/>
      <c r="G170" s="134"/>
      <c r="H170" s="134"/>
      <c r="I170" s="134"/>
      <c r="J170" s="134"/>
      <c r="K170" s="134"/>
      <c r="L170" s="134"/>
      <c r="M170" s="134"/>
      <c r="N170" s="134"/>
      <c r="O170" s="183"/>
      <c r="P170" s="134"/>
      <c r="Q170" s="134"/>
      <c r="R170" s="134"/>
    </row>
    <row r="171" spans="2:18" ht="15">
      <c r="B171" s="134"/>
      <c r="C171" s="134"/>
      <c r="D171" s="134"/>
      <c r="E171" s="134"/>
      <c r="F171" s="134"/>
      <c r="G171" s="134"/>
      <c r="H171" s="134"/>
      <c r="I171" s="134"/>
      <c r="J171" s="134"/>
      <c r="K171" s="134"/>
      <c r="L171" s="134"/>
      <c r="M171" s="134"/>
      <c r="N171" s="134"/>
      <c r="O171" s="183"/>
      <c r="P171" s="134"/>
      <c r="Q171" s="134"/>
      <c r="R171" s="134"/>
    </row>
  </sheetData>
  <sheetProtection/>
  <mergeCells count="4">
    <mergeCell ref="A2:O2"/>
    <mergeCell ref="A3:O3"/>
    <mergeCell ref="A94:O94"/>
    <mergeCell ref="A160:O160"/>
  </mergeCells>
  <printOptions horizontalCentered="1"/>
  <pageMargins left="0" right="0" top="0.7480314960629921" bottom="0.7480314960629921" header="0.31496062992125984" footer="0.31496062992125984"/>
  <pageSetup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E14"/>
  <sheetViews>
    <sheetView tabSelected="1" zoomScalePageLayoutView="0" workbookViewId="0" topLeftCell="A1">
      <selection activeCell="K10" sqref="K10"/>
    </sheetView>
  </sheetViews>
  <sheetFormatPr defaultColWidth="9.140625" defaultRowHeight="15"/>
  <cols>
    <col min="1" max="1" width="52.28125" style="0" bestFit="1" customWidth="1"/>
    <col min="2" max="2" width="11.8515625" style="0" bestFit="1" customWidth="1"/>
    <col min="3" max="3" width="23.57421875" style="0" customWidth="1"/>
    <col min="4" max="4" width="21.421875" style="0" customWidth="1"/>
    <col min="5" max="5" width="17.7109375" style="0" customWidth="1"/>
  </cols>
  <sheetData>
    <row r="3" spans="1:5" ht="15.75">
      <c r="A3" s="214" t="s">
        <v>278</v>
      </c>
      <c r="B3" s="214"/>
      <c r="C3" s="214"/>
      <c r="D3" s="214"/>
      <c r="E3" s="214"/>
    </row>
    <row r="4" spans="1:5" ht="15.75">
      <c r="A4" s="214" t="s">
        <v>429</v>
      </c>
      <c r="B4" s="214"/>
      <c r="C4" s="214"/>
      <c r="D4" s="214"/>
      <c r="E4" s="214"/>
    </row>
    <row r="5" spans="1:5" ht="15">
      <c r="A5" s="132"/>
      <c r="B5" s="132"/>
      <c r="C5" s="132"/>
      <c r="D5" s="132"/>
      <c r="E5" s="132"/>
    </row>
    <row r="6" spans="1:5" ht="15">
      <c r="A6" s="215"/>
      <c r="B6" s="215"/>
      <c r="C6" s="215"/>
      <c r="D6" s="215"/>
      <c r="E6" s="215"/>
    </row>
    <row r="7" spans="1:5" ht="15">
      <c r="A7" s="132"/>
      <c r="B7" s="132"/>
      <c r="C7" s="132"/>
      <c r="D7" s="132"/>
      <c r="E7" s="132"/>
    </row>
    <row r="8" spans="1:5" ht="15">
      <c r="A8" s="132"/>
      <c r="B8" s="132"/>
      <c r="C8" s="132"/>
      <c r="D8" s="132"/>
      <c r="E8" s="132"/>
    </row>
    <row r="9" spans="1:5" ht="15">
      <c r="A9" s="132"/>
      <c r="B9" s="132"/>
      <c r="C9" s="132"/>
      <c r="D9" s="132"/>
      <c r="E9" s="132"/>
    </row>
    <row r="10" spans="1:5" ht="15">
      <c r="A10" s="132"/>
      <c r="B10" s="132"/>
      <c r="C10" s="132"/>
      <c r="D10" s="132"/>
      <c r="E10" s="132"/>
    </row>
    <row r="11" spans="1:5" ht="15">
      <c r="A11" s="132"/>
      <c r="B11" s="132"/>
      <c r="C11" s="132"/>
      <c r="D11" s="132"/>
      <c r="E11" s="189" t="s">
        <v>430</v>
      </c>
    </row>
    <row r="12" spans="1:5" ht="22.5" customHeight="1">
      <c r="A12" s="190" t="s">
        <v>2</v>
      </c>
      <c r="B12" s="190" t="s">
        <v>3</v>
      </c>
      <c r="C12" s="190" t="s">
        <v>431</v>
      </c>
      <c r="D12" s="190" t="s">
        <v>432</v>
      </c>
      <c r="E12" s="190" t="s">
        <v>433</v>
      </c>
    </row>
    <row r="13" spans="1:5" ht="23.25" customHeight="1">
      <c r="A13" s="191" t="s">
        <v>175</v>
      </c>
      <c r="B13" s="144" t="s">
        <v>91</v>
      </c>
      <c r="C13" s="187">
        <v>1590000</v>
      </c>
      <c r="D13" s="187">
        <v>940000</v>
      </c>
      <c r="E13" s="187">
        <v>650000</v>
      </c>
    </row>
    <row r="14" spans="1:5" ht="21" customHeight="1">
      <c r="A14" s="191" t="s">
        <v>401</v>
      </c>
      <c r="B14" s="144" t="s">
        <v>284</v>
      </c>
      <c r="C14" s="187"/>
      <c r="D14" s="144">
        <v>0</v>
      </c>
      <c r="E14" s="187"/>
    </row>
  </sheetData>
  <sheetProtection/>
  <mergeCells count="3">
    <mergeCell ref="A3:E3"/>
    <mergeCell ref="A4:E4"/>
    <mergeCell ref="A6:E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Penzugy2</dc:creator>
  <cp:keywords/>
  <dc:description/>
  <cp:lastModifiedBy>Jegyző</cp:lastModifiedBy>
  <cp:lastPrinted>2019-02-22T09:55:05Z</cp:lastPrinted>
  <dcterms:created xsi:type="dcterms:W3CDTF">2019-02-11T12:52:14Z</dcterms:created>
  <dcterms:modified xsi:type="dcterms:W3CDTF">2019-02-27T09:16:30Z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</Properties>
</file>