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AC1F6507-BDF0-4A52-A730-246619BF8938}" xr6:coauthVersionLast="47" xr6:coauthVersionMax="47" xr10:uidLastSave="{00000000-0000-0000-0000-000000000000}"/>
  <bookViews>
    <workbookView xWindow="-120" yWindow="-120" windowWidth="20730" windowHeight="11160" firstSheet="16" activeTab="23" xr2:uid="{00000000-000D-0000-FFFF-FFFF00000000}"/>
  </bookViews>
  <sheets>
    <sheet name="Kiemelt ei. összes" sheetId="1" r:id="rId1"/>
    <sheet name="Bevételek összes" sheetId="2" r:id="rId2"/>
    <sheet name="Kiadások összes" sheetId="3" r:id="rId3"/>
    <sheet name="Bevételek Önkorm." sheetId="4" r:id="rId4"/>
    <sheet name="Bevételek intézmények" sheetId="5" r:id="rId5"/>
    <sheet name="Kiadások önkorm." sheetId="6" r:id="rId6"/>
    <sheet name="Kiadások intézményi" sheetId="7" r:id="rId7"/>
    <sheet name="Létszám" sheetId="27" r:id="rId8"/>
    <sheet name="Beruhzás, felújítás összes" sheetId="8" r:id="rId9"/>
    <sheet name="Tartalék összes" sheetId="9" r:id="rId10"/>
    <sheet name="Szociális" sheetId="10" r:id="rId11"/>
    <sheet name="Adott támogatás" sheetId="14" r:id="rId12"/>
    <sheet name="Kapott támogatás" sheetId="11" r:id="rId13"/>
    <sheet name="Közhatalmi" sheetId="12" r:id="rId14"/>
    <sheet name="Önkorm. maradvány" sheetId="13" r:id="rId15"/>
    <sheet name="KÖH maradvány" sheetId="23" r:id="rId16"/>
    <sheet name="Óvoda maradvány" sheetId="19" r:id="rId17"/>
    <sheet name="Önkorm. mérleg" sheetId="15" r:id="rId18"/>
    <sheet name="Részesedések" sheetId="22" r:id="rId19"/>
    <sheet name="KÖH mérleg " sheetId="24" r:id="rId20"/>
    <sheet name="Óvoda mérleg" sheetId="20" r:id="rId21"/>
    <sheet name="Önkorm. eredmény" sheetId="16" r:id="rId22"/>
    <sheet name="KÖH Eredmény" sheetId="25" r:id="rId23"/>
    <sheet name="Óvoda eredmény" sheetId="21" r:id="rId24"/>
    <sheet name="Önkorm. vagyon. " sheetId="17" r:id="rId25"/>
    <sheet name="KÖH vagyon. " sheetId="26" r:id="rId26"/>
    <sheet name="Óvoda vagyon" sheetId="18" r:id="rId2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27" l="1"/>
  <c r="E9" i="27"/>
  <c r="E11" i="27"/>
  <c r="E12" i="27"/>
  <c r="E13" i="27"/>
  <c r="E15" i="27"/>
  <c r="E17" i="27"/>
  <c r="E18" i="27"/>
  <c r="E20" i="27"/>
  <c r="E7" i="27"/>
  <c r="B19" i="27"/>
  <c r="E19" i="27" s="1"/>
  <c r="B16" i="27"/>
  <c r="E16" i="27" s="1"/>
  <c r="D14" i="27"/>
  <c r="E14" i="27" s="1"/>
  <c r="B14" i="27"/>
  <c r="C10" i="27"/>
  <c r="E10" i="27" s="1"/>
  <c r="I41" i="4"/>
  <c r="J41" i="4" s="1"/>
  <c r="H41" i="4"/>
  <c r="F41" i="4"/>
  <c r="J40" i="4"/>
  <c r="C35" i="4"/>
  <c r="C39" i="4" s="1"/>
  <c r="C42" i="4" s="1"/>
  <c r="I34" i="4"/>
  <c r="J34" i="4" s="1"/>
  <c r="H34" i="4"/>
  <c r="F34" i="4"/>
  <c r="J31" i="4"/>
  <c r="J30" i="4"/>
  <c r="J29" i="4"/>
  <c r="J28" i="4"/>
  <c r="J27" i="4"/>
  <c r="J26" i="4"/>
  <c r="I23" i="4"/>
  <c r="I25" i="4" s="1"/>
  <c r="H23" i="4"/>
  <c r="H25" i="4" s="1"/>
  <c r="F23" i="4"/>
  <c r="F25" i="4" s="1"/>
  <c r="J22" i="4"/>
  <c r="J21" i="4"/>
  <c r="J20" i="4"/>
  <c r="I20" i="4"/>
  <c r="H20" i="4"/>
  <c r="F20" i="4"/>
  <c r="J19" i="4"/>
  <c r="J17" i="4"/>
  <c r="I16" i="4"/>
  <c r="I18" i="4" s="1"/>
  <c r="H16" i="4"/>
  <c r="H18" i="4" s="1"/>
  <c r="H35" i="4" s="1"/>
  <c r="H42" i="4" s="1"/>
  <c r="F16" i="4"/>
  <c r="F18" i="4" s="1"/>
  <c r="F35" i="4" s="1"/>
  <c r="F42" i="4" s="1"/>
  <c r="J15" i="4"/>
  <c r="J14" i="4"/>
  <c r="J13" i="4"/>
  <c r="J12" i="4"/>
  <c r="J11" i="4"/>
  <c r="J10" i="4"/>
  <c r="J25" i="4" l="1"/>
  <c r="J18" i="4"/>
  <c r="I35" i="4"/>
  <c r="J16" i="4"/>
  <c r="J23" i="4"/>
  <c r="J35" i="4" l="1"/>
  <c r="I42" i="4"/>
  <c r="J42" i="4" s="1"/>
  <c r="D15" i="22" l="1"/>
  <c r="D16" i="22" s="1"/>
  <c r="B15" i="22"/>
  <c r="B16" i="22" s="1"/>
  <c r="N29" i="8"/>
  <c r="N23" i="8"/>
  <c r="N33" i="8" s="1"/>
  <c r="N20" i="8"/>
  <c r="E20" i="14"/>
  <c r="D20" i="14"/>
  <c r="E15" i="14"/>
  <c r="D15" i="14"/>
  <c r="D18" i="12"/>
  <c r="C18" i="12"/>
  <c r="E17" i="12"/>
  <c r="E14" i="12"/>
  <c r="F14" i="12" s="1"/>
  <c r="F13" i="12"/>
  <c r="F12" i="12"/>
  <c r="E11" i="12"/>
  <c r="F11" i="12" s="1"/>
  <c r="E20" i="11"/>
  <c r="E18" i="11"/>
  <c r="E20" i="10"/>
  <c r="E21" i="10" s="1"/>
  <c r="D20" i="10"/>
  <c r="D21" i="10" s="1"/>
  <c r="K29" i="8"/>
  <c r="O29" i="8" s="1"/>
  <c r="G29" i="8"/>
  <c r="O23" i="8"/>
  <c r="K23" i="8"/>
  <c r="K20" i="8"/>
  <c r="O20" i="8" s="1"/>
  <c r="M39" i="7"/>
  <c r="N39" i="7" s="1"/>
  <c r="L39" i="7"/>
  <c r="K39" i="7"/>
  <c r="J39" i="7"/>
  <c r="I39" i="7"/>
  <c r="H39" i="7"/>
  <c r="G39" i="7"/>
  <c r="N38" i="7"/>
  <c r="N37" i="7"/>
  <c r="M36" i="7"/>
  <c r="N36" i="7" s="1"/>
  <c r="L36" i="7"/>
  <c r="K36" i="7"/>
  <c r="J36" i="7"/>
  <c r="I36" i="7"/>
  <c r="N35" i="7"/>
  <c r="N34" i="7"/>
  <c r="M34" i="7"/>
  <c r="L34" i="7"/>
  <c r="K34" i="7"/>
  <c r="J34" i="7"/>
  <c r="I34" i="7"/>
  <c r="G34" i="7"/>
  <c r="N33" i="7"/>
  <c r="N32" i="7"/>
  <c r="N31" i="7"/>
  <c r="N30" i="7"/>
  <c r="M29" i="7"/>
  <c r="N29" i="7" s="1"/>
  <c r="L29" i="7"/>
  <c r="K29" i="7"/>
  <c r="J29" i="7"/>
  <c r="I29" i="7"/>
  <c r="N28" i="7"/>
  <c r="N27" i="7"/>
  <c r="M26" i="7"/>
  <c r="M40" i="7" s="1"/>
  <c r="L26" i="7"/>
  <c r="K26" i="7"/>
  <c r="J26" i="7"/>
  <c r="I26" i="7"/>
  <c r="I40" i="7" s="1"/>
  <c r="H26" i="7"/>
  <c r="G26" i="7"/>
  <c r="N25" i="7"/>
  <c r="N24" i="7"/>
  <c r="N23" i="7"/>
  <c r="M22" i="7"/>
  <c r="K22" i="7"/>
  <c r="L21" i="7"/>
  <c r="L22" i="7" s="1"/>
  <c r="J21" i="7"/>
  <c r="I21" i="7"/>
  <c r="N21" i="7" s="1"/>
  <c r="H21" i="7"/>
  <c r="N20" i="7"/>
  <c r="N19" i="7"/>
  <c r="M19" i="7"/>
  <c r="L19" i="7"/>
  <c r="K19" i="7"/>
  <c r="J19" i="7"/>
  <c r="I19" i="7"/>
  <c r="H19" i="7"/>
  <c r="H22" i="7" s="1"/>
  <c r="H41" i="7" s="1"/>
  <c r="G19" i="7"/>
  <c r="N18" i="7"/>
  <c r="N17" i="7"/>
  <c r="N16" i="7"/>
  <c r="N15" i="7"/>
  <c r="N14" i="7"/>
  <c r="N13" i="7"/>
  <c r="N12" i="7"/>
  <c r="H68" i="6"/>
  <c r="H69" i="6" s="1"/>
  <c r="F68" i="6"/>
  <c r="F69" i="6" s="1"/>
  <c r="J66" i="6"/>
  <c r="I65" i="6"/>
  <c r="I68" i="6" s="1"/>
  <c r="I69" i="6" s="1"/>
  <c r="J64" i="6"/>
  <c r="I60" i="6"/>
  <c r="J60" i="6" s="1"/>
  <c r="J59" i="6"/>
  <c r="J58" i="6"/>
  <c r="I57" i="6"/>
  <c r="J57" i="6" s="1"/>
  <c r="J56" i="6"/>
  <c r="J55" i="6"/>
  <c r="I54" i="6"/>
  <c r="J54" i="6" s="1"/>
  <c r="H54" i="6"/>
  <c r="H61" i="6" s="1"/>
  <c r="F54" i="6"/>
  <c r="F61" i="6" s="1"/>
  <c r="J53" i="6"/>
  <c r="J52" i="6"/>
  <c r="J51" i="6"/>
  <c r="J50" i="6"/>
  <c r="I48" i="6"/>
  <c r="H48" i="6"/>
  <c r="F48" i="6"/>
  <c r="J47" i="6"/>
  <c r="J46" i="6"/>
  <c r="J45" i="6"/>
  <c r="J44" i="6"/>
  <c r="I43" i="6"/>
  <c r="J43" i="6" s="1"/>
  <c r="H43" i="6"/>
  <c r="F43" i="6"/>
  <c r="J42" i="6"/>
  <c r="I40" i="6"/>
  <c r="H40" i="6"/>
  <c r="J40" i="6" s="1"/>
  <c r="F40" i="6"/>
  <c r="J39" i="6"/>
  <c r="J38" i="6"/>
  <c r="J37" i="6"/>
  <c r="J36" i="6"/>
  <c r="J35" i="6"/>
  <c r="I34" i="6"/>
  <c r="J34" i="6" s="1"/>
  <c r="J33" i="6"/>
  <c r="I32" i="6"/>
  <c r="H32" i="6"/>
  <c r="J32" i="6" s="1"/>
  <c r="F32" i="6"/>
  <c r="J31" i="6"/>
  <c r="J30" i="6"/>
  <c r="J29" i="6"/>
  <c r="J28" i="6"/>
  <c r="J27" i="6"/>
  <c r="J26" i="6"/>
  <c r="J25" i="6"/>
  <c r="I24" i="6"/>
  <c r="J24" i="6" s="1"/>
  <c r="J23" i="6"/>
  <c r="J22" i="6"/>
  <c r="I21" i="6"/>
  <c r="J21" i="6" s="1"/>
  <c r="H21" i="6"/>
  <c r="F21" i="6"/>
  <c r="F41" i="6" s="1"/>
  <c r="J20" i="6"/>
  <c r="J19" i="6"/>
  <c r="J18" i="6"/>
  <c r="I16" i="6"/>
  <c r="I17" i="6" s="1"/>
  <c r="H16" i="6"/>
  <c r="F16" i="6"/>
  <c r="J15" i="6"/>
  <c r="J14" i="6"/>
  <c r="J13" i="6"/>
  <c r="J12" i="6"/>
  <c r="I12" i="6"/>
  <c r="H12" i="6"/>
  <c r="F12" i="6"/>
  <c r="J11" i="6"/>
  <c r="J10" i="6"/>
  <c r="J9" i="6"/>
  <c r="J7" i="6"/>
  <c r="G15" i="5"/>
  <c r="G16" i="5" s="1"/>
  <c r="J14" i="5"/>
  <c r="J15" i="5" s="1"/>
  <c r="J16" i="5" s="1"/>
  <c r="I14" i="5"/>
  <c r="I15" i="5" s="1"/>
  <c r="G14" i="5"/>
  <c r="F14" i="5"/>
  <c r="F15" i="5" s="1"/>
  <c r="K13" i="5"/>
  <c r="H13" i="5"/>
  <c r="K12" i="5"/>
  <c r="H12" i="5"/>
  <c r="K11" i="5"/>
  <c r="H11" i="5"/>
  <c r="J68" i="3"/>
  <c r="J69" i="3" s="1"/>
  <c r="K69" i="3" s="1"/>
  <c r="K67" i="3"/>
  <c r="K66" i="3"/>
  <c r="K64" i="3"/>
  <c r="J63" i="3"/>
  <c r="K63" i="3" s="1"/>
  <c r="K62" i="3"/>
  <c r="K61" i="3"/>
  <c r="K60" i="3"/>
  <c r="K59" i="3"/>
  <c r="K58" i="3"/>
  <c r="J57" i="3"/>
  <c r="K57" i="3" s="1"/>
  <c r="K56" i="3"/>
  <c r="K55" i="3"/>
  <c r="K54" i="3"/>
  <c r="K53" i="3"/>
  <c r="J51" i="3"/>
  <c r="K51" i="3" s="1"/>
  <c r="K50" i="3"/>
  <c r="K49" i="3"/>
  <c r="K48" i="3"/>
  <c r="K47" i="3"/>
  <c r="K46" i="3"/>
  <c r="J46" i="3"/>
  <c r="K45" i="3"/>
  <c r="J43" i="3"/>
  <c r="K43" i="3" s="1"/>
  <c r="K42" i="3"/>
  <c r="K41" i="3"/>
  <c r="K40" i="3"/>
  <c r="K39" i="3"/>
  <c r="K38" i="3"/>
  <c r="J37" i="3"/>
  <c r="K37" i="3" s="1"/>
  <c r="K36" i="3"/>
  <c r="J35" i="3"/>
  <c r="K35" i="3" s="1"/>
  <c r="K34" i="3"/>
  <c r="K33" i="3"/>
  <c r="K32" i="3"/>
  <c r="K31" i="3"/>
  <c r="K30" i="3"/>
  <c r="K29" i="3"/>
  <c r="K28" i="3"/>
  <c r="J27" i="3"/>
  <c r="K27" i="3" s="1"/>
  <c r="K26" i="3"/>
  <c r="K25" i="3"/>
  <c r="J24" i="3"/>
  <c r="K24" i="3" s="1"/>
  <c r="K23" i="3"/>
  <c r="K22" i="3"/>
  <c r="K21" i="3"/>
  <c r="J19" i="3"/>
  <c r="K19" i="3" s="1"/>
  <c r="K18" i="3"/>
  <c r="K17" i="3"/>
  <c r="K16" i="3"/>
  <c r="J15" i="3"/>
  <c r="K15" i="3" s="1"/>
  <c r="K14" i="3"/>
  <c r="K13" i="3"/>
  <c r="K12" i="3"/>
  <c r="K11" i="3"/>
  <c r="K10" i="3"/>
  <c r="K9" i="3"/>
  <c r="K8" i="3"/>
  <c r="I44" i="2"/>
  <c r="H44" i="2"/>
  <c r="J44" i="2" s="1"/>
  <c r="F44" i="2"/>
  <c r="J43" i="2"/>
  <c r="J42" i="2"/>
  <c r="J41" i="2"/>
  <c r="I39" i="2"/>
  <c r="J39" i="2" s="1"/>
  <c r="J38" i="2"/>
  <c r="I34" i="2"/>
  <c r="H34" i="2"/>
  <c r="F34" i="2"/>
  <c r="J31" i="2"/>
  <c r="J30" i="2"/>
  <c r="J29" i="2"/>
  <c r="J28" i="2"/>
  <c r="J27" i="2"/>
  <c r="J26" i="2"/>
  <c r="J23" i="2"/>
  <c r="I23" i="2"/>
  <c r="I25" i="2" s="1"/>
  <c r="H23" i="2"/>
  <c r="H25" i="2" s="1"/>
  <c r="F23" i="2"/>
  <c r="F25" i="2" s="1"/>
  <c r="J22" i="2"/>
  <c r="J21" i="2"/>
  <c r="I20" i="2"/>
  <c r="H20" i="2"/>
  <c r="F20" i="2"/>
  <c r="J19" i="2"/>
  <c r="J17" i="2"/>
  <c r="I16" i="2"/>
  <c r="J16" i="2" s="1"/>
  <c r="H16" i="2"/>
  <c r="H18" i="2" s="1"/>
  <c r="F16" i="2"/>
  <c r="F18" i="2" s="1"/>
  <c r="J15" i="2"/>
  <c r="J14" i="2"/>
  <c r="J13" i="2"/>
  <c r="J12" i="2"/>
  <c r="J11" i="2"/>
  <c r="J10" i="2"/>
  <c r="C27" i="1"/>
  <c r="E26" i="1"/>
  <c r="D25" i="1"/>
  <c r="D27" i="1" s="1"/>
  <c r="E23" i="1"/>
  <c r="E22" i="1"/>
  <c r="E21" i="1"/>
  <c r="E20" i="1"/>
  <c r="E18" i="1"/>
  <c r="D17" i="1"/>
  <c r="C17" i="1"/>
  <c r="C19" i="1" s="1"/>
  <c r="E16" i="1"/>
  <c r="E15" i="1"/>
  <c r="E14" i="1"/>
  <c r="E13" i="1"/>
  <c r="E12" i="1"/>
  <c r="E11" i="1"/>
  <c r="E10" i="1"/>
  <c r="E9" i="1"/>
  <c r="F17" i="6" l="1"/>
  <c r="J16" i="6"/>
  <c r="J48" i="6"/>
  <c r="J65" i="6"/>
  <c r="J40" i="7"/>
  <c r="N26" i="7"/>
  <c r="K40" i="7"/>
  <c r="L40" i="7"/>
  <c r="L41" i="7" s="1"/>
  <c r="L43" i="7" s="1"/>
  <c r="L44" i="7" s="1"/>
  <c r="J22" i="7"/>
  <c r="J34" i="2"/>
  <c r="H35" i="2"/>
  <c r="H40" i="2" s="1"/>
  <c r="H45" i="2" s="1"/>
  <c r="E18" i="12"/>
  <c r="F18" i="12" s="1"/>
  <c r="E17" i="1"/>
  <c r="I18" i="2"/>
  <c r="J20" i="2"/>
  <c r="E27" i="1"/>
  <c r="J25" i="2"/>
  <c r="H41" i="6"/>
  <c r="I22" i="7"/>
  <c r="N22" i="7" s="1"/>
  <c r="E25" i="1"/>
  <c r="K68" i="3"/>
  <c r="J20" i="3"/>
  <c r="K33" i="8"/>
  <c r="O33" i="8" s="1"/>
  <c r="J41" i="7"/>
  <c r="J43" i="7" s="1"/>
  <c r="J44" i="7" s="1"/>
  <c r="K41" i="7"/>
  <c r="K43" i="7" s="1"/>
  <c r="K44" i="7" s="1"/>
  <c r="N40" i="7"/>
  <c r="I41" i="7"/>
  <c r="I43" i="7" s="1"/>
  <c r="I44" i="7" s="1"/>
  <c r="M41" i="7"/>
  <c r="F49" i="6"/>
  <c r="F62" i="6" s="1"/>
  <c r="F70" i="6" s="1"/>
  <c r="J69" i="6"/>
  <c r="H17" i="6"/>
  <c r="H49" i="6" s="1"/>
  <c r="H62" i="6" s="1"/>
  <c r="H70" i="6" s="1"/>
  <c r="I61" i="6"/>
  <c r="J61" i="6" s="1"/>
  <c r="I41" i="6"/>
  <c r="J41" i="6" s="1"/>
  <c r="J68" i="6"/>
  <c r="I16" i="5"/>
  <c r="K16" i="5" s="1"/>
  <c r="K15" i="5"/>
  <c r="F16" i="5"/>
  <c r="H16" i="5" s="1"/>
  <c r="H15" i="5"/>
  <c r="H14" i="5"/>
  <c r="K14" i="5"/>
  <c r="K20" i="3"/>
  <c r="J44" i="3"/>
  <c r="K44" i="3" s="1"/>
  <c r="F35" i="2"/>
  <c r="F40" i="2" s="1"/>
  <c r="F45" i="2" s="1"/>
  <c r="I35" i="2"/>
  <c r="J18" i="2"/>
  <c r="D19" i="1"/>
  <c r="E19" i="1" s="1"/>
  <c r="I49" i="6" l="1"/>
  <c r="J49" i="6" s="1"/>
  <c r="M43" i="7"/>
  <c r="N41" i="7"/>
  <c r="J17" i="6"/>
  <c r="J52" i="3"/>
  <c r="J35" i="2"/>
  <c r="I40" i="2"/>
  <c r="I62" i="6" l="1"/>
  <c r="N43" i="7"/>
  <c r="M44" i="7"/>
  <c r="N44" i="7" s="1"/>
  <c r="J62" i="6"/>
  <c r="I70" i="6"/>
  <c r="J70" i="6" s="1"/>
  <c r="J65" i="3"/>
  <c r="K52" i="3"/>
  <c r="J40" i="2"/>
  <c r="I45" i="2"/>
  <c r="J45" i="2" s="1"/>
  <c r="J70" i="3" l="1"/>
  <c r="K70" i="3" s="1"/>
  <c r="K65" i="3"/>
</calcChain>
</file>

<file path=xl/sharedStrings.xml><?xml version="1.0" encoding="utf-8"?>
<sst xmlns="http://schemas.openxmlformats.org/spreadsheetml/2006/main" count="1550" uniqueCount="716">
  <si>
    <t xml:space="preserve">Az egységes rovatrend szerint a kiemelt kiadási és bevételi jogcímek (Ft) </t>
  </si>
  <si>
    <t>Rovat</t>
  </si>
  <si>
    <t>Eredeti ei</t>
  </si>
  <si>
    <t>Módosított ei. 2021.12.31.</t>
  </si>
  <si>
    <t>Teljesítés</t>
  </si>
  <si>
    <t>Teljesülés %-ban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</si>
  <si>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</si>
  <si>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</si>
  <si>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</si>
  <si>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</si>
  <si>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</si>
  <si>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 xml:space="preserve"> 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</si>
  <si>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</si>
  <si>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</si>
  <si>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</si>
  <si>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</si>
  <si>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</si>
  <si>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</si>
  <si>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</si>
  <si>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 Felhalmozási célú támogatások államháztartáson belülről</t>
  </si>
  <si>
    <t>B3. Közhatalmi bevételek</t>
  </si>
  <si>
    <t>B4. Működési bevételek</t>
  </si>
  <si>
    <t>B5 Felhalmozási bevételek</t>
  </si>
  <si>
    <t xml:space="preserve">B1-B7 Költségveetési bevételek </t>
  </si>
  <si>
    <t>B8. Finanszírozási bevételek</t>
  </si>
  <si>
    <t>BEVÉTELEK ÖSSZESEN (B1-8)</t>
  </si>
  <si>
    <t>Bevételek ( Ft)</t>
  </si>
  <si>
    <t>ÖNKORMÁNYZAT ÉS KÖLTSÉGVETÉSI SZERVEI ELŐIRÁNYZATA MINDÖSSZESEN</t>
  </si>
  <si>
    <t>Rovat megnevezése</t>
  </si>
  <si>
    <t>Rovat-
szám</t>
  </si>
  <si>
    <t xml:space="preserve">Eredeti előirányzat </t>
  </si>
  <si>
    <t>Módosított ei. 2021. 12. 31.</t>
  </si>
  <si>
    <t xml:space="preserve">Kötelező feladatok </t>
  </si>
  <si>
    <t xml:space="preserve">Önként vállalt feladatok </t>
  </si>
  <si>
    <t>ÖSSZESEN</t>
  </si>
  <si>
    <t>Kötelező feladatok</t>
  </si>
  <si>
    <t>Összesen</t>
  </si>
  <si>
    <t>Forintbann</t>
  </si>
  <si>
    <t>%-osan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</si>
  <si>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</si>
  <si>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</si>
  <si>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</si>
  <si>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</si>
  <si>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</si>
  <si>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</si>
  <si>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</si>
  <si>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</si>
  <si>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 xml:space="preserve">Működési c. költségvetési tzámogatások és kiegészítő támogatások </t>
  </si>
  <si>
    <t>B115</t>
  </si>
  <si>
    <t xml:space="preserve">Elszámolásból adódó bevételek </t>
  </si>
  <si>
    <t>B116</t>
  </si>
  <si>
    <t xml:space="preserve">Önkormányzatok működési támogatásai </t>
  </si>
  <si>
    <t>B11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</si>
  <si>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</si>
  <si>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</si>
  <si>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</si>
  <si>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</si>
  <si>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Egyéb felhalmozási célúő taámogatások bevételei áh. belülről</t>
  </si>
  <si>
    <t>B25</t>
  </si>
  <si>
    <t>Felhalmozási célú támogatások áh. belülről</t>
  </si>
  <si>
    <t>B2</t>
  </si>
  <si>
    <t xml:space="preserve">Vagyoni tipusú adók </t>
  </si>
  <si>
    <t>B34</t>
  </si>
  <si>
    <t xml:space="preserve">Értékesítési és forgalmi adók </t>
  </si>
  <si>
    <t>B351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</si>
  <si>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</si>
  <si>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</si>
  <si>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</si>
  <si>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</si>
  <si>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</si>
  <si>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</si>
  <si>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Szolgáltatások ellenértéke</t>
  </si>
  <si>
    <t>B402</t>
  </si>
  <si>
    <t>Közvetített szolgáltatások értéke</t>
  </si>
  <si>
    <t>B403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</si>
  <si>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</si>
  <si>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</si>
  <si>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</si>
  <si>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</si>
  <si>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</si>
  <si>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</si>
  <si>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</t>
  </si>
  <si>
    <t>B408</t>
  </si>
  <si>
    <t>Biztosító által fizetett kártérítés</t>
  </si>
  <si>
    <t>B410</t>
  </si>
  <si>
    <t xml:space="preserve">Egyéb működési bevételek </t>
  </si>
  <si>
    <t>B411</t>
  </si>
  <si>
    <t xml:space="preserve">Működési bevételek </t>
  </si>
  <si>
    <t>B4</t>
  </si>
  <si>
    <t>Működési költségvetés előirányzat csoport</t>
  </si>
  <si>
    <t>Ingatlanok értékesítése</t>
  </si>
  <si>
    <t>B52</t>
  </si>
  <si>
    <t xml:space="preserve">Felhalmozási bevételek </t>
  </si>
  <si>
    <t>B5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</si>
  <si>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</si>
  <si>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</si>
  <si>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</si>
  <si>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</si>
  <si>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</si>
  <si>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</si>
  <si>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</si>
  <si>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</si>
  <si>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</si>
  <si>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Finanszírozási bevételek </t>
  </si>
  <si>
    <t>B8</t>
  </si>
  <si>
    <t>Kiadások  ( Ft)</t>
  </si>
  <si>
    <t xml:space="preserve">ÖNKORMÁNYZAT ÉS KÖLTSÉGVETÉSI SZERVEI ELŐIRÁNYZATA ÖSSZESEN </t>
  </si>
  <si>
    <t>Rovat-szám</t>
  </si>
  <si>
    <t>Módosított előirányzat 2022. 12. 31.</t>
  </si>
  <si>
    <t xml:space="preserve">Teljesítés </t>
  </si>
  <si>
    <t>Teljesítés %</t>
  </si>
  <si>
    <t>Kötelező feladat</t>
  </si>
  <si>
    <t xml:space="preserve">Önként vállalt feladat </t>
  </si>
  <si>
    <t>Államigazgatási feladat</t>
  </si>
  <si>
    <t xml:space="preserve">Összesen </t>
  </si>
  <si>
    <t>Önként vállalt feladat</t>
  </si>
  <si>
    <t>Törvény szerinti illetmények, munkabérek</t>
  </si>
  <si>
    <t>K1101</t>
  </si>
  <si>
    <t xml:space="preserve">Céljuttatás, projektprémium </t>
  </si>
  <si>
    <t>K1103</t>
  </si>
  <si>
    <t>Készenléti, ügyeleti, helyettesítési díj, túlóra, túlszolgálat</t>
  </si>
  <si>
    <t>K1104</t>
  </si>
  <si>
    <t>Béren kívüli juttatások</t>
  </si>
  <si>
    <t>K1107</t>
  </si>
  <si>
    <t>Közlekedési költségtérítés</t>
  </si>
  <si>
    <t>K1109</t>
  </si>
  <si>
    <t>Egyéb költségtérítések</t>
  </si>
  <si>
    <t>K1110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</si>
  <si>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</si>
  <si>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</si>
  <si>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</si>
  <si>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</si>
  <si>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</si>
  <si>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</si>
  <si>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</si>
  <si>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</si>
  <si>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</si>
  <si>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</si>
  <si>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</si>
  <si>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</si>
  <si>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</si>
  <si>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</si>
  <si>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</si>
  <si>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</si>
  <si>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</si>
  <si>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</si>
  <si>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</si>
  <si>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</si>
  <si>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</si>
  <si>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</si>
  <si>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</si>
  <si>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</si>
  <si>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</si>
  <si>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</si>
  <si>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</si>
  <si>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</si>
  <si>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</si>
  <si>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</si>
  <si>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</si>
  <si>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</si>
  <si>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</si>
  <si>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</si>
  <si>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</si>
  <si>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</si>
  <si>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</si>
  <si>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</si>
  <si>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</si>
  <si>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</si>
  <si>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</si>
  <si>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</si>
  <si>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</si>
  <si>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</si>
  <si>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</si>
  <si>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</si>
  <si>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</si>
  <si>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</si>
  <si>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</si>
  <si>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</si>
  <si>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</si>
  <si>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</si>
  <si>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</si>
  <si>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</si>
  <si>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 xml:space="preserve">Egyéb pénzügyi műveletek kiadásai 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</si>
  <si>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</si>
  <si>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</si>
  <si>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</si>
  <si>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</si>
  <si>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</si>
  <si>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</si>
  <si>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</si>
  <si>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Egyéb nem intézményi ellátások</t>
  </si>
  <si>
    <t>K48</t>
  </si>
  <si>
    <t xml:space="preserve">Ellátottak pénzbeli juttatásai </t>
  </si>
  <si>
    <t>K4</t>
  </si>
  <si>
    <t>Elvonások és befizetések</t>
  </si>
  <si>
    <t>K502</t>
  </si>
  <si>
    <t>Egyéb működési célú támogatások államháztartáson belülre</t>
  </si>
  <si>
    <t>K506</t>
  </si>
  <si>
    <t>Egyéb működési célú támogatások államháztartáson kívülre</t>
  </si>
  <si>
    <t>K512</t>
  </si>
  <si>
    <t>Tartalékok-általános</t>
  </si>
  <si>
    <t>K5131</t>
  </si>
  <si>
    <t xml:space="preserve">Egyéb működési célú kiadások </t>
  </si>
  <si>
    <t>K5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</si>
  <si>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</si>
  <si>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</si>
  <si>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</si>
  <si>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</si>
  <si>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</si>
  <si>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</si>
  <si>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</si>
  <si>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</si>
  <si>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</si>
  <si>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</si>
  <si>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</si>
  <si>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</si>
  <si>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Felújítási célú előzetesen felszámított általános forgalmi adó</t>
  </si>
  <si>
    <t>K74</t>
  </si>
  <si>
    <t xml:space="preserve">Felújítások </t>
  </si>
  <si>
    <t>K7</t>
  </si>
  <si>
    <t>Egyéb felhalmozási célú támogatás államháztartáson belülre</t>
  </si>
  <si>
    <t>K84</t>
  </si>
  <si>
    <t xml:space="preserve">Egyéb felhalmozási célú támogatások államháztartáson kívülre </t>
  </si>
  <si>
    <t>K89</t>
  </si>
  <si>
    <t xml:space="preserve">Egyéb felhalmozási célú kiadások </t>
  </si>
  <si>
    <t>K8</t>
  </si>
  <si>
    <t xml:space="preserve">Költségvetési kiadások </t>
  </si>
  <si>
    <t>K1-K8</t>
  </si>
  <si>
    <t>Belföldi értékpapírok kiadásai</t>
  </si>
  <si>
    <t>K912</t>
  </si>
  <si>
    <t>Államháztartáson belüli megelőlegezések visszafizetése</t>
  </si>
  <si>
    <t>K914</t>
  </si>
  <si>
    <t xml:space="preserve">Belföldi finanszírozás kiadásai </t>
  </si>
  <si>
    <t>K91</t>
  </si>
  <si>
    <t xml:space="preserve">Finanszírozási kiadások </t>
  </si>
  <si>
    <t>K9</t>
  </si>
  <si>
    <t>ÖNKORMÁNYZATI ELŐIRÁNYZATOK</t>
  </si>
  <si>
    <t>Eredeti előirányzat</t>
  </si>
  <si>
    <t>Módosított előirányzat 2021.12.31.</t>
  </si>
  <si>
    <t>kötelező feladatok</t>
  </si>
  <si>
    <t>önként vállalt feladatok</t>
  </si>
  <si>
    <t xml:space="preserve">Működési célú költségvetési támogatások és kiegészítő támogatások </t>
  </si>
  <si>
    <t xml:space="preserve">Bevételek előző évi elszámolásból </t>
  </si>
  <si>
    <t xml:space="preserve">Egyéb felhalmozási célú támogatások bevételei áh. belülről </t>
  </si>
  <si>
    <t xml:space="preserve">Felhalmozási célú támogatások áh. belülről </t>
  </si>
  <si>
    <t>Kamatbevételek</t>
  </si>
  <si>
    <t>Egyéb működési bevételek</t>
  </si>
  <si>
    <t>Bevételek (Ft)</t>
  </si>
  <si>
    <t>KÖLTSÉGVETÉSI SZERVEK ELŐIRÁNYZATAI</t>
  </si>
  <si>
    <t>Lövői Közös Önkormányzati Hivatal</t>
  </si>
  <si>
    <t>Napsugár Óvoda</t>
  </si>
  <si>
    <t xml:space="preserve">Belföldi finanszírozás bevételei </t>
  </si>
  <si>
    <t>B81</t>
  </si>
  <si>
    <t xml:space="preserve">Kiadások (Ft) </t>
  </si>
  <si>
    <t>Módosított előirányzat 2021. 12. 31.</t>
  </si>
  <si>
    <t xml:space="preserve">Teljesítés (Ft) </t>
  </si>
  <si>
    <t xml:space="preserve">Készenléti, ügyeleti, helyettesítési díj, túlóra, túlszolgálat </t>
  </si>
  <si>
    <t xml:space="preserve">Kanatkiadások </t>
  </si>
  <si>
    <t>K513</t>
  </si>
  <si>
    <t>Informatikai eszköz beszerzése, létesítése</t>
  </si>
  <si>
    <t>Egyéb felhalmozási célú támogatások államháztartáson belülre</t>
  </si>
  <si>
    <t>Forgatási célú belföldi értékpapírok vásárlása</t>
  </si>
  <si>
    <t>K9121</t>
  </si>
  <si>
    <t>Befektetési célú belföldi értékpapírok vásásrlása</t>
  </si>
  <si>
    <t>K9122</t>
  </si>
  <si>
    <t xml:space="preserve">Belföldi értékpapírok kiadásai </t>
  </si>
  <si>
    <t>Központi, irányító szervi támogatások folyósítása</t>
  </si>
  <si>
    <t>K915</t>
  </si>
  <si>
    <t>Kiadások ( Ft)</t>
  </si>
  <si>
    <t xml:space="preserve">Lövői KÖH eredeti ei. </t>
  </si>
  <si>
    <t xml:space="preserve">Lövői Napsugár Óvoda </t>
  </si>
  <si>
    <t>Kötelező feladatra</t>
  </si>
  <si>
    <t xml:space="preserve">Lövői KÖH </t>
  </si>
  <si>
    <t xml:space="preserve">Kötelező feladatra </t>
  </si>
  <si>
    <t>Lövői KÖH</t>
  </si>
  <si>
    <t>Lövői Napsugár Óvoda</t>
  </si>
  <si>
    <t>Céljuttatás, projektprémium</t>
  </si>
  <si>
    <t>Beruházások és felújítások ( Ft)</t>
  </si>
  <si>
    <t xml:space="preserve">Eredeti előirányzatok </t>
  </si>
  <si>
    <t>Módosított előirányzat 2021. 12.31.</t>
  </si>
  <si>
    <t xml:space="preserve">Lövő Község Önkorm. </t>
  </si>
  <si>
    <t>Lövői Közös Önk. Hivatal</t>
  </si>
  <si>
    <t>Mindösszesen</t>
  </si>
  <si>
    <t>Lövő Község Önkorm.</t>
  </si>
  <si>
    <t xml:space="preserve">Lövői Közös Önk.Hiv. </t>
  </si>
  <si>
    <t>Lövői Közös Önk.Hiv.</t>
  </si>
  <si>
    <t>Immateriális javak beszerzése, létesítése</t>
  </si>
  <si>
    <t>K61</t>
  </si>
  <si>
    <t>0146/28. hr.sz-ú "vízmű telephely" megvásárlása</t>
  </si>
  <si>
    <t>Horváth Ferenc utca közművesítés</t>
  </si>
  <si>
    <t>Horváth F. utca 2 db belterületi murvás út kialakítása</t>
  </si>
  <si>
    <t xml:space="preserve">Horváth Ferenc utca járda </t>
  </si>
  <si>
    <t>Völcsej-Lövő kerékpárút</t>
  </si>
  <si>
    <t>Kert utca út kialakítás, terület vásárlás</t>
  </si>
  <si>
    <t>Lövői köztemető kavicsos út létesítése</t>
  </si>
  <si>
    <t xml:space="preserve">Soproni Vízmá Zrt.által végzett és számlázott beruhzázás szerződés szerint </t>
  </si>
  <si>
    <t>0179/49 ipari terület közművesítése (E.ON)</t>
  </si>
  <si>
    <t>Udvari tároló (bölcsőde udvar)</t>
  </si>
  <si>
    <t xml:space="preserve">Ingatlanok beszerzése, létesítése </t>
  </si>
  <si>
    <t>Informatikai fejlesztés- kültéri kamerarendszer fejlesztése</t>
  </si>
  <si>
    <t>Laptop beszerzés (pm.hiv.)</t>
  </si>
  <si>
    <t xml:space="preserve">Falugondnoki szolgálat ellátásához személygépkocsi beszerzés </t>
  </si>
  <si>
    <t xml:space="preserve">Soproni Vízmű Zrt.által végzett és számlázott beruházás szerződés szerint </t>
  </si>
  <si>
    <t xml:space="preserve">Lemezszekrény és íróasztal (pm. hivatal) </t>
  </si>
  <si>
    <t xml:space="preserve">Iratszekrény (védőnői szolgálat) </t>
  </si>
  <si>
    <t>Kisértékű irodabútor</t>
  </si>
  <si>
    <t>Részesedések beszerzése</t>
  </si>
  <si>
    <t>K65</t>
  </si>
  <si>
    <t>Meglévő részesedések növeléséhez kapcsolódó kiadások</t>
  </si>
  <si>
    <t>K66</t>
  </si>
  <si>
    <t xml:space="preserve">Hunyadi u. 1. A  lakás felújítás </t>
  </si>
  <si>
    <t>Széchenyi u. GYSEV tulajdonú út felújítás</t>
  </si>
  <si>
    <t>Ingatlanok felújítása: Fő u. 188. napközi épület felújítása</t>
  </si>
  <si>
    <t>Ingatlanok felújítása:Polgárőr iroda tetőcseréje</t>
  </si>
  <si>
    <t xml:space="preserve">Ingatlanok felújítása: Fő u. 189. felújítás </t>
  </si>
  <si>
    <t xml:space="preserve">Járda felújítás </t>
  </si>
  <si>
    <t>Informatikai eszközök felújítása</t>
  </si>
  <si>
    <t>K72</t>
  </si>
  <si>
    <t xml:space="preserve">Egyéb tárgyi eszközök felújítása </t>
  </si>
  <si>
    <t>K73</t>
  </si>
  <si>
    <t>Általános- és céltartalékok ( Ft)</t>
  </si>
  <si>
    <t>Módosított előirányzat2022. 12. 31.</t>
  </si>
  <si>
    <t xml:space="preserve">Lövői Közös Önk. Hiv. </t>
  </si>
  <si>
    <t>MINDÖSSZESEN</t>
  </si>
  <si>
    <t>Általános tartalékok</t>
  </si>
  <si>
    <t>Céltartalékok-</t>
  </si>
  <si>
    <t>Lakosságnak juttatott támogatások, szociális, rászorultsági jellegű ellátások ( Ft)</t>
  </si>
  <si>
    <t>Megnevezés</t>
  </si>
  <si>
    <t>Eredeti ei.</t>
  </si>
  <si>
    <t>Települési létfenntartási támogatás</t>
  </si>
  <si>
    <t xml:space="preserve">temetési segély </t>
  </si>
  <si>
    <t>egyéb, az önkormányzat rendeletében megállapított juttatás (újszülöttek támog.)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</si>
  <si>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</si>
  <si>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</si>
  <si>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</si>
  <si>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</si>
  <si>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</si>
  <si>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</si>
  <si>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</si>
  <si>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</si>
  <si>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Támogatások, kölcsönök bevételei (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</si>
  <si>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</si>
  <si>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</si>
  <si>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</si>
  <si>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</si>
  <si>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</si>
  <si>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</si>
  <si>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</si>
  <si>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</si>
  <si>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 xml:space="preserve">Egyéb működési célú támogatások bevételei államháztartáson belülről </t>
  </si>
  <si>
    <t>Egyéb felhalmozási célú támogatások bevételei államháztartáson belülről</t>
  </si>
  <si>
    <t>Helyi adó és egyéb közhatalmi bevételek ( Ft)</t>
  </si>
  <si>
    <t xml:space="preserve">építményadó </t>
  </si>
  <si>
    <t>ebből: állandó jeleggel végzett iparűzési tevékenység után fizetett helyi iparűzési adó</t>
  </si>
  <si>
    <t>Talajterhelési díj</t>
  </si>
  <si>
    <t>Egyéb bírság, pótlék</t>
  </si>
  <si>
    <t>Támogatások, kölcsönök nyújtása és törlesztése ( Ft)</t>
  </si>
  <si>
    <t>központi költségvetési szervek részére</t>
  </si>
  <si>
    <t>helyi önkormányzatok és költségvetési szerveik részére</t>
  </si>
  <si>
    <t>társulások és költségvetési szerveik részére</t>
  </si>
  <si>
    <t>egyházi jogi személyek részére</t>
  </si>
  <si>
    <t>egyéb civil szervezetek részére</t>
  </si>
  <si>
    <t>önkormányzati többségi tulajdonú nem pénzügyi vállalkozások részére</t>
  </si>
  <si>
    <t>egyéb vállalkozások részére</t>
  </si>
  <si>
    <t xml:space="preserve">Egyéb működési célú támogatások államháztartáson kívülre </t>
  </si>
  <si>
    <t xml:space="preserve">Egyéb felhalmozási célú támogatások államháztartáson belülre </t>
  </si>
  <si>
    <t>háztartások részére</t>
  </si>
  <si>
    <t>#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</si>
  <si>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</si>
  <si>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</si>
  <si>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</si>
  <si>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</si>
  <si>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</si>
  <si>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</si>
  <si>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</si>
  <si>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</si>
  <si>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</si>
  <si>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</si>
  <si>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</si>
  <si>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</si>
  <si>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</si>
  <si>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</si>
  <si>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</si>
  <si>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</si>
  <si>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</si>
  <si>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</si>
  <si>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</si>
  <si>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</si>
  <si>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</si>
  <si>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Előző időszak</t>
  </si>
  <si>
    <t>Módosítások (+/-)</t>
  </si>
  <si>
    <t>Tárgyi időszak</t>
  </si>
  <si>
    <t>A/I/1 Vagyoni értékű jogok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</si>
  <si>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</si>
  <si>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</si>
  <si>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</si>
  <si>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</si>
  <si>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</si>
  <si>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</si>
  <si>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</si>
  <si>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</si>
  <si>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11</t>
  </si>
  <si>
    <t>A/III/1 Tartós részesedések (=A/III/1a+…+A/III/1f)</t>
  </si>
  <si>
    <t>13</t>
  </si>
  <si>
    <t>A/III/1b - ebből: tartós részesedések nem pénzügyi vállalkozásban</t>
  </si>
  <si>
    <t>A/III/1e - ebből: egyéb tartós részesedések (kivéve befektetési jegyek)</t>
  </si>
  <si>
    <t>A/III/1f - ebből: tartós befektetési jegyek</t>
  </si>
  <si>
    <t>18</t>
  </si>
  <si>
    <t>A/III/2 Tartós hitelviszonyt megtestesítő értékpapírok (&gt;=A/III/2a+A/III/2/b)</t>
  </si>
  <si>
    <t>19</t>
  </si>
  <si>
    <t>A/III/2a - ebből: államkötvények</t>
  </si>
  <si>
    <t>22</t>
  </si>
  <si>
    <t>A/III Befektetett pénzügyi eszközök (=A/III/1+A/III/2+A/III/3)</t>
  </si>
  <si>
    <t>29</t>
  </si>
  <si>
    <t>A) NEMZETI VAGYONBA TARTOZÓ BEFEKTETETT ESZKÖZÖK (=A/I+A/II+A/III+A/IV)</t>
  </si>
  <si>
    <t>50</t>
  </si>
  <si>
    <t>C/II/1 Forintpénztár</t>
  </si>
  <si>
    <t>53</t>
  </si>
  <si>
    <t>C/II Pénztárak, csekkek, betétkönyvek (=C/II/1+C/II/2+C/II/3)</t>
  </si>
  <si>
    <t>54</t>
  </si>
  <si>
    <t>C/III/1 Kincstáron kívüli forintszámlák</t>
  </si>
  <si>
    <t>56</t>
  </si>
  <si>
    <t>C/III Forintszámlák (=C/III/1+C/III/2)</t>
  </si>
  <si>
    <t>60</t>
  </si>
  <si>
    <t>C) PÉNZESZKÖZÖK (=C/I+…+C/IV)</t>
  </si>
  <si>
    <t>65</t>
  </si>
  <si>
    <t>D/I/3 Költségvetési évben esedékes követelések közhatalmi bevételre (=D/I/3a+…+D/I/3f)</t>
  </si>
  <si>
    <t>69</t>
  </si>
  <si>
    <t>D/I/3d - ebből: költségvetési évben esedékes követelések vagyoni típusú adókra</t>
  </si>
  <si>
    <t>70</t>
  </si>
  <si>
    <t>D/I/3e - ebből: költségvetési évben esedékes követelések termékek és szolgáltatások adóira</t>
  </si>
  <si>
    <t>71</t>
  </si>
  <si>
    <t>D/I/3f - ebből: költségvetési évben esedékes követelések egyéb közhatalmi bevételekre</t>
  </si>
  <si>
    <t>72</t>
  </si>
  <si>
    <t>D/I/4 Költségvetési évben esedékes követelések működési bevételre (=D/I/4a+…+D/I/4i)</t>
  </si>
  <si>
    <t>81</t>
  </si>
  <si>
    <t>D/I/4i - ebből: költségvetési évben esedékes követelések egyéb működési bevételekre</t>
  </si>
  <si>
    <t>104</t>
  </si>
  <si>
    <t>D/I Költségvetési évben esedékes követelések (=D/I/1+…+D/I/8)</t>
  </si>
  <si>
    <t>146</t>
  </si>
  <si>
    <t>D/III/1 Adott előlegek (=D/III/1a+…+D/III/1f)</t>
  </si>
  <si>
    <t>150</t>
  </si>
  <si>
    <t>D/III/1d - ebből: igénybe vett szolgáltatásra adott előlegek</t>
  </si>
  <si>
    <t>152</t>
  </si>
  <si>
    <t>D/III/1f - ebből: túlfizetések, téves és visszajáró kifizetések</t>
  </si>
  <si>
    <t>155</t>
  </si>
  <si>
    <t>D/III/4 Forgótőke elszámolása</t>
  </si>
  <si>
    <t>161</t>
  </si>
  <si>
    <t>D/III Követelés jellegű sajátos elszámolások (=D/III/1+…+D/III/9)</t>
  </si>
  <si>
    <t>162</t>
  </si>
  <si>
    <t>D) KÖVETELÉSEK  (=D/I+D/II+D/III)</t>
  </si>
  <si>
    <t>164</t>
  </si>
  <si>
    <t>E/I/2 Más előzetesen felszámított levonható általános forgalmi adó</t>
  </si>
  <si>
    <t>167</t>
  </si>
  <si>
    <t>E/I Előzetesen felszámított általános forgalmi adó elszámolása (=E/I/1+…+E/I/4)</t>
  </si>
  <si>
    <t>174</t>
  </si>
  <si>
    <t>E) EGYÉB SAJÁTOS ELSZÁMOLÁSOK (=E/I+E/II+E/III)</t>
  </si>
  <si>
    <t>176</t>
  </si>
  <si>
    <t>F/2 Költségek, ráfordítások aktív időbeli elhatárolása</t>
  </si>
  <si>
    <t>178</t>
  </si>
  <si>
    <t>F) AKTÍV IDŐBELI  ELHATÁROLÁSOK  (=F/1+F/2+F/3)</t>
  </si>
  <si>
    <t>179</t>
  </si>
  <si>
    <t>ESZKÖZÖK ÖSSZESEN (=A+B+C+D+E+F)</t>
  </si>
  <si>
    <t>180</t>
  </si>
  <si>
    <t>G/I  Nemzeti vagyon induláskori értéke</t>
  </si>
  <si>
    <t>181</t>
  </si>
  <si>
    <t>G/II Nemzeti vagyon változásai</t>
  </si>
  <si>
    <t>182</t>
  </si>
  <si>
    <t>G/III Egyéb eszközök induláskori értéke és változásai</t>
  </si>
  <si>
    <t>183</t>
  </si>
  <si>
    <t>G/IV Felhalmozott eredmény</t>
  </si>
  <si>
    <t>185</t>
  </si>
  <si>
    <t>G/VI Mérleg szerinti eredmény</t>
  </si>
  <si>
    <t>186</t>
  </si>
  <si>
    <t>G/ SAJÁT TŐKE  (= G/I+…+G/VI)</t>
  </si>
  <si>
    <t>225</t>
  </si>
  <si>
    <t>H/II/9 Költségvetési évet követően esedékes kötelezettségek finanszírozási kiadásokra (&gt;=H/II/9a+…+H/II/9j)</t>
  </si>
  <si>
    <t>230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</si>
  <si>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</si>
  <si>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</si>
  <si>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</si>
  <si>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237</t>
  </si>
  <si>
    <t>H/III/1 Kapott előlegek</t>
  </si>
  <si>
    <t>239</t>
  </si>
  <si>
    <t>H/III/3 Más szervezetet megillető bevételek elszámolása</t>
  </si>
  <si>
    <t>246</t>
  </si>
  <si>
    <t>H/III Kötelezettség jellegű sajátos elszámolások (=H/III/1+…+H/III/10)</t>
  </si>
  <si>
    <t>247</t>
  </si>
  <si>
    <t>H) KÖTELEZETTSÉGEK (=H/I+H/II+H/III)</t>
  </si>
  <si>
    <t>249</t>
  </si>
  <si>
    <t>J/1 Eredményszemléletű bevételek passzív időbeli elhatárolása</t>
  </si>
  <si>
    <t>250</t>
  </si>
  <si>
    <t>J/2 Költségek, ráfordítások passzív időbeli elhatárolása</t>
  </si>
  <si>
    <t>251</t>
  </si>
  <si>
    <t>J/3 Halasztott eredményszemléletű bevételek</t>
  </si>
  <si>
    <t>252</t>
  </si>
  <si>
    <t>J) PASSZÍV IDŐBELI ELHATÁROLÁSOK (=J/1+J/2+J/3)</t>
  </si>
  <si>
    <t>253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</si>
  <si>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</si>
  <si>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</si>
  <si>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</si>
  <si>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</si>
  <si>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</si>
  <si>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</si>
  <si>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09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</si>
  <si>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</si>
  <si>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</si>
  <si>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</si>
  <si>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12</t>
  </si>
  <si>
    <t>III Egyéb eredményszemléletű bevételek (=06+07+08+09)</t>
  </si>
  <si>
    <t>10 Anyagköltség</t>
  </si>
  <si>
    <t>14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</si>
  <si>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</si>
  <si>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</si>
  <si>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</si>
  <si>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</si>
  <si>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</si>
  <si>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20</t>
  </si>
  <si>
    <t>16 Bérjárulékok</t>
  </si>
  <si>
    <t>21</t>
  </si>
  <si>
    <t>V Személyi jellegű ráfordítások (=14+15+16)</t>
  </si>
  <si>
    <t>VI Értékcsökkenési leírás</t>
  </si>
  <si>
    <t>23</t>
  </si>
  <si>
    <t>VII Egyéb ráfordítások</t>
  </si>
  <si>
    <t>24</t>
  </si>
  <si>
    <t>A)  TEVÉKENYSÉGEK EREDMÉNYE (=I±II+III-IV-V-VI-VII)</t>
  </si>
  <si>
    <t>27</t>
  </si>
  <si>
    <t>19 Befektetett pénzügyi eszközökből származó eredményszemléletű bevételek, árfolyamnyereségek</t>
  </si>
  <si>
    <t>28</t>
  </si>
  <si>
    <t>20 Egyéb kapott (járó) kamatok és kamatjellegű eredményszemléletű bevételek</t>
  </si>
  <si>
    <t>32</t>
  </si>
  <si>
    <t>VIII Pénzügyi műveletek eredményszemléletű bevételei (=17+18+19+20+21)</t>
  </si>
  <si>
    <t>35</t>
  </si>
  <si>
    <t>24 Fizetendő kamatok és kamatjellegű ráfordítások</t>
  </si>
  <si>
    <t>42</t>
  </si>
  <si>
    <t>IX Pénzügyi műveletek ráfordításai (=22+23+24+25+26)</t>
  </si>
  <si>
    <t>43</t>
  </si>
  <si>
    <t>B)  PÉNZÜGYI MŰVELETEK EREDMÉNYE (=VIII-IX)</t>
  </si>
  <si>
    <t>44</t>
  </si>
  <si>
    <t>C)  MÉRLEG SZERINTI EREDMÉNY (=±A±B)</t>
  </si>
  <si>
    <t>Sorszám</t>
  </si>
  <si>
    <t>Előző év</t>
  </si>
  <si>
    <t>Tárgyév</t>
  </si>
  <si>
    <t>Index (%)</t>
  </si>
  <si>
    <t>ESZKÖZÖK</t>
  </si>
  <si>
    <t>A/ NEMZETI VAGYONBA TARTOZÓ BEFEKTETETT ESZKÖZÖK</t>
  </si>
  <si>
    <t>A</t>
  </si>
  <si>
    <t>I. IMMATERIÁLIS JAVAK</t>
  </si>
  <si>
    <t>A/I</t>
  </si>
  <si>
    <t>1. Vagyoni értékű jogok</t>
  </si>
  <si>
    <t>A/I/1</t>
  </si>
  <si>
    <t>a) Forgalomképtelen törzsvagyon</t>
  </si>
  <si>
    <t>c) Korlátozottan forgalomképes vagyon</t>
  </si>
  <si>
    <t>A/I/1/c</t>
  </si>
  <si>
    <t>d) Üzleti vagyon</t>
  </si>
  <si>
    <t>2. Szellemi termékek</t>
  </si>
  <si>
    <t>A/I/2</t>
  </si>
  <si>
    <t>A/I/2/c</t>
  </si>
  <si>
    <t>II. TÁRGYI ESZKÖZÖK</t>
  </si>
  <si>
    <t>A/II</t>
  </si>
  <si>
    <t>1. Ingatlanok és kapcsolódó vagyoni értékű jogok</t>
  </si>
  <si>
    <t>A/II/1</t>
  </si>
  <si>
    <t>A/II/1/a</t>
  </si>
  <si>
    <t>A/II/1/c</t>
  </si>
  <si>
    <t>A/II/1/d</t>
  </si>
  <si>
    <t>2. Gépek, berendezések, felszerelések, járművek</t>
  </si>
  <si>
    <t>A/II/2</t>
  </si>
  <si>
    <t>A/II/2/c</t>
  </si>
  <si>
    <t>A/II/2/d</t>
  </si>
  <si>
    <t>4. Beruházások, felújítások</t>
  </si>
  <si>
    <t>A/II/4</t>
  </si>
  <si>
    <t>A/II/4/d</t>
  </si>
  <si>
    <t>III. BEFEKTETETT PÉNZÜGYI ESZKÖZÖK</t>
  </si>
  <si>
    <t>A/III</t>
  </si>
  <si>
    <t>1. Tartós részesedések</t>
  </si>
  <si>
    <t>A/III/1</t>
  </si>
  <si>
    <t>A/III/1/c</t>
  </si>
  <si>
    <t>A/III/1/d</t>
  </si>
  <si>
    <t>2. Tartós hitelviszonyt megtestesítő értékpapírok</t>
  </si>
  <si>
    <t>A/III/2</t>
  </si>
  <si>
    <t>A/III/2/d</t>
  </si>
  <si>
    <t>C/ PÉNZESZKÖZÖK</t>
  </si>
  <si>
    <t>C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</si>
  <si>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</si>
  <si>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</si>
  <si>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</si>
  <si>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</si>
  <si>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</si>
  <si>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</si>
  <si>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</si>
  <si>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</si>
  <si>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I. Költségvetési évben esedékes követelések</t>
  </si>
  <si>
    <t>D/I</t>
  </si>
  <si>
    <t>III. Követelés jellegű sajátos elszámolások</t>
  </si>
  <si>
    <t>D/III</t>
  </si>
  <si>
    <t>E/ EGYÉB SAJÁTOS ESZKÖZOLDALI ELSZÁMOLÁSOK</t>
  </si>
  <si>
    <t>E</t>
  </si>
  <si>
    <t>F/ AKTÍV IDŐBELI ELHATÁROLÁSOK</t>
  </si>
  <si>
    <t>F</t>
  </si>
  <si>
    <t>ESZKÖZÖK ÖSSZESEN</t>
  </si>
  <si>
    <t>A+..+F</t>
  </si>
  <si>
    <t>FORRÁSOK</t>
  </si>
  <si>
    <t>G/ SAJÁT TŐKE</t>
  </si>
  <si>
    <t>G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</si>
  <si>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</si>
  <si>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</si>
  <si>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</si>
  <si>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</si>
  <si>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</si>
  <si>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</si>
  <si>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</si>
  <si>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</si>
  <si>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V. Eszközök értékhelyesbítésének forrása</t>
  </si>
  <si>
    <t>G/V</t>
  </si>
  <si>
    <t>VI. Mérleg szerinti eredmény</t>
  </si>
  <si>
    <t>G/VI</t>
  </si>
  <si>
    <t>H/ KÖTELEZETTSÉGEK</t>
  </si>
  <si>
    <t>H</t>
  </si>
  <si>
    <t>II. Költségvetési évet követően esedékes kötelezettségek</t>
  </si>
  <si>
    <t>H/II</t>
  </si>
  <si>
    <t>III. Kötelezettség jellegű sajátos elszámolások</t>
  </si>
  <si>
    <t>H/III</t>
  </si>
  <si>
    <t>J/ PASSZÍV IDŐBELI ELHATÁROLÁSOK (=K/1+K/2+K/3)</t>
  </si>
  <si>
    <t>J</t>
  </si>
  <si>
    <t>FORRÁSOK ÖSSZESEN</t>
  </si>
  <si>
    <t>G+...+J</t>
  </si>
  <si>
    <t>EGYÉB ADATOK ÉS 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</si>
  <si>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</si>
  <si>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</si>
  <si>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</si>
  <si>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</si>
  <si>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</si>
  <si>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01-02. számlacsoportban nyilvántartott eszközök (Áht-n belüli vagyonkezelésbe adott, bérbevett, letétbe, bizományba, üzemeltetésre átvett, stb.)</t>
  </si>
  <si>
    <t>L/4</t>
  </si>
  <si>
    <t>Függő követelések</t>
  </si>
  <si>
    <t>L/6</t>
  </si>
  <si>
    <t>Függő kötelezettségek</t>
  </si>
  <si>
    <t>L/7</t>
  </si>
  <si>
    <t>158</t>
  </si>
  <si>
    <t>D/III/7 Folyósított, megelőlegezett társadalombiztosítási és családtámogatási ellátások elszámolása</t>
  </si>
  <si>
    <t>Maradványkimutatás (Ft)</t>
  </si>
  <si>
    <t>18. sz. melléklet a 9/2020.(VII.14.) önkormányzati rendelethez</t>
  </si>
  <si>
    <t>RÉSZESEDÉSEK</t>
  </si>
  <si>
    <t xml:space="preserve"> Ft</t>
  </si>
  <si>
    <t>Módosítások</t>
  </si>
  <si>
    <t>Tárgy időszak</t>
  </si>
  <si>
    <t>Tartós részesedések saját alapítású nem pü-i vállalkozásban</t>
  </si>
  <si>
    <t>ebből: VÍZMŰ</t>
  </si>
  <si>
    <t>ebből: SZKK</t>
  </si>
  <si>
    <t>Egyéb tartós részesedés</t>
  </si>
  <si>
    <t>Összesen:</t>
  </si>
  <si>
    <t>ebből: befektetési jegy</t>
  </si>
  <si>
    <t>Vagyonkimutatás (Ft)</t>
  </si>
  <si>
    <t>Vagyonkimutatás  (Ft)</t>
  </si>
  <si>
    <t xml:space="preserve">Lövői Közös Önkormányzati Hivatal </t>
  </si>
  <si>
    <t>MÉRLEG (Ft)</t>
  </si>
  <si>
    <t>Eredménykimuatás (Ft)</t>
  </si>
  <si>
    <t>Eredménykimutatás (Ft)</t>
  </si>
  <si>
    <t>1. melléklet a 5/2022.(V.30.) önkormányzati rendelethez</t>
  </si>
  <si>
    <t>2. melléklet a 5/2022.(V.30.) önkormányzati rendelethez</t>
  </si>
  <si>
    <t>3. melléklet a 5/2022.(V.30.) önkormányzati rendelethez</t>
  </si>
  <si>
    <t>4. melléklet a 5/2022.(V.30.) önkormányzati rendelethez</t>
  </si>
  <si>
    <t>5. melléklet a  5/2022.(V.30.)  önkormányzati rendelethez</t>
  </si>
  <si>
    <t>6. melléklet a 5/2022.(V.30. ) önkormányzati rendelethez</t>
  </si>
  <si>
    <t>7. melléklet a 5/2022.(V.30. ) önkormányzati rendelethez</t>
  </si>
  <si>
    <t>8. melléklet a 5/2022.(V.30.)  önkormányzati rendelethez</t>
  </si>
  <si>
    <t>Lövő Község Önkormányzatának  2021. évi zárszámadás</t>
  </si>
  <si>
    <t>Lövő Község Önkormányzata 2021. évi zárszámadás</t>
  </si>
  <si>
    <t>Lövő Község Önkormányzata 2021. évi zárszámadása</t>
  </si>
  <si>
    <t>9. melléklet a 5/2022.(V.30.)  önkormányzati rendelethez</t>
  </si>
  <si>
    <t>12. melléklet a 5/2022.(V.30.)  önkormányzati rendelethez</t>
  </si>
  <si>
    <t>Lövő Község Önkormányzata 2021. évi zárszámdása</t>
  </si>
  <si>
    <t>14. melléklet a  5/2022.(V.30.)  önkormányzati rendelethez</t>
  </si>
  <si>
    <t>15. melléklet a  5/2022.(V.30.)  önkormányzati rendelethez</t>
  </si>
  <si>
    <t>16. melléklet a  5/2022.(V.30.)  önkormányzati rendelethez</t>
  </si>
  <si>
    <t xml:space="preserve">Lövői Napsugár Óvoda  </t>
  </si>
  <si>
    <t>17. melléklet a  5/2022.(V.30.)  önkormányzati rendelethez</t>
  </si>
  <si>
    <t>18. melléklet a  5/2022.(V.30.)  önkormányzati rendelethez</t>
  </si>
  <si>
    <t xml:space="preserve">Lövő  Község Önkormányzat 2021. évi zárszámadása </t>
  </si>
  <si>
    <t>19. melléklet a  5/2022.(V.30.)  önkormányzati rendelethez</t>
  </si>
  <si>
    <t>20. melléklet a  5/2022.(V.30.)  önkormányzati rendelethez</t>
  </si>
  <si>
    <t>21. melléklet a  5/2022.(V.30.)  önkormányzati rendelethez</t>
  </si>
  <si>
    <t>22. melléklet a  5/2022.(V.30.)  önkormányzati rendelethez</t>
  </si>
  <si>
    <t xml:space="preserve">Lövő Napsugár Óvoda </t>
  </si>
  <si>
    <t>23. melléklet a  5/2022.(V.30.)  önkormányzati rendelethez</t>
  </si>
  <si>
    <t xml:space="preserve">Lövő Község Önkormányzata 2021. évi zárszámadása </t>
  </si>
  <si>
    <t>24. melléklet a  5/2022.(V.30.)  önkormányzati rendelethez</t>
  </si>
  <si>
    <t xml:space="preserve">Lövő Község Önkormányzata 2021. zárszámadás </t>
  </si>
  <si>
    <t>25. melléklet a  5/2022.(V.30.)  önkormányzati rendelethez</t>
  </si>
  <si>
    <t xml:space="preserve">Lövő Napsugár Óvoda  </t>
  </si>
  <si>
    <t>26. melléklet a  5/2022.(V.30.)  önkormányzati rendelethez</t>
  </si>
  <si>
    <t>Lövő Község Önkormányzata 2019. évi zárszámadás</t>
  </si>
  <si>
    <t>Foglalkoztatottak létszáma (fő)</t>
  </si>
  <si>
    <t>MEGNEVEZÉS</t>
  </si>
  <si>
    <t xml:space="preserve">Költségvetési engedélyezett létszámkeret (álláshely) (fő) ÖNKORMÁNYZAT </t>
  </si>
  <si>
    <t>Költségvetési engedélyezett létszámkeret (álláshely) (fő)  LÖVŐI  KÖH</t>
  </si>
  <si>
    <t xml:space="preserve">Költségvetési engedélyezett létszámkeret (álláshely) (fő) Lövői Napsugár Óvoda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</si>
  <si>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</si>
  <si>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</si>
  <si>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</si>
  <si>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</si>
  <si>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</si>
  <si>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"A", "B" fizetési  osztály összesen</t>
  </si>
  <si>
    <t>"E"-"J"  fizetési  osztály  összesen</t>
  </si>
  <si>
    <t>Ped.I.-Ped.II.</t>
  </si>
  <si>
    <t xml:space="preserve">KÖZALKALMAZOTTAK ÖSSZESEN </t>
  </si>
  <si>
    <t>fizikai alkalmazott,
a költségvetési szerveknél foglalkoztatott egyéb munkavállaló  (fizikai alkalmazott)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</si>
  <si>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</si>
  <si>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</si>
  <si>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</si>
  <si>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</si>
  <si>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</si>
  <si>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>10. melléklet a 5/2022.(V.30.)  önkormányzati rendelethez</t>
  </si>
  <si>
    <t>11. melléklet a  5/2022.(V.30. )  önkormányzati rendelethez</t>
  </si>
  <si>
    <t>13. melléklet a 5/2022.(V.30.)  önkormányzati rendelethez</t>
  </si>
  <si>
    <t>27. melléklet a  5/2022.(V.30.)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</si>
</sst>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F_t_-;\-* #,##0.00\ _F_t_-;_-* &quot;-&quot;??\ _F_t_-;_-@_-"/>
    <numFmt numFmtId="165" formatCode="0.000"/>
    <numFmt numFmtId="166" formatCode="#,##0.000"/>
    <numFmt numFmtId="167" formatCode="_-* #,##0\ _F_t_-;\-* #,##0\ _F_t_-;_-* &quot;-&quot;??\ _F_t_-;_-@_-"/>
    <numFmt numFmtId="168" formatCode="#,##0.00_ ;\-#,##0.00\ "/>
    <numFmt numFmtId="169" formatCode="\ ##########"/>
    <numFmt numFmtId="170" formatCode="0__"/>
    <numFmt numFmtId="171" formatCode="0.00_ ;\-0.00\ "/>
    <numFmt numFmtId="172" formatCode="&quot;H-&quot;0000"/>
  </numFmts>
  <fonts count="5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0"/>
      <color indexed="8"/>
      <name val="Times New Roman"/>
      <family val="1"/>
      <charset val="238"/>
    </font>
    <font>
      <b/>
      <i/>
      <u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0"/>
      <color theme="1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u/>
      <sz val="9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color indexed="8"/>
      <name val="Bookman Old Style"/>
      <family val="1"/>
      <charset val="238"/>
    </font>
    <font>
      <i/>
      <sz val="10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8" fillId="0" borderId="0"/>
  </cellStyleXfs>
  <cellXfs count="448">
    <xf numFmtId="0" fontId="0" fillId="0" borderId="0" xfId="0"/>
    <xf numFmtId="3" fontId="4" fillId="0" borderId="0" xfId="0" applyNumberFormat="1" applyFont="1"/>
    <xf numFmtId="165" fontId="4" fillId="0" borderId="0" xfId="0" applyNumberFormat="1" applyFont="1"/>
    <xf numFmtId="0" fontId="9" fillId="0" borderId="8" xfId="0" applyFont="1" applyBorder="1"/>
    <xf numFmtId="3" fontId="8" fillId="0" borderId="9" xfId="0" applyNumberFormat="1" applyFont="1" applyBorder="1"/>
    <xf numFmtId="3" fontId="8" fillId="0" borderId="1" xfId="0" applyNumberFormat="1" applyFont="1" applyFill="1" applyBorder="1"/>
    <xf numFmtId="3" fontId="7" fillId="0" borderId="1" xfId="0" applyNumberFormat="1" applyFont="1" applyBorder="1"/>
    <xf numFmtId="165" fontId="7" fillId="0" borderId="2" xfId="0" applyNumberFormat="1" applyFont="1" applyBorder="1"/>
    <xf numFmtId="0" fontId="9" fillId="0" borderId="10" xfId="0" applyFont="1" applyBorder="1"/>
    <xf numFmtId="3" fontId="8" fillId="0" borderId="11" xfId="0" applyNumberFormat="1" applyFont="1" applyBorder="1"/>
    <xf numFmtId="3" fontId="8" fillId="0" borderId="12" xfId="0" applyNumberFormat="1" applyFont="1" applyFill="1" applyBorder="1"/>
    <xf numFmtId="3" fontId="7" fillId="0" borderId="12" xfId="0" applyNumberFormat="1" applyFont="1" applyBorder="1"/>
    <xf numFmtId="165" fontId="7" fillId="0" borderId="11" xfId="0" applyNumberFormat="1" applyFont="1" applyBorder="1"/>
    <xf numFmtId="0" fontId="8" fillId="0" borderId="10" xfId="0" applyFont="1" applyBorder="1"/>
    <xf numFmtId="0" fontId="8" fillId="2" borderId="10" xfId="0" applyFont="1" applyFill="1" applyBorder="1"/>
    <xf numFmtId="3" fontId="8" fillId="2" borderId="11" xfId="0" applyNumberFormat="1" applyFont="1" applyFill="1" applyBorder="1"/>
    <xf numFmtId="3" fontId="7" fillId="2" borderId="12" xfId="0" applyNumberFormat="1" applyFont="1" applyFill="1" applyBorder="1"/>
    <xf numFmtId="3" fontId="8" fillId="2" borderId="5" xfId="0" applyNumberFormat="1" applyFont="1" applyFill="1" applyBorder="1"/>
    <xf numFmtId="3" fontId="7" fillId="2" borderId="4" xfId="0" applyNumberFormat="1" applyFont="1" applyFill="1" applyBorder="1"/>
    <xf numFmtId="165" fontId="7" fillId="0" borderId="5" xfId="0" applyNumberFormat="1" applyFont="1" applyBorder="1"/>
    <xf numFmtId="0" fontId="4" fillId="0" borderId="0" xfId="0" applyFont="1"/>
    <xf numFmtId="166" fontId="4" fillId="0" borderId="0" xfId="0" applyNumberFormat="1" applyFont="1"/>
    <xf numFmtId="0" fontId="0" fillId="0" borderId="0" xfId="0" applyAlignment="1"/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9" fillId="0" borderId="0" xfId="0" applyFont="1"/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166" fontId="14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left" vertical="center"/>
    </xf>
    <xf numFmtId="167" fontId="16" fillId="0" borderId="13" xfId="1" applyNumberFormat="1" applyFont="1" applyBorder="1"/>
    <xf numFmtId="167" fontId="14" fillId="0" borderId="13" xfId="1" applyNumberFormat="1" applyFont="1" applyBorder="1"/>
    <xf numFmtId="3" fontId="4" fillId="0" borderId="13" xfId="0" applyNumberFormat="1" applyFont="1" applyBorder="1"/>
    <xf numFmtId="0" fontId="0" fillId="0" borderId="13" xfId="0" applyBorder="1"/>
    <xf numFmtId="166" fontId="4" fillId="0" borderId="13" xfId="0" applyNumberFormat="1" applyFont="1" applyBorder="1"/>
    <xf numFmtId="0" fontId="15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/>
    </xf>
    <xf numFmtId="167" fontId="18" fillId="0" borderId="13" xfId="1" applyNumberFormat="1" applyFont="1" applyBorder="1"/>
    <xf numFmtId="3" fontId="19" fillId="0" borderId="13" xfId="0" applyNumberFormat="1" applyFont="1" applyBorder="1"/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/>
    </xf>
    <xf numFmtId="3" fontId="7" fillId="0" borderId="13" xfId="0" applyNumberFormat="1" applyFont="1" applyBorder="1"/>
    <xf numFmtId="167" fontId="15" fillId="0" borderId="13" xfId="1" applyNumberFormat="1" applyFont="1" applyBorder="1"/>
    <xf numFmtId="0" fontId="7" fillId="0" borderId="13" xfId="0" applyFont="1" applyBorder="1"/>
    <xf numFmtId="0" fontId="19" fillId="0" borderId="13" xfId="0" applyFont="1" applyBorder="1"/>
    <xf numFmtId="0" fontId="20" fillId="0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2" fillId="2" borderId="13" xfId="0" applyFont="1" applyFill="1" applyBorder="1"/>
    <xf numFmtId="0" fontId="22" fillId="2" borderId="13" xfId="0" applyFont="1" applyFill="1" applyBorder="1" applyAlignment="1">
      <alignment horizontal="left" vertical="center"/>
    </xf>
    <xf numFmtId="167" fontId="22" fillId="0" borderId="13" xfId="1" applyNumberFormat="1" applyFont="1" applyBorder="1"/>
    <xf numFmtId="3" fontId="23" fillId="0" borderId="13" xfId="0" applyNumberFormat="1" applyFont="1" applyBorder="1"/>
    <xf numFmtId="0" fontId="23" fillId="0" borderId="13" xfId="0" applyFont="1" applyBorder="1"/>
    <xf numFmtId="166" fontId="24" fillId="0" borderId="13" xfId="0" applyNumberFormat="1" applyFont="1" applyBorder="1"/>
    <xf numFmtId="0" fontId="25" fillId="0" borderId="0" xfId="0" applyFont="1"/>
    <xf numFmtId="0" fontId="25" fillId="0" borderId="13" xfId="0" applyFont="1" applyBorder="1"/>
    <xf numFmtId="0" fontId="26" fillId="2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/>
    </xf>
    <xf numFmtId="167" fontId="8" fillId="0" borderId="13" xfId="1" applyNumberFormat="1" applyFont="1" applyBorder="1"/>
    <xf numFmtId="0" fontId="5" fillId="2" borderId="13" xfId="0" applyFont="1" applyFill="1" applyBorder="1"/>
    <xf numFmtId="0" fontId="26" fillId="2" borderId="13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 wrapText="1"/>
    </xf>
    <xf numFmtId="167" fontId="5" fillId="0" borderId="13" xfId="1" applyNumberFormat="1" applyFont="1" applyBorder="1"/>
    <xf numFmtId="3" fontId="27" fillId="0" borderId="13" xfId="0" applyNumberFormat="1" applyFont="1" applyBorder="1"/>
    <xf numFmtId="167" fontId="28" fillId="0" borderId="0" xfId="0" applyNumberFormat="1" applyFont="1"/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0" borderId="13" xfId="0" applyFont="1" applyBorder="1" applyAlignment="1">
      <alignment horizontal="center" vertical="center" wrapText="1"/>
    </xf>
    <xf numFmtId="3" fontId="31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/>
    </xf>
    <xf numFmtId="0" fontId="15" fillId="0" borderId="13" xfId="0" applyNumberFormat="1" applyFont="1" applyFill="1" applyBorder="1" applyAlignment="1">
      <alignment vertical="center"/>
    </xf>
    <xf numFmtId="167" fontId="4" fillId="0" borderId="13" xfId="0" applyNumberFormat="1" applyFont="1" applyBorder="1"/>
    <xf numFmtId="3" fontId="4" fillId="0" borderId="13" xfId="0" applyNumberFormat="1" applyFont="1" applyFill="1" applyBorder="1"/>
    <xf numFmtId="168" fontId="4" fillId="0" borderId="13" xfId="0" applyNumberFormat="1" applyFont="1" applyBorder="1"/>
    <xf numFmtId="169" fontId="15" fillId="0" borderId="13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169" fontId="13" fillId="0" borderId="13" xfId="0" applyNumberFormat="1" applyFont="1" applyFill="1" applyBorder="1" applyAlignment="1">
      <alignment vertical="center"/>
    </xf>
    <xf numFmtId="167" fontId="7" fillId="0" borderId="13" xfId="0" applyNumberFormat="1" applyFont="1" applyBorder="1"/>
    <xf numFmtId="168" fontId="7" fillId="0" borderId="13" xfId="0" applyNumberFormat="1" applyFont="1" applyBorder="1"/>
    <xf numFmtId="0" fontId="13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 wrapText="1"/>
    </xf>
    <xf numFmtId="169" fontId="8" fillId="0" borderId="13" xfId="0" applyNumberFormat="1" applyFont="1" applyFill="1" applyBorder="1" applyAlignment="1">
      <alignment vertical="center"/>
    </xf>
    <xf numFmtId="3" fontId="7" fillId="0" borderId="13" xfId="0" applyNumberFormat="1" applyFont="1" applyFill="1" applyBorder="1"/>
    <xf numFmtId="0" fontId="15" fillId="3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/>
    </xf>
    <xf numFmtId="0" fontId="32" fillId="2" borderId="13" xfId="0" applyFont="1" applyFill="1" applyBorder="1"/>
    <xf numFmtId="169" fontId="8" fillId="2" borderId="13" xfId="0" applyNumberFormat="1" applyFont="1" applyFill="1" applyBorder="1" applyAlignment="1">
      <alignment vertical="center"/>
    </xf>
    <xf numFmtId="167" fontId="17" fillId="2" borderId="13" xfId="1" applyNumberFormat="1" applyFont="1" applyFill="1" applyBorder="1"/>
    <xf numFmtId="3" fontId="4" fillId="0" borderId="0" xfId="0" applyNumberFormat="1" applyFont="1" applyBorder="1"/>
    <xf numFmtId="3" fontId="31" fillId="0" borderId="13" xfId="0" applyNumberFormat="1" applyFont="1" applyBorder="1" applyAlignment="1">
      <alignment horizontal="center" vertical="center" wrapText="1"/>
    </xf>
    <xf numFmtId="3" fontId="31" fillId="0" borderId="13" xfId="0" applyNumberFormat="1" applyFont="1" applyBorder="1" applyAlignment="1">
      <alignment horizontal="center" vertical="center"/>
    </xf>
    <xf numFmtId="170" fontId="15" fillId="0" borderId="13" xfId="0" applyNumberFormat="1" applyFont="1" applyFill="1" applyBorder="1" applyAlignment="1">
      <alignment horizontal="left" vertical="center"/>
    </xf>
    <xf numFmtId="2" fontId="4" fillId="0" borderId="13" xfId="0" applyNumberFormat="1" applyFont="1" applyBorder="1"/>
    <xf numFmtId="2" fontId="7" fillId="0" borderId="13" xfId="0" applyNumberFormat="1" applyFont="1" applyBorder="1"/>
    <xf numFmtId="0" fontId="33" fillId="0" borderId="13" xfId="0" applyFont="1" applyFill="1" applyBorder="1" applyAlignment="1">
      <alignment horizontal="left" vertical="center" wrapText="1"/>
    </xf>
    <xf numFmtId="169" fontId="9" fillId="0" borderId="13" xfId="0" applyNumberFormat="1" applyFont="1" applyFill="1" applyBorder="1" applyAlignment="1">
      <alignment vertical="center"/>
    </xf>
    <xf numFmtId="167" fontId="14" fillId="2" borderId="13" xfId="1" applyNumberFormat="1" applyFont="1" applyFill="1" applyBorder="1"/>
    <xf numFmtId="169" fontId="5" fillId="2" borderId="13" xfId="0" applyNumberFormat="1" applyFont="1" applyFill="1" applyBorder="1" applyAlignment="1">
      <alignment vertical="center"/>
    </xf>
    <xf numFmtId="0" fontId="15" fillId="2" borderId="13" xfId="0" applyFont="1" applyFill="1" applyBorder="1" applyAlignment="1">
      <alignment horizontal="left" vertical="center"/>
    </xf>
    <xf numFmtId="169" fontId="15" fillId="2" borderId="13" xfId="0" applyNumberFormat="1" applyFont="1" applyFill="1" applyBorder="1" applyAlignment="1">
      <alignment vertical="center"/>
    </xf>
    <xf numFmtId="167" fontId="24" fillId="0" borderId="13" xfId="0" applyNumberFormat="1" applyFont="1" applyBorder="1"/>
    <xf numFmtId="167" fontId="15" fillId="2" borderId="13" xfId="1" applyNumberFormat="1" applyFont="1" applyFill="1" applyBorder="1"/>
    <xf numFmtId="0" fontId="20" fillId="0" borderId="13" xfId="0" applyFont="1" applyFill="1" applyBorder="1" applyAlignment="1">
      <alignment horizontal="left" vertical="center"/>
    </xf>
    <xf numFmtId="167" fontId="34" fillId="0" borderId="13" xfId="1" applyNumberFormat="1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167" fontId="35" fillId="0" borderId="13" xfId="1" applyNumberFormat="1" applyFont="1" applyFill="1" applyBorder="1" applyAlignment="1">
      <alignment horizontal="left" vertical="center"/>
    </xf>
    <xf numFmtId="167" fontId="35" fillId="2" borderId="13" xfId="1" applyNumberFormat="1" applyFont="1" applyFill="1" applyBorder="1" applyAlignment="1">
      <alignment horizontal="left" vertical="center"/>
    </xf>
    <xf numFmtId="167" fontId="13" fillId="2" borderId="13" xfId="1" applyNumberFormat="1" applyFont="1" applyFill="1" applyBorder="1"/>
    <xf numFmtId="0" fontId="4" fillId="0" borderId="0" xfId="0" applyFont="1" applyBorder="1"/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32" fillId="3" borderId="0" xfId="0" applyFont="1" applyFill="1" applyBorder="1"/>
    <xf numFmtId="0" fontId="36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/>
    </xf>
    <xf numFmtId="0" fontId="37" fillId="3" borderId="0" xfId="0" applyFont="1" applyFill="1" applyBorder="1" applyAlignment="1">
      <alignment horizontal="left" vertical="center" wrapText="1"/>
    </xf>
    <xf numFmtId="0" fontId="26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/>
    <xf numFmtId="0" fontId="37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right"/>
    </xf>
    <xf numFmtId="4" fontId="4" fillId="0" borderId="0" xfId="0" applyNumberFormat="1" applyFont="1"/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8" fillId="0" borderId="13" xfId="0" applyFont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167" fontId="9" fillId="0" borderId="13" xfId="1" applyNumberFormat="1" applyFont="1" applyBorder="1"/>
    <xf numFmtId="4" fontId="4" fillId="0" borderId="13" xfId="0" applyNumberFormat="1" applyFont="1" applyBorder="1"/>
    <xf numFmtId="0" fontId="13" fillId="0" borderId="13" xfId="0" applyFont="1" applyFill="1" applyBorder="1" applyAlignment="1">
      <alignment horizontal="left" vertical="center"/>
    </xf>
    <xf numFmtId="167" fontId="9" fillId="0" borderId="0" xfId="1" applyNumberFormat="1" applyFont="1"/>
    <xf numFmtId="3" fontId="24" fillId="0" borderId="13" xfId="0" applyNumberFormat="1" applyFont="1" applyBorder="1"/>
    <xf numFmtId="3" fontId="39" fillId="0" borderId="13" xfId="0" applyNumberFormat="1" applyFont="1" applyBorder="1"/>
    <xf numFmtId="0" fontId="8" fillId="2" borderId="13" xfId="0" applyFont="1" applyFill="1" applyBorder="1" applyAlignment="1">
      <alignment horizontal="left" vertical="center"/>
    </xf>
    <xf numFmtId="167" fontId="8" fillId="2" borderId="13" xfId="1" applyNumberFormat="1" applyFont="1" applyFill="1" applyBorder="1"/>
    <xf numFmtId="167" fontId="9" fillId="2" borderId="13" xfId="1" applyNumberFormat="1" applyFont="1" applyFill="1" applyBorder="1"/>
    <xf numFmtId="3" fontId="40" fillId="0" borderId="13" xfId="0" applyNumberFormat="1" applyFont="1" applyBorder="1"/>
    <xf numFmtId="167" fontId="41" fillId="0" borderId="13" xfId="1" applyNumberFormat="1" applyFont="1" applyBorder="1"/>
    <xf numFmtId="0" fontId="42" fillId="2" borderId="13" xfId="0" applyFont="1" applyFill="1" applyBorder="1"/>
    <xf numFmtId="167" fontId="4" fillId="0" borderId="0" xfId="0" applyNumberFormat="1" applyFont="1"/>
    <xf numFmtId="0" fontId="4" fillId="2" borderId="0" xfId="0" applyFont="1" applyFill="1"/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31" fillId="0" borderId="13" xfId="0" applyFont="1" applyBorder="1" applyAlignment="1"/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167" fontId="4" fillId="0" borderId="13" xfId="1" applyNumberFormat="1" applyFont="1" applyBorder="1"/>
    <xf numFmtId="0" fontId="37" fillId="0" borderId="13" xfId="0" applyFont="1" applyFill="1" applyBorder="1" applyAlignment="1">
      <alignment horizontal="left" vertical="center" wrapText="1"/>
    </xf>
    <xf numFmtId="167" fontId="7" fillId="0" borderId="13" xfId="1" applyNumberFormat="1" applyFont="1" applyBorder="1"/>
    <xf numFmtId="167" fontId="7" fillId="2" borderId="13" xfId="1" applyNumberFormat="1" applyFont="1" applyFill="1" applyBorder="1"/>
    <xf numFmtId="0" fontId="13" fillId="0" borderId="17" xfId="0" applyFont="1" applyBorder="1" applyAlignment="1">
      <alignment horizontal="center" vertical="center" wrapText="1"/>
    </xf>
    <xf numFmtId="3" fontId="28" fillId="0" borderId="13" xfId="0" applyNumberFormat="1" applyFont="1" applyBorder="1"/>
    <xf numFmtId="4" fontId="28" fillId="0" borderId="13" xfId="0" applyNumberFormat="1" applyFont="1" applyBorder="1"/>
    <xf numFmtId="3" fontId="43" fillId="0" borderId="13" xfId="0" applyNumberFormat="1" applyFont="1" applyBorder="1"/>
    <xf numFmtId="4" fontId="43" fillId="0" borderId="13" xfId="0" applyNumberFormat="1" applyFont="1" applyBorder="1"/>
    <xf numFmtId="167" fontId="16" fillId="0" borderId="13" xfId="1" applyNumberFormat="1" applyFont="1" applyBorder="1" applyAlignment="1">
      <alignment horizontal="center"/>
    </xf>
    <xf numFmtId="3" fontId="44" fillId="0" borderId="13" xfId="0" applyNumberFormat="1" applyFont="1" applyBorder="1"/>
    <xf numFmtId="4" fontId="44" fillId="0" borderId="13" xfId="0" applyNumberFormat="1" applyFont="1" applyBorder="1"/>
    <xf numFmtId="167" fontId="18" fillId="2" borderId="13" xfId="1" applyNumberFormat="1" applyFont="1" applyFill="1" applyBorder="1"/>
    <xf numFmtId="167" fontId="16" fillId="2" borderId="13" xfId="1" applyNumberFormat="1" applyFont="1" applyFill="1" applyBorder="1"/>
    <xf numFmtId="3" fontId="43" fillId="2" borderId="13" xfId="0" applyNumberFormat="1" applyFont="1" applyFill="1" applyBorder="1"/>
    <xf numFmtId="0" fontId="4" fillId="2" borderId="0" xfId="0" applyFont="1" applyFill="1" applyBorder="1"/>
    <xf numFmtId="167" fontId="34" fillId="0" borderId="13" xfId="1" applyNumberFormat="1" applyFont="1" applyFill="1" applyBorder="1" applyAlignment="1">
      <alignment horizontal="right" vertical="center"/>
    </xf>
    <xf numFmtId="3" fontId="34" fillId="0" borderId="13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3" fontId="34" fillId="0" borderId="13" xfId="0" applyNumberFormat="1" applyFont="1" applyFill="1" applyBorder="1" applyAlignment="1">
      <alignment horizontal="right" vertical="center"/>
    </xf>
    <xf numFmtId="0" fontId="37" fillId="0" borderId="13" xfId="0" applyFont="1" applyFill="1" applyBorder="1" applyAlignment="1">
      <alignment horizontal="left" vertical="center"/>
    </xf>
    <xf numFmtId="167" fontId="35" fillId="0" borderId="13" xfId="1" applyNumberFormat="1" applyFont="1" applyFill="1" applyBorder="1" applyAlignment="1">
      <alignment horizontal="right" vertical="center"/>
    </xf>
    <xf numFmtId="3" fontId="35" fillId="0" borderId="13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left" vertical="center"/>
    </xf>
    <xf numFmtId="167" fontId="35" fillId="2" borderId="13" xfId="1" applyNumberFormat="1" applyFont="1" applyFill="1" applyBorder="1" applyAlignment="1">
      <alignment horizontal="right" vertical="center"/>
    </xf>
    <xf numFmtId="3" fontId="35" fillId="2" borderId="13" xfId="0" applyNumberFormat="1" applyFont="1" applyFill="1" applyBorder="1" applyAlignment="1">
      <alignment horizontal="right" vertical="center"/>
    </xf>
    <xf numFmtId="0" fontId="37" fillId="2" borderId="0" xfId="0" applyFont="1" applyFill="1" applyBorder="1" applyAlignment="1">
      <alignment horizontal="left" vertical="center"/>
    </xf>
    <xf numFmtId="3" fontId="43" fillId="2" borderId="13" xfId="0" applyNumberFormat="1" applyFont="1" applyFill="1" applyBorder="1" applyAlignment="1">
      <alignment horizontal="right"/>
    </xf>
    <xf numFmtId="4" fontId="4" fillId="0" borderId="0" xfId="0" applyNumberFormat="1" applyFont="1" applyBorder="1"/>
    <xf numFmtId="0" fontId="3" fillId="0" borderId="0" xfId="0" applyFont="1" applyAlignment="1">
      <alignment horizontal="right"/>
    </xf>
    <xf numFmtId="0" fontId="0" fillId="2" borderId="0" xfId="0" applyFill="1" applyAlignment="1"/>
    <xf numFmtId="0" fontId="0" fillId="0" borderId="0" xfId="0" applyFont="1" applyAlignment="1"/>
    <xf numFmtId="0" fontId="0" fillId="2" borderId="0" xfId="0" applyFill="1"/>
    <xf numFmtId="0" fontId="0" fillId="0" borderId="0" xfId="0" applyFont="1"/>
    <xf numFmtId="0" fontId="13" fillId="2" borderId="13" xfId="0" applyFont="1" applyFill="1" applyBorder="1" applyAlignment="1">
      <alignment horizontal="center" vertical="center" wrapText="1"/>
    </xf>
    <xf numFmtId="3" fontId="13" fillId="2" borderId="13" xfId="0" applyNumberFormat="1" applyFont="1" applyFill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3" fontId="43" fillId="0" borderId="13" xfId="0" applyNumberFormat="1" applyFont="1" applyBorder="1" applyAlignment="1">
      <alignment horizontal="center" vertical="center"/>
    </xf>
    <xf numFmtId="3" fontId="43" fillId="0" borderId="13" xfId="0" applyNumberFormat="1" applyFont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/>
    </xf>
    <xf numFmtId="3" fontId="16" fillId="2" borderId="13" xfId="1" applyNumberFormat="1" applyFont="1" applyFill="1" applyBorder="1"/>
    <xf numFmtId="3" fontId="14" fillId="0" borderId="13" xfId="1" applyNumberFormat="1" applyFont="1" applyBorder="1"/>
    <xf numFmtId="3" fontId="16" fillId="0" borderId="13" xfId="1" applyNumberFormat="1" applyFont="1" applyBorder="1"/>
    <xf numFmtId="2" fontId="28" fillId="0" borderId="13" xfId="0" applyNumberFormat="1" applyFont="1" applyBorder="1"/>
    <xf numFmtId="3" fontId="0" fillId="0" borderId="0" xfId="0" applyNumberFormat="1"/>
    <xf numFmtId="169" fontId="15" fillId="0" borderId="13" xfId="0" applyNumberFormat="1" applyFont="1" applyFill="1" applyBorder="1" applyAlignment="1">
      <alignment horizontal="center" vertical="center"/>
    </xf>
    <xf numFmtId="169" fontId="13" fillId="0" borderId="13" xfId="0" applyNumberFormat="1" applyFont="1" applyFill="1" applyBorder="1" applyAlignment="1">
      <alignment horizontal="center" vertical="center"/>
    </xf>
    <xf numFmtId="3" fontId="14" fillId="2" borderId="13" xfId="1" applyNumberFormat="1" applyFont="1" applyFill="1" applyBorder="1"/>
    <xf numFmtId="169" fontId="8" fillId="0" borderId="13" xfId="0" applyNumberFormat="1" applyFont="1" applyFill="1" applyBorder="1" applyAlignment="1">
      <alignment horizontal="center" vertical="center"/>
    </xf>
    <xf numFmtId="169" fontId="8" fillId="2" borderId="13" xfId="0" applyNumberFormat="1" applyFont="1" applyFill="1" applyBorder="1" applyAlignment="1">
      <alignment horizontal="center" vertical="center"/>
    </xf>
    <xf numFmtId="3" fontId="28" fillId="2" borderId="13" xfId="0" applyNumberFormat="1" applyFont="1" applyFill="1" applyBorder="1"/>
    <xf numFmtId="3" fontId="45" fillId="2" borderId="13" xfId="0" applyNumberFormat="1" applyFont="1" applyFill="1" applyBorder="1"/>
    <xf numFmtId="169" fontId="5" fillId="2" borderId="13" xfId="0" applyNumberFormat="1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3" fontId="4" fillId="2" borderId="0" xfId="0" applyNumberFormat="1" applyFont="1" applyFill="1" applyBorder="1"/>
    <xf numFmtId="3" fontId="7" fillId="0" borderId="0" xfId="0" applyNumberFormat="1" applyFont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3" fontId="9" fillId="3" borderId="0" xfId="0" applyNumberFormat="1" applyFont="1" applyFill="1" applyBorder="1"/>
    <xf numFmtId="0" fontId="8" fillId="3" borderId="0" xfId="0" applyFont="1" applyFill="1" applyBorder="1" applyAlignment="1">
      <alignment horizontal="center" vertical="center"/>
    </xf>
    <xf numFmtId="3" fontId="8" fillId="3" borderId="0" xfId="0" applyNumberFormat="1" applyFont="1" applyFill="1" applyBorder="1"/>
    <xf numFmtId="0" fontId="36" fillId="3" borderId="0" xfId="0" applyFont="1" applyFill="1" applyBorder="1" applyAlignment="1">
      <alignment horizontal="center" vertical="center"/>
    </xf>
    <xf numFmtId="3" fontId="36" fillId="3" borderId="0" xfId="0" applyNumberFormat="1" applyFont="1" applyFill="1" applyBorder="1"/>
    <xf numFmtId="3" fontId="41" fillId="3" borderId="0" xfId="0" applyNumberFormat="1" applyFont="1" applyFill="1" applyBorder="1"/>
    <xf numFmtId="0" fontId="5" fillId="3" borderId="0" xfId="0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2" fontId="4" fillId="0" borderId="0" xfId="0" applyNumberFormat="1" applyFont="1"/>
    <xf numFmtId="0" fontId="43" fillId="0" borderId="13" xfId="0" applyFont="1" applyBorder="1" applyAlignment="1">
      <alignment horizontal="center" vertical="center"/>
    </xf>
    <xf numFmtId="167" fontId="9" fillId="0" borderId="13" xfId="1" applyNumberFormat="1" applyFont="1" applyBorder="1" applyAlignment="1">
      <alignment vertical="center" wrapText="1"/>
    </xf>
    <xf numFmtId="167" fontId="15" fillId="0" borderId="13" xfId="1" applyNumberFormat="1" applyFont="1" applyBorder="1" applyAlignment="1">
      <alignment horizontal="center" wrapText="1"/>
    </xf>
    <xf numFmtId="167" fontId="9" fillId="0" borderId="13" xfId="0" applyNumberFormat="1" applyFont="1" applyBorder="1" applyAlignment="1">
      <alignment wrapText="1"/>
    </xf>
    <xf numFmtId="0" fontId="4" fillId="0" borderId="13" xfId="0" applyFont="1" applyBorder="1"/>
    <xf numFmtId="0" fontId="13" fillId="0" borderId="13" xfId="0" applyFont="1" applyFill="1" applyBorder="1" applyAlignment="1">
      <alignment horizontal="center" vertical="center"/>
    </xf>
    <xf numFmtId="167" fontId="8" fillId="0" borderId="13" xfId="0" applyNumberFormat="1" applyFont="1" applyBorder="1" applyAlignment="1">
      <alignment wrapText="1"/>
    </xf>
    <xf numFmtId="0" fontId="15" fillId="0" borderId="13" xfId="0" applyFont="1" applyFill="1" applyBorder="1" applyAlignment="1">
      <alignment horizontal="center" vertical="center"/>
    </xf>
    <xf numFmtId="0" fontId="46" fillId="2" borderId="13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center" vertical="center"/>
    </xf>
    <xf numFmtId="167" fontId="41" fillId="2" borderId="13" xfId="1" applyNumberFormat="1" applyFont="1" applyFill="1" applyBorder="1"/>
    <xf numFmtId="167" fontId="8" fillId="2" borderId="13" xfId="0" applyNumberFormat="1" applyFont="1" applyFill="1" applyBorder="1" applyAlignment="1">
      <alignment wrapText="1"/>
    </xf>
    <xf numFmtId="3" fontId="7" fillId="2" borderId="13" xfId="0" applyNumberFormat="1" applyFont="1" applyFill="1" applyBorder="1"/>
    <xf numFmtId="0" fontId="4" fillId="2" borderId="13" xfId="0" applyFont="1" applyFill="1" applyBorder="1"/>
    <xf numFmtId="167" fontId="15" fillId="0" borderId="13" xfId="0" applyNumberFormat="1" applyFont="1" applyBorder="1" applyAlignment="1">
      <alignment wrapText="1"/>
    </xf>
    <xf numFmtId="0" fontId="24" fillId="0" borderId="13" xfId="0" applyFont="1" applyBorder="1"/>
    <xf numFmtId="2" fontId="24" fillId="0" borderId="13" xfId="0" applyNumberFormat="1" applyFont="1" applyBorder="1"/>
    <xf numFmtId="0" fontId="24" fillId="0" borderId="0" xfId="0" applyFont="1"/>
    <xf numFmtId="0" fontId="47" fillId="0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48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Border="1" applyAlignment="1"/>
    <xf numFmtId="0" fontId="0" fillId="0" borderId="0" xfId="0" applyBorder="1" applyAlignment="1"/>
    <xf numFmtId="3" fontId="7" fillId="0" borderId="13" xfId="0" applyNumberFormat="1" applyFont="1" applyBorder="1" applyAlignment="1"/>
    <xf numFmtId="3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8" fillId="0" borderId="13" xfId="0" applyFont="1" applyBorder="1"/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3" fontId="7" fillId="0" borderId="13" xfId="0" applyNumberFormat="1" applyFont="1" applyBorder="1" applyAlignment="1">
      <alignment horizontal="center" vertical="center"/>
    </xf>
    <xf numFmtId="0" fontId="37" fillId="0" borderId="13" xfId="0" applyFont="1" applyFill="1" applyBorder="1" applyAlignment="1">
      <alignment vertical="center" wrapText="1"/>
    </xf>
    <xf numFmtId="0" fontId="46" fillId="2" borderId="13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171" fontId="4" fillId="0" borderId="13" xfId="0" applyNumberFormat="1" applyFont="1" applyBorder="1"/>
    <xf numFmtId="0" fontId="49" fillId="0" borderId="13" xfId="0" applyFont="1" applyFill="1" applyBorder="1" applyAlignment="1">
      <alignment horizontal="left" vertical="center" wrapText="1"/>
    </xf>
    <xf numFmtId="0" fontId="7" fillId="0" borderId="0" xfId="0" applyFont="1"/>
    <xf numFmtId="0" fontId="0" fillId="0" borderId="0" xfId="0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2" fillId="0" borderId="0" xfId="0" applyFont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3" fontId="7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67" fontId="4" fillId="0" borderId="13" xfId="1" applyNumberFormat="1" applyFont="1" applyBorder="1" applyAlignment="1"/>
    <xf numFmtId="167" fontId="7" fillId="0" borderId="13" xfId="1" applyNumberFormat="1" applyFont="1" applyBorder="1" applyAlignment="1"/>
    <xf numFmtId="0" fontId="7" fillId="2" borderId="0" xfId="0" applyFont="1" applyFill="1"/>
    <xf numFmtId="0" fontId="26" fillId="2" borderId="13" xfId="0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left" vertical="top" wrapText="1"/>
    </xf>
    <xf numFmtId="3" fontId="20" fillId="0" borderId="13" xfId="0" applyNumberFormat="1" applyFont="1" applyBorder="1" applyAlignment="1">
      <alignment horizontal="right" vertical="top" wrapText="1"/>
    </xf>
    <xf numFmtId="0" fontId="37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left" vertical="top" wrapText="1"/>
    </xf>
    <xf numFmtId="3" fontId="37" fillId="0" borderId="13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2" borderId="0" xfId="0" applyFont="1" applyFill="1"/>
    <xf numFmtId="0" fontId="27" fillId="0" borderId="0" xfId="0" applyFont="1" applyAlignment="1">
      <alignment horizontal="center"/>
    </xf>
    <xf numFmtId="0" fontId="47" fillId="2" borderId="13" xfId="0" applyFont="1" applyFill="1" applyBorder="1" applyAlignment="1">
      <alignment horizontal="center" vertical="top" wrapText="1"/>
    </xf>
    <xf numFmtId="172" fontId="4" fillId="0" borderId="0" xfId="0" applyNumberFormat="1" applyFont="1" applyAlignment="1">
      <alignment horizontal="center"/>
    </xf>
    <xf numFmtId="0" fontId="4" fillId="0" borderId="18" xfId="0" applyFont="1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/>
    <xf numFmtId="167" fontId="4" fillId="0" borderId="9" xfId="1" applyNumberFormat="1" applyFont="1" applyBorder="1"/>
    <xf numFmtId="0" fontId="4" fillId="0" borderId="12" xfId="0" applyFont="1" applyBorder="1"/>
    <xf numFmtId="167" fontId="4" fillId="0" borderId="11" xfId="1" applyNumberFormat="1" applyFont="1" applyBorder="1"/>
    <xf numFmtId="0" fontId="4" fillId="0" borderId="6" xfId="0" applyFont="1" applyBorder="1"/>
    <xf numFmtId="167" fontId="4" fillId="0" borderId="21" xfId="1" applyNumberFormat="1" applyFont="1" applyBorder="1"/>
    <xf numFmtId="0" fontId="7" fillId="0" borderId="18" xfId="0" applyFont="1" applyBorder="1"/>
    <xf numFmtId="167" fontId="4" fillId="0" borderId="19" xfId="1" applyNumberFormat="1" applyFont="1" applyBorder="1"/>
    <xf numFmtId="167" fontId="4" fillId="0" borderId="22" xfId="1" applyNumberFormat="1" applyFont="1" applyBorder="1"/>
    <xf numFmtId="0" fontId="24" fillId="2" borderId="0" xfId="0" applyFont="1" applyFill="1"/>
    <xf numFmtId="0" fontId="20" fillId="2" borderId="13" xfId="0" applyFont="1" applyFill="1" applyBorder="1" applyAlignment="1">
      <alignment horizontal="center" vertical="top" wrapText="1"/>
    </xf>
    <xf numFmtId="0" fontId="31" fillId="0" borderId="0" xfId="0" applyFont="1"/>
    <xf numFmtId="0" fontId="37" fillId="2" borderId="13" xfId="0" applyFont="1" applyFill="1" applyBorder="1" applyAlignment="1">
      <alignment horizontal="center" vertical="top" wrapText="1"/>
    </xf>
    <xf numFmtId="0" fontId="31" fillId="2" borderId="0" xfId="0" applyFont="1" applyFill="1"/>
    <xf numFmtId="0" fontId="52" fillId="0" borderId="13" xfId="0" applyFont="1" applyBorder="1" applyAlignment="1">
      <alignment wrapText="1"/>
    </xf>
    <xf numFmtId="0" fontId="53" fillId="0" borderId="13" xfId="0" applyFont="1" applyBorder="1" applyAlignment="1">
      <alignment wrapText="1"/>
    </xf>
    <xf numFmtId="0" fontId="54" fillId="0" borderId="13" xfId="0" applyFont="1" applyBorder="1" applyAlignment="1">
      <alignment wrapText="1"/>
    </xf>
    <xf numFmtId="0" fontId="55" fillId="0" borderId="13" xfId="0" applyFont="1" applyBorder="1" applyAlignment="1">
      <alignment wrapText="1"/>
    </xf>
    <xf numFmtId="0" fontId="55" fillId="0" borderId="13" xfId="0" applyFont="1" applyBorder="1" applyAlignment="1">
      <alignment horizontal="center" wrapText="1"/>
    </xf>
    <xf numFmtId="0" fontId="55" fillId="0" borderId="13" xfId="0" applyFont="1" applyBorder="1"/>
    <xf numFmtId="0" fontId="54" fillId="0" borderId="13" xfId="0" applyFont="1" applyBorder="1" applyAlignment="1">
      <alignment horizontal="center" wrapText="1"/>
    </xf>
    <xf numFmtId="0" fontId="54" fillId="0" borderId="13" xfId="0" applyFont="1" applyBorder="1" applyAlignment="1">
      <alignment horizontal="center" vertical="center" wrapText="1"/>
    </xf>
    <xf numFmtId="3" fontId="54" fillId="0" borderId="13" xfId="0" applyNumberFormat="1" applyFont="1" applyBorder="1" applyAlignment="1">
      <alignment horizontal="center" vertical="center" wrapText="1"/>
    </xf>
    <xf numFmtId="3" fontId="53" fillId="0" borderId="13" xfId="0" applyNumberFormat="1" applyFont="1" applyBorder="1" applyAlignment="1">
      <alignment wrapText="1"/>
    </xf>
    <xf numFmtId="3" fontId="55" fillId="0" borderId="13" xfId="0" applyNumberFormat="1" applyFont="1" applyBorder="1" applyAlignment="1">
      <alignment horizontal="center" wrapText="1"/>
    </xf>
    <xf numFmtId="3" fontId="55" fillId="0" borderId="13" xfId="0" applyNumberFormat="1" applyFont="1" applyBorder="1"/>
    <xf numFmtId="0" fontId="20" fillId="0" borderId="0" xfId="0" applyFont="1"/>
    <xf numFmtId="0" fontId="20" fillId="0" borderId="0" xfId="0" applyFont="1" applyAlignment="1">
      <alignment horizontal="right"/>
    </xf>
    <xf numFmtId="0" fontId="37" fillId="0" borderId="0" xfId="0" applyFont="1"/>
    <xf numFmtId="0" fontId="37" fillId="2" borderId="0" xfId="0" applyFont="1" applyFill="1"/>
    <xf numFmtId="0" fontId="37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horizontal="left" wrapText="1"/>
    </xf>
    <xf numFmtId="3" fontId="37" fillId="0" borderId="13" xfId="0" applyNumberFormat="1" applyFont="1" applyBorder="1" applyAlignment="1">
      <alignment horizontal="right" wrapText="1"/>
    </xf>
    <xf numFmtId="0" fontId="20" fillId="2" borderId="0" xfId="0" applyFont="1" applyFill="1"/>
    <xf numFmtId="0" fontId="20" fillId="0" borderId="13" xfId="0" applyFont="1" applyBorder="1"/>
    <xf numFmtId="3" fontId="54" fillId="0" borderId="13" xfId="0" applyNumberFormat="1" applyFont="1" applyBorder="1" applyAlignment="1">
      <alignment wrapText="1"/>
    </xf>
    <xf numFmtId="0" fontId="10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4" fillId="2" borderId="0" xfId="0" applyFont="1" applyFill="1"/>
    <xf numFmtId="0" fontId="43" fillId="0" borderId="13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/>
    <xf numFmtId="0" fontId="4" fillId="0" borderId="0" xfId="0" applyFont="1" applyAlignment="1"/>
    <xf numFmtId="0" fontId="10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/>
    <xf numFmtId="0" fontId="10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0" xfId="0" applyFont="1"/>
    <xf numFmtId="0" fontId="37" fillId="0" borderId="13" xfId="2" applyFont="1" applyFill="1" applyBorder="1" applyAlignment="1">
      <alignment horizontal="center" vertical="center" wrapText="1"/>
    </xf>
    <xf numFmtId="0" fontId="20" fillId="0" borderId="13" xfId="2" applyFont="1" applyFill="1" applyBorder="1" applyAlignment="1">
      <alignment horizontal="center" vertical="center" wrapText="1"/>
    </xf>
    <xf numFmtId="0" fontId="20" fillId="0" borderId="13" xfId="2" applyFont="1" applyFill="1" applyBorder="1" applyAlignment="1">
      <alignment horizontal="center" wrapText="1"/>
    </xf>
    <xf numFmtId="0" fontId="20" fillId="0" borderId="13" xfId="2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37" fillId="0" borderId="13" xfId="2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4" xfId="0" applyBorder="1" applyAlignment="1"/>
    <xf numFmtId="3" fontId="8" fillId="0" borderId="2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3" fontId="7" fillId="0" borderId="2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/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/>
    <xf numFmtId="0" fontId="13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/>
    <xf numFmtId="0" fontId="13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/>
    <xf numFmtId="0" fontId="7" fillId="0" borderId="14" xfId="0" applyFont="1" applyBorder="1" applyAlignment="1">
      <alignment horizontal="center" vertical="center"/>
    </xf>
    <xf numFmtId="0" fontId="2" fillId="0" borderId="15" xfId="0" applyFont="1" applyBorder="1" applyAlignment="1"/>
    <xf numFmtId="0" fontId="10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3" fontId="31" fillId="0" borderId="13" xfId="0" applyNumberFormat="1" applyFont="1" applyBorder="1" applyAlignment="1">
      <alignment horizontal="center" vertical="center"/>
    </xf>
    <xf numFmtId="4" fontId="31" fillId="0" borderId="1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2" fontId="7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3" fontId="7" fillId="0" borderId="13" xfId="0" applyNumberFormat="1" applyFont="1" applyBorder="1" applyAlignment="1">
      <alignment horizontal="center"/>
    </xf>
    <xf numFmtId="0" fontId="48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0" fillId="0" borderId="0" xfId="0" applyBorder="1" applyAlignment="1"/>
    <xf numFmtId="0" fontId="0" fillId="0" borderId="13" xfId="0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7" fillId="2" borderId="0" xfId="0" applyFont="1" applyFill="1" applyAlignment="1">
      <alignment horizontal="center" vertical="top" wrapText="1"/>
    </xf>
    <xf numFmtId="0" fontId="4" fillId="2" borderId="0" xfId="0" applyFont="1" applyFill="1"/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2" borderId="0" xfId="0" applyFont="1" applyFill="1" applyAlignment="1">
      <alignment horizontal="center" vertical="top" wrapText="1"/>
    </xf>
    <xf numFmtId="0" fontId="37" fillId="2" borderId="0" xfId="0" applyFont="1" applyFill="1"/>
    <xf numFmtId="0" fontId="7" fillId="0" borderId="0" xfId="0" applyFont="1" applyAlignment="1">
      <alignment horizontal="center"/>
    </xf>
    <xf numFmtId="0" fontId="20" fillId="2" borderId="0" xfId="0" applyFont="1" applyFill="1" applyAlignment="1">
      <alignment horizontal="center" vertical="top" wrapText="1"/>
    </xf>
    <xf numFmtId="0" fontId="20" fillId="2" borderId="0" xfId="0" applyFont="1" applyFill="1"/>
    <xf numFmtId="0" fontId="57" fillId="0" borderId="0" xfId="0" applyFont="1" applyAlignment="1">
      <alignment horizontal="center"/>
    </xf>
    <xf numFmtId="0" fontId="24" fillId="2" borderId="0" xfId="0" applyFont="1" applyFill="1"/>
    <xf numFmtId="0" fontId="5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4" fillId="0" borderId="0" xfId="0" applyFont="1"/>
    <xf numFmtId="0" fontId="56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5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Ezres" xfId="1" builtinId="3"/>
    <cellStyle name="Normál" xfId="0" builtinId="0"/>
    <cellStyle name="Normal_KTRSZJ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workbookViewId="0">
      <selection activeCell="A3" sqref="A3:E3"/>
    </sheetView>
  </sheetViews>
  <sheetFormatPr defaultRowHeight="15" x14ac:dyDescent="0.25"/>
  <cols>
    <col min="1" max="1" width="56.7109375" bestFit="1" customWidth="1"/>
    <col min="2" max="2" width="17.85546875" customWidth="1"/>
    <col min="3" max="3" width="18.5703125" customWidth="1"/>
    <col min="4" max="4" width="17.7109375" style="1" customWidth="1"/>
    <col min="5" max="5" width="11.42578125" style="2" customWidth="1"/>
  </cols>
  <sheetData>
    <row r="1" spans="1:8" x14ac:dyDescent="0.25">
      <c r="A1" s="358" t="s">
        <v>658</v>
      </c>
      <c r="B1" s="358"/>
      <c r="C1" s="359"/>
      <c r="D1" s="359"/>
      <c r="E1" s="359"/>
    </row>
    <row r="2" spans="1:8" x14ac:dyDescent="0.25">
      <c r="A2" s="360"/>
      <c r="B2" s="360"/>
    </row>
    <row r="3" spans="1:8" ht="15.75" x14ac:dyDescent="0.25">
      <c r="A3" s="361" t="s">
        <v>666</v>
      </c>
      <c r="B3" s="361"/>
      <c r="C3" s="359"/>
      <c r="D3" s="359"/>
      <c r="E3" s="359"/>
    </row>
    <row r="4" spans="1:8" ht="15.75" x14ac:dyDescent="0.25">
      <c r="A4" s="362" t="s">
        <v>0</v>
      </c>
      <c r="B4" s="362"/>
      <c r="C4" s="359"/>
      <c r="D4" s="359"/>
      <c r="E4" s="359"/>
    </row>
    <row r="6" spans="1:8" ht="15.75" thickBot="1" x14ac:dyDescent="0.3"/>
    <row r="7" spans="1:8" x14ac:dyDescent="0.25">
      <c r="A7" s="363" t="s">
        <v>1</v>
      </c>
      <c r="B7" s="365" t="s">
        <v>2</v>
      </c>
      <c r="C7" s="367" t="s">
        <v>3</v>
      </c>
      <c r="D7" s="369" t="s">
        <v>4</v>
      </c>
      <c r="E7" s="371" t="s">
        <v>5</v>
      </c>
    </row>
    <row r="8" spans="1:8" ht="15.75" thickBot="1" x14ac:dyDescent="0.3">
      <c r="A8" s="364"/>
      <c r="B8" s="366"/>
      <c r="C8" s="368"/>
      <c r="D8" s="370"/>
      <c r="E8" s="372"/>
    </row>
    <row r="9" spans="1:8" x14ac:dyDescent="0.25">
      <c r="A9" s="3" t="s">
        <v>6</v>
      </c>
      <c r="B9" s="4">
        <v>117498110</v>
      </c>
      <c r="C9" s="5">
        <v>119004559</v>
      </c>
      <c r="D9" s="6">
        <v>112664142</v>
      </c>
      <c r="E9" s="7">
        <f>SUM(D9/C9)*100</f>
        <v>94.672122603302952</v>
      </c>
    </row>
    <row r="10" spans="1:8" x14ac:dyDescent="0.25">
      <c r="A10" s="8" t="s">
        <v>7</v>
      </c>
      <c r="B10" s="9">
        <v>18603865</v>
      </c>
      <c r="C10" s="10">
        <v>18738578</v>
      </c>
      <c r="D10" s="11">
        <v>17178164</v>
      </c>
      <c r="E10" s="12">
        <f t="shared" ref="E10:E27" si="0">SUM(D10/C10)*100</f>
        <v>91.67271924262343</v>
      </c>
    </row>
    <row r="11" spans="1:8" x14ac:dyDescent="0.25">
      <c r="A11" s="8" t="s">
        <v>8</v>
      </c>
      <c r="B11" s="9">
        <v>124040074</v>
      </c>
      <c r="C11" s="10">
        <v>135632951</v>
      </c>
      <c r="D11" s="11">
        <v>96789897</v>
      </c>
      <c r="E11" s="12">
        <f t="shared" si="0"/>
        <v>71.361639104939925</v>
      </c>
    </row>
    <row r="12" spans="1:8" x14ac:dyDescent="0.25">
      <c r="A12" s="8" t="s">
        <v>9</v>
      </c>
      <c r="B12" s="9">
        <v>3450000</v>
      </c>
      <c r="C12" s="10">
        <v>4100525</v>
      </c>
      <c r="D12" s="11">
        <v>4100525</v>
      </c>
      <c r="E12" s="12">
        <f t="shared" si="0"/>
        <v>100</v>
      </c>
    </row>
    <row r="13" spans="1:8" x14ac:dyDescent="0.25">
      <c r="A13" s="8" t="s">
        <v>10</v>
      </c>
      <c r="B13" s="9">
        <v>167850209</v>
      </c>
      <c r="C13" s="10">
        <v>326016750</v>
      </c>
      <c r="D13" s="11">
        <v>159786377</v>
      </c>
      <c r="E13" s="12">
        <f t="shared" si="0"/>
        <v>49.011707834029998</v>
      </c>
      <c r="H13" t="s">
        <v>11</v>
      </c>
    </row>
    <row r="14" spans="1:8" x14ac:dyDescent="0.25">
      <c r="A14" s="8" t="s">
        <v>12</v>
      </c>
      <c r="B14" s="9">
        <v>364675749</v>
      </c>
      <c r="C14" s="10">
        <v>301651258</v>
      </c>
      <c r="D14" s="11">
        <v>128639896</v>
      </c>
      <c r="E14" s="12">
        <f t="shared" si="0"/>
        <v>42.645237700285008</v>
      </c>
    </row>
    <row r="15" spans="1:8" x14ac:dyDescent="0.25">
      <c r="A15" s="8" t="s">
        <v>13</v>
      </c>
      <c r="B15" s="9">
        <v>36830000</v>
      </c>
      <c r="C15" s="10">
        <v>36830000</v>
      </c>
      <c r="D15" s="11">
        <v>0</v>
      </c>
      <c r="E15" s="12">
        <f t="shared" si="0"/>
        <v>0</v>
      </c>
    </row>
    <row r="16" spans="1:8" x14ac:dyDescent="0.25">
      <c r="A16" s="8" t="s">
        <v>14</v>
      </c>
      <c r="B16" s="9">
        <v>3000000</v>
      </c>
      <c r="C16" s="10">
        <v>4500000</v>
      </c>
      <c r="D16" s="11">
        <v>1700000</v>
      </c>
      <c r="E16" s="12">
        <f t="shared" si="0"/>
        <v>37.777777777777779</v>
      </c>
    </row>
    <row r="17" spans="1:5" x14ac:dyDescent="0.25">
      <c r="A17" s="13" t="s">
        <v>15</v>
      </c>
      <c r="B17" s="9">
        <v>835948007</v>
      </c>
      <c r="C17" s="10">
        <f>SUM(C9:C16)</f>
        <v>946474621</v>
      </c>
      <c r="D17" s="11">
        <f>SUM(D9:D16)</f>
        <v>520859001</v>
      </c>
      <c r="E17" s="12">
        <f t="shared" si="0"/>
        <v>55.031480976181399</v>
      </c>
    </row>
    <row r="18" spans="1:5" x14ac:dyDescent="0.25">
      <c r="A18" s="13" t="s">
        <v>16</v>
      </c>
      <c r="B18" s="9">
        <v>6371126</v>
      </c>
      <c r="C18" s="10">
        <v>6611126</v>
      </c>
      <c r="D18" s="11">
        <v>6611126</v>
      </c>
      <c r="E18" s="12">
        <f t="shared" si="0"/>
        <v>100</v>
      </c>
    </row>
    <row r="19" spans="1:5" x14ac:dyDescent="0.25">
      <c r="A19" s="14" t="s">
        <v>17</v>
      </c>
      <c r="B19" s="15">
        <v>842319133</v>
      </c>
      <c r="C19" s="16">
        <f>SUM(C17:C18)</f>
        <v>953085747</v>
      </c>
      <c r="D19" s="16">
        <f>SUM(D17:D18)</f>
        <v>527470127</v>
      </c>
      <c r="E19" s="12">
        <f t="shared" si="0"/>
        <v>55.343407312542681</v>
      </c>
    </row>
    <row r="20" spans="1:5" x14ac:dyDescent="0.25">
      <c r="A20" s="8" t="s">
        <v>18</v>
      </c>
      <c r="B20" s="9">
        <v>176671721</v>
      </c>
      <c r="C20" s="10">
        <v>201929450</v>
      </c>
      <c r="D20" s="11">
        <v>202350064</v>
      </c>
      <c r="E20" s="12">
        <f t="shared" si="0"/>
        <v>100.20829750192455</v>
      </c>
    </row>
    <row r="21" spans="1:5" x14ac:dyDescent="0.25">
      <c r="A21" s="8" t="s">
        <v>19</v>
      </c>
      <c r="B21" s="9">
        <v>0</v>
      </c>
      <c r="C21" s="10">
        <v>4263996</v>
      </c>
      <c r="D21" s="11">
        <v>4263996</v>
      </c>
      <c r="E21" s="12">
        <f t="shared" si="0"/>
        <v>100</v>
      </c>
    </row>
    <row r="22" spans="1:5" x14ac:dyDescent="0.25">
      <c r="A22" s="8" t="s">
        <v>20</v>
      </c>
      <c r="B22" s="9">
        <v>228947787</v>
      </c>
      <c r="C22" s="10">
        <v>362947787</v>
      </c>
      <c r="D22" s="11">
        <v>359159484</v>
      </c>
      <c r="E22" s="12">
        <f t="shared" si="0"/>
        <v>98.956240226366219</v>
      </c>
    </row>
    <row r="23" spans="1:5" x14ac:dyDescent="0.25">
      <c r="A23" s="8" t="s">
        <v>21</v>
      </c>
      <c r="B23" s="9">
        <v>52282550</v>
      </c>
      <c r="C23" s="10">
        <v>41527439</v>
      </c>
      <c r="D23" s="11">
        <v>49817099</v>
      </c>
      <c r="E23" s="12">
        <f t="shared" si="0"/>
        <v>119.96188592318443</v>
      </c>
    </row>
    <row r="24" spans="1:5" x14ac:dyDescent="0.25">
      <c r="A24" s="8" t="s">
        <v>22</v>
      </c>
      <c r="B24" s="9">
        <v>42000000</v>
      </c>
      <c r="C24" s="10">
        <v>0</v>
      </c>
      <c r="D24" s="11">
        <v>0</v>
      </c>
      <c r="E24" s="12">
        <v>0</v>
      </c>
    </row>
    <row r="25" spans="1:5" x14ac:dyDescent="0.25">
      <c r="A25" s="13" t="s">
        <v>23</v>
      </c>
      <c r="B25" s="9">
        <v>499902058</v>
      </c>
      <c r="C25" s="11">
        <v>610668672</v>
      </c>
      <c r="D25" s="11">
        <f>SUM(D20:D24)</f>
        <v>615590643</v>
      </c>
      <c r="E25" s="12">
        <f t="shared" si="0"/>
        <v>100.80599697113659</v>
      </c>
    </row>
    <row r="26" spans="1:5" x14ac:dyDescent="0.25">
      <c r="A26" s="13" t="s">
        <v>24</v>
      </c>
      <c r="B26" s="9">
        <v>342417075</v>
      </c>
      <c r="C26" s="10">
        <v>342417075</v>
      </c>
      <c r="D26" s="11">
        <v>342417075</v>
      </c>
      <c r="E26" s="12">
        <f t="shared" si="0"/>
        <v>100</v>
      </c>
    </row>
    <row r="27" spans="1:5" ht="15.75" thickBot="1" x14ac:dyDescent="0.3">
      <c r="A27" s="14" t="s">
        <v>25</v>
      </c>
      <c r="B27" s="17">
        <v>842319133</v>
      </c>
      <c r="C27" s="18">
        <f>SUM(C25:C26)</f>
        <v>953085747</v>
      </c>
      <c r="D27" s="18">
        <f>SUM(D25:D26)</f>
        <v>958007718</v>
      </c>
      <c r="E27" s="19">
        <f t="shared" si="0"/>
        <v>100.51642478292145</v>
      </c>
    </row>
  </sheetData>
  <mergeCells count="9">
    <mergeCell ref="A1:E1"/>
    <mergeCell ref="A2:B2"/>
    <mergeCell ref="A3:E3"/>
    <mergeCell ref="A4:E4"/>
    <mergeCell ref="A7:A8"/>
    <mergeCell ref="B7:B8"/>
    <mergeCell ref="C7:C8"/>
    <mergeCell ref="D7:D8"/>
    <mergeCell ref="E7:E8"/>
  </mergeCells>
  <printOptions horizontalCentered="1"/>
  <pageMargins left="0" right="0" top="0.74803149606299213" bottom="0.74803149606299213" header="0.31496062992125984" footer="0.31496062992125984"/>
  <pageSetup paperSize="9" scale="8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1"/>
  <sheetViews>
    <sheetView workbookViewId="0">
      <selection activeCell="A2" sqref="A2:J2"/>
    </sheetView>
  </sheetViews>
  <sheetFormatPr defaultRowHeight="15" x14ac:dyDescent="0.25"/>
  <cols>
    <col min="1" max="1" width="20.85546875" customWidth="1"/>
    <col min="3" max="3" width="15.42578125" bestFit="1" customWidth="1"/>
    <col min="6" max="6" width="15.42578125" bestFit="1" customWidth="1"/>
    <col min="7" max="7" width="12.42578125" bestFit="1" customWidth="1"/>
    <col min="10" max="10" width="16.140625" customWidth="1"/>
  </cols>
  <sheetData>
    <row r="1" spans="1:10" x14ac:dyDescent="0.25">
      <c r="A1" s="252"/>
      <c r="B1" s="252"/>
      <c r="C1" s="252"/>
      <c r="D1" s="252"/>
      <c r="E1" s="252"/>
      <c r="F1" s="252"/>
    </row>
    <row r="2" spans="1:10" x14ac:dyDescent="0.25">
      <c r="A2" s="418" t="s">
        <v>712</v>
      </c>
      <c r="B2" s="358"/>
      <c r="C2" s="358"/>
      <c r="D2" s="358"/>
      <c r="E2" s="358"/>
      <c r="F2" s="358"/>
      <c r="G2" s="359"/>
      <c r="H2" s="359"/>
      <c r="I2" s="359"/>
      <c r="J2" s="359"/>
    </row>
    <row r="3" spans="1:10" x14ac:dyDescent="0.25">
      <c r="A3" s="253"/>
      <c r="B3" s="254"/>
      <c r="C3" s="254"/>
      <c r="D3" s="254"/>
      <c r="E3" s="254"/>
      <c r="F3" s="254"/>
    </row>
    <row r="4" spans="1:10" ht="18" x14ac:dyDescent="0.25">
      <c r="A4" s="387" t="s">
        <v>668</v>
      </c>
      <c r="B4" s="419"/>
      <c r="C4" s="419"/>
      <c r="D4" s="419"/>
      <c r="E4" s="419"/>
      <c r="F4" s="419"/>
      <c r="G4" s="359"/>
      <c r="H4" s="359"/>
      <c r="I4" s="359"/>
      <c r="J4" s="359"/>
    </row>
    <row r="5" spans="1:10" ht="18" x14ac:dyDescent="0.25">
      <c r="A5" s="388" t="s">
        <v>320</v>
      </c>
      <c r="B5" s="420"/>
      <c r="C5" s="420"/>
      <c r="D5" s="420"/>
      <c r="E5" s="420"/>
      <c r="F5" s="420"/>
      <c r="G5" s="359"/>
      <c r="H5" s="359"/>
      <c r="I5" s="359"/>
      <c r="J5" s="359"/>
    </row>
    <row r="6" spans="1:10" x14ac:dyDescent="0.25">
      <c r="C6" s="421"/>
      <c r="D6" s="422"/>
      <c r="E6" s="422"/>
      <c r="F6" s="422"/>
    </row>
    <row r="7" spans="1:10" x14ac:dyDescent="0.25">
      <c r="C7" s="255"/>
      <c r="D7" s="256"/>
      <c r="E7" s="256"/>
      <c r="F7" s="256"/>
    </row>
    <row r="8" spans="1:10" x14ac:dyDescent="0.25">
      <c r="A8" s="381" t="s">
        <v>28</v>
      </c>
      <c r="B8" s="383" t="s">
        <v>107</v>
      </c>
      <c r="C8" s="400" t="s">
        <v>30</v>
      </c>
      <c r="D8" s="424"/>
      <c r="E8" s="424"/>
      <c r="F8" s="425"/>
      <c r="G8" s="400" t="s">
        <v>321</v>
      </c>
      <c r="H8" s="401"/>
      <c r="I8" s="401"/>
      <c r="J8" s="402"/>
    </row>
    <row r="9" spans="1:10" ht="38.25" x14ac:dyDescent="0.25">
      <c r="A9" s="380"/>
      <c r="B9" s="423"/>
      <c r="C9" s="152" t="s">
        <v>280</v>
      </c>
      <c r="D9" s="152" t="s">
        <v>322</v>
      </c>
      <c r="E9" s="152" t="s">
        <v>275</v>
      </c>
      <c r="F9" s="152" t="s">
        <v>323</v>
      </c>
      <c r="G9" s="152" t="s">
        <v>280</v>
      </c>
      <c r="H9" s="152" t="s">
        <v>322</v>
      </c>
      <c r="I9" s="152" t="s">
        <v>275</v>
      </c>
      <c r="J9" s="152" t="s">
        <v>323</v>
      </c>
    </row>
    <row r="10" spans="1:10" x14ac:dyDescent="0.25">
      <c r="A10" s="160" t="s">
        <v>324</v>
      </c>
      <c r="B10" s="140" t="s">
        <v>199</v>
      </c>
      <c r="C10" s="161">
        <v>18078627</v>
      </c>
      <c r="D10" s="159">
        <v>0</v>
      </c>
      <c r="E10" s="159">
        <v>0</v>
      </c>
      <c r="F10" s="161">
        <v>18078627</v>
      </c>
      <c r="G10" s="257">
        <v>164439289</v>
      </c>
      <c r="H10" s="35"/>
      <c r="I10" s="35"/>
      <c r="J10" s="257">
        <v>164439289</v>
      </c>
    </row>
    <row r="11" spans="1:10" x14ac:dyDescent="0.25">
      <c r="A11" s="160" t="s">
        <v>325</v>
      </c>
      <c r="B11" s="140" t="s">
        <v>199</v>
      </c>
      <c r="C11" s="159"/>
      <c r="D11" s="159"/>
      <c r="E11" s="159"/>
      <c r="F11" s="161"/>
      <c r="G11" s="236"/>
      <c r="H11" s="236"/>
      <c r="I11" s="236"/>
      <c r="J11" s="236"/>
    </row>
  </sheetData>
  <mergeCells count="8">
    <mergeCell ref="A2:J2"/>
    <mergeCell ref="A4:J4"/>
    <mergeCell ref="A5:J5"/>
    <mergeCell ref="C6:F6"/>
    <mergeCell ref="A8:A9"/>
    <mergeCell ref="B8:B9"/>
    <mergeCell ref="C8:F8"/>
    <mergeCell ref="G8:J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1"/>
  <sheetViews>
    <sheetView workbookViewId="0">
      <selection sqref="A1:E1"/>
    </sheetView>
  </sheetViews>
  <sheetFormatPr defaultRowHeight="15" x14ac:dyDescent="0.25"/>
  <cols>
    <col min="1" max="1" width="52.5703125" style="20" customWidth="1"/>
    <col min="2" max="2" width="13.7109375" style="20" customWidth="1"/>
    <col min="3" max="3" width="14.85546875" style="20" bestFit="1" customWidth="1"/>
    <col min="4" max="4" width="18.85546875" style="20" customWidth="1"/>
    <col min="5" max="5" width="17.85546875" style="1" customWidth="1"/>
    <col min="6" max="16384" width="9.140625" style="20"/>
  </cols>
  <sheetData>
    <row r="1" spans="1:8" x14ac:dyDescent="0.25">
      <c r="A1" s="427" t="s">
        <v>713</v>
      </c>
      <c r="B1" s="427"/>
      <c r="C1" s="427"/>
      <c r="D1" s="426"/>
      <c r="E1" s="428"/>
      <c r="F1" s="259"/>
      <c r="G1" s="259"/>
      <c r="H1" s="259"/>
    </row>
    <row r="2" spans="1:8" x14ac:dyDescent="0.25">
      <c r="A2" s="252"/>
      <c r="B2" s="252"/>
      <c r="C2" s="252"/>
      <c r="D2" s="135"/>
      <c r="E2" s="258"/>
      <c r="F2" s="259"/>
      <c r="G2" s="259"/>
      <c r="H2" s="259"/>
    </row>
    <row r="3" spans="1:8" ht="15.75" x14ac:dyDescent="0.3">
      <c r="A3" s="409" t="s">
        <v>668</v>
      </c>
      <c r="B3" s="410"/>
      <c r="C3" s="410"/>
      <c r="D3" s="426"/>
    </row>
    <row r="4" spans="1:8" ht="19.5" x14ac:dyDescent="0.35">
      <c r="A4" s="411" t="s">
        <v>326</v>
      </c>
      <c r="B4" s="411"/>
      <c r="C4" s="411"/>
      <c r="D4" s="426"/>
    </row>
    <row r="5" spans="1:8" ht="19.5" x14ac:dyDescent="0.35">
      <c r="A5" s="133"/>
      <c r="B5" s="133"/>
      <c r="C5" s="133"/>
      <c r="D5" s="135"/>
    </row>
    <row r="6" spans="1:8" ht="19.5" x14ac:dyDescent="0.35">
      <c r="A6" s="133"/>
      <c r="B6" s="133"/>
      <c r="C6" s="133"/>
      <c r="D6" s="135"/>
    </row>
    <row r="7" spans="1:8" ht="19.5" x14ac:dyDescent="0.35">
      <c r="A7" s="133"/>
      <c r="B7" s="133"/>
      <c r="C7" s="133"/>
      <c r="D7" s="135"/>
    </row>
    <row r="8" spans="1:8" x14ac:dyDescent="0.25">
      <c r="A8" s="26" t="s">
        <v>236</v>
      </c>
    </row>
    <row r="9" spans="1:8" ht="29.25" x14ac:dyDescent="0.25">
      <c r="A9" s="260" t="s">
        <v>327</v>
      </c>
      <c r="B9" s="153" t="s">
        <v>107</v>
      </c>
      <c r="C9" s="261" t="s">
        <v>328</v>
      </c>
      <c r="D9" s="262" t="s">
        <v>31</v>
      </c>
      <c r="E9" s="263" t="s">
        <v>4</v>
      </c>
    </row>
    <row r="10" spans="1:8" ht="23.25" customHeight="1" x14ac:dyDescent="0.25">
      <c r="A10" s="49" t="s">
        <v>329</v>
      </c>
      <c r="B10" s="32" t="s">
        <v>191</v>
      </c>
      <c r="C10" s="138"/>
      <c r="D10" s="138"/>
      <c r="E10" s="35"/>
    </row>
    <row r="11" spans="1:8" ht="30" customHeight="1" x14ac:dyDescent="0.25">
      <c r="A11" s="49" t="s">
        <v>330</v>
      </c>
      <c r="B11" s="32" t="s">
        <v>191</v>
      </c>
      <c r="C11" s="138"/>
      <c r="D11" s="138"/>
      <c r="E11" s="35"/>
    </row>
    <row r="12" spans="1:8" ht="25.5" x14ac:dyDescent="0.25">
      <c r="A12" s="49" t="s">
        <v>331</v>
      </c>
      <c r="B12" s="32" t="s">
        <v>191</v>
      </c>
      <c r="C12" s="138">
        <v>600000</v>
      </c>
      <c r="D12" s="138">
        <v>560000</v>
      </c>
      <c r="E12" s="35">
        <v>560000</v>
      </c>
    </row>
    <row r="13" spans="1:8" ht="25.5" x14ac:dyDescent="0.25">
      <c r="A13" s="49" t="s">
        <v>332</v>
      </c>
      <c r="B13" s="32" t="s">
        <v>191</v>
      </c>
      <c r="C13" s="138">
        <v>42000</v>
      </c>
      <c r="D13" s="138"/>
      <c r="E13" s="35"/>
    </row>
    <row r="14" spans="1:8" x14ac:dyDescent="0.25">
      <c r="A14" s="49" t="s">
        <v>333</v>
      </c>
      <c r="B14" s="32" t="s">
        <v>191</v>
      </c>
      <c r="C14" s="138">
        <v>1848000</v>
      </c>
      <c r="D14" s="138">
        <v>818000</v>
      </c>
      <c r="E14" s="35">
        <v>818000</v>
      </c>
    </row>
    <row r="15" spans="1:8" x14ac:dyDescent="0.25">
      <c r="A15" s="49" t="s">
        <v>334</v>
      </c>
      <c r="B15" s="32" t="s">
        <v>191</v>
      </c>
      <c r="C15" s="138">
        <v>600000</v>
      </c>
      <c r="D15" s="138">
        <v>480000</v>
      </c>
      <c r="E15" s="35">
        <v>480000</v>
      </c>
    </row>
    <row r="16" spans="1:8" x14ac:dyDescent="0.25">
      <c r="A16" s="49" t="s">
        <v>335</v>
      </c>
      <c r="B16" s="32" t="s">
        <v>191</v>
      </c>
      <c r="C16" s="138"/>
      <c r="D16" s="138"/>
      <c r="E16" s="35"/>
    </row>
    <row r="17" spans="1:5" ht="25.5" x14ac:dyDescent="0.25">
      <c r="A17" s="49" t="s">
        <v>336</v>
      </c>
      <c r="B17" s="32" t="s">
        <v>191</v>
      </c>
      <c r="C17" s="138"/>
      <c r="D17" s="138"/>
      <c r="E17" s="35"/>
    </row>
    <row r="18" spans="1:5" ht="25.5" x14ac:dyDescent="0.25">
      <c r="A18" s="49" t="s">
        <v>337</v>
      </c>
      <c r="B18" s="32" t="s">
        <v>191</v>
      </c>
      <c r="C18" s="138"/>
      <c r="D18" s="138"/>
      <c r="E18" s="35"/>
    </row>
    <row r="19" spans="1:5" ht="25.5" x14ac:dyDescent="0.25">
      <c r="A19" s="49" t="s">
        <v>338</v>
      </c>
      <c r="B19" s="32" t="s">
        <v>191</v>
      </c>
      <c r="C19" s="138">
        <v>360000</v>
      </c>
      <c r="D19" s="138">
        <v>2242525</v>
      </c>
      <c r="E19" s="35">
        <v>2242525</v>
      </c>
    </row>
    <row r="20" spans="1:5" x14ac:dyDescent="0.25">
      <c r="A20" s="264" t="s">
        <v>339</v>
      </c>
      <c r="B20" s="179" t="s">
        <v>191</v>
      </c>
      <c r="C20" s="61">
        <v>3450000</v>
      </c>
      <c r="D20" s="61">
        <f>SUM(D10:D19)</f>
        <v>4100525</v>
      </c>
      <c r="E20" s="45">
        <f>SUM(E10:E19)</f>
        <v>4100525</v>
      </c>
    </row>
    <row r="21" spans="1:5" ht="15.75" x14ac:dyDescent="0.25">
      <c r="A21" s="265" t="s">
        <v>192</v>
      </c>
      <c r="B21" s="266" t="s">
        <v>193</v>
      </c>
      <c r="C21" s="145">
        <v>3450000</v>
      </c>
      <c r="D21" s="145">
        <f>SUM(D20)</f>
        <v>4100525</v>
      </c>
      <c r="E21" s="45">
        <f>SUM(E20)</f>
        <v>4100525</v>
      </c>
    </row>
  </sheetData>
  <mergeCells count="3">
    <mergeCell ref="A3:D3"/>
    <mergeCell ref="A4:D4"/>
    <mergeCell ref="A1:E1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4"/>
  <sheetViews>
    <sheetView workbookViewId="0">
      <selection sqref="A1:E1"/>
    </sheetView>
  </sheetViews>
  <sheetFormatPr defaultRowHeight="15" x14ac:dyDescent="0.25"/>
  <cols>
    <col min="1" max="1" width="40.85546875" style="20" bestFit="1" customWidth="1"/>
    <col min="2" max="2" width="9.140625" style="20"/>
    <col min="3" max="3" width="15.42578125" style="20" bestFit="1" customWidth="1"/>
    <col min="4" max="4" width="15.7109375" style="20" customWidth="1"/>
    <col min="5" max="5" width="13.85546875" style="1" customWidth="1"/>
    <col min="6" max="6" width="16.140625" style="20" customWidth="1"/>
    <col min="7" max="16384" width="9.140625" style="20"/>
  </cols>
  <sheetData>
    <row r="1" spans="1:8" x14ac:dyDescent="0.25">
      <c r="A1" s="394" t="s">
        <v>670</v>
      </c>
      <c r="B1" s="394"/>
      <c r="C1" s="394"/>
      <c r="D1" s="374"/>
      <c r="E1" s="359"/>
    </row>
    <row r="2" spans="1:8" x14ac:dyDescent="0.25">
      <c r="A2" s="277"/>
      <c r="B2" s="277"/>
      <c r="C2" s="277"/>
      <c r="D2" s="274"/>
    </row>
    <row r="3" spans="1:8" x14ac:dyDescent="0.25">
      <c r="A3" s="277"/>
      <c r="B3" s="277"/>
      <c r="C3" s="277"/>
      <c r="D3" s="274"/>
    </row>
    <row r="4" spans="1:8" x14ac:dyDescent="0.25">
      <c r="A4" s="277"/>
      <c r="B4" s="277"/>
      <c r="C4" s="277"/>
      <c r="D4" s="274"/>
    </row>
    <row r="5" spans="1:8" x14ac:dyDescent="0.25">
      <c r="A5" s="277"/>
      <c r="B5" s="277"/>
      <c r="C5" s="277"/>
      <c r="D5" s="274"/>
    </row>
    <row r="6" spans="1:8" ht="18.75" x14ac:dyDescent="0.3">
      <c r="A6" s="373" t="s">
        <v>668</v>
      </c>
      <c r="B6" s="360"/>
      <c r="C6" s="360"/>
      <c r="D6" s="374"/>
      <c r="E6" s="359"/>
    </row>
    <row r="7" spans="1:8" ht="19.5" x14ac:dyDescent="0.35">
      <c r="A7" s="375" t="s">
        <v>356</v>
      </c>
      <c r="B7" s="360"/>
      <c r="C7" s="360"/>
      <c r="D7" s="374"/>
      <c r="E7" s="359"/>
    </row>
    <row r="8" spans="1:8" ht="19.5" x14ac:dyDescent="0.35">
      <c r="A8" s="275"/>
      <c r="B8" s="273"/>
      <c r="C8" s="273"/>
      <c r="D8" s="274"/>
    </row>
    <row r="9" spans="1:8" ht="19.5" x14ac:dyDescent="0.35">
      <c r="A9" s="275"/>
      <c r="B9" s="273"/>
      <c r="C9" s="273"/>
      <c r="D9" s="274"/>
    </row>
    <row r="10" spans="1:8" x14ac:dyDescent="0.25">
      <c r="A10" s="26" t="s">
        <v>236</v>
      </c>
    </row>
    <row r="11" spans="1:8" ht="28.5" x14ac:dyDescent="0.25">
      <c r="A11" s="261" t="s">
        <v>327</v>
      </c>
      <c r="B11" s="276" t="s">
        <v>107</v>
      </c>
      <c r="C11" s="279" t="s">
        <v>328</v>
      </c>
      <c r="D11" s="157" t="s">
        <v>3</v>
      </c>
      <c r="E11" s="278" t="s">
        <v>4</v>
      </c>
    </row>
    <row r="12" spans="1:8" x14ac:dyDescent="0.25">
      <c r="A12" s="49" t="s">
        <v>357</v>
      </c>
      <c r="B12" s="32" t="s">
        <v>197</v>
      </c>
      <c r="C12" s="159">
        <v>950000</v>
      </c>
      <c r="D12" s="280">
        <v>950000</v>
      </c>
      <c r="E12" s="35">
        <v>950000</v>
      </c>
      <c r="H12" s="339"/>
    </row>
    <row r="13" spans="1:8" ht="25.5" x14ac:dyDescent="0.25">
      <c r="A13" s="49" t="s">
        <v>358</v>
      </c>
      <c r="B13" s="32" t="s">
        <v>197</v>
      </c>
      <c r="C13" s="159">
        <v>850200</v>
      </c>
      <c r="D13" s="280">
        <v>3147147</v>
      </c>
      <c r="E13" s="35">
        <v>1020240</v>
      </c>
    </row>
    <row r="14" spans="1:8" x14ac:dyDescent="0.25">
      <c r="A14" s="49" t="s">
        <v>359</v>
      </c>
      <c r="B14" s="32" t="s">
        <v>197</v>
      </c>
      <c r="C14" s="159">
        <v>30037390</v>
      </c>
      <c r="D14" s="280">
        <v>38619822</v>
      </c>
      <c r="E14" s="35">
        <v>39030645</v>
      </c>
    </row>
    <row r="15" spans="1:8" ht="25.5" x14ac:dyDescent="0.25">
      <c r="A15" s="264" t="s">
        <v>196</v>
      </c>
      <c r="B15" s="140" t="s">
        <v>197</v>
      </c>
      <c r="C15" s="161">
        <v>31837590</v>
      </c>
      <c r="D15" s="281">
        <f>SUM(D12:D14)</f>
        <v>42716969</v>
      </c>
      <c r="E15" s="45">
        <f>SUM(E12:E14)</f>
        <v>41000885</v>
      </c>
    </row>
    <row r="16" spans="1:8" x14ac:dyDescent="0.25">
      <c r="A16" s="49" t="s">
        <v>360</v>
      </c>
      <c r="B16" s="38" t="s">
        <v>199</v>
      </c>
      <c r="C16" s="159">
        <v>250000</v>
      </c>
      <c r="D16" s="280">
        <v>250000</v>
      </c>
      <c r="E16" s="35">
        <v>250000</v>
      </c>
    </row>
    <row r="17" spans="1:5" x14ac:dyDescent="0.25">
      <c r="A17" s="49" t="s">
        <v>361</v>
      </c>
      <c r="B17" s="38" t="s">
        <v>199</v>
      </c>
      <c r="C17" s="159">
        <v>4569000</v>
      </c>
      <c r="D17" s="280">
        <v>5345500</v>
      </c>
      <c r="E17" s="35">
        <v>5345500</v>
      </c>
    </row>
    <row r="18" spans="1:5" ht="25.5" x14ac:dyDescent="0.25">
      <c r="A18" s="38" t="s">
        <v>362</v>
      </c>
      <c r="B18" s="38" t="s">
        <v>199</v>
      </c>
      <c r="C18" s="159">
        <v>23057632</v>
      </c>
      <c r="D18" s="280">
        <v>22407632</v>
      </c>
      <c r="E18" s="35">
        <v>22407632</v>
      </c>
    </row>
    <row r="19" spans="1:5" x14ac:dyDescent="0.25">
      <c r="A19" s="49" t="s">
        <v>363</v>
      </c>
      <c r="B19" s="38" t="s">
        <v>199</v>
      </c>
      <c r="C19" s="159"/>
      <c r="D19" s="280">
        <v>800000</v>
      </c>
      <c r="E19" s="35">
        <v>800000</v>
      </c>
    </row>
    <row r="20" spans="1:5" ht="25.5" x14ac:dyDescent="0.25">
      <c r="A20" s="160" t="s">
        <v>364</v>
      </c>
      <c r="B20" s="82" t="s">
        <v>199</v>
      </c>
      <c r="C20" s="161">
        <v>27876632</v>
      </c>
      <c r="D20" s="281">
        <f>SUM(D16:D19)</f>
        <v>28803132</v>
      </c>
      <c r="E20" s="45">
        <f>SUM(E16:E19)</f>
        <v>28803132</v>
      </c>
    </row>
    <row r="21" spans="1:5" x14ac:dyDescent="0.25">
      <c r="A21" s="49" t="s">
        <v>359</v>
      </c>
      <c r="B21" s="32" t="s">
        <v>221</v>
      </c>
      <c r="C21" s="159"/>
      <c r="D21" s="280">
        <v>1500000</v>
      </c>
      <c r="E21" s="35">
        <v>1500000</v>
      </c>
    </row>
    <row r="22" spans="1:5" ht="25.5" x14ac:dyDescent="0.25">
      <c r="A22" s="264" t="s">
        <v>365</v>
      </c>
      <c r="B22" s="140" t="s">
        <v>221</v>
      </c>
      <c r="C22" s="159"/>
      <c r="D22" s="281">
        <v>1500000</v>
      </c>
      <c r="E22" s="45">
        <v>1500000</v>
      </c>
    </row>
    <row r="23" spans="1:5" ht="20.25" customHeight="1" x14ac:dyDescent="0.25">
      <c r="A23" s="49" t="s">
        <v>366</v>
      </c>
      <c r="B23" s="32" t="s">
        <v>223</v>
      </c>
      <c r="C23" s="159">
        <v>3000000</v>
      </c>
      <c r="D23" s="280">
        <v>3000000</v>
      </c>
      <c r="E23" s="35">
        <v>3000000</v>
      </c>
    </row>
    <row r="24" spans="1:5" ht="25.5" x14ac:dyDescent="0.25">
      <c r="A24" s="160" t="s">
        <v>222</v>
      </c>
      <c r="B24" s="140" t="s">
        <v>223</v>
      </c>
      <c r="C24" s="161">
        <v>3000000</v>
      </c>
      <c r="D24" s="281">
        <v>3000000</v>
      </c>
      <c r="E24" s="45">
        <v>3000000</v>
      </c>
    </row>
  </sheetData>
  <mergeCells count="3">
    <mergeCell ref="A6:E6"/>
    <mergeCell ref="A7:E7"/>
    <mergeCell ref="A1:E1"/>
  </mergeCells>
  <printOptions horizontalCentered="1"/>
  <pageMargins left="0" right="0" top="0.74803149606299213" bottom="0.74803149606299213" header="0.31496062992125984" footer="0.31496062992125984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20"/>
  <sheetViews>
    <sheetView workbookViewId="0">
      <selection sqref="A1:D1"/>
    </sheetView>
  </sheetViews>
  <sheetFormatPr defaultRowHeight="15" x14ac:dyDescent="0.25"/>
  <cols>
    <col min="1" max="1" width="49.7109375" style="20" customWidth="1"/>
    <col min="2" max="2" width="13.7109375" style="20" customWidth="1"/>
    <col min="3" max="3" width="15.42578125" style="20" bestFit="1" customWidth="1"/>
    <col min="4" max="4" width="19.42578125" style="20" customWidth="1"/>
    <col min="5" max="5" width="20" style="1" customWidth="1"/>
    <col min="6" max="16384" width="9.140625" style="20"/>
  </cols>
  <sheetData>
    <row r="1" spans="1:5" x14ac:dyDescent="0.25">
      <c r="A1" s="394" t="s">
        <v>714</v>
      </c>
      <c r="B1" s="394"/>
      <c r="C1" s="394"/>
      <c r="D1" s="374"/>
    </row>
    <row r="2" spans="1:5" x14ac:dyDescent="0.25">
      <c r="A2" s="131"/>
      <c r="B2" s="131"/>
      <c r="C2" s="131"/>
      <c r="D2" s="25"/>
    </row>
    <row r="3" spans="1:5" ht="18.75" x14ac:dyDescent="0.3">
      <c r="A3" s="373" t="s">
        <v>668</v>
      </c>
      <c r="B3" s="360"/>
      <c r="C3" s="360"/>
      <c r="D3" s="374"/>
      <c r="E3" s="359"/>
    </row>
    <row r="4" spans="1:5" ht="19.5" x14ac:dyDescent="0.35">
      <c r="A4" s="375" t="s">
        <v>340</v>
      </c>
      <c r="B4" s="360"/>
      <c r="C4" s="360"/>
      <c r="D4" s="374"/>
      <c r="E4" s="359"/>
    </row>
    <row r="5" spans="1:5" ht="19.5" x14ac:dyDescent="0.35">
      <c r="A5" s="23"/>
      <c r="B5" s="24"/>
      <c r="C5" s="24"/>
      <c r="D5" s="25"/>
    </row>
    <row r="6" spans="1:5" ht="19.5" x14ac:dyDescent="0.35">
      <c r="A6" s="23"/>
      <c r="B6" s="24"/>
      <c r="C6" s="24"/>
      <c r="D6" s="25"/>
    </row>
    <row r="7" spans="1:5" ht="19.5" x14ac:dyDescent="0.35">
      <c r="A7" s="23"/>
      <c r="B7" s="24"/>
      <c r="C7" s="24"/>
      <c r="D7" s="25"/>
    </row>
    <row r="8" spans="1:5" x14ac:dyDescent="0.25">
      <c r="A8" s="26" t="s">
        <v>236</v>
      </c>
    </row>
    <row r="9" spans="1:5" ht="28.5" x14ac:dyDescent="0.25">
      <c r="A9" s="260" t="s">
        <v>327</v>
      </c>
      <c r="B9" s="153" t="s">
        <v>107</v>
      </c>
      <c r="C9" s="261" t="s">
        <v>328</v>
      </c>
      <c r="D9" s="157" t="s">
        <v>3</v>
      </c>
      <c r="E9" s="263" t="s">
        <v>4</v>
      </c>
    </row>
    <row r="10" spans="1:5" ht="24.75" customHeight="1" x14ac:dyDescent="0.25">
      <c r="A10" s="49" t="s">
        <v>341</v>
      </c>
      <c r="B10" s="32" t="s">
        <v>54</v>
      </c>
      <c r="C10" s="138">
        <v>0</v>
      </c>
      <c r="D10" s="138">
        <v>1000000</v>
      </c>
      <c r="E10" s="35"/>
    </row>
    <row r="11" spans="1:5" ht="30.75" customHeight="1" x14ac:dyDescent="0.25">
      <c r="A11" s="49" t="s">
        <v>342</v>
      </c>
      <c r="B11" s="32" t="s">
        <v>54</v>
      </c>
      <c r="C11" s="138">
        <v>0</v>
      </c>
      <c r="D11" s="138"/>
      <c r="E11" s="35"/>
    </row>
    <row r="12" spans="1:5" ht="25.5" x14ac:dyDescent="0.25">
      <c r="A12" s="49" t="s">
        <v>343</v>
      </c>
      <c r="B12" s="32" t="s">
        <v>54</v>
      </c>
      <c r="C12" s="138">
        <v>0</v>
      </c>
      <c r="D12" s="138"/>
      <c r="E12" s="35"/>
    </row>
    <row r="13" spans="1:5" ht="27" customHeight="1" x14ac:dyDescent="0.25">
      <c r="A13" s="49" t="s">
        <v>344</v>
      </c>
      <c r="B13" s="32" t="s">
        <v>54</v>
      </c>
      <c r="C13" s="138">
        <v>0</v>
      </c>
      <c r="D13" s="138">
        <v>1494817</v>
      </c>
      <c r="E13" s="35">
        <v>2494817</v>
      </c>
    </row>
    <row r="14" spans="1:5" ht="26.25" customHeight="1" x14ac:dyDescent="0.25">
      <c r="A14" s="49" t="s">
        <v>345</v>
      </c>
      <c r="B14" s="32" t="s">
        <v>54</v>
      </c>
      <c r="C14" s="138">
        <v>7317600</v>
      </c>
      <c r="D14" s="138">
        <v>7317600</v>
      </c>
      <c r="E14" s="35">
        <v>7447700</v>
      </c>
    </row>
    <row r="15" spans="1:5" ht="29.25" customHeight="1" x14ac:dyDescent="0.25">
      <c r="A15" s="49" t="s">
        <v>346</v>
      </c>
      <c r="B15" s="32" t="s">
        <v>54</v>
      </c>
      <c r="C15" s="138">
        <v>0</v>
      </c>
      <c r="D15" s="138"/>
      <c r="E15" s="35"/>
    </row>
    <row r="16" spans="1:5" ht="27.75" customHeight="1" x14ac:dyDescent="0.25">
      <c r="A16" s="49" t="s">
        <v>347</v>
      </c>
      <c r="B16" s="32" t="s">
        <v>54</v>
      </c>
      <c r="C16" s="138">
        <v>2505059</v>
      </c>
      <c r="D16" s="138">
        <v>4863370</v>
      </c>
      <c r="E16" s="35">
        <v>5153884</v>
      </c>
    </row>
    <row r="17" spans="1:5" ht="28.5" customHeight="1" x14ac:dyDescent="0.25">
      <c r="A17" s="49" t="s">
        <v>348</v>
      </c>
      <c r="B17" s="32" t="s">
        <v>54</v>
      </c>
      <c r="C17" s="138">
        <v>2499990</v>
      </c>
      <c r="D17" s="138">
        <v>1500000</v>
      </c>
      <c r="E17" s="35">
        <v>1500000</v>
      </c>
    </row>
    <row r="18" spans="1:5" ht="25.5" x14ac:dyDescent="0.25">
      <c r="A18" s="82" t="s">
        <v>349</v>
      </c>
      <c r="B18" s="140" t="s">
        <v>54</v>
      </c>
      <c r="C18" s="61">
        <v>12322649</v>
      </c>
      <c r="D18" s="61">
        <v>16175787</v>
      </c>
      <c r="E18" s="45">
        <f>SUM(E10:E17)</f>
        <v>16596401</v>
      </c>
    </row>
    <row r="19" spans="1:5" ht="27.75" customHeight="1" x14ac:dyDescent="0.25">
      <c r="A19" s="49" t="s">
        <v>344</v>
      </c>
      <c r="B19" s="32" t="s">
        <v>58</v>
      </c>
      <c r="C19" s="138"/>
      <c r="D19" s="138">
        <v>4263996</v>
      </c>
      <c r="E19" s="35">
        <v>4263996</v>
      </c>
    </row>
    <row r="20" spans="1:5" ht="25.5" x14ac:dyDescent="0.25">
      <c r="A20" s="82" t="s">
        <v>350</v>
      </c>
      <c r="B20" s="140" t="s">
        <v>58</v>
      </c>
      <c r="C20" s="61">
        <v>0</v>
      </c>
      <c r="D20" s="61">
        <v>4263996</v>
      </c>
      <c r="E20" s="45">
        <f>SUM(E19:E19)</f>
        <v>4263996</v>
      </c>
    </row>
  </sheetData>
  <mergeCells count="3">
    <mergeCell ref="A1:D1"/>
    <mergeCell ref="A3:E3"/>
    <mergeCell ref="A4:E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0"/>
  <sheetViews>
    <sheetView workbookViewId="0">
      <selection sqref="A1:D1"/>
    </sheetView>
  </sheetViews>
  <sheetFormatPr defaultRowHeight="15" x14ac:dyDescent="0.25"/>
  <cols>
    <col min="1" max="1" width="50.42578125" style="20" customWidth="1"/>
    <col min="2" max="2" width="9.7109375" style="20" customWidth="1"/>
    <col min="3" max="4" width="16.5703125" style="20" bestFit="1" customWidth="1"/>
    <col min="5" max="5" width="17.140625" style="1" customWidth="1"/>
    <col min="6" max="6" width="15.42578125" style="20" bestFit="1" customWidth="1"/>
    <col min="7" max="16384" width="9.140625" style="20"/>
  </cols>
  <sheetData>
    <row r="1" spans="1:6" x14ac:dyDescent="0.25">
      <c r="A1" s="394" t="s">
        <v>672</v>
      </c>
      <c r="B1" s="394"/>
      <c r="C1" s="394"/>
      <c r="D1" s="374"/>
    </row>
    <row r="2" spans="1:6" x14ac:dyDescent="0.25">
      <c r="A2" s="131"/>
      <c r="B2" s="131"/>
      <c r="C2" s="131"/>
      <c r="D2" s="25"/>
    </row>
    <row r="3" spans="1:6" x14ac:dyDescent="0.25">
      <c r="A3" s="252"/>
      <c r="B3" s="252"/>
      <c r="C3" s="252"/>
    </row>
    <row r="4" spans="1:6" ht="18.75" x14ac:dyDescent="0.3">
      <c r="A4" s="373" t="s">
        <v>671</v>
      </c>
      <c r="B4" s="360"/>
      <c r="C4" s="360"/>
      <c r="D4" s="374"/>
      <c r="E4" s="359"/>
      <c r="F4" s="359"/>
    </row>
    <row r="5" spans="1:6" ht="19.5" x14ac:dyDescent="0.35">
      <c r="A5" s="375" t="s">
        <v>351</v>
      </c>
      <c r="B5" s="360"/>
      <c r="C5" s="360"/>
      <c r="D5" s="374"/>
      <c r="E5" s="359"/>
      <c r="F5" s="359"/>
    </row>
    <row r="6" spans="1:6" ht="19.5" x14ac:dyDescent="0.35">
      <c r="A6" s="23"/>
      <c r="B6" s="24"/>
      <c r="C6" s="24"/>
      <c r="D6" s="25"/>
    </row>
    <row r="7" spans="1:6" ht="19.5" x14ac:dyDescent="0.35">
      <c r="A7" s="133"/>
      <c r="B7" s="134"/>
      <c r="C7" s="134"/>
    </row>
    <row r="8" spans="1:6" ht="19.5" x14ac:dyDescent="0.35">
      <c r="A8" s="133"/>
      <c r="B8" s="134"/>
      <c r="C8" s="134"/>
    </row>
    <row r="9" spans="1:6" ht="29.25" x14ac:dyDescent="0.25">
      <c r="A9" s="260" t="s">
        <v>327</v>
      </c>
      <c r="B9" s="153" t="s">
        <v>107</v>
      </c>
      <c r="C9" s="267" t="s">
        <v>328</v>
      </c>
      <c r="D9" s="262" t="s">
        <v>3</v>
      </c>
      <c r="E9" s="263" t="s">
        <v>4</v>
      </c>
      <c r="F9" s="268" t="s">
        <v>110</v>
      </c>
    </row>
    <row r="10" spans="1:6" x14ac:dyDescent="0.25">
      <c r="A10" s="38" t="s">
        <v>352</v>
      </c>
      <c r="B10" s="38" t="s">
        <v>62</v>
      </c>
      <c r="C10" s="138">
        <v>2850000</v>
      </c>
      <c r="D10" s="138">
        <v>2850000</v>
      </c>
      <c r="E10" s="35">
        <v>3484668</v>
      </c>
      <c r="F10" s="236"/>
    </row>
    <row r="11" spans="1:6" x14ac:dyDescent="0.25">
      <c r="A11" s="82" t="s">
        <v>61</v>
      </c>
      <c r="B11" s="140" t="s">
        <v>62</v>
      </c>
      <c r="C11" s="61">
        <v>2850000</v>
      </c>
      <c r="D11" s="61">
        <v>2850000</v>
      </c>
      <c r="E11" s="45">
        <f>SUM(E10)</f>
        <v>3484668</v>
      </c>
      <c r="F11" s="269">
        <f>SUM(E11/D11)*100</f>
        <v>122.26905263157894</v>
      </c>
    </row>
    <row r="12" spans="1:6" ht="42" customHeight="1" x14ac:dyDescent="0.25">
      <c r="A12" s="38" t="s">
        <v>63</v>
      </c>
      <c r="B12" s="32" t="s">
        <v>64</v>
      </c>
      <c r="C12" s="138">
        <v>226097787</v>
      </c>
      <c r="D12" s="138">
        <v>360097787</v>
      </c>
      <c r="E12" s="35">
        <v>355263228</v>
      </c>
      <c r="F12" s="269">
        <f t="shared" ref="F12:F18" si="0">SUM(E12/D12)*100</f>
        <v>98.657431627037468</v>
      </c>
    </row>
    <row r="13" spans="1:6" ht="57" customHeight="1" x14ac:dyDescent="0.25">
      <c r="A13" s="270" t="s">
        <v>353</v>
      </c>
      <c r="B13" s="270" t="s">
        <v>64</v>
      </c>
      <c r="C13" s="159">
        <v>226097787</v>
      </c>
      <c r="D13" s="159">
        <v>360097787</v>
      </c>
      <c r="E13" s="35">
        <v>355263228</v>
      </c>
      <c r="F13" s="269">
        <f t="shared" si="0"/>
        <v>98.657431627037468</v>
      </c>
    </row>
    <row r="14" spans="1:6" ht="39" customHeight="1" x14ac:dyDescent="0.25">
      <c r="A14" s="82" t="s">
        <v>65</v>
      </c>
      <c r="B14" s="140" t="s">
        <v>66</v>
      </c>
      <c r="C14" s="61">
        <v>226097787</v>
      </c>
      <c r="D14" s="61">
        <v>360097787</v>
      </c>
      <c r="E14" s="45">
        <f>SUM(E12)</f>
        <v>355263228</v>
      </c>
      <c r="F14" s="269">
        <f t="shared" si="0"/>
        <v>98.657431627037468</v>
      </c>
    </row>
    <row r="15" spans="1:6" ht="24.75" customHeight="1" x14ac:dyDescent="0.25">
      <c r="A15" s="38" t="s">
        <v>354</v>
      </c>
      <c r="B15" s="38" t="s">
        <v>68</v>
      </c>
      <c r="C15" s="138"/>
      <c r="D15" s="138"/>
      <c r="E15" s="35">
        <v>72600</v>
      </c>
      <c r="F15" s="269">
        <v>0</v>
      </c>
    </row>
    <row r="16" spans="1:6" ht="39.75" customHeight="1" x14ac:dyDescent="0.25">
      <c r="A16" s="38" t="s">
        <v>355</v>
      </c>
      <c r="B16" s="38" t="s">
        <v>68</v>
      </c>
      <c r="C16" s="138"/>
      <c r="D16" s="138"/>
      <c r="E16" s="35">
        <v>323988</v>
      </c>
      <c r="F16" s="269">
        <v>0</v>
      </c>
    </row>
    <row r="17" spans="1:6" ht="36" customHeight="1" x14ac:dyDescent="0.25">
      <c r="A17" s="82" t="s">
        <v>67</v>
      </c>
      <c r="B17" s="140" t="s">
        <v>68</v>
      </c>
      <c r="C17" s="61"/>
      <c r="D17" s="61"/>
      <c r="E17" s="35">
        <f>SUM(E15:E16)</f>
        <v>396588</v>
      </c>
      <c r="F17" s="269">
        <v>0</v>
      </c>
    </row>
    <row r="18" spans="1:6" s="271" customFormat="1" ht="36" customHeight="1" x14ac:dyDescent="0.25">
      <c r="A18" s="47" t="s">
        <v>69</v>
      </c>
      <c r="B18" s="47" t="s">
        <v>70</v>
      </c>
      <c r="C18" s="80">
        <f>SUM(C11+C14)</f>
        <v>228947787</v>
      </c>
      <c r="D18" s="80">
        <f>SUM(D11+D14)</f>
        <v>362947787</v>
      </c>
      <c r="E18" s="45">
        <f>SUM(E11+E14+E17)</f>
        <v>359144484</v>
      </c>
      <c r="F18" s="269">
        <f t="shared" si="0"/>
        <v>98.95210740050608</v>
      </c>
    </row>
    <row r="19" spans="1:6" ht="36" customHeight="1" x14ac:dyDescent="0.25"/>
    <row r="20" spans="1:6" ht="36" customHeight="1" x14ac:dyDescent="0.25"/>
  </sheetData>
  <mergeCells count="3">
    <mergeCell ref="A1:D1"/>
    <mergeCell ref="A4:F4"/>
    <mergeCell ref="A5:F5"/>
  </mergeCells>
  <printOptions horizontalCentered="1"/>
  <pageMargins left="0" right="0" top="0.74803149606299213" bottom="0.74803149606299213" header="0.31496062992125984" footer="0.31496062992125984"/>
  <pageSetup paperSize="9" scale="75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0"/>
  <sheetViews>
    <sheetView zoomScaleNormal="100" workbookViewId="0">
      <selection sqref="A1:C1"/>
    </sheetView>
  </sheetViews>
  <sheetFormatPr defaultRowHeight="15" x14ac:dyDescent="0.25"/>
  <cols>
    <col min="1" max="1" width="8.140625" style="20" customWidth="1"/>
    <col min="2" max="2" width="41" style="20" customWidth="1"/>
    <col min="3" max="3" width="32.85546875" style="20" customWidth="1"/>
    <col min="4" max="256" width="9.140625" style="20"/>
    <col min="257" max="257" width="8.140625" style="20" customWidth="1"/>
    <col min="258" max="258" width="41" style="20" customWidth="1"/>
    <col min="259" max="259" width="32.85546875" style="20" customWidth="1"/>
    <col min="260" max="512" width="9.140625" style="20"/>
    <col min="513" max="513" width="8.140625" style="20" customWidth="1"/>
    <col min="514" max="514" width="41" style="20" customWidth="1"/>
    <col min="515" max="515" width="32.85546875" style="20" customWidth="1"/>
    <col min="516" max="768" width="9.140625" style="20"/>
    <col min="769" max="769" width="8.140625" style="20" customWidth="1"/>
    <col min="770" max="770" width="41" style="20" customWidth="1"/>
    <col min="771" max="771" width="32.85546875" style="20" customWidth="1"/>
    <col min="772" max="1024" width="9.140625" style="20"/>
    <col min="1025" max="1025" width="8.140625" style="20" customWidth="1"/>
    <col min="1026" max="1026" width="41" style="20" customWidth="1"/>
    <col min="1027" max="1027" width="32.85546875" style="20" customWidth="1"/>
    <col min="1028" max="1280" width="9.140625" style="20"/>
    <col min="1281" max="1281" width="8.140625" style="20" customWidth="1"/>
    <col min="1282" max="1282" width="41" style="20" customWidth="1"/>
    <col min="1283" max="1283" width="32.85546875" style="20" customWidth="1"/>
    <col min="1284" max="1536" width="9.140625" style="20"/>
    <col min="1537" max="1537" width="8.140625" style="20" customWidth="1"/>
    <col min="1538" max="1538" width="41" style="20" customWidth="1"/>
    <col min="1539" max="1539" width="32.85546875" style="20" customWidth="1"/>
    <col min="1540" max="1792" width="9.140625" style="20"/>
    <col min="1793" max="1793" width="8.140625" style="20" customWidth="1"/>
    <col min="1794" max="1794" width="41" style="20" customWidth="1"/>
    <col min="1795" max="1795" width="32.85546875" style="20" customWidth="1"/>
    <col min="1796" max="2048" width="9.140625" style="20"/>
    <col min="2049" max="2049" width="8.140625" style="20" customWidth="1"/>
    <col min="2050" max="2050" width="41" style="20" customWidth="1"/>
    <col min="2051" max="2051" width="32.85546875" style="20" customWidth="1"/>
    <col min="2052" max="2304" width="9.140625" style="20"/>
    <col min="2305" max="2305" width="8.140625" style="20" customWidth="1"/>
    <col min="2306" max="2306" width="41" style="20" customWidth="1"/>
    <col min="2307" max="2307" width="32.85546875" style="20" customWidth="1"/>
    <col min="2308" max="2560" width="9.140625" style="20"/>
    <col min="2561" max="2561" width="8.140625" style="20" customWidth="1"/>
    <col min="2562" max="2562" width="41" style="20" customWidth="1"/>
    <col min="2563" max="2563" width="32.85546875" style="20" customWidth="1"/>
    <col min="2564" max="2816" width="9.140625" style="20"/>
    <col min="2817" max="2817" width="8.140625" style="20" customWidth="1"/>
    <col min="2818" max="2818" width="41" style="20" customWidth="1"/>
    <col min="2819" max="2819" width="32.85546875" style="20" customWidth="1"/>
    <col min="2820" max="3072" width="9.140625" style="20"/>
    <col min="3073" max="3073" width="8.140625" style="20" customWidth="1"/>
    <col min="3074" max="3074" width="41" style="20" customWidth="1"/>
    <col min="3075" max="3075" width="32.85546875" style="20" customWidth="1"/>
    <col min="3076" max="3328" width="9.140625" style="20"/>
    <col min="3329" max="3329" width="8.140625" style="20" customWidth="1"/>
    <col min="3330" max="3330" width="41" style="20" customWidth="1"/>
    <col min="3331" max="3331" width="32.85546875" style="20" customWidth="1"/>
    <col min="3332" max="3584" width="9.140625" style="20"/>
    <col min="3585" max="3585" width="8.140625" style="20" customWidth="1"/>
    <col min="3586" max="3586" width="41" style="20" customWidth="1"/>
    <col min="3587" max="3587" width="32.85546875" style="20" customWidth="1"/>
    <col min="3588" max="3840" width="9.140625" style="20"/>
    <col min="3841" max="3841" width="8.140625" style="20" customWidth="1"/>
    <col min="3842" max="3842" width="41" style="20" customWidth="1"/>
    <col min="3843" max="3843" width="32.85546875" style="20" customWidth="1"/>
    <col min="3844" max="4096" width="9.140625" style="20"/>
    <col min="4097" max="4097" width="8.140625" style="20" customWidth="1"/>
    <col min="4098" max="4098" width="41" style="20" customWidth="1"/>
    <col min="4099" max="4099" width="32.85546875" style="20" customWidth="1"/>
    <col min="4100" max="4352" width="9.140625" style="20"/>
    <col min="4353" max="4353" width="8.140625" style="20" customWidth="1"/>
    <col min="4354" max="4354" width="41" style="20" customWidth="1"/>
    <col min="4355" max="4355" width="32.85546875" style="20" customWidth="1"/>
    <col min="4356" max="4608" width="9.140625" style="20"/>
    <col min="4609" max="4609" width="8.140625" style="20" customWidth="1"/>
    <col min="4610" max="4610" width="41" style="20" customWidth="1"/>
    <col min="4611" max="4611" width="32.85546875" style="20" customWidth="1"/>
    <col min="4612" max="4864" width="9.140625" style="20"/>
    <col min="4865" max="4865" width="8.140625" style="20" customWidth="1"/>
    <col min="4866" max="4866" width="41" style="20" customWidth="1"/>
    <col min="4867" max="4867" width="32.85546875" style="20" customWidth="1"/>
    <col min="4868" max="5120" width="9.140625" style="20"/>
    <col min="5121" max="5121" width="8.140625" style="20" customWidth="1"/>
    <col min="5122" max="5122" width="41" style="20" customWidth="1"/>
    <col min="5123" max="5123" width="32.85546875" style="20" customWidth="1"/>
    <col min="5124" max="5376" width="9.140625" style="20"/>
    <col min="5377" max="5377" width="8.140625" style="20" customWidth="1"/>
    <col min="5378" max="5378" width="41" style="20" customWidth="1"/>
    <col min="5379" max="5379" width="32.85546875" style="20" customWidth="1"/>
    <col min="5380" max="5632" width="9.140625" style="20"/>
    <col min="5633" max="5633" width="8.140625" style="20" customWidth="1"/>
    <col min="5634" max="5634" width="41" style="20" customWidth="1"/>
    <col min="5635" max="5635" width="32.85546875" style="20" customWidth="1"/>
    <col min="5636" max="5888" width="9.140625" style="20"/>
    <col min="5889" max="5889" width="8.140625" style="20" customWidth="1"/>
    <col min="5890" max="5890" width="41" style="20" customWidth="1"/>
    <col min="5891" max="5891" width="32.85546875" style="20" customWidth="1"/>
    <col min="5892" max="6144" width="9.140625" style="20"/>
    <col min="6145" max="6145" width="8.140625" style="20" customWidth="1"/>
    <col min="6146" max="6146" width="41" style="20" customWidth="1"/>
    <col min="6147" max="6147" width="32.85546875" style="20" customWidth="1"/>
    <col min="6148" max="6400" width="9.140625" style="20"/>
    <col min="6401" max="6401" width="8.140625" style="20" customWidth="1"/>
    <col min="6402" max="6402" width="41" style="20" customWidth="1"/>
    <col min="6403" max="6403" width="32.85546875" style="20" customWidth="1"/>
    <col min="6404" max="6656" width="9.140625" style="20"/>
    <col min="6657" max="6657" width="8.140625" style="20" customWidth="1"/>
    <col min="6658" max="6658" width="41" style="20" customWidth="1"/>
    <col min="6659" max="6659" width="32.85546875" style="20" customWidth="1"/>
    <col min="6660" max="6912" width="9.140625" style="20"/>
    <col min="6913" max="6913" width="8.140625" style="20" customWidth="1"/>
    <col min="6914" max="6914" width="41" style="20" customWidth="1"/>
    <col min="6915" max="6915" width="32.85546875" style="20" customWidth="1"/>
    <col min="6916" max="7168" width="9.140625" style="20"/>
    <col min="7169" max="7169" width="8.140625" style="20" customWidth="1"/>
    <col min="7170" max="7170" width="41" style="20" customWidth="1"/>
    <col min="7171" max="7171" width="32.85546875" style="20" customWidth="1"/>
    <col min="7172" max="7424" width="9.140625" style="20"/>
    <col min="7425" max="7425" width="8.140625" style="20" customWidth="1"/>
    <col min="7426" max="7426" width="41" style="20" customWidth="1"/>
    <col min="7427" max="7427" width="32.85546875" style="20" customWidth="1"/>
    <col min="7428" max="7680" width="9.140625" style="20"/>
    <col min="7681" max="7681" width="8.140625" style="20" customWidth="1"/>
    <col min="7682" max="7682" width="41" style="20" customWidth="1"/>
    <col min="7683" max="7683" width="32.85546875" style="20" customWidth="1"/>
    <col min="7684" max="7936" width="9.140625" style="20"/>
    <col min="7937" max="7937" width="8.140625" style="20" customWidth="1"/>
    <col min="7938" max="7938" width="41" style="20" customWidth="1"/>
    <col min="7939" max="7939" width="32.85546875" style="20" customWidth="1"/>
    <col min="7940" max="8192" width="9.140625" style="20"/>
    <col min="8193" max="8193" width="8.140625" style="20" customWidth="1"/>
    <col min="8194" max="8194" width="41" style="20" customWidth="1"/>
    <col min="8195" max="8195" width="32.85546875" style="20" customWidth="1"/>
    <col min="8196" max="8448" width="9.140625" style="20"/>
    <col min="8449" max="8449" width="8.140625" style="20" customWidth="1"/>
    <col min="8450" max="8450" width="41" style="20" customWidth="1"/>
    <col min="8451" max="8451" width="32.85546875" style="20" customWidth="1"/>
    <col min="8452" max="8704" width="9.140625" style="20"/>
    <col min="8705" max="8705" width="8.140625" style="20" customWidth="1"/>
    <col min="8706" max="8706" width="41" style="20" customWidth="1"/>
    <col min="8707" max="8707" width="32.85546875" style="20" customWidth="1"/>
    <col min="8708" max="8960" width="9.140625" style="20"/>
    <col min="8961" max="8961" width="8.140625" style="20" customWidth="1"/>
    <col min="8962" max="8962" width="41" style="20" customWidth="1"/>
    <col min="8963" max="8963" width="32.85546875" style="20" customWidth="1"/>
    <col min="8964" max="9216" width="9.140625" style="20"/>
    <col min="9217" max="9217" width="8.140625" style="20" customWidth="1"/>
    <col min="9218" max="9218" width="41" style="20" customWidth="1"/>
    <col min="9219" max="9219" width="32.85546875" style="20" customWidth="1"/>
    <col min="9220" max="9472" width="9.140625" style="20"/>
    <col min="9473" max="9473" width="8.140625" style="20" customWidth="1"/>
    <col min="9474" max="9474" width="41" style="20" customWidth="1"/>
    <col min="9475" max="9475" width="32.85546875" style="20" customWidth="1"/>
    <col min="9476" max="9728" width="9.140625" style="20"/>
    <col min="9729" max="9729" width="8.140625" style="20" customWidth="1"/>
    <col min="9730" max="9730" width="41" style="20" customWidth="1"/>
    <col min="9731" max="9731" width="32.85546875" style="20" customWidth="1"/>
    <col min="9732" max="9984" width="9.140625" style="20"/>
    <col min="9985" max="9985" width="8.140625" style="20" customWidth="1"/>
    <col min="9986" max="9986" width="41" style="20" customWidth="1"/>
    <col min="9987" max="9987" width="32.85546875" style="20" customWidth="1"/>
    <col min="9988" max="10240" width="9.140625" style="20"/>
    <col min="10241" max="10241" width="8.140625" style="20" customWidth="1"/>
    <col min="10242" max="10242" width="41" style="20" customWidth="1"/>
    <col min="10243" max="10243" width="32.85546875" style="20" customWidth="1"/>
    <col min="10244" max="10496" width="9.140625" style="20"/>
    <col min="10497" max="10497" width="8.140625" style="20" customWidth="1"/>
    <col min="10498" max="10498" width="41" style="20" customWidth="1"/>
    <col min="10499" max="10499" width="32.85546875" style="20" customWidth="1"/>
    <col min="10500" max="10752" width="9.140625" style="20"/>
    <col min="10753" max="10753" width="8.140625" style="20" customWidth="1"/>
    <col min="10754" max="10754" width="41" style="20" customWidth="1"/>
    <col min="10755" max="10755" width="32.85546875" style="20" customWidth="1"/>
    <col min="10756" max="11008" width="9.140625" style="20"/>
    <col min="11009" max="11009" width="8.140625" style="20" customWidth="1"/>
    <col min="11010" max="11010" width="41" style="20" customWidth="1"/>
    <col min="11011" max="11011" width="32.85546875" style="20" customWidth="1"/>
    <col min="11012" max="11264" width="9.140625" style="20"/>
    <col min="11265" max="11265" width="8.140625" style="20" customWidth="1"/>
    <col min="11266" max="11266" width="41" style="20" customWidth="1"/>
    <col min="11267" max="11267" width="32.85546875" style="20" customWidth="1"/>
    <col min="11268" max="11520" width="9.140625" style="20"/>
    <col min="11521" max="11521" width="8.140625" style="20" customWidth="1"/>
    <col min="11522" max="11522" width="41" style="20" customWidth="1"/>
    <col min="11523" max="11523" width="32.85546875" style="20" customWidth="1"/>
    <col min="11524" max="11776" width="9.140625" style="20"/>
    <col min="11777" max="11777" width="8.140625" style="20" customWidth="1"/>
    <col min="11778" max="11778" width="41" style="20" customWidth="1"/>
    <col min="11779" max="11779" width="32.85546875" style="20" customWidth="1"/>
    <col min="11780" max="12032" width="9.140625" style="20"/>
    <col min="12033" max="12033" width="8.140625" style="20" customWidth="1"/>
    <col min="12034" max="12034" width="41" style="20" customWidth="1"/>
    <col min="12035" max="12035" width="32.85546875" style="20" customWidth="1"/>
    <col min="12036" max="12288" width="9.140625" style="20"/>
    <col min="12289" max="12289" width="8.140625" style="20" customWidth="1"/>
    <col min="12290" max="12290" width="41" style="20" customWidth="1"/>
    <col min="12291" max="12291" width="32.85546875" style="20" customWidth="1"/>
    <col min="12292" max="12544" width="9.140625" style="20"/>
    <col min="12545" max="12545" width="8.140625" style="20" customWidth="1"/>
    <col min="12546" max="12546" width="41" style="20" customWidth="1"/>
    <col min="12547" max="12547" width="32.85546875" style="20" customWidth="1"/>
    <col min="12548" max="12800" width="9.140625" style="20"/>
    <col min="12801" max="12801" width="8.140625" style="20" customWidth="1"/>
    <col min="12802" max="12802" width="41" style="20" customWidth="1"/>
    <col min="12803" max="12803" width="32.85546875" style="20" customWidth="1"/>
    <col min="12804" max="13056" width="9.140625" style="20"/>
    <col min="13057" max="13057" width="8.140625" style="20" customWidth="1"/>
    <col min="13058" max="13058" width="41" style="20" customWidth="1"/>
    <col min="13059" max="13059" width="32.85546875" style="20" customWidth="1"/>
    <col min="13060" max="13312" width="9.140625" style="20"/>
    <col min="13313" max="13313" width="8.140625" style="20" customWidth="1"/>
    <col min="13314" max="13314" width="41" style="20" customWidth="1"/>
    <col min="13315" max="13315" width="32.85546875" style="20" customWidth="1"/>
    <col min="13316" max="13568" width="9.140625" style="20"/>
    <col min="13569" max="13569" width="8.140625" style="20" customWidth="1"/>
    <col min="13570" max="13570" width="41" style="20" customWidth="1"/>
    <col min="13571" max="13571" width="32.85546875" style="20" customWidth="1"/>
    <col min="13572" max="13824" width="9.140625" style="20"/>
    <col min="13825" max="13825" width="8.140625" style="20" customWidth="1"/>
    <col min="13826" max="13826" width="41" style="20" customWidth="1"/>
    <col min="13827" max="13827" width="32.85546875" style="20" customWidth="1"/>
    <col min="13828" max="14080" width="9.140625" style="20"/>
    <col min="14081" max="14081" width="8.140625" style="20" customWidth="1"/>
    <col min="14082" max="14082" width="41" style="20" customWidth="1"/>
    <col min="14083" max="14083" width="32.85546875" style="20" customWidth="1"/>
    <col min="14084" max="14336" width="9.140625" style="20"/>
    <col min="14337" max="14337" width="8.140625" style="20" customWidth="1"/>
    <col min="14338" max="14338" width="41" style="20" customWidth="1"/>
    <col min="14339" max="14339" width="32.85546875" style="20" customWidth="1"/>
    <col min="14340" max="14592" width="9.140625" style="20"/>
    <col min="14593" max="14593" width="8.140625" style="20" customWidth="1"/>
    <col min="14594" max="14594" width="41" style="20" customWidth="1"/>
    <col min="14595" max="14595" width="32.85546875" style="20" customWidth="1"/>
    <col min="14596" max="14848" width="9.140625" style="20"/>
    <col min="14849" max="14849" width="8.140625" style="20" customWidth="1"/>
    <col min="14850" max="14850" width="41" style="20" customWidth="1"/>
    <col min="14851" max="14851" width="32.85546875" style="20" customWidth="1"/>
    <col min="14852" max="15104" width="9.140625" style="20"/>
    <col min="15105" max="15105" width="8.140625" style="20" customWidth="1"/>
    <col min="15106" max="15106" width="41" style="20" customWidth="1"/>
    <col min="15107" max="15107" width="32.85546875" style="20" customWidth="1"/>
    <col min="15108" max="15360" width="9.140625" style="20"/>
    <col min="15361" max="15361" width="8.140625" style="20" customWidth="1"/>
    <col min="15362" max="15362" width="41" style="20" customWidth="1"/>
    <col min="15363" max="15363" width="32.85546875" style="20" customWidth="1"/>
    <col min="15364" max="15616" width="9.140625" style="20"/>
    <col min="15617" max="15617" width="8.140625" style="20" customWidth="1"/>
    <col min="15618" max="15618" width="41" style="20" customWidth="1"/>
    <col min="15619" max="15619" width="32.85546875" style="20" customWidth="1"/>
    <col min="15620" max="15872" width="9.140625" style="20"/>
    <col min="15873" max="15873" width="8.140625" style="20" customWidth="1"/>
    <col min="15874" max="15874" width="41" style="20" customWidth="1"/>
    <col min="15875" max="15875" width="32.85546875" style="20" customWidth="1"/>
    <col min="15876" max="16128" width="9.140625" style="20"/>
    <col min="16129" max="16129" width="8.140625" style="20" customWidth="1"/>
    <col min="16130" max="16130" width="41" style="20" customWidth="1"/>
    <col min="16131" max="16131" width="32.85546875" style="20" customWidth="1"/>
    <col min="16132" max="16384" width="9.140625" style="20"/>
  </cols>
  <sheetData>
    <row r="1" spans="1:6" x14ac:dyDescent="0.25">
      <c r="A1" s="394" t="s">
        <v>673</v>
      </c>
      <c r="B1" s="359"/>
      <c r="C1" s="359"/>
      <c r="D1" s="342"/>
      <c r="E1" s="342"/>
      <c r="F1" s="341"/>
    </row>
    <row r="3" spans="1:6" ht="15.75" x14ac:dyDescent="0.25">
      <c r="A3" s="431" t="s">
        <v>668</v>
      </c>
      <c r="B3" s="431"/>
      <c r="C3" s="431"/>
    </row>
    <row r="4" spans="1:6" ht="15.75" x14ac:dyDescent="0.25">
      <c r="A4" s="431" t="s">
        <v>640</v>
      </c>
      <c r="B4" s="431"/>
      <c r="C4" s="431"/>
    </row>
    <row r="5" spans="1:6" x14ac:dyDescent="0.25">
      <c r="A5" s="374"/>
      <c r="B5" s="374"/>
      <c r="C5" s="374"/>
    </row>
    <row r="9" spans="1:6" s="151" customFormat="1" ht="15.75" x14ac:dyDescent="0.25">
      <c r="A9" s="429"/>
      <c r="B9" s="430"/>
      <c r="C9" s="430"/>
    </row>
    <row r="10" spans="1:6" s="282" customFormat="1" ht="30" customHeight="1" x14ac:dyDescent="0.2">
      <c r="A10" s="283" t="s">
        <v>367</v>
      </c>
      <c r="B10" s="283" t="s">
        <v>327</v>
      </c>
      <c r="C10" s="283" t="s">
        <v>368</v>
      </c>
    </row>
    <row r="11" spans="1:6" ht="26.25" customHeight="1" x14ac:dyDescent="0.25">
      <c r="A11" s="284" t="s">
        <v>369</v>
      </c>
      <c r="B11" s="285" t="s">
        <v>370</v>
      </c>
      <c r="C11" s="286">
        <v>615566731</v>
      </c>
    </row>
    <row r="12" spans="1:6" ht="25.5" customHeight="1" x14ac:dyDescent="0.25">
      <c r="A12" s="284" t="s">
        <v>371</v>
      </c>
      <c r="B12" s="285" t="s">
        <v>372</v>
      </c>
      <c r="C12" s="286">
        <v>417812191</v>
      </c>
    </row>
    <row r="13" spans="1:6" ht="34.5" customHeight="1" x14ac:dyDescent="0.25">
      <c r="A13" s="287" t="s">
        <v>373</v>
      </c>
      <c r="B13" s="288" t="s">
        <v>374</v>
      </c>
      <c r="C13" s="289">
        <v>197754540</v>
      </c>
    </row>
    <row r="14" spans="1:6" ht="23.25" customHeight="1" x14ac:dyDescent="0.25">
      <c r="A14" s="284" t="s">
        <v>375</v>
      </c>
      <c r="B14" s="285" t="s">
        <v>376</v>
      </c>
      <c r="C14" s="286">
        <v>340942675</v>
      </c>
    </row>
    <row r="15" spans="1:6" ht="22.5" customHeight="1" x14ac:dyDescent="0.25">
      <c r="A15" s="284" t="s">
        <v>377</v>
      </c>
      <c r="B15" s="285" t="s">
        <v>378</v>
      </c>
      <c r="C15" s="286">
        <v>104976637</v>
      </c>
    </row>
    <row r="16" spans="1:6" ht="33" customHeight="1" x14ac:dyDescent="0.25">
      <c r="A16" s="287" t="s">
        <v>379</v>
      </c>
      <c r="B16" s="288" t="s">
        <v>380</v>
      </c>
      <c r="C16" s="289">
        <v>235966038</v>
      </c>
    </row>
    <row r="17" spans="1:3" ht="22.5" customHeight="1" x14ac:dyDescent="0.25">
      <c r="A17" s="287" t="s">
        <v>381</v>
      </c>
      <c r="B17" s="288" t="s">
        <v>382</v>
      </c>
      <c r="C17" s="289">
        <v>433720578</v>
      </c>
    </row>
    <row r="18" spans="1:3" ht="22.5" customHeight="1" x14ac:dyDescent="0.25">
      <c r="A18" s="287" t="s">
        <v>383</v>
      </c>
      <c r="B18" s="288" t="s">
        <v>384</v>
      </c>
      <c r="C18" s="289">
        <v>433720578</v>
      </c>
    </row>
    <row r="19" spans="1:3" ht="25.5" x14ac:dyDescent="0.25">
      <c r="A19" s="287" t="s">
        <v>385</v>
      </c>
      <c r="B19" s="288" t="s">
        <v>386</v>
      </c>
      <c r="C19" s="289">
        <v>6444521</v>
      </c>
    </row>
    <row r="20" spans="1:3" ht="27.75" customHeight="1" x14ac:dyDescent="0.25">
      <c r="A20" s="287" t="s">
        <v>387</v>
      </c>
      <c r="B20" s="288" t="s">
        <v>388</v>
      </c>
      <c r="C20" s="289">
        <v>427276057</v>
      </c>
    </row>
  </sheetData>
  <mergeCells count="5">
    <mergeCell ref="A1:C1"/>
    <mergeCell ref="A9:C9"/>
    <mergeCell ref="A3:C3"/>
    <mergeCell ref="A4:C4"/>
    <mergeCell ref="A5:C5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8"/>
  <sheetViews>
    <sheetView workbookViewId="0">
      <selection sqref="A1:C1"/>
    </sheetView>
  </sheetViews>
  <sheetFormatPr defaultRowHeight="12.75" x14ac:dyDescent="0.2"/>
  <cols>
    <col min="1" max="1" width="8.140625" style="325" customWidth="1"/>
    <col min="2" max="2" width="41" style="325" customWidth="1"/>
    <col min="3" max="3" width="32.85546875" style="325" customWidth="1"/>
    <col min="4" max="16384" width="9.140625" style="325"/>
  </cols>
  <sheetData>
    <row r="1" spans="1:3" ht="15" x14ac:dyDescent="0.25">
      <c r="A1" s="394" t="s">
        <v>674</v>
      </c>
      <c r="B1" s="359"/>
      <c r="C1" s="359"/>
    </row>
    <row r="2" spans="1:3" ht="15" x14ac:dyDescent="0.25">
      <c r="A2" s="342"/>
      <c r="B2" s="340"/>
      <c r="C2" s="340"/>
    </row>
    <row r="3" spans="1:3" ht="15" x14ac:dyDescent="0.25">
      <c r="A3" s="342"/>
      <c r="B3" s="340"/>
      <c r="C3" s="340"/>
    </row>
    <row r="4" spans="1:3" ht="15.75" x14ac:dyDescent="0.25">
      <c r="A4" s="432" t="s">
        <v>668</v>
      </c>
      <c r="B4" s="432"/>
      <c r="C4" s="432"/>
    </row>
    <row r="5" spans="1:3" ht="15.75" x14ac:dyDescent="0.25">
      <c r="A5" s="432" t="s">
        <v>654</v>
      </c>
      <c r="B5" s="432"/>
      <c r="C5" s="432"/>
    </row>
    <row r="6" spans="1:3" ht="15.75" x14ac:dyDescent="0.25">
      <c r="A6" s="432" t="s">
        <v>640</v>
      </c>
      <c r="B6" s="432"/>
      <c r="C6" s="432"/>
    </row>
    <row r="9" spans="1:3" s="326" customFormat="1" ht="15.75" x14ac:dyDescent="0.2">
      <c r="A9" s="433"/>
      <c r="B9" s="434"/>
      <c r="C9" s="434"/>
    </row>
    <row r="10" spans="1:3" s="326" customFormat="1" ht="15.75" x14ac:dyDescent="0.2">
      <c r="A10" s="283" t="s">
        <v>367</v>
      </c>
      <c r="B10" s="283" t="s">
        <v>327</v>
      </c>
      <c r="C10" s="283" t="s">
        <v>368</v>
      </c>
    </row>
    <row r="11" spans="1:3" ht="20.25" customHeight="1" x14ac:dyDescent="0.2">
      <c r="A11" s="327" t="s">
        <v>369</v>
      </c>
      <c r="B11" s="328" t="s">
        <v>370</v>
      </c>
      <c r="C11" s="329">
        <v>19279</v>
      </c>
    </row>
    <row r="12" spans="1:3" ht="21" customHeight="1" x14ac:dyDescent="0.2">
      <c r="A12" s="327" t="s">
        <v>371</v>
      </c>
      <c r="B12" s="328" t="s">
        <v>372</v>
      </c>
      <c r="C12" s="329">
        <v>51031345</v>
      </c>
    </row>
    <row r="13" spans="1:3" ht="25.5" x14ac:dyDescent="0.2">
      <c r="A13" s="327" t="s">
        <v>373</v>
      </c>
      <c r="B13" s="328" t="s">
        <v>374</v>
      </c>
      <c r="C13" s="329">
        <v>-51012066</v>
      </c>
    </row>
    <row r="14" spans="1:3" ht="24" customHeight="1" x14ac:dyDescent="0.2">
      <c r="A14" s="327" t="s">
        <v>375</v>
      </c>
      <c r="B14" s="328" t="s">
        <v>376</v>
      </c>
      <c r="C14" s="329">
        <v>52088129</v>
      </c>
    </row>
    <row r="15" spans="1:3" ht="25.5" x14ac:dyDescent="0.2">
      <c r="A15" s="327" t="s">
        <v>379</v>
      </c>
      <c r="B15" s="328" t="s">
        <v>380</v>
      </c>
      <c r="C15" s="329">
        <v>52088129</v>
      </c>
    </row>
    <row r="16" spans="1:3" ht="24" customHeight="1" x14ac:dyDescent="0.2">
      <c r="A16" s="327" t="s">
        <v>381</v>
      </c>
      <c r="B16" s="328" t="s">
        <v>382</v>
      </c>
      <c r="C16" s="329">
        <v>1076063</v>
      </c>
    </row>
    <row r="17" spans="1:3" ht="23.25" customHeight="1" x14ac:dyDescent="0.2">
      <c r="A17" s="327" t="s">
        <v>383</v>
      </c>
      <c r="B17" s="328" t="s">
        <v>384</v>
      </c>
      <c r="C17" s="329">
        <v>1076063</v>
      </c>
    </row>
    <row r="18" spans="1:3" ht="27" customHeight="1" x14ac:dyDescent="0.2">
      <c r="A18" s="327" t="s">
        <v>387</v>
      </c>
      <c r="B18" s="328" t="s">
        <v>388</v>
      </c>
      <c r="C18" s="329">
        <v>1076063</v>
      </c>
    </row>
  </sheetData>
  <mergeCells count="5">
    <mergeCell ref="A4:C4"/>
    <mergeCell ref="A5:C5"/>
    <mergeCell ref="A6:C6"/>
    <mergeCell ref="A9:C9"/>
    <mergeCell ref="A1:C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9"/>
  <sheetViews>
    <sheetView workbookViewId="0">
      <selection sqref="A1:C1"/>
    </sheetView>
  </sheetViews>
  <sheetFormatPr defaultRowHeight="15" x14ac:dyDescent="0.25"/>
  <cols>
    <col min="1" max="1" width="8.140625" style="20" customWidth="1"/>
    <col min="2" max="2" width="41" style="20" customWidth="1"/>
    <col min="3" max="3" width="32.85546875" style="20" customWidth="1"/>
    <col min="4" max="256" width="9.140625" style="20"/>
    <col min="257" max="257" width="8.140625" style="20" customWidth="1"/>
    <col min="258" max="258" width="41" style="20" customWidth="1"/>
    <col min="259" max="259" width="32.85546875" style="20" customWidth="1"/>
    <col min="260" max="512" width="9.140625" style="20"/>
    <col min="513" max="513" width="8.140625" style="20" customWidth="1"/>
    <col min="514" max="514" width="41" style="20" customWidth="1"/>
    <col min="515" max="515" width="32.85546875" style="20" customWidth="1"/>
    <col min="516" max="768" width="9.140625" style="20"/>
    <col min="769" max="769" width="8.140625" style="20" customWidth="1"/>
    <col min="770" max="770" width="41" style="20" customWidth="1"/>
    <col min="771" max="771" width="32.85546875" style="20" customWidth="1"/>
    <col min="772" max="1024" width="9.140625" style="20"/>
    <col min="1025" max="1025" width="8.140625" style="20" customWidth="1"/>
    <col min="1026" max="1026" width="41" style="20" customWidth="1"/>
    <col min="1027" max="1027" width="32.85546875" style="20" customWidth="1"/>
    <col min="1028" max="1280" width="9.140625" style="20"/>
    <col min="1281" max="1281" width="8.140625" style="20" customWidth="1"/>
    <col min="1282" max="1282" width="41" style="20" customWidth="1"/>
    <col min="1283" max="1283" width="32.85546875" style="20" customWidth="1"/>
    <col min="1284" max="1536" width="9.140625" style="20"/>
    <col min="1537" max="1537" width="8.140625" style="20" customWidth="1"/>
    <col min="1538" max="1538" width="41" style="20" customWidth="1"/>
    <col min="1539" max="1539" width="32.85546875" style="20" customWidth="1"/>
    <col min="1540" max="1792" width="9.140625" style="20"/>
    <col min="1793" max="1793" width="8.140625" style="20" customWidth="1"/>
    <col min="1794" max="1794" width="41" style="20" customWidth="1"/>
    <col min="1795" max="1795" width="32.85546875" style="20" customWidth="1"/>
    <col min="1796" max="2048" width="9.140625" style="20"/>
    <col min="2049" max="2049" width="8.140625" style="20" customWidth="1"/>
    <col min="2050" max="2050" width="41" style="20" customWidth="1"/>
    <col min="2051" max="2051" width="32.85546875" style="20" customWidth="1"/>
    <col min="2052" max="2304" width="9.140625" style="20"/>
    <col min="2305" max="2305" width="8.140625" style="20" customWidth="1"/>
    <col min="2306" max="2306" width="41" style="20" customWidth="1"/>
    <col min="2307" max="2307" width="32.85546875" style="20" customWidth="1"/>
    <col min="2308" max="2560" width="9.140625" style="20"/>
    <col min="2561" max="2561" width="8.140625" style="20" customWidth="1"/>
    <col min="2562" max="2562" width="41" style="20" customWidth="1"/>
    <col min="2563" max="2563" width="32.85546875" style="20" customWidth="1"/>
    <col min="2564" max="2816" width="9.140625" style="20"/>
    <col min="2817" max="2817" width="8.140625" style="20" customWidth="1"/>
    <col min="2818" max="2818" width="41" style="20" customWidth="1"/>
    <col min="2819" max="2819" width="32.85546875" style="20" customWidth="1"/>
    <col min="2820" max="3072" width="9.140625" style="20"/>
    <col min="3073" max="3073" width="8.140625" style="20" customWidth="1"/>
    <col min="3074" max="3074" width="41" style="20" customWidth="1"/>
    <col min="3075" max="3075" width="32.85546875" style="20" customWidth="1"/>
    <col min="3076" max="3328" width="9.140625" style="20"/>
    <col min="3329" max="3329" width="8.140625" style="20" customWidth="1"/>
    <col min="3330" max="3330" width="41" style="20" customWidth="1"/>
    <col min="3331" max="3331" width="32.85546875" style="20" customWidth="1"/>
    <col min="3332" max="3584" width="9.140625" style="20"/>
    <col min="3585" max="3585" width="8.140625" style="20" customWidth="1"/>
    <col min="3586" max="3586" width="41" style="20" customWidth="1"/>
    <col min="3587" max="3587" width="32.85546875" style="20" customWidth="1"/>
    <col min="3588" max="3840" width="9.140625" style="20"/>
    <col min="3841" max="3841" width="8.140625" style="20" customWidth="1"/>
    <col min="3842" max="3842" width="41" style="20" customWidth="1"/>
    <col min="3843" max="3843" width="32.85546875" style="20" customWidth="1"/>
    <col min="3844" max="4096" width="9.140625" style="20"/>
    <col min="4097" max="4097" width="8.140625" style="20" customWidth="1"/>
    <col min="4098" max="4098" width="41" style="20" customWidth="1"/>
    <col min="4099" max="4099" width="32.85546875" style="20" customWidth="1"/>
    <col min="4100" max="4352" width="9.140625" style="20"/>
    <col min="4353" max="4353" width="8.140625" style="20" customWidth="1"/>
    <col min="4354" max="4354" width="41" style="20" customWidth="1"/>
    <col min="4355" max="4355" width="32.85546875" style="20" customWidth="1"/>
    <col min="4356" max="4608" width="9.140625" style="20"/>
    <col min="4609" max="4609" width="8.140625" style="20" customWidth="1"/>
    <col min="4610" max="4610" width="41" style="20" customWidth="1"/>
    <col min="4611" max="4611" width="32.85546875" style="20" customWidth="1"/>
    <col min="4612" max="4864" width="9.140625" style="20"/>
    <col min="4865" max="4865" width="8.140625" style="20" customWidth="1"/>
    <col min="4866" max="4866" width="41" style="20" customWidth="1"/>
    <col min="4867" max="4867" width="32.85546875" style="20" customWidth="1"/>
    <col min="4868" max="5120" width="9.140625" style="20"/>
    <col min="5121" max="5121" width="8.140625" style="20" customWidth="1"/>
    <col min="5122" max="5122" width="41" style="20" customWidth="1"/>
    <col min="5123" max="5123" width="32.85546875" style="20" customWidth="1"/>
    <col min="5124" max="5376" width="9.140625" style="20"/>
    <col min="5377" max="5377" width="8.140625" style="20" customWidth="1"/>
    <col min="5378" max="5378" width="41" style="20" customWidth="1"/>
    <col min="5379" max="5379" width="32.85546875" style="20" customWidth="1"/>
    <col min="5380" max="5632" width="9.140625" style="20"/>
    <col min="5633" max="5633" width="8.140625" style="20" customWidth="1"/>
    <col min="5634" max="5634" width="41" style="20" customWidth="1"/>
    <col min="5635" max="5635" width="32.85546875" style="20" customWidth="1"/>
    <col min="5636" max="5888" width="9.140625" style="20"/>
    <col min="5889" max="5889" width="8.140625" style="20" customWidth="1"/>
    <col min="5890" max="5890" width="41" style="20" customWidth="1"/>
    <col min="5891" max="5891" width="32.85546875" style="20" customWidth="1"/>
    <col min="5892" max="6144" width="9.140625" style="20"/>
    <col min="6145" max="6145" width="8.140625" style="20" customWidth="1"/>
    <col min="6146" max="6146" width="41" style="20" customWidth="1"/>
    <col min="6147" max="6147" width="32.85546875" style="20" customWidth="1"/>
    <col min="6148" max="6400" width="9.140625" style="20"/>
    <col min="6401" max="6401" width="8.140625" style="20" customWidth="1"/>
    <col min="6402" max="6402" width="41" style="20" customWidth="1"/>
    <col min="6403" max="6403" width="32.85546875" style="20" customWidth="1"/>
    <col min="6404" max="6656" width="9.140625" style="20"/>
    <col min="6657" max="6657" width="8.140625" style="20" customWidth="1"/>
    <col min="6658" max="6658" width="41" style="20" customWidth="1"/>
    <col min="6659" max="6659" width="32.85546875" style="20" customWidth="1"/>
    <col min="6660" max="6912" width="9.140625" style="20"/>
    <col min="6913" max="6913" width="8.140625" style="20" customWidth="1"/>
    <col min="6914" max="6914" width="41" style="20" customWidth="1"/>
    <col min="6915" max="6915" width="32.85546875" style="20" customWidth="1"/>
    <col min="6916" max="7168" width="9.140625" style="20"/>
    <col min="7169" max="7169" width="8.140625" style="20" customWidth="1"/>
    <col min="7170" max="7170" width="41" style="20" customWidth="1"/>
    <col min="7171" max="7171" width="32.85546875" style="20" customWidth="1"/>
    <col min="7172" max="7424" width="9.140625" style="20"/>
    <col min="7425" max="7425" width="8.140625" style="20" customWidth="1"/>
    <col min="7426" max="7426" width="41" style="20" customWidth="1"/>
    <col min="7427" max="7427" width="32.85546875" style="20" customWidth="1"/>
    <col min="7428" max="7680" width="9.140625" style="20"/>
    <col min="7681" max="7681" width="8.140625" style="20" customWidth="1"/>
    <col min="7682" max="7682" width="41" style="20" customWidth="1"/>
    <col min="7683" max="7683" width="32.85546875" style="20" customWidth="1"/>
    <col min="7684" max="7936" width="9.140625" style="20"/>
    <col min="7937" max="7937" width="8.140625" style="20" customWidth="1"/>
    <col min="7938" max="7938" width="41" style="20" customWidth="1"/>
    <col min="7939" max="7939" width="32.85546875" style="20" customWidth="1"/>
    <col min="7940" max="8192" width="9.140625" style="20"/>
    <col min="8193" max="8193" width="8.140625" style="20" customWidth="1"/>
    <col min="8194" max="8194" width="41" style="20" customWidth="1"/>
    <col min="8195" max="8195" width="32.85546875" style="20" customWidth="1"/>
    <col min="8196" max="8448" width="9.140625" style="20"/>
    <col min="8449" max="8449" width="8.140625" style="20" customWidth="1"/>
    <col min="8450" max="8450" width="41" style="20" customWidth="1"/>
    <col min="8451" max="8451" width="32.85546875" style="20" customWidth="1"/>
    <col min="8452" max="8704" width="9.140625" style="20"/>
    <col min="8705" max="8705" width="8.140625" style="20" customWidth="1"/>
    <col min="8706" max="8706" width="41" style="20" customWidth="1"/>
    <col min="8707" max="8707" width="32.85546875" style="20" customWidth="1"/>
    <col min="8708" max="8960" width="9.140625" style="20"/>
    <col min="8961" max="8961" width="8.140625" style="20" customWidth="1"/>
    <col min="8962" max="8962" width="41" style="20" customWidth="1"/>
    <col min="8963" max="8963" width="32.85546875" style="20" customWidth="1"/>
    <col min="8964" max="9216" width="9.140625" style="20"/>
    <col min="9217" max="9217" width="8.140625" style="20" customWidth="1"/>
    <col min="9218" max="9218" width="41" style="20" customWidth="1"/>
    <col min="9219" max="9219" width="32.85546875" style="20" customWidth="1"/>
    <col min="9220" max="9472" width="9.140625" style="20"/>
    <col min="9473" max="9473" width="8.140625" style="20" customWidth="1"/>
    <col min="9474" max="9474" width="41" style="20" customWidth="1"/>
    <col min="9475" max="9475" width="32.85546875" style="20" customWidth="1"/>
    <col min="9476" max="9728" width="9.140625" style="20"/>
    <col min="9729" max="9729" width="8.140625" style="20" customWidth="1"/>
    <col min="9730" max="9730" width="41" style="20" customWidth="1"/>
    <col min="9731" max="9731" width="32.85546875" style="20" customWidth="1"/>
    <col min="9732" max="9984" width="9.140625" style="20"/>
    <col min="9985" max="9985" width="8.140625" style="20" customWidth="1"/>
    <col min="9986" max="9986" width="41" style="20" customWidth="1"/>
    <col min="9987" max="9987" width="32.85546875" style="20" customWidth="1"/>
    <col min="9988" max="10240" width="9.140625" style="20"/>
    <col min="10241" max="10241" width="8.140625" style="20" customWidth="1"/>
    <col min="10242" max="10242" width="41" style="20" customWidth="1"/>
    <col min="10243" max="10243" width="32.85546875" style="20" customWidth="1"/>
    <col min="10244" max="10496" width="9.140625" style="20"/>
    <col min="10497" max="10497" width="8.140625" style="20" customWidth="1"/>
    <col min="10498" max="10498" width="41" style="20" customWidth="1"/>
    <col min="10499" max="10499" width="32.85546875" style="20" customWidth="1"/>
    <col min="10500" max="10752" width="9.140625" style="20"/>
    <col min="10753" max="10753" width="8.140625" style="20" customWidth="1"/>
    <col min="10754" max="10754" width="41" style="20" customWidth="1"/>
    <col min="10755" max="10755" width="32.85546875" style="20" customWidth="1"/>
    <col min="10756" max="11008" width="9.140625" style="20"/>
    <col min="11009" max="11009" width="8.140625" style="20" customWidth="1"/>
    <col min="11010" max="11010" width="41" style="20" customWidth="1"/>
    <col min="11011" max="11011" width="32.85546875" style="20" customWidth="1"/>
    <col min="11012" max="11264" width="9.140625" style="20"/>
    <col min="11265" max="11265" width="8.140625" style="20" customWidth="1"/>
    <col min="11266" max="11266" width="41" style="20" customWidth="1"/>
    <col min="11267" max="11267" width="32.85546875" style="20" customWidth="1"/>
    <col min="11268" max="11520" width="9.140625" style="20"/>
    <col min="11521" max="11521" width="8.140625" style="20" customWidth="1"/>
    <col min="11522" max="11522" width="41" style="20" customWidth="1"/>
    <col min="11523" max="11523" width="32.85546875" style="20" customWidth="1"/>
    <col min="11524" max="11776" width="9.140625" style="20"/>
    <col min="11777" max="11777" width="8.140625" style="20" customWidth="1"/>
    <col min="11778" max="11778" width="41" style="20" customWidth="1"/>
    <col min="11779" max="11779" width="32.85546875" style="20" customWidth="1"/>
    <col min="11780" max="12032" width="9.140625" style="20"/>
    <col min="12033" max="12033" width="8.140625" style="20" customWidth="1"/>
    <col min="12034" max="12034" width="41" style="20" customWidth="1"/>
    <col min="12035" max="12035" width="32.85546875" style="20" customWidth="1"/>
    <col min="12036" max="12288" width="9.140625" style="20"/>
    <col min="12289" max="12289" width="8.140625" style="20" customWidth="1"/>
    <col min="12290" max="12290" width="41" style="20" customWidth="1"/>
    <col min="12291" max="12291" width="32.85546875" style="20" customWidth="1"/>
    <col min="12292" max="12544" width="9.140625" style="20"/>
    <col min="12545" max="12545" width="8.140625" style="20" customWidth="1"/>
    <col min="12546" max="12546" width="41" style="20" customWidth="1"/>
    <col min="12547" max="12547" width="32.85546875" style="20" customWidth="1"/>
    <col min="12548" max="12800" width="9.140625" style="20"/>
    <col min="12801" max="12801" width="8.140625" style="20" customWidth="1"/>
    <col min="12802" max="12802" width="41" style="20" customWidth="1"/>
    <col min="12803" max="12803" width="32.85546875" style="20" customWidth="1"/>
    <col min="12804" max="13056" width="9.140625" style="20"/>
    <col min="13057" max="13057" width="8.140625" style="20" customWidth="1"/>
    <col min="13058" max="13058" width="41" style="20" customWidth="1"/>
    <col min="13059" max="13059" width="32.85546875" style="20" customWidth="1"/>
    <col min="13060" max="13312" width="9.140625" style="20"/>
    <col min="13313" max="13313" width="8.140625" style="20" customWidth="1"/>
    <col min="13314" max="13314" width="41" style="20" customWidth="1"/>
    <col min="13315" max="13315" width="32.85546875" style="20" customWidth="1"/>
    <col min="13316" max="13568" width="9.140625" style="20"/>
    <col min="13569" max="13569" width="8.140625" style="20" customWidth="1"/>
    <col min="13570" max="13570" width="41" style="20" customWidth="1"/>
    <col min="13571" max="13571" width="32.85546875" style="20" customWidth="1"/>
    <col min="13572" max="13824" width="9.140625" style="20"/>
    <col min="13825" max="13825" width="8.140625" style="20" customWidth="1"/>
    <col min="13826" max="13826" width="41" style="20" customWidth="1"/>
    <col min="13827" max="13827" width="32.85546875" style="20" customWidth="1"/>
    <col min="13828" max="14080" width="9.140625" style="20"/>
    <col min="14081" max="14081" width="8.140625" style="20" customWidth="1"/>
    <col min="14082" max="14082" width="41" style="20" customWidth="1"/>
    <col min="14083" max="14083" width="32.85546875" style="20" customWidth="1"/>
    <col min="14084" max="14336" width="9.140625" style="20"/>
    <col min="14337" max="14337" width="8.140625" style="20" customWidth="1"/>
    <col min="14338" max="14338" width="41" style="20" customWidth="1"/>
    <col min="14339" max="14339" width="32.85546875" style="20" customWidth="1"/>
    <col min="14340" max="14592" width="9.140625" style="20"/>
    <col min="14593" max="14593" width="8.140625" style="20" customWidth="1"/>
    <col min="14594" max="14594" width="41" style="20" customWidth="1"/>
    <col min="14595" max="14595" width="32.85546875" style="20" customWidth="1"/>
    <col min="14596" max="14848" width="9.140625" style="20"/>
    <col min="14849" max="14849" width="8.140625" style="20" customWidth="1"/>
    <col min="14850" max="14850" width="41" style="20" customWidth="1"/>
    <col min="14851" max="14851" width="32.85546875" style="20" customWidth="1"/>
    <col min="14852" max="15104" width="9.140625" style="20"/>
    <col min="15105" max="15105" width="8.140625" style="20" customWidth="1"/>
    <col min="15106" max="15106" width="41" style="20" customWidth="1"/>
    <col min="15107" max="15107" width="32.85546875" style="20" customWidth="1"/>
    <col min="15108" max="15360" width="9.140625" style="20"/>
    <col min="15361" max="15361" width="8.140625" style="20" customWidth="1"/>
    <col min="15362" max="15362" width="41" style="20" customWidth="1"/>
    <col min="15363" max="15363" width="32.85546875" style="20" customWidth="1"/>
    <col min="15364" max="15616" width="9.140625" style="20"/>
    <col min="15617" max="15617" width="8.140625" style="20" customWidth="1"/>
    <col min="15618" max="15618" width="41" style="20" customWidth="1"/>
    <col min="15619" max="15619" width="32.85546875" style="20" customWidth="1"/>
    <col min="15620" max="15872" width="9.140625" style="20"/>
    <col min="15873" max="15873" width="8.140625" style="20" customWidth="1"/>
    <col min="15874" max="15874" width="41" style="20" customWidth="1"/>
    <col min="15875" max="15875" width="32.85546875" style="20" customWidth="1"/>
    <col min="15876" max="16128" width="9.140625" style="20"/>
    <col min="16129" max="16129" width="8.140625" style="20" customWidth="1"/>
    <col min="16130" max="16130" width="41" style="20" customWidth="1"/>
    <col min="16131" max="16131" width="32.85546875" style="20" customWidth="1"/>
    <col min="16132" max="16384" width="9.140625" style="20"/>
  </cols>
  <sheetData>
    <row r="1" spans="1:3" x14ac:dyDescent="0.25">
      <c r="A1" s="394" t="s">
        <v>676</v>
      </c>
      <c r="B1" s="359"/>
      <c r="C1" s="359"/>
    </row>
    <row r="3" spans="1:3" ht="15.75" x14ac:dyDescent="0.25">
      <c r="A3" s="431" t="s">
        <v>668</v>
      </c>
      <c r="B3" s="431"/>
      <c r="C3" s="431"/>
    </row>
    <row r="4" spans="1:3" ht="15.75" x14ac:dyDescent="0.25">
      <c r="A4" s="431" t="s">
        <v>675</v>
      </c>
      <c r="B4" s="431"/>
      <c r="C4" s="431"/>
    </row>
    <row r="5" spans="1:3" ht="15.75" x14ac:dyDescent="0.25">
      <c r="A5" s="431" t="s">
        <v>640</v>
      </c>
      <c r="B5" s="431"/>
      <c r="C5" s="431"/>
    </row>
    <row r="10" spans="1:3" s="291" customFormat="1" ht="15.75" x14ac:dyDescent="0.25">
      <c r="A10" s="429"/>
      <c r="B10" s="430"/>
      <c r="C10" s="430"/>
    </row>
    <row r="11" spans="1:3" s="291" customFormat="1" ht="15.75" x14ac:dyDescent="0.25">
      <c r="A11" s="293" t="s">
        <v>367</v>
      </c>
      <c r="B11" s="293" t="s">
        <v>327</v>
      </c>
      <c r="C11" s="293" t="s">
        <v>368</v>
      </c>
    </row>
    <row r="12" spans="1:3" ht="25.5" customHeight="1" x14ac:dyDescent="0.25">
      <c r="A12" s="284" t="s">
        <v>369</v>
      </c>
      <c r="B12" s="285" t="s">
        <v>370</v>
      </c>
      <c r="C12" s="286">
        <v>4633</v>
      </c>
    </row>
    <row r="13" spans="1:3" ht="28.5" customHeight="1" x14ac:dyDescent="0.25">
      <c r="A13" s="284" t="s">
        <v>371</v>
      </c>
      <c r="B13" s="285" t="s">
        <v>372</v>
      </c>
      <c r="C13" s="286">
        <v>52015465</v>
      </c>
    </row>
    <row r="14" spans="1:3" ht="25.5" x14ac:dyDescent="0.25">
      <c r="A14" s="287" t="s">
        <v>373</v>
      </c>
      <c r="B14" s="288" t="s">
        <v>374</v>
      </c>
      <c r="C14" s="289">
        <v>-52010832</v>
      </c>
    </row>
    <row r="15" spans="1:3" ht="27.75" customHeight="1" x14ac:dyDescent="0.25">
      <c r="A15" s="284" t="s">
        <v>375</v>
      </c>
      <c r="B15" s="285" t="s">
        <v>376</v>
      </c>
      <c r="C15" s="286">
        <v>54196303</v>
      </c>
    </row>
    <row r="16" spans="1:3" ht="25.5" x14ac:dyDescent="0.25">
      <c r="A16" s="287" t="s">
        <v>379</v>
      </c>
      <c r="B16" s="288" t="s">
        <v>380</v>
      </c>
      <c r="C16" s="289">
        <v>54196303</v>
      </c>
    </row>
    <row r="17" spans="1:3" ht="28.5" customHeight="1" x14ac:dyDescent="0.25">
      <c r="A17" s="287" t="s">
        <v>381</v>
      </c>
      <c r="B17" s="288" t="s">
        <v>382</v>
      </c>
      <c r="C17" s="289">
        <v>2185471</v>
      </c>
    </row>
    <row r="18" spans="1:3" ht="27.75" customHeight="1" x14ac:dyDescent="0.25">
      <c r="A18" s="287" t="s">
        <v>383</v>
      </c>
      <c r="B18" s="288" t="s">
        <v>384</v>
      </c>
      <c r="C18" s="289">
        <v>2185471</v>
      </c>
    </row>
    <row r="19" spans="1:3" ht="33.75" customHeight="1" x14ac:dyDescent="0.25">
      <c r="A19" s="287" t="s">
        <v>387</v>
      </c>
      <c r="B19" s="288" t="s">
        <v>388</v>
      </c>
      <c r="C19" s="289">
        <v>2185471</v>
      </c>
    </row>
  </sheetData>
  <mergeCells count="5">
    <mergeCell ref="A10:C10"/>
    <mergeCell ref="A4:C4"/>
    <mergeCell ref="A5:C5"/>
    <mergeCell ref="A1:C1"/>
    <mergeCell ref="A3:C3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68"/>
  <sheetViews>
    <sheetView topLeftCell="A55" workbookViewId="0">
      <selection sqref="A1:E1"/>
    </sheetView>
  </sheetViews>
  <sheetFormatPr defaultRowHeight="15" x14ac:dyDescent="0.25"/>
  <cols>
    <col min="1" max="1" width="8.140625" style="20" customWidth="1"/>
    <col min="2" max="2" width="41" style="20" customWidth="1"/>
    <col min="3" max="3" width="13.140625" style="20" bestFit="1" customWidth="1"/>
    <col min="4" max="4" width="17.42578125" style="20" bestFit="1" customWidth="1"/>
    <col min="5" max="5" width="13.7109375" style="20" bestFit="1" customWidth="1"/>
    <col min="6" max="256" width="9.140625" style="20"/>
    <col min="257" max="257" width="8.140625" style="20" customWidth="1"/>
    <col min="258" max="258" width="41" style="20" customWidth="1"/>
    <col min="259" max="261" width="32.85546875" style="20" customWidth="1"/>
    <col min="262" max="512" width="9.140625" style="20"/>
    <col min="513" max="513" width="8.140625" style="20" customWidth="1"/>
    <col min="514" max="514" width="41" style="20" customWidth="1"/>
    <col min="515" max="517" width="32.85546875" style="20" customWidth="1"/>
    <col min="518" max="768" width="9.140625" style="20"/>
    <col min="769" max="769" width="8.140625" style="20" customWidth="1"/>
    <col min="770" max="770" width="41" style="20" customWidth="1"/>
    <col min="771" max="773" width="32.85546875" style="20" customWidth="1"/>
    <col min="774" max="1024" width="9.140625" style="20"/>
    <col min="1025" max="1025" width="8.140625" style="20" customWidth="1"/>
    <col min="1026" max="1026" width="41" style="20" customWidth="1"/>
    <col min="1027" max="1029" width="32.85546875" style="20" customWidth="1"/>
    <col min="1030" max="1280" width="9.140625" style="20"/>
    <col min="1281" max="1281" width="8.140625" style="20" customWidth="1"/>
    <col min="1282" max="1282" width="41" style="20" customWidth="1"/>
    <col min="1283" max="1285" width="32.85546875" style="20" customWidth="1"/>
    <col min="1286" max="1536" width="9.140625" style="20"/>
    <col min="1537" max="1537" width="8.140625" style="20" customWidth="1"/>
    <col min="1538" max="1538" width="41" style="20" customWidth="1"/>
    <col min="1539" max="1541" width="32.85546875" style="20" customWidth="1"/>
    <col min="1542" max="1792" width="9.140625" style="20"/>
    <col min="1793" max="1793" width="8.140625" style="20" customWidth="1"/>
    <col min="1794" max="1794" width="41" style="20" customWidth="1"/>
    <col min="1795" max="1797" width="32.85546875" style="20" customWidth="1"/>
    <col min="1798" max="2048" width="9.140625" style="20"/>
    <col min="2049" max="2049" width="8.140625" style="20" customWidth="1"/>
    <col min="2050" max="2050" width="41" style="20" customWidth="1"/>
    <col min="2051" max="2053" width="32.85546875" style="20" customWidth="1"/>
    <col min="2054" max="2304" width="9.140625" style="20"/>
    <col min="2305" max="2305" width="8.140625" style="20" customWidth="1"/>
    <col min="2306" max="2306" width="41" style="20" customWidth="1"/>
    <col min="2307" max="2309" width="32.85546875" style="20" customWidth="1"/>
    <col min="2310" max="2560" width="9.140625" style="20"/>
    <col min="2561" max="2561" width="8.140625" style="20" customWidth="1"/>
    <col min="2562" max="2562" width="41" style="20" customWidth="1"/>
    <col min="2563" max="2565" width="32.85546875" style="20" customWidth="1"/>
    <col min="2566" max="2816" width="9.140625" style="20"/>
    <col min="2817" max="2817" width="8.140625" style="20" customWidth="1"/>
    <col min="2818" max="2818" width="41" style="20" customWidth="1"/>
    <col min="2819" max="2821" width="32.85546875" style="20" customWidth="1"/>
    <col min="2822" max="3072" width="9.140625" style="20"/>
    <col min="3073" max="3073" width="8.140625" style="20" customWidth="1"/>
    <col min="3074" max="3074" width="41" style="20" customWidth="1"/>
    <col min="3075" max="3077" width="32.85546875" style="20" customWidth="1"/>
    <col min="3078" max="3328" width="9.140625" style="20"/>
    <col min="3329" max="3329" width="8.140625" style="20" customWidth="1"/>
    <col min="3330" max="3330" width="41" style="20" customWidth="1"/>
    <col min="3331" max="3333" width="32.85546875" style="20" customWidth="1"/>
    <col min="3334" max="3584" width="9.140625" style="20"/>
    <col min="3585" max="3585" width="8.140625" style="20" customWidth="1"/>
    <col min="3586" max="3586" width="41" style="20" customWidth="1"/>
    <col min="3587" max="3589" width="32.85546875" style="20" customWidth="1"/>
    <col min="3590" max="3840" width="9.140625" style="20"/>
    <col min="3841" max="3841" width="8.140625" style="20" customWidth="1"/>
    <col min="3842" max="3842" width="41" style="20" customWidth="1"/>
    <col min="3843" max="3845" width="32.85546875" style="20" customWidth="1"/>
    <col min="3846" max="4096" width="9.140625" style="20"/>
    <col min="4097" max="4097" width="8.140625" style="20" customWidth="1"/>
    <col min="4098" max="4098" width="41" style="20" customWidth="1"/>
    <col min="4099" max="4101" width="32.85546875" style="20" customWidth="1"/>
    <col min="4102" max="4352" width="9.140625" style="20"/>
    <col min="4353" max="4353" width="8.140625" style="20" customWidth="1"/>
    <col min="4354" max="4354" width="41" style="20" customWidth="1"/>
    <col min="4355" max="4357" width="32.85546875" style="20" customWidth="1"/>
    <col min="4358" max="4608" width="9.140625" style="20"/>
    <col min="4609" max="4609" width="8.140625" style="20" customWidth="1"/>
    <col min="4610" max="4610" width="41" style="20" customWidth="1"/>
    <col min="4611" max="4613" width="32.85546875" style="20" customWidth="1"/>
    <col min="4614" max="4864" width="9.140625" style="20"/>
    <col min="4865" max="4865" width="8.140625" style="20" customWidth="1"/>
    <col min="4866" max="4866" width="41" style="20" customWidth="1"/>
    <col min="4867" max="4869" width="32.85546875" style="20" customWidth="1"/>
    <col min="4870" max="5120" width="9.140625" style="20"/>
    <col min="5121" max="5121" width="8.140625" style="20" customWidth="1"/>
    <col min="5122" max="5122" width="41" style="20" customWidth="1"/>
    <col min="5123" max="5125" width="32.85546875" style="20" customWidth="1"/>
    <col min="5126" max="5376" width="9.140625" style="20"/>
    <col min="5377" max="5377" width="8.140625" style="20" customWidth="1"/>
    <col min="5378" max="5378" width="41" style="20" customWidth="1"/>
    <col min="5379" max="5381" width="32.85546875" style="20" customWidth="1"/>
    <col min="5382" max="5632" width="9.140625" style="20"/>
    <col min="5633" max="5633" width="8.140625" style="20" customWidth="1"/>
    <col min="5634" max="5634" width="41" style="20" customWidth="1"/>
    <col min="5635" max="5637" width="32.85546875" style="20" customWidth="1"/>
    <col min="5638" max="5888" width="9.140625" style="20"/>
    <col min="5889" max="5889" width="8.140625" style="20" customWidth="1"/>
    <col min="5890" max="5890" width="41" style="20" customWidth="1"/>
    <col min="5891" max="5893" width="32.85546875" style="20" customWidth="1"/>
    <col min="5894" max="6144" width="9.140625" style="20"/>
    <col min="6145" max="6145" width="8.140625" style="20" customWidth="1"/>
    <col min="6146" max="6146" width="41" style="20" customWidth="1"/>
    <col min="6147" max="6149" width="32.85546875" style="20" customWidth="1"/>
    <col min="6150" max="6400" width="9.140625" style="20"/>
    <col min="6401" max="6401" width="8.140625" style="20" customWidth="1"/>
    <col min="6402" max="6402" width="41" style="20" customWidth="1"/>
    <col min="6403" max="6405" width="32.85546875" style="20" customWidth="1"/>
    <col min="6406" max="6656" width="9.140625" style="20"/>
    <col min="6657" max="6657" width="8.140625" style="20" customWidth="1"/>
    <col min="6658" max="6658" width="41" style="20" customWidth="1"/>
    <col min="6659" max="6661" width="32.85546875" style="20" customWidth="1"/>
    <col min="6662" max="6912" width="9.140625" style="20"/>
    <col min="6913" max="6913" width="8.140625" style="20" customWidth="1"/>
    <col min="6914" max="6914" width="41" style="20" customWidth="1"/>
    <col min="6915" max="6917" width="32.85546875" style="20" customWidth="1"/>
    <col min="6918" max="7168" width="9.140625" style="20"/>
    <col min="7169" max="7169" width="8.140625" style="20" customWidth="1"/>
    <col min="7170" max="7170" width="41" style="20" customWidth="1"/>
    <col min="7171" max="7173" width="32.85546875" style="20" customWidth="1"/>
    <col min="7174" max="7424" width="9.140625" style="20"/>
    <col min="7425" max="7425" width="8.140625" style="20" customWidth="1"/>
    <col min="7426" max="7426" width="41" style="20" customWidth="1"/>
    <col min="7427" max="7429" width="32.85546875" style="20" customWidth="1"/>
    <col min="7430" max="7680" width="9.140625" style="20"/>
    <col min="7681" max="7681" width="8.140625" style="20" customWidth="1"/>
    <col min="7682" max="7682" width="41" style="20" customWidth="1"/>
    <col min="7683" max="7685" width="32.85546875" style="20" customWidth="1"/>
    <col min="7686" max="7936" width="9.140625" style="20"/>
    <col min="7937" max="7937" width="8.140625" style="20" customWidth="1"/>
    <col min="7938" max="7938" width="41" style="20" customWidth="1"/>
    <col min="7939" max="7941" width="32.85546875" style="20" customWidth="1"/>
    <col min="7942" max="8192" width="9.140625" style="20"/>
    <col min="8193" max="8193" width="8.140625" style="20" customWidth="1"/>
    <col min="8194" max="8194" width="41" style="20" customWidth="1"/>
    <col min="8195" max="8197" width="32.85546875" style="20" customWidth="1"/>
    <col min="8198" max="8448" width="9.140625" style="20"/>
    <col min="8449" max="8449" width="8.140625" style="20" customWidth="1"/>
    <col min="8450" max="8450" width="41" style="20" customWidth="1"/>
    <col min="8451" max="8453" width="32.85546875" style="20" customWidth="1"/>
    <col min="8454" max="8704" width="9.140625" style="20"/>
    <col min="8705" max="8705" width="8.140625" style="20" customWidth="1"/>
    <col min="8706" max="8706" width="41" style="20" customWidth="1"/>
    <col min="8707" max="8709" width="32.85546875" style="20" customWidth="1"/>
    <col min="8710" max="8960" width="9.140625" style="20"/>
    <col min="8961" max="8961" width="8.140625" style="20" customWidth="1"/>
    <col min="8962" max="8962" width="41" style="20" customWidth="1"/>
    <col min="8963" max="8965" width="32.85546875" style="20" customWidth="1"/>
    <col min="8966" max="9216" width="9.140625" style="20"/>
    <col min="9217" max="9217" width="8.140625" style="20" customWidth="1"/>
    <col min="9218" max="9218" width="41" style="20" customWidth="1"/>
    <col min="9219" max="9221" width="32.85546875" style="20" customWidth="1"/>
    <col min="9222" max="9472" width="9.140625" style="20"/>
    <col min="9473" max="9473" width="8.140625" style="20" customWidth="1"/>
    <col min="9474" max="9474" width="41" style="20" customWidth="1"/>
    <col min="9475" max="9477" width="32.85546875" style="20" customWidth="1"/>
    <col min="9478" max="9728" width="9.140625" style="20"/>
    <col min="9729" max="9729" width="8.140625" style="20" customWidth="1"/>
    <col min="9730" max="9730" width="41" style="20" customWidth="1"/>
    <col min="9731" max="9733" width="32.85546875" style="20" customWidth="1"/>
    <col min="9734" max="9984" width="9.140625" style="20"/>
    <col min="9985" max="9985" width="8.140625" style="20" customWidth="1"/>
    <col min="9986" max="9986" width="41" style="20" customWidth="1"/>
    <col min="9987" max="9989" width="32.85546875" style="20" customWidth="1"/>
    <col min="9990" max="10240" width="9.140625" style="20"/>
    <col min="10241" max="10241" width="8.140625" style="20" customWidth="1"/>
    <col min="10242" max="10242" width="41" style="20" customWidth="1"/>
    <col min="10243" max="10245" width="32.85546875" style="20" customWidth="1"/>
    <col min="10246" max="10496" width="9.140625" style="20"/>
    <col min="10497" max="10497" width="8.140625" style="20" customWidth="1"/>
    <col min="10498" max="10498" width="41" style="20" customWidth="1"/>
    <col min="10499" max="10501" width="32.85546875" style="20" customWidth="1"/>
    <col min="10502" max="10752" width="9.140625" style="20"/>
    <col min="10753" max="10753" width="8.140625" style="20" customWidth="1"/>
    <col min="10754" max="10754" width="41" style="20" customWidth="1"/>
    <col min="10755" max="10757" width="32.85546875" style="20" customWidth="1"/>
    <col min="10758" max="11008" width="9.140625" style="20"/>
    <col min="11009" max="11009" width="8.140625" style="20" customWidth="1"/>
    <col min="11010" max="11010" width="41" style="20" customWidth="1"/>
    <col min="11011" max="11013" width="32.85546875" style="20" customWidth="1"/>
    <col min="11014" max="11264" width="9.140625" style="20"/>
    <col min="11265" max="11265" width="8.140625" style="20" customWidth="1"/>
    <col min="11266" max="11266" width="41" style="20" customWidth="1"/>
    <col min="11267" max="11269" width="32.85546875" style="20" customWidth="1"/>
    <col min="11270" max="11520" width="9.140625" style="20"/>
    <col min="11521" max="11521" width="8.140625" style="20" customWidth="1"/>
    <col min="11522" max="11522" width="41" style="20" customWidth="1"/>
    <col min="11523" max="11525" width="32.85546875" style="20" customWidth="1"/>
    <col min="11526" max="11776" width="9.140625" style="20"/>
    <col min="11777" max="11777" width="8.140625" style="20" customWidth="1"/>
    <col min="11778" max="11778" width="41" style="20" customWidth="1"/>
    <col min="11779" max="11781" width="32.85546875" style="20" customWidth="1"/>
    <col min="11782" max="12032" width="9.140625" style="20"/>
    <col min="12033" max="12033" width="8.140625" style="20" customWidth="1"/>
    <col min="12034" max="12034" width="41" style="20" customWidth="1"/>
    <col min="12035" max="12037" width="32.85546875" style="20" customWidth="1"/>
    <col min="12038" max="12288" width="9.140625" style="20"/>
    <col min="12289" max="12289" width="8.140625" style="20" customWidth="1"/>
    <col min="12290" max="12290" width="41" style="20" customWidth="1"/>
    <col min="12291" max="12293" width="32.85546875" style="20" customWidth="1"/>
    <col min="12294" max="12544" width="9.140625" style="20"/>
    <col min="12545" max="12545" width="8.140625" style="20" customWidth="1"/>
    <col min="12546" max="12546" width="41" style="20" customWidth="1"/>
    <col min="12547" max="12549" width="32.85546875" style="20" customWidth="1"/>
    <col min="12550" max="12800" width="9.140625" style="20"/>
    <col min="12801" max="12801" width="8.140625" style="20" customWidth="1"/>
    <col min="12802" max="12802" width="41" style="20" customWidth="1"/>
    <col min="12803" max="12805" width="32.85546875" style="20" customWidth="1"/>
    <col min="12806" max="13056" width="9.140625" style="20"/>
    <col min="13057" max="13057" width="8.140625" style="20" customWidth="1"/>
    <col min="13058" max="13058" width="41" style="20" customWidth="1"/>
    <col min="13059" max="13061" width="32.85546875" style="20" customWidth="1"/>
    <col min="13062" max="13312" width="9.140625" style="20"/>
    <col min="13313" max="13313" width="8.140625" style="20" customWidth="1"/>
    <col min="13314" max="13314" width="41" style="20" customWidth="1"/>
    <col min="13315" max="13317" width="32.85546875" style="20" customWidth="1"/>
    <col min="13318" max="13568" width="9.140625" style="20"/>
    <col min="13569" max="13569" width="8.140625" style="20" customWidth="1"/>
    <col min="13570" max="13570" width="41" style="20" customWidth="1"/>
    <col min="13571" max="13573" width="32.85546875" style="20" customWidth="1"/>
    <col min="13574" max="13824" width="9.140625" style="20"/>
    <col min="13825" max="13825" width="8.140625" style="20" customWidth="1"/>
    <col min="13826" max="13826" width="41" style="20" customWidth="1"/>
    <col min="13827" max="13829" width="32.85546875" style="20" customWidth="1"/>
    <col min="13830" max="14080" width="9.140625" style="20"/>
    <col min="14081" max="14081" width="8.140625" style="20" customWidth="1"/>
    <col min="14082" max="14082" width="41" style="20" customWidth="1"/>
    <col min="14083" max="14085" width="32.85546875" style="20" customWidth="1"/>
    <col min="14086" max="14336" width="9.140625" style="20"/>
    <col min="14337" max="14337" width="8.140625" style="20" customWidth="1"/>
    <col min="14338" max="14338" width="41" style="20" customWidth="1"/>
    <col min="14339" max="14341" width="32.85546875" style="20" customWidth="1"/>
    <col min="14342" max="14592" width="9.140625" style="20"/>
    <col min="14593" max="14593" width="8.140625" style="20" customWidth="1"/>
    <col min="14594" max="14594" width="41" style="20" customWidth="1"/>
    <col min="14595" max="14597" width="32.85546875" style="20" customWidth="1"/>
    <col min="14598" max="14848" width="9.140625" style="20"/>
    <col min="14849" max="14849" width="8.140625" style="20" customWidth="1"/>
    <col min="14850" max="14850" width="41" style="20" customWidth="1"/>
    <col min="14851" max="14853" width="32.85546875" style="20" customWidth="1"/>
    <col min="14854" max="15104" width="9.140625" style="20"/>
    <col min="15105" max="15105" width="8.140625" style="20" customWidth="1"/>
    <col min="15106" max="15106" width="41" style="20" customWidth="1"/>
    <col min="15107" max="15109" width="32.85546875" style="20" customWidth="1"/>
    <col min="15110" max="15360" width="9.140625" style="20"/>
    <col min="15361" max="15361" width="8.140625" style="20" customWidth="1"/>
    <col min="15362" max="15362" width="41" style="20" customWidth="1"/>
    <col min="15363" max="15365" width="32.85546875" style="20" customWidth="1"/>
    <col min="15366" max="15616" width="9.140625" style="20"/>
    <col min="15617" max="15617" width="8.140625" style="20" customWidth="1"/>
    <col min="15618" max="15618" width="41" style="20" customWidth="1"/>
    <col min="15619" max="15621" width="32.85546875" style="20" customWidth="1"/>
    <col min="15622" max="15872" width="9.140625" style="20"/>
    <col min="15873" max="15873" width="8.140625" style="20" customWidth="1"/>
    <col min="15874" max="15874" width="41" style="20" customWidth="1"/>
    <col min="15875" max="15877" width="32.85546875" style="20" customWidth="1"/>
    <col min="15878" max="16128" width="9.140625" style="20"/>
    <col min="16129" max="16129" width="8.140625" style="20" customWidth="1"/>
    <col min="16130" max="16130" width="41" style="20" customWidth="1"/>
    <col min="16131" max="16133" width="32.85546875" style="20" customWidth="1"/>
    <col min="16134" max="16384" width="9.140625" style="20"/>
  </cols>
  <sheetData>
    <row r="1" spans="1:7" x14ac:dyDescent="0.25">
      <c r="A1" s="394" t="s">
        <v>677</v>
      </c>
      <c r="B1" s="359"/>
      <c r="C1" s="359"/>
      <c r="D1" s="359"/>
      <c r="E1" s="359"/>
      <c r="F1" s="340"/>
      <c r="G1" s="340"/>
    </row>
    <row r="3" spans="1:7" x14ac:dyDescent="0.25">
      <c r="A3" s="435" t="s">
        <v>668</v>
      </c>
      <c r="B3" s="435"/>
      <c r="C3" s="435"/>
      <c r="D3" s="435"/>
      <c r="E3" s="435"/>
    </row>
    <row r="4" spans="1:7" x14ac:dyDescent="0.25">
      <c r="A4" s="435" t="s">
        <v>655</v>
      </c>
      <c r="B4" s="435"/>
      <c r="C4" s="435"/>
      <c r="D4" s="435"/>
      <c r="E4" s="435"/>
    </row>
    <row r="7" spans="1:7" s="291" customFormat="1" ht="15.75" x14ac:dyDescent="0.25">
      <c r="A7" s="429"/>
      <c r="B7" s="430"/>
      <c r="C7" s="430"/>
      <c r="D7" s="430"/>
      <c r="E7" s="430"/>
    </row>
    <row r="8" spans="1:7" s="291" customFormat="1" ht="15.75" x14ac:dyDescent="0.25">
      <c r="A8" s="293" t="s">
        <v>367</v>
      </c>
      <c r="B8" s="293" t="s">
        <v>327</v>
      </c>
      <c r="C8" s="293" t="s">
        <v>389</v>
      </c>
      <c r="D8" s="293" t="s">
        <v>390</v>
      </c>
      <c r="E8" s="293" t="s">
        <v>391</v>
      </c>
    </row>
    <row r="9" spans="1:7" x14ac:dyDescent="0.25">
      <c r="A9" s="284" t="s">
        <v>369</v>
      </c>
      <c r="B9" s="285" t="s">
        <v>392</v>
      </c>
      <c r="C9" s="286">
        <v>1120000</v>
      </c>
      <c r="D9" s="286">
        <v>0</v>
      </c>
      <c r="E9" s="286">
        <v>132022</v>
      </c>
    </row>
    <row r="10" spans="1:7" x14ac:dyDescent="0.25">
      <c r="A10" s="284" t="s">
        <v>371</v>
      </c>
      <c r="B10" s="285" t="s">
        <v>393</v>
      </c>
      <c r="C10" s="286">
        <v>297195</v>
      </c>
      <c r="D10" s="286">
        <v>0</v>
      </c>
      <c r="E10" s="286">
        <v>643431</v>
      </c>
    </row>
    <row r="11" spans="1:7" x14ac:dyDescent="0.25">
      <c r="A11" s="287" t="s">
        <v>375</v>
      </c>
      <c r="B11" s="288" t="s">
        <v>394</v>
      </c>
      <c r="C11" s="289">
        <v>1417195</v>
      </c>
      <c r="D11" s="289">
        <v>0</v>
      </c>
      <c r="E11" s="289">
        <v>775453</v>
      </c>
    </row>
    <row r="12" spans="1:7" ht="25.5" x14ac:dyDescent="0.25">
      <c r="A12" s="284" t="s">
        <v>377</v>
      </c>
      <c r="B12" s="285" t="s">
        <v>395</v>
      </c>
      <c r="C12" s="286">
        <v>1448137053</v>
      </c>
      <c r="D12" s="286">
        <v>0</v>
      </c>
      <c r="E12" s="286">
        <v>1581909715</v>
      </c>
    </row>
    <row r="13" spans="1:7" x14ac:dyDescent="0.25">
      <c r="A13" s="284" t="s">
        <v>379</v>
      </c>
      <c r="B13" s="285" t="s">
        <v>396</v>
      </c>
      <c r="C13" s="286">
        <v>51878295</v>
      </c>
      <c r="D13" s="286">
        <v>0</v>
      </c>
      <c r="E13" s="286">
        <v>57540566</v>
      </c>
    </row>
    <row r="14" spans="1:7" x14ac:dyDescent="0.25">
      <c r="A14" s="284" t="s">
        <v>397</v>
      </c>
      <c r="B14" s="285" t="s">
        <v>398</v>
      </c>
      <c r="C14" s="286">
        <v>88693010</v>
      </c>
      <c r="D14" s="286">
        <v>0</v>
      </c>
      <c r="E14" s="286">
        <v>3214503</v>
      </c>
    </row>
    <row r="15" spans="1:7" x14ac:dyDescent="0.25">
      <c r="A15" s="287" t="s">
        <v>399</v>
      </c>
      <c r="B15" s="288" t="s">
        <v>400</v>
      </c>
      <c r="C15" s="289">
        <v>1588708358</v>
      </c>
      <c r="D15" s="289">
        <v>0</v>
      </c>
      <c r="E15" s="289">
        <v>1642664784</v>
      </c>
    </row>
    <row r="16" spans="1:7" x14ac:dyDescent="0.25">
      <c r="A16" s="284" t="s">
        <v>401</v>
      </c>
      <c r="B16" s="285" t="s">
        <v>402</v>
      </c>
      <c r="C16" s="286">
        <v>93880000</v>
      </c>
      <c r="D16" s="286">
        <v>0</v>
      </c>
      <c r="E16" s="286">
        <v>93880000</v>
      </c>
    </row>
    <row r="17" spans="1:5" ht="25.5" x14ac:dyDescent="0.25">
      <c r="A17" s="284" t="s">
        <v>403</v>
      </c>
      <c r="B17" s="285" t="s">
        <v>404</v>
      </c>
      <c r="C17" s="286">
        <v>5875000</v>
      </c>
      <c r="D17" s="286">
        <v>0</v>
      </c>
      <c r="E17" s="286">
        <v>5875000</v>
      </c>
    </row>
    <row r="18" spans="1:5" ht="25.5" x14ac:dyDescent="0.25">
      <c r="A18" s="284" t="s">
        <v>385</v>
      </c>
      <c r="B18" s="285" t="s">
        <v>405</v>
      </c>
      <c r="C18" s="286">
        <v>3000000</v>
      </c>
      <c r="D18" s="286">
        <v>0</v>
      </c>
      <c r="E18" s="286">
        <v>3000000</v>
      </c>
    </row>
    <row r="19" spans="1:5" x14ac:dyDescent="0.25">
      <c r="A19" s="284" t="s">
        <v>387</v>
      </c>
      <c r="B19" s="285" t="s">
        <v>406</v>
      </c>
      <c r="C19" s="286">
        <v>85005000</v>
      </c>
      <c r="D19" s="286">
        <v>0</v>
      </c>
      <c r="E19" s="286">
        <v>85005000</v>
      </c>
    </row>
    <row r="20" spans="1:5" ht="25.5" x14ac:dyDescent="0.25">
      <c r="A20" s="284" t="s">
        <v>407</v>
      </c>
      <c r="B20" s="285" t="s">
        <v>408</v>
      </c>
      <c r="C20" s="286">
        <v>9980000</v>
      </c>
      <c r="D20" s="286">
        <v>0</v>
      </c>
      <c r="E20" s="286">
        <v>10220000</v>
      </c>
    </row>
    <row r="21" spans="1:5" x14ac:dyDescent="0.25">
      <c r="A21" s="284" t="s">
        <v>409</v>
      </c>
      <c r="B21" s="285" t="s">
        <v>410</v>
      </c>
      <c r="C21" s="286">
        <v>9980000</v>
      </c>
      <c r="D21" s="286">
        <v>0</v>
      </c>
      <c r="E21" s="286">
        <v>10220000</v>
      </c>
    </row>
    <row r="22" spans="1:5" ht="25.5" x14ac:dyDescent="0.25">
      <c r="A22" s="287" t="s">
        <v>411</v>
      </c>
      <c r="B22" s="288" t="s">
        <v>412</v>
      </c>
      <c r="C22" s="289">
        <v>103860000</v>
      </c>
      <c r="D22" s="289">
        <v>0</v>
      </c>
      <c r="E22" s="289">
        <v>104100000</v>
      </c>
    </row>
    <row r="23" spans="1:5" ht="38.25" x14ac:dyDescent="0.25">
      <c r="A23" s="287" t="s">
        <v>413</v>
      </c>
      <c r="B23" s="288" t="s">
        <v>414</v>
      </c>
      <c r="C23" s="289">
        <v>1693985553</v>
      </c>
      <c r="D23" s="289">
        <v>0</v>
      </c>
      <c r="E23" s="289">
        <v>1747540237</v>
      </c>
    </row>
    <row r="24" spans="1:5" x14ac:dyDescent="0.25">
      <c r="A24" s="284" t="s">
        <v>415</v>
      </c>
      <c r="B24" s="285" t="s">
        <v>416</v>
      </c>
      <c r="C24" s="286">
        <v>364150</v>
      </c>
      <c r="D24" s="286">
        <v>0</v>
      </c>
      <c r="E24" s="286">
        <v>395740</v>
      </c>
    </row>
    <row r="25" spans="1:5" ht="25.5" x14ac:dyDescent="0.25">
      <c r="A25" s="287" t="s">
        <v>417</v>
      </c>
      <c r="B25" s="288" t="s">
        <v>418</v>
      </c>
      <c r="C25" s="289">
        <v>364150</v>
      </c>
      <c r="D25" s="289">
        <v>0</v>
      </c>
      <c r="E25" s="289">
        <v>395740</v>
      </c>
    </row>
    <row r="26" spans="1:5" x14ac:dyDescent="0.25">
      <c r="A26" s="284" t="s">
        <v>419</v>
      </c>
      <c r="B26" s="285" t="s">
        <v>420</v>
      </c>
      <c r="C26" s="286">
        <v>315136367</v>
      </c>
      <c r="D26" s="286">
        <v>0</v>
      </c>
      <c r="E26" s="286">
        <v>412289849</v>
      </c>
    </row>
    <row r="27" spans="1:5" x14ac:dyDescent="0.25">
      <c r="A27" s="287" t="s">
        <v>421</v>
      </c>
      <c r="B27" s="288" t="s">
        <v>422</v>
      </c>
      <c r="C27" s="289">
        <v>315136367</v>
      </c>
      <c r="D27" s="289">
        <v>0</v>
      </c>
      <c r="E27" s="289">
        <v>412289849</v>
      </c>
    </row>
    <row r="28" spans="1:5" x14ac:dyDescent="0.25">
      <c r="A28" s="287" t="s">
        <v>423</v>
      </c>
      <c r="B28" s="288" t="s">
        <v>424</v>
      </c>
      <c r="C28" s="289">
        <v>315500517</v>
      </c>
      <c r="D28" s="289">
        <v>0</v>
      </c>
      <c r="E28" s="289">
        <v>412685589</v>
      </c>
    </row>
    <row r="29" spans="1:5" ht="25.5" x14ac:dyDescent="0.25">
      <c r="A29" s="284" t="s">
        <v>425</v>
      </c>
      <c r="B29" s="285" t="s">
        <v>426</v>
      </c>
      <c r="C29" s="286">
        <v>3201838</v>
      </c>
      <c r="D29" s="286">
        <v>0</v>
      </c>
      <c r="E29" s="286">
        <v>165930331</v>
      </c>
    </row>
    <row r="30" spans="1:5" ht="25.5" x14ac:dyDescent="0.25">
      <c r="A30" s="284" t="s">
        <v>427</v>
      </c>
      <c r="B30" s="285" t="s">
        <v>428</v>
      </c>
      <c r="C30" s="286">
        <v>105575</v>
      </c>
      <c r="D30" s="286">
        <v>0</v>
      </c>
      <c r="E30" s="286">
        <v>59177</v>
      </c>
    </row>
    <row r="31" spans="1:5" ht="25.5" x14ac:dyDescent="0.25">
      <c r="A31" s="284" t="s">
        <v>429</v>
      </c>
      <c r="B31" s="285" t="s">
        <v>430</v>
      </c>
      <c r="C31" s="286">
        <v>2653106</v>
      </c>
      <c r="D31" s="286">
        <v>0</v>
      </c>
      <c r="E31" s="286">
        <v>165389221</v>
      </c>
    </row>
    <row r="32" spans="1:5" ht="25.5" x14ac:dyDescent="0.25">
      <c r="A32" s="284" t="s">
        <v>431</v>
      </c>
      <c r="B32" s="285" t="s">
        <v>432</v>
      </c>
      <c r="C32" s="286">
        <v>443157</v>
      </c>
      <c r="D32" s="286">
        <v>0</v>
      </c>
      <c r="E32" s="286">
        <v>481933</v>
      </c>
    </row>
    <row r="33" spans="1:5" ht="25.5" x14ac:dyDescent="0.25">
      <c r="A33" s="284" t="s">
        <v>433</v>
      </c>
      <c r="B33" s="285" t="s">
        <v>434</v>
      </c>
      <c r="C33" s="286">
        <v>450721</v>
      </c>
      <c r="D33" s="286">
        <v>0</v>
      </c>
      <c r="E33" s="286">
        <v>0</v>
      </c>
    </row>
    <row r="34" spans="1:5" ht="25.5" x14ac:dyDescent="0.25">
      <c r="A34" s="284" t="s">
        <v>435</v>
      </c>
      <c r="B34" s="285" t="s">
        <v>436</v>
      </c>
      <c r="C34" s="286">
        <v>450721</v>
      </c>
      <c r="D34" s="286">
        <v>0</v>
      </c>
      <c r="E34" s="286">
        <v>0</v>
      </c>
    </row>
    <row r="35" spans="1:5" ht="25.5" x14ac:dyDescent="0.25">
      <c r="A35" s="287" t="s">
        <v>437</v>
      </c>
      <c r="B35" s="288" t="s">
        <v>438</v>
      </c>
      <c r="C35" s="289">
        <v>3652559</v>
      </c>
      <c r="D35" s="289">
        <v>0</v>
      </c>
      <c r="E35" s="289">
        <v>165930331</v>
      </c>
    </row>
    <row r="36" spans="1:5" x14ac:dyDescent="0.25">
      <c r="A36" s="284" t="s">
        <v>439</v>
      </c>
      <c r="B36" s="285" t="s">
        <v>440</v>
      </c>
      <c r="C36" s="286">
        <v>24718583</v>
      </c>
      <c r="D36" s="286">
        <v>0</v>
      </c>
      <c r="E36" s="286">
        <v>30674562</v>
      </c>
    </row>
    <row r="37" spans="1:5" ht="25.5" x14ac:dyDescent="0.25">
      <c r="A37" s="284" t="s">
        <v>441</v>
      </c>
      <c r="B37" s="285" t="s">
        <v>442</v>
      </c>
      <c r="C37" s="286">
        <v>0</v>
      </c>
      <c r="D37" s="286">
        <v>0</v>
      </c>
      <c r="E37" s="286">
        <v>1449973</v>
      </c>
    </row>
    <row r="38" spans="1:5" ht="25.5" x14ac:dyDescent="0.25">
      <c r="A38" s="284" t="s">
        <v>443</v>
      </c>
      <c r="B38" s="285" t="s">
        <v>444</v>
      </c>
      <c r="C38" s="286">
        <v>24718583</v>
      </c>
      <c r="D38" s="286">
        <v>0</v>
      </c>
      <c r="E38" s="286">
        <v>29224589</v>
      </c>
    </row>
    <row r="39" spans="1:5" x14ac:dyDescent="0.25">
      <c r="A39" s="284" t="s">
        <v>445</v>
      </c>
      <c r="B39" s="285" t="s">
        <v>446</v>
      </c>
      <c r="C39" s="286">
        <v>40000</v>
      </c>
      <c r="D39" s="286">
        <v>0</v>
      </c>
      <c r="E39" s="286">
        <v>40000</v>
      </c>
    </row>
    <row r="40" spans="1:5" ht="25.5" x14ac:dyDescent="0.25">
      <c r="A40" s="287" t="s">
        <v>447</v>
      </c>
      <c r="B40" s="288" t="s">
        <v>448</v>
      </c>
      <c r="C40" s="289">
        <v>24758583</v>
      </c>
      <c r="D40" s="289">
        <v>0</v>
      </c>
      <c r="E40" s="289">
        <v>30714562</v>
      </c>
    </row>
    <row r="41" spans="1:5" x14ac:dyDescent="0.25">
      <c r="A41" s="287" t="s">
        <v>449</v>
      </c>
      <c r="B41" s="288" t="s">
        <v>450</v>
      </c>
      <c r="C41" s="289">
        <v>28411142</v>
      </c>
      <c r="D41" s="289">
        <v>0</v>
      </c>
      <c r="E41" s="289">
        <v>196644893</v>
      </c>
    </row>
    <row r="42" spans="1:5" ht="15.75" x14ac:dyDescent="0.25">
      <c r="A42" s="293" t="s">
        <v>367</v>
      </c>
      <c r="B42" s="293" t="s">
        <v>327</v>
      </c>
      <c r="C42" s="293" t="s">
        <v>389</v>
      </c>
      <c r="D42" s="293" t="s">
        <v>390</v>
      </c>
      <c r="E42" s="293" t="s">
        <v>391</v>
      </c>
    </row>
    <row r="43" spans="1:5" ht="25.5" x14ac:dyDescent="0.25">
      <c r="A43" s="284" t="s">
        <v>451</v>
      </c>
      <c r="B43" s="285" t="s">
        <v>452</v>
      </c>
      <c r="C43" s="286">
        <v>2311000</v>
      </c>
      <c r="D43" s="286">
        <v>0</v>
      </c>
      <c r="E43" s="286">
        <v>1424000</v>
      </c>
    </row>
    <row r="44" spans="1:5" ht="25.5" x14ac:dyDescent="0.25">
      <c r="A44" s="287" t="s">
        <v>453</v>
      </c>
      <c r="B44" s="288" t="s">
        <v>454</v>
      </c>
      <c r="C44" s="289">
        <v>2311000</v>
      </c>
      <c r="D44" s="289">
        <v>0</v>
      </c>
      <c r="E44" s="289">
        <v>1424000</v>
      </c>
    </row>
    <row r="45" spans="1:5" ht="25.5" x14ac:dyDescent="0.25">
      <c r="A45" s="287" t="s">
        <v>455</v>
      </c>
      <c r="B45" s="288" t="s">
        <v>456</v>
      </c>
      <c r="C45" s="289">
        <v>2311000</v>
      </c>
      <c r="D45" s="289">
        <v>0</v>
      </c>
      <c r="E45" s="289">
        <v>1424000</v>
      </c>
    </row>
    <row r="46" spans="1:5" ht="25.5" x14ac:dyDescent="0.25">
      <c r="A46" s="284" t="s">
        <v>457</v>
      </c>
      <c r="B46" s="285" t="s">
        <v>458</v>
      </c>
      <c r="C46" s="286">
        <v>94749</v>
      </c>
      <c r="D46" s="286">
        <v>0</v>
      </c>
      <c r="E46" s="286">
        <v>0</v>
      </c>
    </row>
    <row r="47" spans="1:5" ht="25.5" x14ac:dyDescent="0.25">
      <c r="A47" s="287" t="s">
        <v>459</v>
      </c>
      <c r="B47" s="288" t="s">
        <v>460</v>
      </c>
      <c r="C47" s="289">
        <v>94749</v>
      </c>
      <c r="D47" s="289">
        <v>0</v>
      </c>
      <c r="E47" s="289">
        <v>0</v>
      </c>
    </row>
    <row r="48" spans="1:5" x14ac:dyDescent="0.25">
      <c r="A48" s="287" t="s">
        <v>461</v>
      </c>
      <c r="B48" s="288" t="s">
        <v>462</v>
      </c>
      <c r="C48" s="289">
        <v>2040302961</v>
      </c>
      <c r="D48" s="289">
        <v>0</v>
      </c>
      <c r="E48" s="289">
        <v>2358294719</v>
      </c>
    </row>
    <row r="49" spans="1:5" x14ac:dyDescent="0.25">
      <c r="A49" s="284" t="s">
        <v>463</v>
      </c>
      <c r="B49" s="285" t="s">
        <v>464</v>
      </c>
      <c r="C49" s="286">
        <v>1219020188</v>
      </c>
      <c r="D49" s="286">
        <v>0</v>
      </c>
      <c r="E49" s="286">
        <v>1219020188</v>
      </c>
    </row>
    <row r="50" spans="1:5" x14ac:dyDescent="0.25">
      <c r="A50" s="284" t="s">
        <v>465</v>
      </c>
      <c r="B50" s="285" t="s">
        <v>466</v>
      </c>
      <c r="C50" s="286">
        <v>140816293</v>
      </c>
      <c r="D50" s="286">
        <v>0</v>
      </c>
      <c r="E50" s="286">
        <v>140816293</v>
      </c>
    </row>
    <row r="51" spans="1:5" ht="25.5" x14ac:dyDescent="0.25">
      <c r="A51" s="284" t="s">
        <v>467</v>
      </c>
      <c r="B51" s="285" t="s">
        <v>468</v>
      </c>
      <c r="C51" s="286">
        <v>180185316</v>
      </c>
      <c r="D51" s="286">
        <v>0</v>
      </c>
      <c r="E51" s="286">
        <v>180185316</v>
      </c>
    </row>
    <row r="52" spans="1:5" x14ac:dyDescent="0.25">
      <c r="A52" s="284" t="s">
        <v>469</v>
      </c>
      <c r="B52" s="285" t="s">
        <v>470</v>
      </c>
      <c r="C52" s="286">
        <v>300648699</v>
      </c>
      <c r="D52" s="286">
        <v>0</v>
      </c>
      <c r="E52" s="286">
        <v>233785371</v>
      </c>
    </row>
    <row r="53" spans="1:5" x14ac:dyDescent="0.25">
      <c r="A53" s="284" t="s">
        <v>471</v>
      </c>
      <c r="B53" s="285" t="s">
        <v>472</v>
      </c>
      <c r="C53" s="286">
        <v>-66863328</v>
      </c>
      <c r="D53" s="286">
        <v>0</v>
      </c>
      <c r="E53" s="286">
        <v>308849959</v>
      </c>
    </row>
    <row r="54" spans="1:5" x14ac:dyDescent="0.25">
      <c r="A54" s="287" t="s">
        <v>473</v>
      </c>
      <c r="B54" s="288" t="s">
        <v>474</v>
      </c>
      <c r="C54" s="289">
        <v>1773807168</v>
      </c>
      <c r="D54" s="289">
        <v>0</v>
      </c>
      <c r="E54" s="289">
        <v>2082657127</v>
      </c>
    </row>
    <row r="55" spans="1:5" ht="38.25" x14ac:dyDescent="0.25">
      <c r="A55" s="284" t="s">
        <v>475</v>
      </c>
      <c r="B55" s="285" t="s">
        <v>476</v>
      </c>
      <c r="C55" s="286">
        <v>6371126</v>
      </c>
      <c r="D55" s="286">
        <v>0</v>
      </c>
      <c r="E55" s="286">
        <v>6444521</v>
      </c>
    </row>
    <row r="56" spans="1:5" ht="38.25" x14ac:dyDescent="0.25">
      <c r="A56" s="284" t="s">
        <v>477</v>
      </c>
      <c r="B56" s="285" t="s">
        <v>478</v>
      </c>
      <c r="C56" s="286">
        <v>6371126</v>
      </c>
      <c r="D56" s="286">
        <v>0</v>
      </c>
      <c r="E56" s="286">
        <v>6444521</v>
      </c>
    </row>
    <row r="57" spans="1:5" ht="25.5" x14ac:dyDescent="0.25">
      <c r="A57" s="287" t="s">
        <v>479</v>
      </c>
      <c r="B57" s="288" t="s">
        <v>480</v>
      </c>
      <c r="C57" s="289">
        <v>6371126</v>
      </c>
      <c r="D57" s="289">
        <v>0</v>
      </c>
      <c r="E57" s="289">
        <v>6444521</v>
      </c>
    </row>
    <row r="58" spans="1:5" x14ac:dyDescent="0.25">
      <c r="A58" s="284" t="s">
        <v>481</v>
      </c>
      <c r="B58" s="285" t="s">
        <v>482</v>
      </c>
      <c r="C58" s="286">
        <v>5669697</v>
      </c>
      <c r="D58" s="286">
        <v>0</v>
      </c>
      <c r="E58" s="286">
        <v>9679573</v>
      </c>
    </row>
    <row r="59" spans="1:5" ht="25.5" x14ac:dyDescent="0.25">
      <c r="A59" s="284" t="s">
        <v>483</v>
      </c>
      <c r="B59" s="285" t="s">
        <v>484</v>
      </c>
      <c r="C59" s="286">
        <v>91249</v>
      </c>
      <c r="D59" s="286">
        <v>0</v>
      </c>
      <c r="E59" s="286">
        <v>0</v>
      </c>
    </row>
    <row r="60" spans="1:5" ht="25.5" x14ac:dyDescent="0.25">
      <c r="A60" s="287" t="s">
        <v>485</v>
      </c>
      <c r="B60" s="288" t="s">
        <v>486</v>
      </c>
      <c r="C60" s="289">
        <v>5760946</v>
      </c>
      <c r="D60" s="289">
        <v>0</v>
      </c>
      <c r="E60" s="289">
        <v>9679573</v>
      </c>
    </row>
    <row r="61" spans="1:5" x14ac:dyDescent="0.25">
      <c r="A61" s="287" t="s">
        <v>487</v>
      </c>
      <c r="B61" s="288" t="s">
        <v>488</v>
      </c>
      <c r="C61" s="289">
        <v>12132072</v>
      </c>
      <c r="D61" s="289">
        <v>0</v>
      </c>
      <c r="E61" s="289">
        <v>16124094</v>
      </c>
    </row>
    <row r="62" spans="1:5" ht="25.5" x14ac:dyDescent="0.25">
      <c r="A62" s="284" t="s">
        <v>489</v>
      </c>
      <c r="B62" s="285" t="s">
        <v>490</v>
      </c>
      <c r="C62" s="286">
        <v>138436536</v>
      </c>
      <c r="D62" s="286">
        <v>0</v>
      </c>
      <c r="E62" s="286">
        <v>163094807</v>
      </c>
    </row>
    <row r="63" spans="1:5" ht="25.5" x14ac:dyDescent="0.25">
      <c r="A63" s="284" t="s">
        <v>491</v>
      </c>
      <c r="B63" s="285" t="s">
        <v>492</v>
      </c>
      <c r="C63" s="286">
        <v>2738699</v>
      </c>
      <c r="D63" s="286">
        <v>0</v>
      </c>
      <c r="E63" s="286">
        <v>2684586</v>
      </c>
    </row>
    <row r="64" spans="1:5" x14ac:dyDescent="0.25">
      <c r="A64" s="284" t="s">
        <v>493</v>
      </c>
      <c r="B64" s="285" t="s">
        <v>494</v>
      </c>
      <c r="C64" s="286">
        <v>113188486</v>
      </c>
      <c r="D64" s="286">
        <v>0</v>
      </c>
      <c r="E64" s="286">
        <v>93734105</v>
      </c>
    </row>
    <row r="65" spans="1:5" ht="25.5" x14ac:dyDescent="0.25">
      <c r="A65" s="287" t="s">
        <v>495</v>
      </c>
      <c r="B65" s="288" t="s">
        <v>496</v>
      </c>
      <c r="C65" s="289">
        <v>254363721</v>
      </c>
      <c r="D65" s="289">
        <v>0</v>
      </c>
      <c r="E65" s="289">
        <v>259513498</v>
      </c>
    </row>
    <row r="66" spans="1:5" x14ac:dyDescent="0.25">
      <c r="A66" s="287" t="s">
        <v>497</v>
      </c>
      <c r="B66" s="288" t="s">
        <v>498</v>
      </c>
      <c r="C66" s="289">
        <v>2040302961</v>
      </c>
      <c r="D66" s="289">
        <v>0</v>
      </c>
      <c r="E66" s="289">
        <v>2358294719</v>
      </c>
    </row>
    <row r="68" spans="1:5" x14ac:dyDescent="0.25">
      <c r="C68" s="294"/>
    </row>
  </sheetData>
  <mergeCells count="4">
    <mergeCell ref="A1:E1"/>
    <mergeCell ref="A7:E7"/>
    <mergeCell ref="A3:E3"/>
    <mergeCell ref="A4:E4"/>
  </mergeCells>
  <printOptions horizontalCentered="1"/>
  <pageMargins left="0" right="0" top="0.35433070866141736" bottom="0.35433070866141736" header="0.31496062992125984" footer="0.31496062992125984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6"/>
  <sheetViews>
    <sheetView workbookViewId="0">
      <selection sqref="A1:D1"/>
    </sheetView>
  </sheetViews>
  <sheetFormatPr defaultRowHeight="15" x14ac:dyDescent="0.25"/>
  <cols>
    <col min="1" max="1" width="52.28515625" style="20" bestFit="1" customWidth="1"/>
    <col min="2" max="2" width="16.7109375" style="20" customWidth="1"/>
    <col min="3" max="3" width="11.5703125" style="20" bestFit="1" customWidth="1"/>
    <col min="4" max="4" width="17.5703125" style="20" customWidth="1"/>
    <col min="5" max="256" width="9.140625" style="20"/>
    <col min="257" max="257" width="55.140625" style="20" customWidth="1"/>
    <col min="258" max="258" width="16.7109375" style="20" customWidth="1"/>
    <col min="259" max="259" width="16.85546875" style="20" customWidth="1"/>
    <col min="260" max="260" width="17.5703125" style="20" customWidth="1"/>
    <col min="261" max="512" width="9.140625" style="20"/>
    <col min="513" max="513" width="55.140625" style="20" customWidth="1"/>
    <col min="514" max="514" width="16.7109375" style="20" customWidth="1"/>
    <col min="515" max="515" width="16.85546875" style="20" customWidth="1"/>
    <col min="516" max="516" width="17.5703125" style="20" customWidth="1"/>
    <col min="517" max="768" width="9.140625" style="20"/>
    <col min="769" max="769" width="55.140625" style="20" customWidth="1"/>
    <col min="770" max="770" width="16.7109375" style="20" customWidth="1"/>
    <col min="771" max="771" width="16.85546875" style="20" customWidth="1"/>
    <col min="772" max="772" width="17.5703125" style="20" customWidth="1"/>
    <col min="773" max="1024" width="9.140625" style="20"/>
    <col min="1025" max="1025" width="55.140625" style="20" customWidth="1"/>
    <col min="1026" max="1026" width="16.7109375" style="20" customWidth="1"/>
    <col min="1027" max="1027" width="16.85546875" style="20" customWidth="1"/>
    <col min="1028" max="1028" width="17.5703125" style="20" customWidth="1"/>
    <col min="1029" max="1280" width="9.140625" style="20"/>
    <col min="1281" max="1281" width="55.140625" style="20" customWidth="1"/>
    <col min="1282" max="1282" width="16.7109375" style="20" customWidth="1"/>
    <col min="1283" max="1283" width="16.85546875" style="20" customWidth="1"/>
    <col min="1284" max="1284" width="17.5703125" style="20" customWidth="1"/>
    <col min="1285" max="1536" width="9.140625" style="20"/>
    <col min="1537" max="1537" width="55.140625" style="20" customWidth="1"/>
    <col min="1538" max="1538" width="16.7109375" style="20" customWidth="1"/>
    <col min="1539" max="1539" width="16.85546875" style="20" customWidth="1"/>
    <col min="1540" max="1540" width="17.5703125" style="20" customWidth="1"/>
    <col min="1541" max="1792" width="9.140625" style="20"/>
    <col min="1793" max="1793" width="55.140625" style="20" customWidth="1"/>
    <col min="1794" max="1794" width="16.7109375" style="20" customWidth="1"/>
    <col min="1795" max="1795" width="16.85546875" style="20" customWidth="1"/>
    <col min="1796" max="1796" width="17.5703125" style="20" customWidth="1"/>
    <col min="1797" max="2048" width="9.140625" style="20"/>
    <col min="2049" max="2049" width="55.140625" style="20" customWidth="1"/>
    <col min="2050" max="2050" width="16.7109375" style="20" customWidth="1"/>
    <col min="2051" max="2051" width="16.85546875" style="20" customWidth="1"/>
    <col min="2052" max="2052" width="17.5703125" style="20" customWidth="1"/>
    <col min="2053" max="2304" width="9.140625" style="20"/>
    <col min="2305" max="2305" width="55.140625" style="20" customWidth="1"/>
    <col min="2306" max="2306" width="16.7109375" style="20" customWidth="1"/>
    <col min="2307" max="2307" width="16.85546875" style="20" customWidth="1"/>
    <col min="2308" max="2308" width="17.5703125" style="20" customWidth="1"/>
    <col min="2309" max="2560" width="9.140625" style="20"/>
    <col min="2561" max="2561" width="55.140625" style="20" customWidth="1"/>
    <col min="2562" max="2562" width="16.7109375" style="20" customWidth="1"/>
    <col min="2563" max="2563" width="16.85546875" style="20" customWidth="1"/>
    <col min="2564" max="2564" width="17.5703125" style="20" customWidth="1"/>
    <col min="2565" max="2816" width="9.140625" style="20"/>
    <col min="2817" max="2817" width="55.140625" style="20" customWidth="1"/>
    <col min="2818" max="2818" width="16.7109375" style="20" customWidth="1"/>
    <col min="2819" max="2819" width="16.85546875" style="20" customWidth="1"/>
    <col min="2820" max="2820" width="17.5703125" style="20" customWidth="1"/>
    <col min="2821" max="3072" width="9.140625" style="20"/>
    <col min="3073" max="3073" width="55.140625" style="20" customWidth="1"/>
    <col min="3074" max="3074" width="16.7109375" style="20" customWidth="1"/>
    <col min="3075" max="3075" width="16.85546875" style="20" customWidth="1"/>
    <col min="3076" max="3076" width="17.5703125" style="20" customWidth="1"/>
    <col min="3077" max="3328" width="9.140625" style="20"/>
    <col min="3329" max="3329" width="55.140625" style="20" customWidth="1"/>
    <col min="3330" max="3330" width="16.7109375" style="20" customWidth="1"/>
    <col min="3331" max="3331" width="16.85546875" style="20" customWidth="1"/>
    <col min="3332" max="3332" width="17.5703125" style="20" customWidth="1"/>
    <col min="3333" max="3584" width="9.140625" style="20"/>
    <col min="3585" max="3585" width="55.140625" style="20" customWidth="1"/>
    <col min="3586" max="3586" width="16.7109375" style="20" customWidth="1"/>
    <col min="3587" max="3587" width="16.85546875" style="20" customWidth="1"/>
    <col min="3588" max="3588" width="17.5703125" style="20" customWidth="1"/>
    <col min="3589" max="3840" width="9.140625" style="20"/>
    <col min="3841" max="3841" width="55.140625" style="20" customWidth="1"/>
    <col min="3842" max="3842" width="16.7109375" style="20" customWidth="1"/>
    <col min="3843" max="3843" width="16.85546875" style="20" customWidth="1"/>
    <col min="3844" max="3844" width="17.5703125" style="20" customWidth="1"/>
    <col min="3845" max="4096" width="9.140625" style="20"/>
    <col min="4097" max="4097" width="55.140625" style="20" customWidth="1"/>
    <col min="4098" max="4098" width="16.7109375" style="20" customWidth="1"/>
    <col min="4099" max="4099" width="16.85546875" style="20" customWidth="1"/>
    <col min="4100" max="4100" width="17.5703125" style="20" customWidth="1"/>
    <col min="4101" max="4352" width="9.140625" style="20"/>
    <col min="4353" max="4353" width="55.140625" style="20" customWidth="1"/>
    <col min="4354" max="4354" width="16.7109375" style="20" customWidth="1"/>
    <col min="4355" max="4355" width="16.85546875" style="20" customWidth="1"/>
    <col min="4356" max="4356" width="17.5703125" style="20" customWidth="1"/>
    <col min="4357" max="4608" width="9.140625" style="20"/>
    <col min="4609" max="4609" width="55.140625" style="20" customWidth="1"/>
    <col min="4610" max="4610" width="16.7109375" style="20" customWidth="1"/>
    <col min="4611" max="4611" width="16.85546875" style="20" customWidth="1"/>
    <col min="4612" max="4612" width="17.5703125" style="20" customWidth="1"/>
    <col min="4613" max="4864" width="9.140625" style="20"/>
    <col min="4865" max="4865" width="55.140625" style="20" customWidth="1"/>
    <col min="4866" max="4866" width="16.7109375" style="20" customWidth="1"/>
    <col min="4867" max="4867" width="16.85546875" style="20" customWidth="1"/>
    <col min="4868" max="4868" width="17.5703125" style="20" customWidth="1"/>
    <col min="4869" max="5120" width="9.140625" style="20"/>
    <col min="5121" max="5121" width="55.140625" style="20" customWidth="1"/>
    <col min="5122" max="5122" width="16.7109375" style="20" customWidth="1"/>
    <col min="5123" max="5123" width="16.85546875" style="20" customWidth="1"/>
    <col min="5124" max="5124" width="17.5703125" style="20" customWidth="1"/>
    <col min="5125" max="5376" width="9.140625" style="20"/>
    <col min="5377" max="5377" width="55.140625" style="20" customWidth="1"/>
    <col min="5378" max="5378" width="16.7109375" style="20" customWidth="1"/>
    <col min="5379" max="5379" width="16.85546875" style="20" customWidth="1"/>
    <col min="5380" max="5380" width="17.5703125" style="20" customWidth="1"/>
    <col min="5381" max="5632" width="9.140625" style="20"/>
    <col min="5633" max="5633" width="55.140625" style="20" customWidth="1"/>
    <col min="5634" max="5634" width="16.7109375" style="20" customWidth="1"/>
    <col min="5635" max="5635" width="16.85546875" style="20" customWidth="1"/>
    <col min="5636" max="5636" width="17.5703125" style="20" customWidth="1"/>
    <col min="5637" max="5888" width="9.140625" style="20"/>
    <col min="5889" max="5889" width="55.140625" style="20" customWidth="1"/>
    <col min="5890" max="5890" width="16.7109375" style="20" customWidth="1"/>
    <col min="5891" max="5891" width="16.85546875" style="20" customWidth="1"/>
    <col min="5892" max="5892" width="17.5703125" style="20" customWidth="1"/>
    <col min="5893" max="6144" width="9.140625" style="20"/>
    <col min="6145" max="6145" width="55.140625" style="20" customWidth="1"/>
    <col min="6146" max="6146" width="16.7109375" style="20" customWidth="1"/>
    <col min="6147" max="6147" width="16.85546875" style="20" customWidth="1"/>
    <col min="6148" max="6148" width="17.5703125" style="20" customWidth="1"/>
    <col min="6149" max="6400" width="9.140625" style="20"/>
    <col min="6401" max="6401" width="55.140625" style="20" customWidth="1"/>
    <col min="6402" max="6402" width="16.7109375" style="20" customWidth="1"/>
    <col min="6403" max="6403" width="16.85546875" style="20" customWidth="1"/>
    <col min="6404" max="6404" width="17.5703125" style="20" customWidth="1"/>
    <col min="6405" max="6656" width="9.140625" style="20"/>
    <col min="6657" max="6657" width="55.140625" style="20" customWidth="1"/>
    <col min="6658" max="6658" width="16.7109375" style="20" customWidth="1"/>
    <col min="6659" max="6659" width="16.85546875" style="20" customWidth="1"/>
    <col min="6660" max="6660" width="17.5703125" style="20" customWidth="1"/>
    <col min="6661" max="6912" width="9.140625" style="20"/>
    <col min="6913" max="6913" width="55.140625" style="20" customWidth="1"/>
    <col min="6914" max="6914" width="16.7109375" style="20" customWidth="1"/>
    <col min="6915" max="6915" width="16.85546875" style="20" customWidth="1"/>
    <col min="6916" max="6916" width="17.5703125" style="20" customWidth="1"/>
    <col min="6917" max="7168" width="9.140625" style="20"/>
    <col min="7169" max="7169" width="55.140625" style="20" customWidth="1"/>
    <col min="7170" max="7170" width="16.7109375" style="20" customWidth="1"/>
    <col min="7171" max="7171" width="16.85546875" style="20" customWidth="1"/>
    <col min="7172" max="7172" width="17.5703125" style="20" customWidth="1"/>
    <col min="7173" max="7424" width="9.140625" style="20"/>
    <col min="7425" max="7425" width="55.140625" style="20" customWidth="1"/>
    <col min="7426" max="7426" width="16.7109375" style="20" customWidth="1"/>
    <col min="7427" max="7427" width="16.85546875" style="20" customWidth="1"/>
    <col min="7428" max="7428" width="17.5703125" style="20" customWidth="1"/>
    <col min="7429" max="7680" width="9.140625" style="20"/>
    <col min="7681" max="7681" width="55.140625" style="20" customWidth="1"/>
    <col min="7682" max="7682" width="16.7109375" style="20" customWidth="1"/>
    <col min="7683" max="7683" width="16.85546875" style="20" customWidth="1"/>
    <col min="7684" max="7684" width="17.5703125" style="20" customWidth="1"/>
    <col min="7685" max="7936" width="9.140625" style="20"/>
    <col min="7937" max="7937" width="55.140625" style="20" customWidth="1"/>
    <col min="7938" max="7938" width="16.7109375" style="20" customWidth="1"/>
    <col min="7939" max="7939" width="16.85546875" style="20" customWidth="1"/>
    <col min="7940" max="7940" width="17.5703125" style="20" customWidth="1"/>
    <col min="7941" max="8192" width="9.140625" style="20"/>
    <col min="8193" max="8193" width="55.140625" style="20" customWidth="1"/>
    <col min="8194" max="8194" width="16.7109375" style="20" customWidth="1"/>
    <col min="8195" max="8195" width="16.85546875" style="20" customWidth="1"/>
    <col min="8196" max="8196" width="17.5703125" style="20" customWidth="1"/>
    <col min="8197" max="8448" width="9.140625" style="20"/>
    <col min="8449" max="8449" width="55.140625" style="20" customWidth="1"/>
    <col min="8450" max="8450" width="16.7109375" style="20" customWidth="1"/>
    <col min="8451" max="8451" width="16.85546875" style="20" customWidth="1"/>
    <col min="8452" max="8452" width="17.5703125" style="20" customWidth="1"/>
    <col min="8453" max="8704" width="9.140625" style="20"/>
    <col min="8705" max="8705" width="55.140625" style="20" customWidth="1"/>
    <col min="8706" max="8706" width="16.7109375" style="20" customWidth="1"/>
    <col min="8707" max="8707" width="16.85546875" style="20" customWidth="1"/>
    <col min="8708" max="8708" width="17.5703125" style="20" customWidth="1"/>
    <col min="8709" max="8960" width="9.140625" style="20"/>
    <col min="8961" max="8961" width="55.140625" style="20" customWidth="1"/>
    <col min="8962" max="8962" width="16.7109375" style="20" customWidth="1"/>
    <col min="8963" max="8963" width="16.85546875" style="20" customWidth="1"/>
    <col min="8964" max="8964" width="17.5703125" style="20" customWidth="1"/>
    <col min="8965" max="9216" width="9.140625" style="20"/>
    <col min="9217" max="9217" width="55.140625" style="20" customWidth="1"/>
    <col min="9218" max="9218" width="16.7109375" style="20" customWidth="1"/>
    <col min="9219" max="9219" width="16.85546875" style="20" customWidth="1"/>
    <col min="9220" max="9220" width="17.5703125" style="20" customWidth="1"/>
    <col min="9221" max="9472" width="9.140625" style="20"/>
    <col min="9473" max="9473" width="55.140625" style="20" customWidth="1"/>
    <col min="9474" max="9474" width="16.7109375" style="20" customWidth="1"/>
    <col min="9475" max="9475" width="16.85546875" style="20" customWidth="1"/>
    <col min="9476" max="9476" width="17.5703125" style="20" customWidth="1"/>
    <col min="9477" max="9728" width="9.140625" style="20"/>
    <col min="9729" max="9729" width="55.140625" style="20" customWidth="1"/>
    <col min="9730" max="9730" width="16.7109375" style="20" customWidth="1"/>
    <col min="9731" max="9731" width="16.85546875" style="20" customWidth="1"/>
    <col min="9732" max="9732" width="17.5703125" style="20" customWidth="1"/>
    <col min="9733" max="9984" width="9.140625" style="20"/>
    <col min="9985" max="9985" width="55.140625" style="20" customWidth="1"/>
    <col min="9986" max="9986" width="16.7109375" style="20" customWidth="1"/>
    <col min="9987" max="9987" width="16.85546875" style="20" customWidth="1"/>
    <col min="9988" max="9988" width="17.5703125" style="20" customWidth="1"/>
    <col min="9989" max="10240" width="9.140625" style="20"/>
    <col min="10241" max="10241" width="55.140625" style="20" customWidth="1"/>
    <col min="10242" max="10242" width="16.7109375" style="20" customWidth="1"/>
    <col min="10243" max="10243" width="16.85546875" style="20" customWidth="1"/>
    <col min="10244" max="10244" width="17.5703125" style="20" customWidth="1"/>
    <col min="10245" max="10496" width="9.140625" style="20"/>
    <col min="10497" max="10497" width="55.140625" style="20" customWidth="1"/>
    <col min="10498" max="10498" width="16.7109375" style="20" customWidth="1"/>
    <col min="10499" max="10499" width="16.85546875" style="20" customWidth="1"/>
    <col min="10500" max="10500" width="17.5703125" style="20" customWidth="1"/>
    <col min="10501" max="10752" width="9.140625" style="20"/>
    <col min="10753" max="10753" width="55.140625" style="20" customWidth="1"/>
    <col min="10754" max="10754" width="16.7109375" style="20" customWidth="1"/>
    <col min="10755" max="10755" width="16.85546875" style="20" customWidth="1"/>
    <col min="10756" max="10756" width="17.5703125" style="20" customWidth="1"/>
    <col min="10757" max="11008" width="9.140625" style="20"/>
    <col min="11009" max="11009" width="55.140625" style="20" customWidth="1"/>
    <col min="11010" max="11010" width="16.7109375" style="20" customWidth="1"/>
    <col min="11011" max="11011" width="16.85546875" style="20" customWidth="1"/>
    <col min="11012" max="11012" width="17.5703125" style="20" customWidth="1"/>
    <col min="11013" max="11264" width="9.140625" style="20"/>
    <col min="11265" max="11265" width="55.140625" style="20" customWidth="1"/>
    <col min="11266" max="11266" width="16.7109375" style="20" customWidth="1"/>
    <col min="11267" max="11267" width="16.85546875" style="20" customWidth="1"/>
    <col min="11268" max="11268" width="17.5703125" style="20" customWidth="1"/>
    <col min="11269" max="11520" width="9.140625" style="20"/>
    <col min="11521" max="11521" width="55.140625" style="20" customWidth="1"/>
    <col min="11522" max="11522" width="16.7109375" style="20" customWidth="1"/>
    <col min="11523" max="11523" width="16.85546875" style="20" customWidth="1"/>
    <col min="11524" max="11524" width="17.5703125" style="20" customWidth="1"/>
    <col min="11525" max="11776" width="9.140625" style="20"/>
    <col min="11777" max="11777" width="55.140625" style="20" customWidth="1"/>
    <col min="11778" max="11778" width="16.7109375" style="20" customWidth="1"/>
    <col min="11779" max="11779" width="16.85546875" style="20" customWidth="1"/>
    <col min="11780" max="11780" width="17.5703125" style="20" customWidth="1"/>
    <col min="11781" max="12032" width="9.140625" style="20"/>
    <col min="12033" max="12033" width="55.140625" style="20" customWidth="1"/>
    <col min="12034" max="12034" width="16.7109375" style="20" customWidth="1"/>
    <col min="12035" max="12035" width="16.85546875" style="20" customWidth="1"/>
    <col min="12036" max="12036" width="17.5703125" style="20" customWidth="1"/>
    <col min="12037" max="12288" width="9.140625" style="20"/>
    <col min="12289" max="12289" width="55.140625" style="20" customWidth="1"/>
    <col min="12290" max="12290" width="16.7109375" style="20" customWidth="1"/>
    <col min="12291" max="12291" width="16.85546875" style="20" customWidth="1"/>
    <col min="12292" max="12292" width="17.5703125" style="20" customWidth="1"/>
    <col min="12293" max="12544" width="9.140625" style="20"/>
    <col min="12545" max="12545" width="55.140625" style="20" customWidth="1"/>
    <col min="12546" max="12546" width="16.7109375" style="20" customWidth="1"/>
    <col min="12547" max="12547" width="16.85546875" style="20" customWidth="1"/>
    <col min="12548" max="12548" width="17.5703125" style="20" customWidth="1"/>
    <col min="12549" max="12800" width="9.140625" style="20"/>
    <col min="12801" max="12801" width="55.140625" style="20" customWidth="1"/>
    <col min="12802" max="12802" width="16.7109375" style="20" customWidth="1"/>
    <col min="12803" max="12803" width="16.85546875" style="20" customWidth="1"/>
    <col min="12804" max="12804" width="17.5703125" style="20" customWidth="1"/>
    <col min="12805" max="13056" width="9.140625" style="20"/>
    <col min="13057" max="13057" width="55.140625" style="20" customWidth="1"/>
    <col min="13058" max="13058" width="16.7109375" style="20" customWidth="1"/>
    <col min="13059" max="13059" width="16.85546875" style="20" customWidth="1"/>
    <col min="13060" max="13060" width="17.5703125" style="20" customWidth="1"/>
    <col min="13061" max="13312" width="9.140625" style="20"/>
    <col min="13313" max="13313" width="55.140625" style="20" customWidth="1"/>
    <col min="13314" max="13314" width="16.7109375" style="20" customWidth="1"/>
    <col min="13315" max="13315" width="16.85546875" style="20" customWidth="1"/>
    <col min="13316" max="13316" width="17.5703125" style="20" customWidth="1"/>
    <col min="13317" max="13568" width="9.140625" style="20"/>
    <col min="13569" max="13569" width="55.140625" style="20" customWidth="1"/>
    <col min="13570" max="13570" width="16.7109375" style="20" customWidth="1"/>
    <col min="13571" max="13571" width="16.85546875" style="20" customWidth="1"/>
    <col min="13572" max="13572" width="17.5703125" style="20" customWidth="1"/>
    <col min="13573" max="13824" width="9.140625" style="20"/>
    <col min="13825" max="13825" width="55.140625" style="20" customWidth="1"/>
    <col min="13826" max="13826" width="16.7109375" style="20" customWidth="1"/>
    <col min="13827" max="13827" width="16.85546875" style="20" customWidth="1"/>
    <col min="13828" max="13828" width="17.5703125" style="20" customWidth="1"/>
    <col min="13829" max="14080" width="9.140625" style="20"/>
    <col min="14081" max="14081" width="55.140625" style="20" customWidth="1"/>
    <col min="14082" max="14082" width="16.7109375" style="20" customWidth="1"/>
    <col min="14083" max="14083" width="16.85546875" style="20" customWidth="1"/>
    <col min="14084" max="14084" width="17.5703125" style="20" customWidth="1"/>
    <col min="14085" max="14336" width="9.140625" style="20"/>
    <col min="14337" max="14337" width="55.140625" style="20" customWidth="1"/>
    <col min="14338" max="14338" width="16.7109375" style="20" customWidth="1"/>
    <col min="14339" max="14339" width="16.85546875" style="20" customWidth="1"/>
    <col min="14340" max="14340" width="17.5703125" style="20" customWidth="1"/>
    <col min="14341" max="14592" width="9.140625" style="20"/>
    <col min="14593" max="14593" width="55.140625" style="20" customWidth="1"/>
    <col min="14594" max="14594" width="16.7109375" style="20" customWidth="1"/>
    <col min="14595" max="14595" width="16.85546875" style="20" customWidth="1"/>
    <col min="14596" max="14596" width="17.5703125" style="20" customWidth="1"/>
    <col min="14597" max="14848" width="9.140625" style="20"/>
    <col min="14849" max="14849" width="55.140625" style="20" customWidth="1"/>
    <col min="14850" max="14850" width="16.7109375" style="20" customWidth="1"/>
    <col min="14851" max="14851" width="16.85546875" style="20" customWidth="1"/>
    <col min="14852" max="14852" width="17.5703125" style="20" customWidth="1"/>
    <col min="14853" max="15104" width="9.140625" style="20"/>
    <col min="15105" max="15105" width="55.140625" style="20" customWidth="1"/>
    <col min="15106" max="15106" width="16.7109375" style="20" customWidth="1"/>
    <col min="15107" max="15107" width="16.85546875" style="20" customWidth="1"/>
    <col min="15108" max="15108" width="17.5703125" style="20" customWidth="1"/>
    <col min="15109" max="15360" width="9.140625" style="20"/>
    <col min="15361" max="15361" width="55.140625" style="20" customWidth="1"/>
    <col min="15362" max="15362" width="16.7109375" style="20" customWidth="1"/>
    <col min="15363" max="15363" width="16.85546875" style="20" customWidth="1"/>
    <col min="15364" max="15364" width="17.5703125" style="20" customWidth="1"/>
    <col min="15365" max="15616" width="9.140625" style="20"/>
    <col min="15617" max="15617" width="55.140625" style="20" customWidth="1"/>
    <col min="15618" max="15618" width="16.7109375" style="20" customWidth="1"/>
    <col min="15619" max="15619" width="16.85546875" style="20" customWidth="1"/>
    <col min="15620" max="15620" width="17.5703125" style="20" customWidth="1"/>
    <col min="15621" max="15872" width="9.140625" style="20"/>
    <col min="15873" max="15873" width="55.140625" style="20" customWidth="1"/>
    <col min="15874" max="15874" width="16.7109375" style="20" customWidth="1"/>
    <col min="15875" max="15875" width="16.85546875" style="20" customWidth="1"/>
    <col min="15876" max="15876" width="17.5703125" style="20" customWidth="1"/>
    <col min="15877" max="16128" width="9.140625" style="20"/>
    <col min="16129" max="16129" width="55.140625" style="20" customWidth="1"/>
    <col min="16130" max="16130" width="16.7109375" style="20" customWidth="1"/>
    <col min="16131" max="16131" width="16.85546875" style="20" customWidth="1"/>
    <col min="16132" max="16132" width="17.5703125" style="20" customWidth="1"/>
    <col min="16133" max="16384" width="9.140625" style="20"/>
  </cols>
  <sheetData>
    <row r="1" spans="1:8" x14ac:dyDescent="0.25">
      <c r="A1" s="394" t="s">
        <v>679</v>
      </c>
      <c r="B1" s="359"/>
      <c r="C1" s="359"/>
      <c r="D1" s="359"/>
      <c r="E1" s="340"/>
      <c r="F1" s="340"/>
      <c r="G1" s="340"/>
      <c r="H1" s="340"/>
    </row>
    <row r="4" spans="1:8" hidden="1" x14ac:dyDescent="0.25">
      <c r="A4" s="427" t="s">
        <v>641</v>
      </c>
      <c r="B4" s="427"/>
      <c r="C4" s="427"/>
      <c r="D4" s="427"/>
    </row>
    <row r="5" spans="1:8" x14ac:dyDescent="0.25">
      <c r="A5" s="26"/>
      <c r="B5" s="26"/>
      <c r="C5" s="26"/>
      <c r="D5" s="26"/>
    </row>
    <row r="6" spans="1:8" ht="15.75" x14ac:dyDescent="0.3">
      <c r="A6" s="409" t="s">
        <v>678</v>
      </c>
      <c r="B6" s="410"/>
      <c r="C6" s="410"/>
      <c r="D6" s="410"/>
    </row>
    <row r="7" spans="1:8" ht="15.75" x14ac:dyDescent="0.3">
      <c r="A7" s="409" t="s">
        <v>642</v>
      </c>
      <c r="B7" s="410"/>
      <c r="C7" s="410"/>
      <c r="D7" s="410"/>
    </row>
    <row r="8" spans="1:8" ht="19.5" x14ac:dyDescent="0.35">
      <c r="A8" s="411"/>
      <c r="B8" s="411"/>
      <c r="C8" s="411"/>
      <c r="D8" s="411"/>
    </row>
    <row r="9" spans="1:8" ht="15.75" thickBot="1" x14ac:dyDescent="0.3">
      <c r="D9" s="290" t="s">
        <v>643</v>
      </c>
    </row>
    <row r="10" spans="1:8" ht="15.75" thickBot="1" x14ac:dyDescent="0.3">
      <c r="A10" s="295"/>
      <c r="B10" s="296" t="s">
        <v>389</v>
      </c>
      <c r="C10" s="296" t="s">
        <v>644</v>
      </c>
      <c r="D10" s="296" t="s">
        <v>645</v>
      </c>
    </row>
    <row r="11" spans="1:8" x14ac:dyDescent="0.25">
      <c r="A11" s="297" t="s">
        <v>646</v>
      </c>
      <c r="B11" s="298">
        <v>8875000</v>
      </c>
      <c r="C11" s="298"/>
      <c r="D11" s="298">
        <v>8875000</v>
      </c>
    </row>
    <row r="12" spans="1:8" x14ac:dyDescent="0.25">
      <c r="A12" s="299" t="s">
        <v>647</v>
      </c>
      <c r="B12" s="300">
        <v>5875000</v>
      </c>
      <c r="C12" s="300"/>
      <c r="D12" s="300">
        <v>5875000</v>
      </c>
    </row>
    <row r="13" spans="1:8" x14ac:dyDescent="0.25">
      <c r="A13" s="299" t="s">
        <v>648</v>
      </c>
      <c r="B13" s="300">
        <v>3000000</v>
      </c>
      <c r="C13" s="300"/>
      <c r="D13" s="300">
        <v>3000000</v>
      </c>
    </row>
    <row r="14" spans="1:8" x14ac:dyDescent="0.25">
      <c r="A14" s="299" t="s">
        <v>649</v>
      </c>
      <c r="B14" s="300">
        <v>85005000</v>
      </c>
      <c r="C14" s="300"/>
      <c r="D14" s="300">
        <v>85005000</v>
      </c>
    </row>
    <row r="15" spans="1:8" ht="15.75" thickBot="1" x14ac:dyDescent="0.3">
      <c r="A15" s="301" t="s">
        <v>651</v>
      </c>
      <c r="B15" s="302">
        <f>SUM(B14)</f>
        <v>85005000</v>
      </c>
      <c r="C15" s="302"/>
      <c r="D15" s="302">
        <f>SUM(D14)</f>
        <v>85005000</v>
      </c>
    </row>
    <row r="16" spans="1:8" ht="15.75" thickBot="1" x14ac:dyDescent="0.3">
      <c r="A16" s="303" t="s">
        <v>650</v>
      </c>
      <c r="B16" s="304">
        <f>SUM(B11+B15)</f>
        <v>93880000</v>
      </c>
      <c r="C16" s="304">
        <v>0</v>
      </c>
      <c r="D16" s="305">
        <f>SUM(D11+D15)</f>
        <v>93880000</v>
      </c>
    </row>
  </sheetData>
  <mergeCells count="5">
    <mergeCell ref="A1:D1"/>
    <mergeCell ref="A4:D4"/>
    <mergeCell ref="A6:D6"/>
    <mergeCell ref="A7:D7"/>
    <mergeCell ref="A8:D8"/>
  </mergeCells>
  <printOptions horizontalCentered="1"/>
  <pageMargins left="0.11811023622047245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7"/>
  <sheetViews>
    <sheetView workbookViewId="0">
      <selection activeCell="A2" sqref="A2:J2"/>
    </sheetView>
  </sheetViews>
  <sheetFormatPr defaultRowHeight="15" x14ac:dyDescent="0.25"/>
  <cols>
    <col min="1" max="1" width="61.7109375" customWidth="1"/>
    <col min="2" max="2" width="9.140625" customWidth="1"/>
    <col min="3" max="3" width="16.5703125" bestFit="1" customWidth="1"/>
    <col min="4" max="4" width="8" bestFit="1" customWidth="1"/>
    <col min="5" max="5" width="16.5703125" bestFit="1" customWidth="1"/>
    <col min="6" max="6" width="13" customWidth="1"/>
    <col min="7" max="7" width="8" bestFit="1" customWidth="1"/>
    <col min="8" max="8" width="16.140625" customWidth="1"/>
    <col min="9" max="9" width="15" style="20" customWidth="1"/>
    <col min="10" max="10" width="12.5703125" style="21" customWidth="1"/>
  </cols>
  <sheetData>
    <row r="1" spans="1:10" x14ac:dyDescent="0.25">
      <c r="A1" s="376" t="s">
        <v>659</v>
      </c>
      <c r="B1" s="376"/>
      <c r="C1" s="376"/>
      <c r="D1" s="376"/>
      <c r="E1" s="376"/>
      <c r="F1" s="377"/>
      <c r="G1" s="377"/>
      <c r="H1" s="377"/>
      <c r="I1" s="378"/>
      <c r="J1" s="378"/>
    </row>
    <row r="2" spans="1:10" ht="18.75" x14ac:dyDescent="0.3">
      <c r="A2" s="373" t="s">
        <v>667</v>
      </c>
      <c r="B2" s="360"/>
      <c r="C2" s="360"/>
      <c r="D2" s="360"/>
      <c r="E2" s="374"/>
      <c r="F2" s="359"/>
      <c r="G2" s="359"/>
      <c r="H2" s="359"/>
      <c r="I2" s="359"/>
      <c r="J2" s="359"/>
    </row>
    <row r="3" spans="1:10" ht="19.5" x14ac:dyDescent="0.35">
      <c r="A3" s="375" t="s">
        <v>26</v>
      </c>
      <c r="B3" s="360"/>
      <c r="C3" s="360"/>
      <c r="D3" s="360"/>
      <c r="E3" s="374"/>
      <c r="F3" s="359"/>
      <c r="G3" s="359"/>
      <c r="H3" s="359"/>
      <c r="I3" s="359"/>
      <c r="J3" s="359"/>
    </row>
    <row r="4" spans="1:10" ht="19.5" x14ac:dyDescent="0.35">
      <c r="A4" s="23"/>
      <c r="B4" s="24"/>
      <c r="C4" s="24"/>
      <c r="D4" s="24"/>
      <c r="E4" s="25"/>
      <c r="F4" s="22"/>
    </row>
    <row r="5" spans="1:10" ht="19.5" x14ac:dyDescent="0.35">
      <c r="A5" s="23"/>
      <c r="B5" s="24"/>
      <c r="C5" s="24"/>
      <c r="D5" s="24"/>
      <c r="E5" s="25"/>
      <c r="F5" s="22"/>
    </row>
    <row r="6" spans="1:10" ht="19.5" x14ac:dyDescent="0.35">
      <c r="A6" s="23"/>
      <c r="B6" s="24"/>
      <c r="C6" s="24"/>
      <c r="D6" s="24"/>
      <c r="E6" s="25"/>
      <c r="F6" s="22"/>
    </row>
    <row r="7" spans="1:10" x14ac:dyDescent="0.25">
      <c r="A7" s="26" t="s">
        <v>27</v>
      </c>
    </row>
    <row r="8" spans="1:10" x14ac:dyDescent="0.25">
      <c r="A8" s="381" t="s">
        <v>28</v>
      </c>
      <c r="B8" s="383" t="s">
        <v>29</v>
      </c>
      <c r="C8" s="385" t="s">
        <v>30</v>
      </c>
      <c r="D8" s="385"/>
      <c r="E8" s="385"/>
      <c r="F8" s="385" t="s">
        <v>31</v>
      </c>
      <c r="G8" s="386"/>
      <c r="H8" s="386"/>
      <c r="I8" s="379" t="s">
        <v>4</v>
      </c>
      <c r="J8" s="380"/>
    </row>
    <row r="9" spans="1:10" ht="51.75" customHeight="1" x14ac:dyDescent="0.25">
      <c r="A9" s="382"/>
      <c r="B9" s="384"/>
      <c r="C9" s="27" t="s">
        <v>32</v>
      </c>
      <c r="D9" s="27" t="s">
        <v>33</v>
      </c>
      <c r="E9" s="28" t="s">
        <v>34</v>
      </c>
      <c r="F9" s="29" t="s">
        <v>35</v>
      </c>
      <c r="G9" s="28" t="s">
        <v>33</v>
      </c>
      <c r="H9" s="28" t="s">
        <v>36</v>
      </c>
      <c r="I9" s="28" t="s">
        <v>37</v>
      </c>
      <c r="J9" s="30" t="s">
        <v>38</v>
      </c>
    </row>
    <row r="10" spans="1:10" x14ac:dyDescent="0.25">
      <c r="A10" s="31" t="s">
        <v>39</v>
      </c>
      <c r="B10" s="32" t="s">
        <v>40</v>
      </c>
      <c r="C10" s="33">
        <v>55564222</v>
      </c>
      <c r="D10" s="33"/>
      <c r="E10" s="34">
        <v>55564222</v>
      </c>
      <c r="F10" s="35">
        <v>55768140</v>
      </c>
      <c r="G10" s="36"/>
      <c r="H10" s="35">
        <v>55768140</v>
      </c>
      <c r="I10" s="35">
        <v>55768140</v>
      </c>
      <c r="J10" s="37">
        <f>SUM(I10/H10)*100</f>
        <v>100</v>
      </c>
    </row>
    <row r="11" spans="1:10" x14ac:dyDescent="0.25">
      <c r="A11" s="38" t="s">
        <v>41</v>
      </c>
      <c r="B11" s="32" t="s">
        <v>42</v>
      </c>
      <c r="C11" s="33">
        <v>47193470</v>
      </c>
      <c r="D11" s="33"/>
      <c r="E11" s="34">
        <v>47193470</v>
      </c>
      <c r="F11" s="35">
        <v>48789470</v>
      </c>
      <c r="G11" s="36"/>
      <c r="H11" s="35">
        <v>48789470</v>
      </c>
      <c r="I11" s="35">
        <v>48789470</v>
      </c>
      <c r="J11" s="37">
        <f t="shared" ref="J11:J45" si="0">SUM(I11/H11)*100</f>
        <v>100</v>
      </c>
    </row>
    <row r="12" spans="1:10" ht="20.25" customHeight="1" x14ac:dyDescent="0.25">
      <c r="A12" s="38" t="s">
        <v>43</v>
      </c>
      <c r="B12" s="32" t="s">
        <v>44</v>
      </c>
      <c r="C12" s="33">
        <v>53445549</v>
      </c>
      <c r="D12" s="33"/>
      <c r="E12" s="34">
        <v>53445549</v>
      </c>
      <c r="F12" s="35">
        <v>66175154</v>
      </c>
      <c r="G12" s="36"/>
      <c r="H12" s="35">
        <v>66175154</v>
      </c>
      <c r="I12" s="35">
        <v>66175154</v>
      </c>
      <c r="J12" s="37">
        <f t="shared" si="0"/>
        <v>100</v>
      </c>
    </row>
    <row r="13" spans="1:10" x14ac:dyDescent="0.25">
      <c r="A13" s="38" t="s">
        <v>45</v>
      </c>
      <c r="B13" s="32" t="s">
        <v>46</v>
      </c>
      <c r="C13" s="33">
        <v>3074890</v>
      </c>
      <c r="D13" s="33"/>
      <c r="E13" s="34">
        <v>3074890</v>
      </c>
      <c r="F13" s="35">
        <v>3125902</v>
      </c>
      <c r="G13" s="36"/>
      <c r="H13" s="35">
        <v>3125902</v>
      </c>
      <c r="I13" s="35">
        <v>3125902</v>
      </c>
      <c r="J13" s="37">
        <f t="shared" si="0"/>
        <v>100</v>
      </c>
    </row>
    <row r="14" spans="1:10" x14ac:dyDescent="0.25">
      <c r="A14" s="38" t="s">
        <v>47</v>
      </c>
      <c r="B14" s="32" t="s">
        <v>48</v>
      </c>
      <c r="C14" s="33"/>
      <c r="D14" s="33"/>
      <c r="E14" s="34"/>
      <c r="F14" s="35">
        <v>8180156</v>
      </c>
      <c r="G14" s="36"/>
      <c r="H14" s="35">
        <v>8180156</v>
      </c>
      <c r="I14" s="35">
        <v>8180156</v>
      </c>
      <c r="J14" s="37">
        <f t="shared" si="0"/>
        <v>100</v>
      </c>
    </row>
    <row r="15" spans="1:10" x14ac:dyDescent="0.25">
      <c r="A15" s="38" t="s">
        <v>49</v>
      </c>
      <c r="B15" s="32" t="s">
        <v>50</v>
      </c>
      <c r="C15" s="33">
        <v>3712620</v>
      </c>
      <c r="D15" s="33"/>
      <c r="E15" s="34">
        <v>3712620</v>
      </c>
      <c r="F15" s="35">
        <v>3714841</v>
      </c>
      <c r="G15" s="36"/>
      <c r="H15" s="35">
        <v>3714841</v>
      </c>
      <c r="I15" s="35">
        <v>3714841</v>
      </c>
      <c r="J15" s="37">
        <f t="shared" si="0"/>
        <v>100</v>
      </c>
    </row>
    <row r="16" spans="1:10" x14ac:dyDescent="0.25">
      <c r="A16" s="39" t="s">
        <v>51</v>
      </c>
      <c r="B16" s="40" t="s">
        <v>52</v>
      </c>
      <c r="C16" s="41">
        <v>162990751</v>
      </c>
      <c r="D16" s="41"/>
      <c r="E16" s="41">
        <v>162990751</v>
      </c>
      <c r="F16" s="42">
        <f>SUM(F10:F15)</f>
        <v>185753663</v>
      </c>
      <c r="G16" s="36"/>
      <c r="H16" s="42">
        <f>SUM(H10:H15)</f>
        <v>185753663</v>
      </c>
      <c r="I16" s="42">
        <f>SUM(I10:I15)</f>
        <v>185753663</v>
      </c>
      <c r="J16" s="37">
        <f t="shared" si="0"/>
        <v>100</v>
      </c>
    </row>
    <row r="17" spans="1:10" x14ac:dyDescent="0.25">
      <c r="A17" s="38" t="s">
        <v>53</v>
      </c>
      <c r="B17" s="32" t="s">
        <v>54</v>
      </c>
      <c r="C17" s="33">
        <v>13680970</v>
      </c>
      <c r="D17" s="33"/>
      <c r="E17" s="34">
        <v>13680970</v>
      </c>
      <c r="F17" s="35">
        <v>16175787</v>
      </c>
      <c r="G17" s="36"/>
      <c r="H17" s="35">
        <v>16175787</v>
      </c>
      <c r="I17" s="35">
        <v>16596401</v>
      </c>
      <c r="J17" s="37">
        <f t="shared" si="0"/>
        <v>102.60026915537401</v>
      </c>
    </row>
    <row r="18" spans="1:10" x14ac:dyDescent="0.25">
      <c r="A18" s="43" t="s">
        <v>55</v>
      </c>
      <c r="B18" s="44" t="s">
        <v>56</v>
      </c>
      <c r="C18" s="34">
        <v>176671721</v>
      </c>
      <c r="D18" s="34"/>
      <c r="E18" s="34">
        <v>176671721</v>
      </c>
      <c r="F18" s="45">
        <f>SUM(F16:F17)</f>
        <v>201929450</v>
      </c>
      <c r="G18" s="36"/>
      <c r="H18" s="45">
        <f>SUM(H16:H17)</f>
        <v>201929450</v>
      </c>
      <c r="I18" s="45">
        <f>SUM(I16:I17)</f>
        <v>202350064</v>
      </c>
      <c r="J18" s="37">
        <f t="shared" si="0"/>
        <v>100.20829750192455</v>
      </c>
    </row>
    <row r="19" spans="1:10" x14ac:dyDescent="0.25">
      <c r="A19" s="38" t="s">
        <v>57</v>
      </c>
      <c r="B19" s="32" t="s">
        <v>58</v>
      </c>
      <c r="C19" s="46"/>
      <c r="D19" s="46"/>
      <c r="E19" s="46"/>
      <c r="F19" s="35">
        <v>4263996</v>
      </c>
      <c r="G19" s="36"/>
      <c r="H19" s="35">
        <v>4263996</v>
      </c>
      <c r="I19" s="35">
        <v>4263996</v>
      </c>
      <c r="J19" s="37">
        <f t="shared" si="0"/>
        <v>100</v>
      </c>
    </row>
    <row r="20" spans="1:10" x14ac:dyDescent="0.25">
      <c r="A20" s="43" t="s">
        <v>59</v>
      </c>
      <c r="B20" s="44" t="s">
        <v>60</v>
      </c>
      <c r="C20" s="34"/>
      <c r="D20" s="34"/>
      <c r="E20" s="34"/>
      <c r="F20" s="45">
        <f>SUM(F19)</f>
        <v>4263996</v>
      </c>
      <c r="G20" s="47"/>
      <c r="H20" s="45">
        <f>SUM(H19)</f>
        <v>4263996</v>
      </c>
      <c r="I20" s="45">
        <f>SUM(I19)</f>
        <v>4263996</v>
      </c>
      <c r="J20" s="37">
        <f t="shared" si="0"/>
        <v>100</v>
      </c>
    </row>
    <row r="21" spans="1:10" x14ac:dyDescent="0.25">
      <c r="A21" s="39" t="s">
        <v>61</v>
      </c>
      <c r="B21" s="40" t="s">
        <v>62</v>
      </c>
      <c r="C21" s="41">
        <v>2850000</v>
      </c>
      <c r="D21" s="41"/>
      <c r="E21" s="34">
        <v>2850000</v>
      </c>
      <c r="F21" s="42">
        <v>2850000</v>
      </c>
      <c r="G21" s="48"/>
      <c r="H21" s="42">
        <v>2850000</v>
      </c>
      <c r="I21" s="42">
        <v>3484668</v>
      </c>
      <c r="J21" s="37">
        <f t="shared" si="0"/>
        <v>122.26905263157894</v>
      </c>
    </row>
    <row r="22" spans="1:10" x14ac:dyDescent="0.25">
      <c r="A22" s="38" t="s">
        <v>63</v>
      </c>
      <c r="B22" s="32" t="s">
        <v>64</v>
      </c>
      <c r="C22" s="33">
        <v>226097787</v>
      </c>
      <c r="D22" s="33"/>
      <c r="E22" s="34">
        <v>226097787</v>
      </c>
      <c r="F22" s="35">
        <v>360097787</v>
      </c>
      <c r="G22" s="36"/>
      <c r="H22" s="35">
        <v>360097787</v>
      </c>
      <c r="I22" s="35">
        <v>355263228</v>
      </c>
      <c r="J22" s="37">
        <f t="shared" si="0"/>
        <v>98.657431627037468</v>
      </c>
    </row>
    <row r="23" spans="1:10" x14ac:dyDescent="0.25">
      <c r="A23" s="39" t="s">
        <v>65</v>
      </c>
      <c r="B23" s="40" t="s">
        <v>66</v>
      </c>
      <c r="C23" s="41">
        <v>226097787</v>
      </c>
      <c r="D23" s="41"/>
      <c r="E23" s="41">
        <v>226097787</v>
      </c>
      <c r="F23" s="42">
        <f>SUM(F22)</f>
        <v>360097787</v>
      </c>
      <c r="G23" s="48"/>
      <c r="H23" s="42">
        <f>SUM(H22)</f>
        <v>360097787</v>
      </c>
      <c r="I23" s="42">
        <f>SUM(I22)</f>
        <v>355263228</v>
      </c>
      <c r="J23" s="37">
        <f t="shared" si="0"/>
        <v>98.657431627037468</v>
      </c>
    </row>
    <row r="24" spans="1:10" x14ac:dyDescent="0.25">
      <c r="A24" s="39" t="s">
        <v>67</v>
      </c>
      <c r="B24" s="40" t="s">
        <v>68</v>
      </c>
      <c r="C24" s="41"/>
      <c r="D24" s="41"/>
      <c r="E24" s="41">
        <v>0</v>
      </c>
      <c r="F24" s="42">
        <v>0</v>
      </c>
      <c r="G24" s="48"/>
      <c r="H24" s="42">
        <v>0</v>
      </c>
      <c r="I24" s="42">
        <v>411588</v>
      </c>
      <c r="J24" s="37">
        <v>0</v>
      </c>
    </row>
    <row r="25" spans="1:10" x14ac:dyDescent="0.25">
      <c r="A25" s="43" t="s">
        <v>69</v>
      </c>
      <c r="B25" s="44" t="s">
        <v>70</v>
      </c>
      <c r="C25" s="34">
        <v>228947787</v>
      </c>
      <c r="D25" s="34"/>
      <c r="E25" s="34">
        <v>228947787</v>
      </c>
      <c r="F25" s="45">
        <f>SUM(F21+F23+F24)</f>
        <v>362947787</v>
      </c>
      <c r="G25" s="47"/>
      <c r="H25" s="45">
        <f>SUM(H21+H23+H24)</f>
        <v>362947787</v>
      </c>
      <c r="I25" s="45">
        <f>SUM(I21+I23+I24)</f>
        <v>359159484</v>
      </c>
      <c r="J25" s="37">
        <f t="shared" si="0"/>
        <v>98.956240226366219</v>
      </c>
    </row>
    <row r="26" spans="1:10" x14ac:dyDescent="0.25">
      <c r="A26" s="49" t="s">
        <v>71</v>
      </c>
      <c r="B26" s="32" t="s">
        <v>72</v>
      </c>
      <c r="C26" s="33">
        <v>17443584</v>
      </c>
      <c r="D26" s="33"/>
      <c r="E26" s="34">
        <v>17443584</v>
      </c>
      <c r="F26" s="35">
        <v>17443584</v>
      </c>
      <c r="G26" s="36"/>
      <c r="H26" s="35">
        <v>17443584</v>
      </c>
      <c r="I26" s="35">
        <v>18725332</v>
      </c>
      <c r="J26" s="37">
        <f t="shared" si="0"/>
        <v>107.34796243707716</v>
      </c>
    </row>
    <row r="27" spans="1:10" x14ac:dyDescent="0.25">
      <c r="A27" s="49" t="s">
        <v>73</v>
      </c>
      <c r="B27" s="32" t="s">
        <v>74</v>
      </c>
      <c r="C27" s="33">
        <v>60000</v>
      </c>
      <c r="D27" s="33"/>
      <c r="E27" s="34">
        <v>60000</v>
      </c>
      <c r="F27" s="35">
        <v>60000</v>
      </c>
      <c r="G27" s="36"/>
      <c r="H27" s="35">
        <v>60000</v>
      </c>
      <c r="I27" s="35">
        <v>2855879</v>
      </c>
      <c r="J27" s="37">
        <f t="shared" si="0"/>
        <v>4759.7983333333332</v>
      </c>
    </row>
    <row r="28" spans="1:10" x14ac:dyDescent="0.25">
      <c r="A28" s="49" t="s">
        <v>75</v>
      </c>
      <c r="B28" s="32" t="s">
        <v>76</v>
      </c>
      <c r="C28" s="33">
        <v>12850294</v>
      </c>
      <c r="D28" s="33"/>
      <c r="E28" s="34">
        <v>12850294</v>
      </c>
      <c r="F28" s="35">
        <v>12850294</v>
      </c>
      <c r="G28" s="36"/>
      <c r="H28" s="35">
        <v>12850294</v>
      </c>
      <c r="I28" s="35">
        <v>10774152</v>
      </c>
      <c r="J28" s="37">
        <f t="shared" si="0"/>
        <v>83.843622566145186</v>
      </c>
    </row>
    <row r="29" spans="1:10" x14ac:dyDescent="0.25">
      <c r="A29" s="49" t="s">
        <v>77</v>
      </c>
      <c r="B29" s="32" t="s">
        <v>78</v>
      </c>
      <c r="C29" s="33">
        <v>19117672</v>
      </c>
      <c r="D29" s="33"/>
      <c r="E29" s="34">
        <v>19117672</v>
      </c>
      <c r="F29" s="35">
        <v>8117672</v>
      </c>
      <c r="G29" s="48"/>
      <c r="H29" s="35">
        <v>8117672</v>
      </c>
      <c r="I29" s="35">
        <v>8177523</v>
      </c>
      <c r="J29" s="37">
        <f t="shared" si="0"/>
        <v>100.73729266223124</v>
      </c>
    </row>
    <row r="30" spans="1:10" x14ac:dyDescent="0.25">
      <c r="A30" s="49" t="s">
        <v>79</v>
      </c>
      <c r="B30" s="32" t="s">
        <v>80</v>
      </c>
      <c r="C30" s="33">
        <v>2311000</v>
      </c>
      <c r="D30" s="33"/>
      <c r="E30" s="34">
        <v>2311000</v>
      </c>
      <c r="F30" s="35">
        <v>2311000</v>
      </c>
      <c r="G30" s="36"/>
      <c r="H30" s="35">
        <v>2311000</v>
      </c>
      <c r="I30" s="35">
        <v>6585000</v>
      </c>
      <c r="J30" s="37">
        <f t="shared" si="0"/>
        <v>284.94158372998703</v>
      </c>
    </row>
    <row r="31" spans="1:10" x14ac:dyDescent="0.25">
      <c r="A31" s="49" t="s">
        <v>81</v>
      </c>
      <c r="B31" s="32" t="s">
        <v>82</v>
      </c>
      <c r="C31" s="33">
        <v>500000</v>
      </c>
      <c r="D31" s="33"/>
      <c r="E31" s="34">
        <v>500000</v>
      </c>
      <c r="F31" s="35">
        <v>744889</v>
      </c>
      <c r="G31" s="36"/>
      <c r="H31" s="35">
        <v>744889</v>
      </c>
      <c r="I31" s="35">
        <v>1694744</v>
      </c>
      <c r="J31" s="37">
        <f t="shared" si="0"/>
        <v>227.51631451128961</v>
      </c>
    </row>
    <row r="32" spans="1:10" x14ac:dyDescent="0.25">
      <c r="A32" s="49" t="s">
        <v>83</v>
      </c>
      <c r="B32" s="32" t="s">
        <v>84</v>
      </c>
      <c r="C32" s="33"/>
      <c r="D32" s="33"/>
      <c r="E32" s="34"/>
      <c r="F32" s="35">
        <v>0</v>
      </c>
      <c r="G32" s="36"/>
      <c r="H32" s="35">
        <v>0</v>
      </c>
      <c r="I32" s="35">
        <v>353057</v>
      </c>
      <c r="J32" s="37">
        <v>0</v>
      </c>
    </row>
    <row r="33" spans="1:10" x14ac:dyDescent="0.25">
      <c r="A33" s="49" t="s">
        <v>85</v>
      </c>
      <c r="B33" s="32" t="s">
        <v>86</v>
      </c>
      <c r="C33" s="33"/>
      <c r="D33" s="33"/>
      <c r="E33" s="34"/>
      <c r="F33" s="35">
        <v>0</v>
      </c>
      <c r="G33" s="36"/>
      <c r="H33" s="35">
        <v>0</v>
      </c>
      <c r="I33" s="35">
        <v>651412</v>
      </c>
      <c r="J33" s="37">
        <v>0</v>
      </c>
    </row>
    <row r="34" spans="1:10" x14ac:dyDescent="0.25">
      <c r="A34" s="50" t="s">
        <v>87</v>
      </c>
      <c r="B34" s="44" t="s">
        <v>88</v>
      </c>
      <c r="C34" s="34">
        <v>52282550</v>
      </c>
      <c r="D34" s="34"/>
      <c r="E34" s="34">
        <v>52282550</v>
      </c>
      <c r="F34" s="45">
        <f>SUM(F26:F33)</f>
        <v>41527439</v>
      </c>
      <c r="G34" s="47"/>
      <c r="H34" s="45">
        <f>SUM(H26:H33)</f>
        <v>41527439</v>
      </c>
      <c r="I34" s="45">
        <f>SUM(I26:I33)</f>
        <v>49817099</v>
      </c>
      <c r="J34" s="37">
        <f t="shared" si="0"/>
        <v>119.96188592318443</v>
      </c>
    </row>
    <row r="35" spans="1:10" s="57" customFormat="1" ht="13.5" x14ac:dyDescent="0.25">
      <c r="A35" s="51" t="s">
        <v>89</v>
      </c>
      <c r="B35" s="52"/>
      <c r="C35" s="53">
        <v>457902058</v>
      </c>
      <c r="D35" s="53"/>
      <c r="E35" s="53">
        <v>457902058</v>
      </c>
      <c r="F35" s="54">
        <f>SUM(F18+F25+F34)</f>
        <v>606404676</v>
      </c>
      <c r="G35" s="55"/>
      <c r="H35" s="54">
        <f>SUM(H18+H25+H34)</f>
        <v>606404676</v>
      </c>
      <c r="I35" s="54">
        <f>SUM(I18+I25+I34)</f>
        <v>611326647</v>
      </c>
      <c r="J35" s="56">
        <f t="shared" si="0"/>
        <v>100.81166442060878</v>
      </c>
    </row>
    <row r="36" spans="1:10" x14ac:dyDescent="0.25">
      <c r="A36" s="49" t="s">
        <v>90</v>
      </c>
      <c r="B36" s="32" t="s">
        <v>91</v>
      </c>
      <c r="C36" s="33">
        <v>42000000</v>
      </c>
      <c r="D36" s="33"/>
      <c r="E36" s="34">
        <v>42000000</v>
      </c>
      <c r="F36" s="35">
        <v>0</v>
      </c>
      <c r="G36" s="36"/>
      <c r="H36" s="35">
        <v>0</v>
      </c>
      <c r="I36" s="35">
        <v>0</v>
      </c>
      <c r="J36" s="37">
        <v>0</v>
      </c>
    </row>
    <row r="37" spans="1:10" x14ac:dyDescent="0.25">
      <c r="A37" s="43" t="s">
        <v>92</v>
      </c>
      <c r="B37" s="44" t="s">
        <v>93</v>
      </c>
      <c r="C37" s="34">
        <v>42000000</v>
      </c>
      <c r="D37" s="34"/>
      <c r="E37" s="34">
        <v>42000000</v>
      </c>
      <c r="F37" s="45">
        <v>0</v>
      </c>
      <c r="G37" s="36"/>
      <c r="H37" s="45">
        <v>0</v>
      </c>
      <c r="I37" s="45">
        <v>0</v>
      </c>
      <c r="J37" s="37">
        <v>0</v>
      </c>
    </row>
    <row r="38" spans="1:10" x14ac:dyDescent="0.25">
      <c r="A38" s="43" t="s">
        <v>94</v>
      </c>
      <c r="B38" s="44" t="s">
        <v>95</v>
      </c>
      <c r="C38" s="33"/>
      <c r="D38" s="33"/>
      <c r="E38" s="34">
        <v>0</v>
      </c>
      <c r="F38" s="35">
        <v>4263996</v>
      </c>
      <c r="G38" s="36"/>
      <c r="H38" s="35">
        <v>4263996</v>
      </c>
      <c r="I38" s="35">
        <v>4263996</v>
      </c>
      <c r="J38" s="37">
        <f t="shared" si="0"/>
        <v>100</v>
      </c>
    </row>
    <row r="39" spans="1:10" s="57" customFormat="1" ht="13.5" x14ac:dyDescent="0.25">
      <c r="A39" s="51" t="s">
        <v>96</v>
      </c>
      <c r="B39" s="52"/>
      <c r="C39" s="53"/>
      <c r="D39" s="53"/>
      <c r="E39" s="53">
        <v>42000000</v>
      </c>
      <c r="F39" s="54">
        <v>4263996</v>
      </c>
      <c r="G39" s="58"/>
      <c r="H39" s="54">
        <v>4263996</v>
      </c>
      <c r="I39" s="54">
        <f>SUM(I37:I38)</f>
        <v>4263996</v>
      </c>
      <c r="J39" s="56">
        <f t="shared" si="0"/>
        <v>100</v>
      </c>
    </row>
    <row r="40" spans="1:10" ht="15.75" x14ac:dyDescent="0.25">
      <c r="A40" s="59" t="s">
        <v>97</v>
      </c>
      <c r="B40" s="60" t="s">
        <v>98</v>
      </c>
      <c r="C40" s="61">
        <v>499902058</v>
      </c>
      <c r="D40" s="34"/>
      <c r="E40" s="34">
        <v>499902058</v>
      </c>
      <c r="F40" s="45">
        <f>SUM(F35+F39)</f>
        <v>610668672</v>
      </c>
      <c r="G40" s="36"/>
      <c r="H40" s="45">
        <f>SUM(H35+H39)</f>
        <v>610668672</v>
      </c>
      <c r="I40" s="45">
        <f>SUM(I35+I39)</f>
        <v>615590643</v>
      </c>
      <c r="J40" s="37">
        <f t="shared" si="0"/>
        <v>100.80599697113659</v>
      </c>
    </row>
    <row r="41" spans="1:10" ht="15.75" hidden="1" x14ac:dyDescent="0.25">
      <c r="A41" s="62" t="s">
        <v>99</v>
      </c>
      <c r="B41" s="60"/>
      <c r="C41" s="33"/>
      <c r="D41" s="33"/>
      <c r="E41" s="34">
        <v>0</v>
      </c>
      <c r="F41" s="35">
        <v>0</v>
      </c>
      <c r="G41" s="36"/>
      <c r="H41" s="35">
        <v>0</v>
      </c>
      <c r="I41" s="35"/>
      <c r="J41" s="37" t="e">
        <f t="shared" si="0"/>
        <v>#DIV/0!</v>
      </c>
    </row>
    <row r="42" spans="1:10" ht="15.75" hidden="1" x14ac:dyDescent="0.25">
      <c r="A42" s="62" t="s">
        <v>100</v>
      </c>
      <c r="B42" s="60"/>
      <c r="C42" s="33"/>
      <c r="D42" s="33"/>
      <c r="E42" s="34">
        <v>0</v>
      </c>
      <c r="F42" s="35">
        <v>0</v>
      </c>
      <c r="G42" s="36"/>
      <c r="H42" s="35">
        <v>0</v>
      </c>
      <c r="I42" s="35"/>
      <c r="J42" s="37" t="e">
        <f t="shared" si="0"/>
        <v>#DIV/0!</v>
      </c>
    </row>
    <row r="43" spans="1:10" x14ac:dyDescent="0.25">
      <c r="A43" s="38" t="s">
        <v>101</v>
      </c>
      <c r="B43" s="38" t="s">
        <v>102</v>
      </c>
      <c r="C43" s="33">
        <v>340900801</v>
      </c>
      <c r="D43" s="33"/>
      <c r="E43" s="34">
        <v>342417075</v>
      </c>
      <c r="F43" s="35">
        <v>342417075</v>
      </c>
      <c r="G43" s="36"/>
      <c r="H43" s="35">
        <v>342417075</v>
      </c>
      <c r="I43" s="35">
        <v>342417075</v>
      </c>
      <c r="J43" s="37">
        <f t="shared" si="0"/>
        <v>100</v>
      </c>
    </row>
    <row r="44" spans="1:10" ht="15.75" x14ac:dyDescent="0.25">
      <c r="A44" s="63" t="s">
        <v>103</v>
      </c>
      <c r="B44" s="64" t="s">
        <v>104</v>
      </c>
      <c r="C44" s="61">
        <v>340900801</v>
      </c>
      <c r="D44" s="61"/>
      <c r="E44" s="61">
        <v>342417075</v>
      </c>
      <c r="F44" s="45">
        <f>SUM(F41:F43)</f>
        <v>342417075</v>
      </c>
      <c r="G44" s="36"/>
      <c r="H44" s="45">
        <f>SUM(H41:H43)</f>
        <v>342417075</v>
      </c>
      <c r="I44" s="45">
        <f>SUM(I43)</f>
        <v>342417075</v>
      </c>
      <c r="J44" s="37">
        <f t="shared" si="0"/>
        <v>100</v>
      </c>
    </row>
    <row r="45" spans="1:10" ht="15.75" x14ac:dyDescent="0.25">
      <c r="A45" s="62" t="s">
        <v>25</v>
      </c>
      <c r="B45" s="62"/>
      <c r="C45" s="65">
        <v>840802859</v>
      </c>
      <c r="D45" s="65"/>
      <c r="E45" s="65">
        <v>842319133</v>
      </c>
      <c r="F45" s="66">
        <f>SUM(F40+F44)</f>
        <v>953085747</v>
      </c>
      <c r="G45" s="36"/>
      <c r="H45" s="66">
        <f>SUM(H40+H44)</f>
        <v>953085747</v>
      </c>
      <c r="I45" s="66">
        <f>SUM(I40+I44)</f>
        <v>958007718</v>
      </c>
      <c r="J45" s="37">
        <f t="shared" si="0"/>
        <v>100.51642478292145</v>
      </c>
    </row>
    <row r="46" spans="1:10" x14ac:dyDescent="0.25">
      <c r="E46" s="67"/>
    </row>
    <row r="47" spans="1:10" x14ac:dyDescent="0.25">
      <c r="E47" s="67"/>
    </row>
  </sheetData>
  <mergeCells count="8">
    <mergeCell ref="A2:J2"/>
    <mergeCell ref="A3:J3"/>
    <mergeCell ref="A1:J1"/>
    <mergeCell ref="I8:J8"/>
    <mergeCell ref="A8:A9"/>
    <mergeCell ref="B8:B9"/>
    <mergeCell ref="C8:E8"/>
    <mergeCell ref="F8:H8"/>
  </mergeCells>
  <printOptions horizontalCentered="1"/>
  <pageMargins left="0" right="0" top="0.35433070866141736" bottom="0.35433070866141736" header="0.31496062992125984" footer="0.31496062992125984"/>
  <pageSetup paperSize="9" scale="55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32"/>
  <sheetViews>
    <sheetView workbookViewId="0">
      <selection sqref="A1:E1"/>
    </sheetView>
  </sheetViews>
  <sheetFormatPr defaultRowHeight="12.75" x14ac:dyDescent="0.2"/>
  <cols>
    <col min="1" max="1" width="8.140625" style="323" customWidth="1"/>
    <col min="2" max="2" width="51.42578125" style="323" customWidth="1"/>
    <col min="3" max="3" width="14" style="323" customWidth="1"/>
    <col min="4" max="4" width="16.7109375" style="323" customWidth="1"/>
    <col min="5" max="5" width="16.28515625" style="323" customWidth="1"/>
    <col min="6" max="16384" width="9.140625" style="323"/>
  </cols>
  <sheetData>
    <row r="1" spans="1:8" ht="15" x14ac:dyDescent="0.25">
      <c r="A1" s="394" t="s">
        <v>680</v>
      </c>
      <c r="B1" s="359"/>
      <c r="C1" s="359"/>
      <c r="D1" s="359"/>
      <c r="E1" s="359"/>
      <c r="F1" s="340"/>
      <c r="G1" s="340"/>
      <c r="H1" s="340"/>
    </row>
    <row r="2" spans="1:8" x14ac:dyDescent="0.2">
      <c r="E2" s="324"/>
    </row>
    <row r="3" spans="1:8" x14ac:dyDescent="0.2">
      <c r="E3" s="324"/>
    </row>
    <row r="5" spans="1:8" ht="15.75" x14ac:dyDescent="0.25">
      <c r="A5" s="432" t="s">
        <v>668</v>
      </c>
      <c r="B5" s="432"/>
      <c r="C5" s="432"/>
      <c r="D5" s="432"/>
      <c r="E5" s="432"/>
    </row>
    <row r="6" spans="1:8" ht="15.75" x14ac:dyDescent="0.25">
      <c r="A6" s="432" t="s">
        <v>654</v>
      </c>
      <c r="B6" s="432"/>
      <c r="C6" s="432"/>
      <c r="D6" s="432"/>
      <c r="E6" s="432"/>
    </row>
    <row r="7" spans="1:8" ht="15.75" x14ac:dyDescent="0.25">
      <c r="A7" s="432" t="s">
        <v>655</v>
      </c>
      <c r="B7" s="432"/>
      <c r="C7" s="432"/>
      <c r="D7" s="432"/>
      <c r="E7" s="432"/>
    </row>
    <row r="12" spans="1:8" x14ac:dyDescent="0.2">
      <c r="E12" s="324"/>
    </row>
    <row r="13" spans="1:8" x14ac:dyDescent="0.2">
      <c r="A13" s="436"/>
      <c r="B13" s="437"/>
      <c r="C13" s="437"/>
      <c r="D13" s="437"/>
      <c r="E13" s="437"/>
    </row>
    <row r="14" spans="1:8" s="330" customFormat="1" x14ac:dyDescent="0.2">
      <c r="A14" s="307" t="s">
        <v>367</v>
      </c>
      <c r="B14" s="307" t="s">
        <v>327</v>
      </c>
      <c r="C14" s="307" t="s">
        <v>389</v>
      </c>
      <c r="D14" s="307" t="s">
        <v>390</v>
      </c>
      <c r="E14" s="307" t="s">
        <v>391</v>
      </c>
    </row>
    <row r="15" spans="1:8" s="330" customFormat="1" x14ac:dyDescent="0.2">
      <c r="A15" s="284" t="s">
        <v>415</v>
      </c>
      <c r="B15" s="285" t="s">
        <v>416</v>
      </c>
      <c r="C15" s="286">
        <v>2185</v>
      </c>
      <c r="D15" s="286">
        <v>0</v>
      </c>
      <c r="E15" s="286">
        <v>88215</v>
      </c>
    </row>
    <row r="16" spans="1:8" x14ac:dyDescent="0.2">
      <c r="A16" s="287" t="s">
        <v>417</v>
      </c>
      <c r="B16" s="288" t="s">
        <v>418</v>
      </c>
      <c r="C16" s="289">
        <v>2185</v>
      </c>
      <c r="D16" s="289">
        <v>0</v>
      </c>
      <c r="E16" s="289">
        <v>88215</v>
      </c>
    </row>
    <row r="17" spans="1:5" x14ac:dyDescent="0.2">
      <c r="A17" s="284" t="s">
        <v>419</v>
      </c>
      <c r="B17" s="285" t="s">
        <v>420</v>
      </c>
      <c r="C17" s="286">
        <v>1462422</v>
      </c>
      <c r="D17" s="286">
        <v>0</v>
      </c>
      <c r="E17" s="286">
        <v>936181</v>
      </c>
    </row>
    <row r="18" spans="1:5" x14ac:dyDescent="0.2">
      <c r="A18" s="287" t="s">
        <v>421</v>
      </c>
      <c r="B18" s="288" t="s">
        <v>422</v>
      </c>
      <c r="C18" s="289">
        <v>1462422</v>
      </c>
      <c r="D18" s="289">
        <v>0</v>
      </c>
      <c r="E18" s="289">
        <v>936181</v>
      </c>
    </row>
    <row r="19" spans="1:5" x14ac:dyDescent="0.2">
      <c r="A19" s="287" t="s">
        <v>423</v>
      </c>
      <c r="B19" s="288" t="s">
        <v>424</v>
      </c>
      <c r="C19" s="289">
        <v>1464607</v>
      </c>
      <c r="D19" s="289">
        <v>0</v>
      </c>
      <c r="E19" s="289">
        <v>1024396</v>
      </c>
    </row>
    <row r="20" spans="1:5" ht="25.5" x14ac:dyDescent="0.2">
      <c r="A20" s="284" t="s">
        <v>638</v>
      </c>
      <c r="B20" s="285" t="s">
        <v>639</v>
      </c>
      <c r="C20" s="286">
        <v>51667</v>
      </c>
      <c r="D20" s="286">
        <v>0</v>
      </c>
      <c r="E20" s="286">
        <v>51667</v>
      </c>
    </row>
    <row r="21" spans="1:5" ht="25.5" x14ac:dyDescent="0.2">
      <c r="A21" s="287" t="s">
        <v>447</v>
      </c>
      <c r="B21" s="288" t="s">
        <v>448</v>
      </c>
      <c r="C21" s="289">
        <v>51667</v>
      </c>
      <c r="D21" s="289">
        <v>0</v>
      </c>
      <c r="E21" s="289">
        <v>51667</v>
      </c>
    </row>
    <row r="22" spans="1:5" x14ac:dyDescent="0.2">
      <c r="A22" s="287" t="s">
        <v>449</v>
      </c>
      <c r="B22" s="288" t="s">
        <v>450</v>
      </c>
      <c r="C22" s="289">
        <v>51667</v>
      </c>
      <c r="D22" s="289">
        <v>0</v>
      </c>
      <c r="E22" s="289">
        <v>51667</v>
      </c>
    </row>
    <row r="23" spans="1:5" x14ac:dyDescent="0.2">
      <c r="A23" s="287" t="s">
        <v>461</v>
      </c>
      <c r="B23" s="288" t="s">
        <v>462</v>
      </c>
      <c r="C23" s="289">
        <v>1516274</v>
      </c>
      <c r="D23" s="289">
        <v>0</v>
      </c>
      <c r="E23" s="289">
        <v>1076063</v>
      </c>
    </row>
    <row r="24" spans="1:5" x14ac:dyDescent="0.2">
      <c r="A24" s="284" t="s">
        <v>463</v>
      </c>
      <c r="B24" s="285" t="s">
        <v>464</v>
      </c>
      <c r="C24" s="286">
        <v>2607359</v>
      </c>
      <c r="D24" s="286">
        <v>0</v>
      </c>
      <c r="E24" s="286">
        <v>2607359</v>
      </c>
    </row>
    <row r="25" spans="1:5" x14ac:dyDescent="0.2">
      <c r="A25" s="284" t="s">
        <v>467</v>
      </c>
      <c r="B25" s="285" t="s">
        <v>468</v>
      </c>
      <c r="C25" s="286">
        <v>4405500</v>
      </c>
      <c r="D25" s="286">
        <v>0</v>
      </c>
      <c r="E25" s="286">
        <v>4405500</v>
      </c>
    </row>
    <row r="26" spans="1:5" x14ac:dyDescent="0.2">
      <c r="A26" s="284" t="s">
        <v>469</v>
      </c>
      <c r="B26" s="285" t="s">
        <v>470</v>
      </c>
      <c r="C26" s="286">
        <v>-7913682</v>
      </c>
      <c r="D26" s="286">
        <v>0</v>
      </c>
      <c r="E26" s="286">
        <v>-8943107</v>
      </c>
    </row>
    <row r="27" spans="1:5" x14ac:dyDescent="0.2">
      <c r="A27" s="284" t="s">
        <v>471</v>
      </c>
      <c r="B27" s="285" t="s">
        <v>472</v>
      </c>
      <c r="C27" s="286">
        <v>-1029425</v>
      </c>
      <c r="D27" s="286">
        <v>0</v>
      </c>
      <c r="E27" s="286">
        <v>-383433</v>
      </c>
    </row>
    <row r="28" spans="1:5" x14ac:dyDescent="0.2">
      <c r="A28" s="287" t="s">
        <v>473</v>
      </c>
      <c r="B28" s="288" t="s">
        <v>474</v>
      </c>
      <c r="C28" s="289">
        <v>-1930248</v>
      </c>
      <c r="D28" s="289">
        <v>0</v>
      </c>
      <c r="E28" s="289">
        <v>-2313681</v>
      </c>
    </row>
    <row r="29" spans="1:5" x14ac:dyDescent="0.2">
      <c r="A29" s="284" t="s">
        <v>491</v>
      </c>
      <c r="B29" s="285" t="s">
        <v>492</v>
      </c>
      <c r="C29" s="286">
        <v>3446522</v>
      </c>
      <c r="D29" s="286">
        <v>0</v>
      </c>
      <c r="E29" s="286">
        <v>3389744</v>
      </c>
    </row>
    <row r="30" spans="1:5" x14ac:dyDescent="0.2">
      <c r="A30" s="287" t="s">
        <v>495</v>
      </c>
      <c r="B30" s="288" t="s">
        <v>496</v>
      </c>
      <c r="C30" s="289">
        <v>3446522</v>
      </c>
      <c r="D30" s="289">
        <v>0</v>
      </c>
      <c r="E30" s="289">
        <v>3389744</v>
      </c>
    </row>
    <row r="31" spans="1:5" x14ac:dyDescent="0.2">
      <c r="A31" s="287" t="s">
        <v>497</v>
      </c>
      <c r="B31" s="288" t="s">
        <v>498</v>
      </c>
      <c r="C31" s="289">
        <v>1516274</v>
      </c>
      <c r="D31" s="289">
        <v>0</v>
      </c>
      <c r="E31" s="289">
        <v>1076063</v>
      </c>
    </row>
    <row r="32" spans="1:5" x14ac:dyDescent="0.2">
      <c r="A32" s="331"/>
      <c r="B32" s="331"/>
      <c r="C32" s="331"/>
      <c r="D32" s="331"/>
      <c r="E32" s="331"/>
    </row>
  </sheetData>
  <mergeCells count="5">
    <mergeCell ref="A1:E1"/>
    <mergeCell ref="A6:E6"/>
    <mergeCell ref="A7:E7"/>
    <mergeCell ref="A13:E13"/>
    <mergeCell ref="A5:E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28"/>
  <sheetViews>
    <sheetView workbookViewId="0">
      <selection sqref="A1:E1"/>
    </sheetView>
  </sheetViews>
  <sheetFormatPr defaultRowHeight="15" x14ac:dyDescent="0.25"/>
  <cols>
    <col min="1" max="1" width="8.140625" style="20" customWidth="1"/>
    <col min="2" max="2" width="41" style="20" customWidth="1"/>
    <col min="3" max="3" width="13.140625" style="20" bestFit="1" customWidth="1"/>
    <col min="4" max="4" width="17.42578125" style="20" bestFit="1" customWidth="1"/>
    <col min="5" max="5" width="13.7109375" style="20" bestFit="1" customWidth="1"/>
    <col min="6" max="256" width="9.140625" style="20"/>
    <col min="257" max="257" width="8.140625" style="20" customWidth="1"/>
    <col min="258" max="258" width="41" style="20" customWidth="1"/>
    <col min="259" max="261" width="32.85546875" style="20" customWidth="1"/>
    <col min="262" max="512" width="9.140625" style="20"/>
    <col min="513" max="513" width="8.140625" style="20" customWidth="1"/>
    <col min="514" max="514" width="41" style="20" customWidth="1"/>
    <col min="515" max="517" width="32.85546875" style="20" customWidth="1"/>
    <col min="518" max="768" width="9.140625" style="20"/>
    <col min="769" max="769" width="8.140625" style="20" customWidth="1"/>
    <col min="770" max="770" width="41" style="20" customWidth="1"/>
    <col min="771" max="773" width="32.85546875" style="20" customWidth="1"/>
    <col min="774" max="1024" width="9.140625" style="20"/>
    <col min="1025" max="1025" width="8.140625" style="20" customWidth="1"/>
    <col min="1026" max="1026" width="41" style="20" customWidth="1"/>
    <col min="1027" max="1029" width="32.85546875" style="20" customWidth="1"/>
    <col min="1030" max="1280" width="9.140625" style="20"/>
    <col min="1281" max="1281" width="8.140625" style="20" customWidth="1"/>
    <col min="1282" max="1282" width="41" style="20" customWidth="1"/>
    <col min="1283" max="1285" width="32.85546875" style="20" customWidth="1"/>
    <col min="1286" max="1536" width="9.140625" style="20"/>
    <col min="1537" max="1537" width="8.140625" style="20" customWidth="1"/>
    <col min="1538" max="1538" width="41" style="20" customWidth="1"/>
    <col min="1539" max="1541" width="32.85546875" style="20" customWidth="1"/>
    <col min="1542" max="1792" width="9.140625" style="20"/>
    <col min="1793" max="1793" width="8.140625" style="20" customWidth="1"/>
    <col min="1794" max="1794" width="41" style="20" customWidth="1"/>
    <col min="1795" max="1797" width="32.85546875" style="20" customWidth="1"/>
    <col min="1798" max="2048" width="9.140625" style="20"/>
    <col min="2049" max="2049" width="8.140625" style="20" customWidth="1"/>
    <col min="2050" max="2050" width="41" style="20" customWidth="1"/>
    <col min="2051" max="2053" width="32.85546875" style="20" customWidth="1"/>
    <col min="2054" max="2304" width="9.140625" style="20"/>
    <col min="2305" max="2305" width="8.140625" style="20" customWidth="1"/>
    <col min="2306" max="2306" width="41" style="20" customWidth="1"/>
    <col min="2307" max="2309" width="32.85546875" style="20" customWidth="1"/>
    <col min="2310" max="2560" width="9.140625" style="20"/>
    <col min="2561" max="2561" width="8.140625" style="20" customWidth="1"/>
    <col min="2562" max="2562" width="41" style="20" customWidth="1"/>
    <col min="2563" max="2565" width="32.85546875" style="20" customWidth="1"/>
    <col min="2566" max="2816" width="9.140625" style="20"/>
    <col min="2817" max="2817" width="8.140625" style="20" customWidth="1"/>
    <col min="2818" max="2818" width="41" style="20" customWidth="1"/>
    <col min="2819" max="2821" width="32.85546875" style="20" customWidth="1"/>
    <col min="2822" max="3072" width="9.140625" style="20"/>
    <col min="3073" max="3073" width="8.140625" style="20" customWidth="1"/>
    <col min="3074" max="3074" width="41" style="20" customWidth="1"/>
    <col min="3075" max="3077" width="32.85546875" style="20" customWidth="1"/>
    <col min="3078" max="3328" width="9.140625" style="20"/>
    <col min="3329" max="3329" width="8.140625" style="20" customWidth="1"/>
    <col min="3330" max="3330" width="41" style="20" customWidth="1"/>
    <col min="3331" max="3333" width="32.85546875" style="20" customWidth="1"/>
    <col min="3334" max="3584" width="9.140625" style="20"/>
    <col min="3585" max="3585" width="8.140625" style="20" customWidth="1"/>
    <col min="3586" max="3586" width="41" style="20" customWidth="1"/>
    <col min="3587" max="3589" width="32.85546875" style="20" customWidth="1"/>
    <col min="3590" max="3840" width="9.140625" style="20"/>
    <col min="3841" max="3841" width="8.140625" style="20" customWidth="1"/>
    <col min="3842" max="3842" width="41" style="20" customWidth="1"/>
    <col min="3843" max="3845" width="32.85546875" style="20" customWidth="1"/>
    <col min="3846" max="4096" width="9.140625" style="20"/>
    <col min="4097" max="4097" width="8.140625" style="20" customWidth="1"/>
    <col min="4098" max="4098" width="41" style="20" customWidth="1"/>
    <col min="4099" max="4101" width="32.85546875" style="20" customWidth="1"/>
    <col min="4102" max="4352" width="9.140625" style="20"/>
    <col min="4353" max="4353" width="8.140625" style="20" customWidth="1"/>
    <col min="4354" max="4354" width="41" style="20" customWidth="1"/>
    <col min="4355" max="4357" width="32.85546875" style="20" customWidth="1"/>
    <col min="4358" max="4608" width="9.140625" style="20"/>
    <col min="4609" max="4609" width="8.140625" style="20" customWidth="1"/>
    <col min="4610" max="4610" width="41" style="20" customWidth="1"/>
    <col min="4611" max="4613" width="32.85546875" style="20" customWidth="1"/>
    <col min="4614" max="4864" width="9.140625" style="20"/>
    <col min="4865" max="4865" width="8.140625" style="20" customWidth="1"/>
    <col min="4866" max="4866" width="41" style="20" customWidth="1"/>
    <col min="4867" max="4869" width="32.85546875" style="20" customWidth="1"/>
    <col min="4870" max="5120" width="9.140625" style="20"/>
    <col min="5121" max="5121" width="8.140625" style="20" customWidth="1"/>
    <col min="5122" max="5122" width="41" style="20" customWidth="1"/>
    <col min="5123" max="5125" width="32.85546875" style="20" customWidth="1"/>
    <col min="5126" max="5376" width="9.140625" style="20"/>
    <col min="5377" max="5377" width="8.140625" style="20" customWidth="1"/>
    <col min="5378" max="5378" width="41" style="20" customWidth="1"/>
    <col min="5379" max="5381" width="32.85546875" style="20" customWidth="1"/>
    <col min="5382" max="5632" width="9.140625" style="20"/>
    <col min="5633" max="5633" width="8.140625" style="20" customWidth="1"/>
    <col min="5634" max="5634" width="41" style="20" customWidth="1"/>
    <col min="5635" max="5637" width="32.85546875" style="20" customWidth="1"/>
    <col min="5638" max="5888" width="9.140625" style="20"/>
    <col min="5889" max="5889" width="8.140625" style="20" customWidth="1"/>
    <col min="5890" max="5890" width="41" style="20" customWidth="1"/>
    <col min="5891" max="5893" width="32.85546875" style="20" customWidth="1"/>
    <col min="5894" max="6144" width="9.140625" style="20"/>
    <col min="6145" max="6145" width="8.140625" style="20" customWidth="1"/>
    <col min="6146" max="6146" width="41" style="20" customWidth="1"/>
    <col min="6147" max="6149" width="32.85546875" style="20" customWidth="1"/>
    <col min="6150" max="6400" width="9.140625" style="20"/>
    <col min="6401" max="6401" width="8.140625" style="20" customWidth="1"/>
    <col min="6402" max="6402" width="41" style="20" customWidth="1"/>
    <col min="6403" max="6405" width="32.85546875" style="20" customWidth="1"/>
    <col min="6406" max="6656" width="9.140625" style="20"/>
    <col min="6657" max="6657" width="8.140625" style="20" customWidth="1"/>
    <col min="6658" max="6658" width="41" style="20" customWidth="1"/>
    <col min="6659" max="6661" width="32.85546875" style="20" customWidth="1"/>
    <col min="6662" max="6912" width="9.140625" style="20"/>
    <col min="6913" max="6913" width="8.140625" style="20" customWidth="1"/>
    <col min="6914" max="6914" width="41" style="20" customWidth="1"/>
    <col min="6915" max="6917" width="32.85546875" style="20" customWidth="1"/>
    <col min="6918" max="7168" width="9.140625" style="20"/>
    <col min="7169" max="7169" width="8.140625" style="20" customWidth="1"/>
    <col min="7170" max="7170" width="41" style="20" customWidth="1"/>
    <col min="7171" max="7173" width="32.85546875" style="20" customWidth="1"/>
    <col min="7174" max="7424" width="9.140625" style="20"/>
    <col min="7425" max="7425" width="8.140625" style="20" customWidth="1"/>
    <col min="7426" max="7426" width="41" style="20" customWidth="1"/>
    <col min="7427" max="7429" width="32.85546875" style="20" customWidth="1"/>
    <col min="7430" max="7680" width="9.140625" style="20"/>
    <col min="7681" max="7681" width="8.140625" style="20" customWidth="1"/>
    <col min="7682" max="7682" width="41" style="20" customWidth="1"/>
    <col min="7683" max="7685" width="32.85546875" style="20" customWidth="1"/>
    <col min="7686" max="7936" width="9.140625" style="20"/>
    <col min="7937" max="7937" width="8.140625" style="20" customWidth="1"/>
    <col min="7938" max="7938" width="41" style="20" customWidth="1"/>
    <col min="7939" max="7941" width="32.85546875" style="20" customWidth="1"/>
    <col min="7942" max="8192" width="9.140625" style="20"/>
    <col min="8193" max="8193" width="8.140625" style="20" customWidth="1"/>
    <col min="8194" max="8194" width="41" style="20" customWidth="1"/>
    <col min="8195" max="8197" width="32.85546875" style="20" customWidth="1"/>
    <col min="8198" max="8448" width="9.140625" style="20"/>
    <col min="8449" max="8449" width="8.140625" style="20" customWidth="1"/>
    <col min="8450" max="8450" width="41" style="20" customWidth="1"/>
    <col min="8451" max="8453" width="32.85546875" style="20" customWidth="1"/>
    <col min="8454" max="8704" width="9.140625" style="20"/>
    <col min="8705" max="8705" width="8.140625" style="20" customWidth="1"/>
    <col min="8706" max="8706" width="41" style="20" customWidth="1"/>
    <col min="8707" max="8709" width="32.85546875" style="20" customWidth="1"/>
    <col min="8710" max="8960" width="9.140625" style="20"/>
    <col min="8961" max="8961" width="8.140625" style="20" customWidth="1"/>
    <col min="8962" max="8962" width="41" style="20" customWidth="1"/>
    <col min="8963" max="8965" width="32.85546875" style="20" customWidth="1"/>
    <col min="8966" max="9216" width="9.140625" style="20"/>
    <col min="9217" max="9217" width="8.140625" style="20" customWidth="1"/>
    <col min="9218" max="9218" width="41" style="20" customWidth="1"/>
    <col min="9219" max="9221" width="32.85546875" style="20" customWidth="1"/>
    <col min="9222" max="9472" width="9.140625" style="20"/>
    <col min="9473" max="9473" width="8.140625" style="20" customWidth="1"/>
    <col min="9474" max="9474" width="41" style="20" customWidth="1"/>
    <col min="9475" max="9477" width="32.85546875" style="20" customWidth="1"/>
    <col min="9478" max="9728" width="9.140625" style="20"/>
    <col min="9729" max="9729" width="8.140625" style="20" customWidth="1"/>
    <col min="9730" max="9730" width="41" style="20" customWidth="1"/>
    <col min="9731" max="9733" width="32.85546875" style="20" customWidth="1"/>
    <col min="9734" max="9984" width="9.140625" style="20"/>
    <col min="9985" max="9985" width="8.140625" style="20" customWidth="1"/>
    <col min="9986" max="9986" width="41" style="20" customWidth="1"/>
    <col min="9987" max="9989" width="32.85546875" style="20" customWidth="1"/>
    <col min="9990" max="10240" width="9.140625" style="20"/>
    <col min="10241" max="10241" width="8.140625" style="20" customWidth="1"/>
    <col min="10242" max="10242" width="41" style="20" customWidth="1"/>
    <col min="10243" max="10245" width="32.85546875" style="20" customWidth="1"/>
    <col min="10246" max="10496" width="9.140625" style="20"/>
    <col min="10497" max="10497" width="8.140625" style="20" customWidth="1"/>
    <col min="10498" max="10498" width="41" style="20" customWidth="1"/>
    <col min="10499" max="10501" width="32.85546875" style="20" customWidth="1"/>
    <col min="10502" max="10752" width="9.140625" style="20"/>
    <col min="10753" max="10753" width="8.140625" style="20" customWidth="1"/>
    <col min="10754" max="10754" width="41" style="20" customWidth="1"/>
    <col min="10755" max="10757" width="32.85546875" style="20" customWidth="1"/>
    <col min="10758" max="11008" width="9.140625" style="20"/>
    <col min="11009" max="11009" width="8.140625" style="20" customWidth="1"/>
    <col min="11010" max="11010" width="41" style="20" customWidth="1"/>
    <col min="11011" max="11013" width="32.85546875" style="20" customWidth="1"/>
    <col min="11014" max="11264" width="9.140625" style="20"/>
    <col min="11265" max="11265" width="8.140625" style="20" customWidth="1"/>
    <col min="11266" max="11266" width="41" style="20" customWidth="1"/>
    <col min="11267" max="11269" width="32.85546875" style="20" customWidth="1"/>
    <col min="11270" max="11520" width="9.140625" style="20"/>
    <col min="11521" max="11521" width="8.140625" style="20" customWidth="1"/>
    <col min="11522" max="11522" width="41" style="20" customWidth="1"/>
    <col min="11523" max="11525" width="32.85546875" style="20" customWidth="1"/>
    <col min="11526" max="11776" width="9.140625" style="20"/>
    <col min="11777" max="11777" width="8.140625" style="20" customWidth="1"/>
    <col min="11778" max="11778" width="41" style="20" customWidth="1"/>
    <col min="11779" max="11781" width="32.85546875" style="20" customWidth="1"/>
    <col min="11782" max="12032" width="9.140625" style="20"/>
    <col min="12033" max="12033" width="8.140625" style="20" customWidth="1"/>
    <col min="12034" max="12034" width="41" style="20" customWidth="1"/>
    <col min="12035" max="12037" width="32.85546875" style="20" customWidth="1"/>
    <col min="12038" max="12288" width="9.140625" style="20"/>
    <col min="12289" max="12289" width="8.140625" style="20" customWidth="1"/>
    <col min="12290" max="12290" width="41" style="20" customWidth="1"/>
    <col min="12291" max="12293" width="32.85546875" style="20" customWidth="1"/>
    <col min="12294" max="12544" width="9.140625" style="20"/>
    <col min="12545" max="12545" width="8.140625" style="20" customWidth="1"/>
    <col min="12546" max="12546" width="41" style="20" customWidth="1"/>
    <col min="12547" max="12549" width="32.85546875" style="20" customWidth="1"/>
    <col min="12550" max="12800" width="9.140625" style="20"/>
    <col min="12801" max="12801" width="8.140625" style="20" customWidth="1"/>
    <col min="12802" max="12802" width="41" style="20" customWidth="1"/>
    <col min="12803" max="12805" width="32.85546875" style="20" customWidth="1"/>
    <col min="12806" max="13056" width="9.140625" style="20"/>
    <col min="13057" max="13057" width="8.140625" style="20" customWidth="1"/>
    <col min="13058" max="13058" width="41" style="20" customWidth="1"/>
    <col min="13059" max="13061" width="32.85546875" style="20" customWidth="1"/>
    <col min="13062" max="13312" width="9.140625" style="20"/>
    <col min="13313" max="13313" width="8.140625" style="20" customWidth="1"/>
    <col min="13314" max="13314" width="41" style="20" customWidth="1"/>
    <col min="13315" max="13317" width="32.85546875" style="20" customWidth="1"/>
    <col min="13318" max="13568" width="9.140625" style="20"/>
    <col min="13569" max="13569" width="8.140625" style="20" customWidth="1"/>
    <col min="13570" max="13570" width="41" style="20" customWidth="1"/>
    <col min="13571" max="13573" width="32.85546875" style="20" customWidth="1"/>
    <col min="13574" max="13824" width="9.140625" style="20"/>
    <col min="13825" max="13825" width="8.140625" style="20" customWidth="1"/>
    <col min="13826" max="13826" width="41" style="20" customWidth="1"/>
    <col min="13827" max="13829" width="32.85546875" style="20" customWidth="1"/>
    <col min="13830" max="14080" width="9.140625" style="20"/>
    <col min="14081" max="14081" width="8.140625" style="20" customWidth="1"/>
    <col min="14082" max="14082" width="41" style="20" customWidth="1"/>
    <col min="14083" max="14085" width="32.85546875" style="20" customWidth="1"/>
    <col min="14086" max="14336" width="9.140625" style="20"/>
    <col min="14337" max="14337" width="8.140625" style="20" customWidth="1"/>
    <col min="14338" max="14338" width="41" style="20" customWidth="1"/>
    <col min="14339" max="14341" width="32.85546875" style="20" customWidth="1"/>
    <col min="14342" max="14592" width="9.140625" style="20"/>
    <col min="14593" max="14593" width="8.140625" style="20" customWidth="1"/>
    <col min="14594" max="14594" width="41" style="20" customWidth="1"/>
    <col min="14595" max="14597" width="32.85546875" style="20" customWidth="1"/>
    <col min="14598" max="14848" width="9.140625" style="20"/>
    <col min="14849" max="14849" width="8.140625" style="20" customWidth="1"/>
    <col min="14850" max="14850" width="41" style="20" customWidth="1"/>
    <col min="14851" max="14853" width="32.85546875" style="20" customWidth="1"/>
    <col min="14854" max="15104" width="9.140625" style="20"/>
    <col min="15105" max="15105" width="8.140625" style="20" customWidth="1"/>
    <col min="15106" max="15106" width="41" style="20" customWidth="1"/>
    <col min="15107" max="15109" width="32.85546875" style="20" customWidth="1"/>
    <col min="15110" max="15360" width="9.140625" style="20"/>
    <col min="15361" max="15361" width="8.140625" style="20" customWidth="1"/>
    <col min="15362" max="15362" width="41" style="20" customWidth="1"/>
    <col min="15363" max="15365" width="32.85546875" style="20" customWidth="1"/>
    <col min="15366" max="15616" width="9.140625" style="20"/>
    <col min="15617" max="15617" width="8.140625" style="20" customWidth="1"/>
    <col min="15618" max="15618" width="41" style="20" customWidth="1"/>
    <col min="15619" max="15621" width="32.85546875" style="20" customWidth="1"/>
    <col min="15622" max="15872" width="9.140625" style="20"/>
    <col min="15873" max="15873" width="8.140625" style="20" customWidth="1"/>
    <col min="15874" max="15874" width="41" style="20" customWidth="1"/>
    <col min="15875" max="15877" width="32.85546875" style="20" customWidth="1"/>
    <col min="15878" max="16128" width="9.140625" style="20"/>
    <col min="16129" max="16129" width="8.140625" style="20" customWidth="1"/>
    <col min="16130" max="16130" width="41" style="20" customWidth="1"/>
    <col min="16131" max="16133" width="32.85546875" style="20" customWidth="1"/>
    <col min="16134" max="16384" width="9.140625" style="20"/>
  </cols>
  <sheetData>
    <row r="1" spans="1:9" x14ac:dyDescent="0.25">
      <c r="A1" s="394" t="s">
        <v>681</v>
      </c>
      <c r="B1" s="359"/>
      <c r="C1" s="359"/>
      <c r="D1" s="359"/>
      <c r="E1" s="359"/>
      <c r="F1" s="340"/>
      <c r="G1" s="340"/>
      <c r="H1" s="340"/>
      <c r="I1" s="340"/>
    </row>
    <row r="2" spans="1:9" s="346" customFormat="1" x14ac:dyDescent="0.25">
      <c r="A2" s="342"/>
      <c r="B2" s="340"/>
      <c r="C2" s="340"/>
      <c r="D2" s="340"/>
      <c r="E2" s="340"/>
      <c r="F2" s="340"/>
      <c r="G2" s="340"/>
      <c r="H2" s="340"/>
      <c r="I2" s="340"/>
    </row>
    <row r="3" spans="1:9" s="346" customFormat="1" ht="15.75" x14ac:dyDescent="0.25">
      <c r="A3" s="361" t="s">
        <v>668</v>
      </c>
      <c r="B3" s="438"/>
      <c r="C3" s="438"/>
      <c r="D3" s="438"/>
      <c r="E3" s="438"/>
      <c r="F3" s="340"/>
      <c r="G3" s="340"/>
      <c r="H3" s="340"/>
      <c r="I3" s="340"/>
    </row>
    <row r="4" spans="1:9" ht="15.75" x14ac:dyDescent="0.25">
      <c r="A4" s="431" t="s">
        <v>270</v>
      </c>
      <c r="B4" s="431"/>
      <c r="C4" s="431"/>
      <c r="D4" s="431"/>
      <c r="E4" s="431"/>
    </row>
    <row r="5" spans="1:9" ht="15.75" x14ac:dyDescent="0.25">
      <c r="A5" s="431" t="s">
        <v>655</v>
      </c>
      <c r="B5" s="431"/>
      <c r="C5" s="431"/>
      <c r="D5" s="431"/>
      <c r="E5" s="431"/>
    </row>
    <row r="8" spans="1:9" s="291" customFormat="1" ht="15.75" x14ac:dyDescent="0.25">
      <c r="A8" s="429"/>
      <c r="B8" s="430"/>
      <c r="C8" s="430"/>
      <c r="D8" s="430"/>
      <c r="E8" s="430"/>
    </row>
    <row r="9" spans="1:9" s="291" customFormat="1" ht="15.75" x14ac:dyDescent="0.25">
      <c r="A9" s="293" t="s">
        <v>367</v>
      </c>
      <c r="B9" s="293" t="s">
        <v>327</v>
      </c>
      <c r="C9" s="293" t="s">
        <v>389</v>
      </c>
      <c r="D9" s="293" t="s">
        <v>390</v>
      </c>
      <c r="E9" s="293" t="s">
        <v>391</v>
      </c>
    </row>
    <row r="10" spans="1:9" x14ac:dyDescent="0.25">
      <c r="A10" s="284" t="s">
        <v>379</v>
      </c>
      <c r="B10" s="285" t="s">
        <v>396</v>
      </c>
      <c r="C10" s="286">
        <v>1511819</v>
      </c>
      <c r="D10" s="286">
        <v>0</v>
      </c>
      <c r="E10" s="286">
        <v>1221884</v>
      </c>
    </row>
    <row r="11" spans="1:9" x14ac:dyDescent="0.25">
      <c r="A11" s="287" t="s">
        <v>399</v>
      </c>
      <c r="B11" s="288" t="s">
        <v>400</v>
      </c>
      <c r="C11" s="289">
        <v>1511819</v>
      </c>
      <c r="D11" s="289">
        <v>0</v>
      </c>
      <c r="E11" s="289">
        <v>1221884</v>
      </c>
    </row>
    <row r="12" spans="1:9" ht="38.25" x14ac:dyDescent="0.25">
      <c r="A12" s="287" t="s">
        <v>413</v>
      </c>
      <c r="B12" s="288" t="s">
        <v>414</v>
      </c>
      <c r="C12" s="289">
        <v>1511819</v>
      </c>
      <c r="D12" s="289">
        <v>0</v>
      </c>
      <c r="E12" s="289">
        <v>1221884</v>
      </c>
    </row>
    <row r="13" spans="1:9" x14ac:dyDescent="0.25">
      <c r="A13" s="284" t="s">
        <v>415</v>
      </c>
      <c r="B13" s="285" t="s">
        <v>416</v>
      </c>
      <c r="C13" s="286">
        <v>21480</v>
      </c>
      <c r="D13" s="286">
        <v>0</v>
      </c>
      <c r="E13" s="286">
        <v>82190</v>
      </c>
    </row>
    <row r="14" spans="1:9" ht="25.5" x14ac:dyDescent="0.25">
      <c r="A14" s="287" t="s">
        <v>417</v>
      </c>
      <c r="B14" s="288" t="s">
        <v>418</v>
      </c>
      <c r="C14" s="289">
        <v>21480</v>
      </c>
      <c r="D14" s="289">
        <v>0</v>
      </c>
      <c r="E14" s="289">
        <v>82190</v>
      </c>
    </row>
    <row r="15" spans="1:9" x14ac:dyDescent="0.25">
      <c r="A15" s="284" t="s">
        <v>419</v>
      </c>
      <c r="B15" s="285" t="s">
        <v>420</v>
      </c>
      <c r="C15" s="286">
        <v>5870994</v>
      </c>
      <c r="D15" s="286">
        <v>0</v>
      </c>
      <c r="E15" s="286">
        <v>2019924</v>
      </c>
    </row>
    <row r="16" spans="1:9" x14ac:dyDescent="0.25">
      <c r="A16" s="287" t="s">
        <v>421</v>
      </c>
      <c r="B16" s="288" t="s">
        <v>422</v>
      </c>
      <c r="C16" s="289">
        <v>5870994</v>
      </c>
      <c r="D16" s="289">
        <v>0</v>
      </c>
      <c r="E16" s="289">
        <v>2019924</v>
      </c>
    </row>
    <row r="17" spans="1:5" x14ac:dyDescent="0.25">
      <c r="A17" s="287" t="s">
        <v>423</v>
      </c>
      <c r="B17" s="288" t="s">
        <v>424</v>
      </c>
      <c r="C17" s="289">
        <v>5892474</v>
      </c>
      <c r="D17" s="289">
        <v>0</v>
      </c>
      <c r="E17" s="289">
        <v>2102114</v>
      </c>
    </row>
    <row r="18" spans="1:5" ht="38.25" x14ac:dyDescent="0.25">
      <c r="A18" s="284" t="s">
        <v>638</v>
      </c>
      <c r="B18" s="285" t="s">
        <v>639</v>
      </c>
      <c r="C18" s="286">
        <v>510173</v>
      </c>
      <c r="D18" s="286">
        <v>0</v>
      </c>
      <c r="E18" s="286">
        <v>83357</v>
      </c>
    </row>
    <row r="19" spans="1:5" ht="25.5" x14ac:dyDescent="0.25">
      <c r="A19" s="287" t="s">
        <v>447</v>
      </c>
      <c r="B19" s="288" t="s">
        <v>448</v>
      </c>
      <c r="C19" s="289">
        <v>510173</v>
      </c>
      <c r="D19" s="289">
        <v>0</v>
      </c>
      <c r="E19" s="289">
        <v>83357</v>
      </c>
    </row>
    <row r="20" spans="1:5" x14ac:dyDescent="0.25">
      <c r="A20" s="287" t="s">
        <v>449</v>
      </c>
      <c r="B20" s="288" t="s">
        <v>450</v>
      </c>
      <c r="C20" s="289">
        <v>510173</v>
      </c>
      <c r="D20" s="289">
        <v>0</v>
      </c>
      <c r="E20" s="289">
        <v>83357</v>
      </c>
    </row>
    <row r="21" spans="1:5" x14ac:dyDescent="0.25">
      <c r="A21" s="287" t="s">
        <v>461</v>
      </c>
      <c r="B21" s="288" t="s">
        <v>462</v>
      </c>
      <c r="C21" s="289">
        <v>7914466</v>
      </c>
      <c r="D21" s="289">
        <v>0</v>
      </c>
      <c r="E21" s="289">
        <v>3407355</v>
      </c>
    </row>
    <row r="22" spans="1:5" ht="25.5" x14ac:dyDescent="0.25">
      <c r="A22" s="284" t="s">
        <v>467</v>
      </c>
      <c r="B22" s="285" t="s">
        <v>468</v>
      </c>
      <c r="C22" s="286">
        <v>5461837</v>
      </c>
      <c r="D22" s="286">
        <v>0</v>
      </c>
      <c r="E22" s="286">
        <v>5461837</v>
      </c>
    </row>
    <row r="23" spans="1:5" x14ac:dyDescent="0.25">
      <c r="A23" s="284" t="s">
        <v>469</v>
      </c>
      <c r="B23" s="285" t="s">
        <v>470</v>
      </c>
      <c r="C23" s="286">
        <v>-7109692</v>
      </c>
      <c r="D23" s="286">
        <v>0</v>
      </c>
      <c r="E23" s="286">
        <v>-816023</v>
      </c>
    </row>
    <row r="24" spans="1:5" x14ac:dyDescent="0.25">
      <c r="A24" s="284" t="s">
        <v>471</v>
      </c>
      <c r="B24" s="285" t="s">
        <v>472</v>
      </c>
      <c r="C24" s="286">
        <v>6293669</v>
      </c>
      <c r="D24" s="286">
        <v>0</v>
      </c>
      <c r="E24" s="286">
        <v>-4676474</v>
      </c>
    </row>
    <row r="25" spans="1:5" x14ac:dyDescent="0.25">
      <c r="A25" s="287" t="s">
        <v>473</v>
      </c>
      <c r="B25" s="288" t="s">
        <v>474</v>
      </c>
      <c r="C25" s="289">
        <v>4645814</v>
      </c>
      <c r="D25" s="289">
        <v>0</v>
      </c>
      <c r="E25" s="289">
        <v>-30660</v>
      </c>
    </row>
    <row r="26" spans="1:5" ht="25.5" x14ac:dyDescent="0.25">
      <c r="A26" s="284" t="s">
        <v>491</v>
      </c>
      <c r="B26" s="285" t="s">
        <v>492</v>
      </c>
      <c r="C26" s="286">
        <v>3268652</v>
      </c>
      <c r="D26" s="286">
        <v>0</v>
      </c>
      <c r="E26" s="286">
        <v>3438015</v>
      </c>
    </row>
    <row r="27" spans="1:5" ht="25.5" x14ac:dyDescent="0.25">
      <c r="A27" s="287" t="s">
        <v>495</v>
      </c>
      <c r="B27" s="288" t="s">
        <v>496</v>
      </c>
      <c r="C27" s="289">
        <v>3268652</v>
      </c>
      <c r="D27" s="289">
        <v>0</v>
      </c>
      <c r="E27" s="289">
        <v>3438015</v>
      </c>
    </row>
    <row r="28" spans="1:5" x14ac:dyDescent="0.25">
      <c r="A28" s="287" t="s">
        <v>497</v>
      </c>
      <c r="B28" s="288" t="s">
        <v>498</v>
      </c>
      <c r="C28" s="289">
        <v>7914466</v>
      </c>
      <c r="D28" s="289">
        <v>0</v>
      </c>
      <c r="E28" s="289">
        <v>3407355</v>
      </c>
    </row>
  </sheetData>
  <mergeCells count="5">
    <mergeCell ref="A8:E8"/>
    <mergeCell ref="A4:E4"/>
    <mergeCell ref="A5:E5"/>
    <mergeCell ref="A1:E1"/>
    <mergeCell ref="A3:E3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40"/>
  <sheetViews>
    <sheetView workbookViewId="0">
      <selection sqref="A1:E1"/>
    </sheetView>
  </sheetViews>
  <sheetFormatPr defaultRowHeight="12.75" x14ac:dyDescent="0.2"/>
  <cols>
    <col min="1" max="1" width="8.140625" style="249" customWidth="1"/>
    <col min="2" max="2" width="41" style="249" customWidth="1"/>
    <col min="3" max="3" width="13.85546875" style="249" customWidth="1"/>
    <col min="4" max="4" width="16.7109375" style="249" customWidth="1"/>
    <col min="5" max="5" width="14.5703125" style="249" customWidth="1"/>
    <col min="6" max="256" width="9.140625" style="249"/>
    <col min="257" max="257" width="8.140625" style="249" customWidth="1"/>
    <col min="258" max="258" width="41" style="249" customWidth="1"/>
    <col min="259" max="261" width="32.85546875" style="249" customWidth="1"/>
    <col min="262" max="512" width="9.140625" style="249"/>
    <col min="513" max="513" width="8.140625" style="249" customWidth="1"/>
    <col min="514" max="514" width="41" style="249" customWidth="1"/>
    <col min="515" max="517" width="32.85546875" style="249" customWidth="1"/>
    <col min="518" max="768" width="9.140625" style="249"/>
    <col min="769" max="769" width="8.140625" style="249" customWidth="1"/>
    <col min="770" max="770" width="41" style="249" customWidth="1"/>
    <col min="771" max="773" width="32.85546875" style="249" customWidth="1"/>
    <col min="774" max="1024" width="9.140625" style="249"/>
    <col min="1025" max="1025" width="8.140625" style="249" customWidth="1"/>
    <col min="1026" max="1026" width="41" style="249" customWidth="1"/>
    <col min="1027" max="1029" width="32.85546875" style="249" customWidth="1"/>
    <col min="1030" max="1280" width="9.140625" style="249"/>
    <col min="1281" max="1281" width="8.140625" style="249" customWidth="1"/>
    <col min="1282" max="1282" width="41" style="249" customWidth="1"/>
    <col min="1283" max="1285" width="32.85546875" style="249" customWidth="1"/>
    <col min="1286" max="1536" width="9.140625" style="249"/>
    <col min="1537" max="1537" width="8.140625" style="249" customWidth="1"/>
    <col min="1538" max="1538" width="41" style="249" customWidth="1"/>
    <col min="1539" max="1541" width="32.85546875" style="249" customWidth="1"/>
    <col min="1542" max="1792" width="9.140625" style="249"/>
    <col min="1793" max="1793" width="8.140625" style="249" customWidth="1"/>
    <col min="1794" max="1794" width="41" style="249" customWidth="1"/>
    <col min="1795" max="1797" width="32.85546875" style="249" customWidth="1"/>
    <col min="1798" max="2048" width="9.140625" style="249"/>
    <col min="2049" max="2049" width="8.140625" style="249" customWidth="1"/>
    <col min="2050" max="2050" width="41" style="249" customWidth="1"/>
    <col min="2051" max="2053" width="32.85546875" style="249" customWidth="1"/>
    <col min="2054" max="2304" width="9.140625" style="249"/>
    <col min="2305" max="2305" width="8.140625" style="249" customWidth="1"/>
    <col min="2306" max="2306" width="41" style="249" customWidth="1"/>
    <col min="2307" max="2309" width="32.85546875" style="249" customWidth="1"/>
    <col min="2310" max="2560" width="9.140625" style="249"/>
    <col min="2561" max="2561" width="8.140625" style="249" customWidth="1"/>
    <col min="2562" max="2562" width="41" style="249" customWidth="1"/>
    <col min="2563" max="2565" width="32.85546875" style="249" customWidth="1"/>
    <col min="2566" max="2816" width="9.140625" style="249"/>
    <col min="2817" max="2817" width="8.140625" style="249" customWidth="1"/>
    <col min="2818" max="2818" width="41" style="249" customWidth="1"/>
    <col min="2819" max="2821" width="32.85546875" style="249" customWidth="1"/>
    <col min="2822" max="3072" width="9.140625" style="249"/>
    <col min="3073" max="3073" width="8.140625" style="249" customWidth="1"/>
    <col min="3074" max="3074" width="41" style="249" customWidth="1"/>
    <col min="3075" max="3077" width="32.85546875" style="249" customWidth="1"/>
    <col min="3078" max="3328" width="9.140625" style="249"/>
    <col min="3329" max="3329" width="8.140625" style="249" customWidth="1"/>
    <col min="3330" max="3330" width="41" style="249" customWidth="1"/>
    <col min="3331" max="3333" width="32.85546875" style="249" customWidth="1"/>
    <col min="3334" max="3584" width="9.140625" style="249"/>
    <col min="3585" max="3585" width="8.140625" style="249" customWidth="1"/>
    <col min="3586" max="3586" width="41" style="249" customWidth="1"/>
    <col min="3587" max="3589" width="32.85546875" style="249" customWidth="1"/>
    <col min="3590" max="3840" width="9.140625" style="249"/>
    <col min="3841" max="3841" width="8.140625" style="249" customWidth="1"/>
    <col min="3842" max="3842" width="41" style="249" customWidth="1"/>
    <col min="3843" max="3845" width="32.85546875" style="249" customWidth="1"/>
    <col min="3846" max="4096" width="9.140625" style="249"/>
    <col min="4097" max="4097" width="8.140625" style="249" customWidth="1"/>
    <col min="4098" max="4098" width="41" style="249" customWidth="1"/>
    <col min="4099" max="4101" width="32.85546875" style="249" customWidth="1"/>
    <col min="4102" max="4352" width="9.140625" style="249"/>
    <col min="4353" max="4353" width="8.140625" style="249" customWidth="1"/>
    <col min="4354" max="4354" width="41" style="249" customWidth="1"/>
    <col min="4355" max="4357" width="32.85546875" style="249" customWidth="1"/>
    <col min="4358" max="4608" width="9.140625" style="249"/>
    <col min="4609" max="4609" width="8.140625" style="249" customWidth="1"/>
    <col min="4610" max="4610" width="41" style="249" customWidth="1"/>
    <col min="4611" max="4613" width="32.85546875" style="249" customWidth="1"/>
    <col min="4614" max="4864" width="9.140625" style="249"/>
    <col min="4865" max="4865" width="8.140625" style="249" customWidth="1"/>
    <col min="4866" max="4866" width="41" style="249" customWidth="1"/>
    <col min="4867" max="4869" width="32.85546875" style="249" customWidth="1"/>
    <col min="4870" max="5120" width="9.140625" style="249"/>
    <col min="5121" max="5121" width="8.140625" style="249" customWidth="1"/>
    <col min="5122" max="5122" width="41" style="249" customWidth="1"/>
    <col min="5123" max="5125" width="32.85546875" style="249" customWidth="1"/>
    <col min="5126" max="5376" width="9.140625" style="249"/>
    <col min="5377" max="5377" width="8.140625" style="249" customWidth="1"/>
    <col min="5378" max="5378" width="41" style="249" customWidth="1"/>
    <col min="5379" max="5381" width="32.85546875" style="249" customWidth="1"/>
    <col min="5382" max="5632" width="9.140625" style="249"/>
    <col min="5633" max="5633" width="8.140625" style="249" customWidth="1"/>
    <col min="5634" max="5634" width="41" style="249" customWidth="1"/>
    <col min="5635" max="5637" width="32.85546875" style="249" customWidth="1"/>
    <col min="5638" max="5888" width="9.140625" style="249"/>
    <col min="5889" max="5889" width="8.140625" style="249" customWidth="1"/>
    <col min="5890" max="5890" width="41" style="249" customWidth="1"/>
    <col min="5891" max="5893" width="32.85546875" style="249" customWidth="1"/>
    <col min="5894" max="6144" width="9.140625" style="249"/>
    <col min="6145" max="6145" width="8.140625" style="249" customWidth="1"/>
    <col min="6146" max="6146" width="41" style="249" customWidth="1"/>
    <col min="6147" max="6149" width="32.85546875" style="249" customWidth="1"/>
    <col min="6150" max="6400" width="9.140625" style="249"/>
    <col min="6401" max="6401" width="8.140625" style="249" customWidth="1"/>
    <col min="6402" max="6402" width="41" style="249" customWidth="1"/>
    <col min="6403" max="6405" width="32.85546875" style="249" customWidth="1"/>
    <col min="6406" max="6656" width="9.140625" style="249"/>
    <col min="6657" max="6657" width="8.140625" style="249" customWidth="1"/>
    <col min="6658" max="6658" width="41" style="249" customWidth="1"/>
    <col min="6659" max="6661" width="32.85546875" style="249" customWidth="1"/>
    <col min="6662" max="6912" width="9.140625" style="249"/>
    <col min="6913" max="6913" width="8.140625" style="249" customWidth="1"/>
    <col min="6914" max="6914" width="41" style="249" customWidth="1"/>
    <col min="6915" max="6917" width="32.85546875" style="249" customWidth="1"/>
    <col min="6918" max="7168" width="9.140625" style="249"/>
    <col min="7169" max="7169" width="8.140625" style="249" customWidth="1"/>
    <col min="7170" max="7170" width="41" style="249" customWidth="1"/>
    <col min="7171" max="7173" width="32.85546875" style="249" customWidth="1"/>
    <col min="7174" max="7424" width="9.140625" style="249"/>
    <col min="7425" max="7425" width="8.140625" style="249" customWidth="1"/>
    <col min="7426" max="7426" width="41" style="249" customWidth="1"/>
    <col min="7427" max="7429" width="32.85546875" style="249" customWidth="1"/>
    <col min="7430" max="7680" width="9.140625" style="249"/>
    <col min="7681" max="7681" width="8.140625" style="249" customWidth="1"/>
    <col min="7682" max="7682" width="41" style="249" customWidth="1"/>
    <col min="7683" max="7685" width="32.85546875" style="249" customWidth="1"/>
    <col min="7686" max="7936" width="9.140625" style="249"/>
    <col min="7937" max="7937" width="8.140625" style="249" customWidth="1"/>
    <col min="7938" max="7938" width="41" style="249" customWidth="1"/>
    <col min="7939" max="7941" width="32.85546875" style="249" customWidth="1"/>
    <col min="7942" max="8192" width="9.140625" style="249"/>
    <col min="8193" max="8193" width="8.140625" style="249" customWidth="1"/>
    <col min="8194" max="8194" width="41" style="249" customWidth="1"/>
    <col min="8195" max="8197" width="32.85546875" style="249" customWidth="1"/>
    <col min="8198" max="8448" width="9.140625" style="249"/>
    <col min="8449" max="8449" width="8.140625" style="249" customWidth="1"/>
    <col min="8450" max="8450" width="41" style="249" customWidth="1"/>
    <col min="8451" max="8453" width="32.85546875" style="249" customWidth="1"/>
    <col min="8454" max="8704" width="9.140625" style="249"/>
    <col min="8705" max="8705" width="8.140625" style="249" customWidth="1"/>
    <col min="8706" max="8706" width="41" style="249" customWidth="1"/>
    <col min="8707" max="8709" width="32.85546875" style="249" customWidth="1"/>
    <col min="8710" max="8960" width="9.140625" style="249"/>
    <col min="8961" max="8961" width="8.140625" style="249" customWidth="1"/>
    <col min="8962" max="8962" width="41" style="249" customWidth="1"/>
    <col min="8963" max="8965" width="32.85546875" style="249" customWidth="1"/>
    <col min="8966" max="9216" width="9.140625" style="249"/>
    <col min="9217" max="9217" width="8.140625" style="249" customWidth="1"/>
    <col min="9218" max="9218" width="41" style="249" customWidth="1"/>
    <col min="9219" max="9221" width="32.85546875" style="249" customWidth="1"/>
    <col min="9222" max="9472" width="9.140625" style="249"/>
    <col min="9473" max="9473" width="8.140625" style="249" customWidth="1"/>
    <col min="9474" max="9474" width="41" style="249" customWidth="1"/>
    <col min="9475" max="9477" width="32.85546875" style="249" customWidth="1"/>
    <col min="9478" max="9728" width="9.140625" style="249"/>
    <col min="9729" max="9729" width="8.140625" style="249" customWidth="1"/>
    <col min="9730" max="9730" width="41" style="249" customWidth="1"/>
    <col min="9731" max="9733" width="32.85546875" style="249" customWidth="1"/>
    <col min="9734" max="9984" width="9.140625" style="249"/>
    <col min="9985" max="9985" width="8.140625" style="249" customWidth="1"/>
    <col min="9986" max="9986" width="41" style="249" customWidth="1"/>
    <col min="9987" max="9989" width="32.85546875" style="249" customWidth="1"/>
    <col min="9990" max="10240" width="9.140625" style="249"/>
    <col min="10241" max="10241" width="8.140625" style="249" customWidth="1"/>
    <col min="10242" max="10242" width="41" style="249" customWidth="1"/>
    <col min="10243" max="10245" width="32.85546875" style="249" customWidth="1"/>
    <col min="10246" max="10496" width="9.140625" style="249"/>
    <col min="10497" max="10497" width="8.140625" style="249" customWidth="1"/>
    <col min="10498" max="10498" width="41" style="249" customWidth="1"/>
    <col min="10499" max="10501" width="32.85546875" style="249" customWidth="1"/>
    <col min="10502" max="10752" width="9.140625" style="249"/>
    <col min="10753" max="10753" width="8.140625" style="249" customWidth="1"/>
    <col min="10754" max="10754" width="41" style="249" customWidth="1"/>
    <col min="10755" max="10757" width="32.85546875" style="249" customWidth="1"/>
    <col min="10758" max="11008" width="9.140625" style="249"/>
    <col min="11009" max="11009" width="8.140625" style="249" customWidth="1"/>
    <col min="11010" max="11010" width="41" style="249" customWidth="1"/>
    <col min="11011" max="11013" width="32.85546875" style="249" customWidth="1"/>
    <col min="11014" max="11264" width="9.140625" style="249"/>
    <col min="11265" max="11265" width="8.140625" style="249" customWidth="1"/>
    <col min="11266" max="11266" width="41" style="249" customWidth="1"/>
    <col min="11267" max="11269" width="32.85546875" style="249" customWidth="1"/>
    <col min="11270" max="11520" width="9.140625" style="249"/>
    <col min="11521" max="11521" width="8.140625" style="249" customWidth="1"/>
    <col min="11522" max="11522" width="41" style="249" customWidth="1"/>
    <col min="11523" max="11525" width="32.85546875" style="249" customWidth="1"/>
    <col min="11526" max="11776" width="9.140625" style="249"/>
    <col min="11777" max="11777" width="8.140625" style="249" customWidth="1"/>
    <col min="11778" max="11778" width="41" style="249" customWidth="1"/>
    <col min="11779" max="11781" width="32.85546875" style="249" customWidth="1"/>
    <col min="11782" max="12032" width="9.140625" style="249"/>
    <col min="12033" max="12033" width="8.140625" style="249" customWidth="1"/>
    <col min="12034" max="12034" width="41" style="249" customWidth="1"/>
    <col min="12035" max="12037" width="32.85546875" style="249" customWidth="1"/>
    <col min="12038" max="12288" width="9.140625" style="249"/>
    <col min="12289" max="12289" width="8.140625" style="249" customWidth="1"/>
    <col min="12290" max="12290" width="41" style="249" customWidth="1"/>
    <col min="12291" max="12293" width="32.85546875" style="249" customWidth="1"/>
    <col min="12294" max="12544" width="9.140625" style="249"/>
    <col min="12545" max="12545" width="8.140625" style="249" customWidth="1"/>
    <col min="12546" max="12546" width="41" style="249" customWidth="1"/>
    <col min="12547" max="12549" width="32.85546875" style="249" customWidth="1"/>
    <col min="12550" max="12800" width="9.140625" style="249"/>
    <col min="12801" max="12801" width="8.140625" style="249" customWidth="1"/>
    <col min="12802" max="12802" width="41" style="249" customWidth="1"/>
    <col min="12803" max="12805" width="32.85546875" style="249" customWidth="1"/>
    <col min="12806" max="13056" width="9.140625" style="249"/>
    <col min="13057" max="13057" width="8.140625" style="249" customWidth="1"/>
    <col min="13058" max="13058" width="41" style="249" customWidth="1"/>
    <col min="13059" max="13061" width="32.85546875" style="249" customWidth="1"/>
    <col min="13062" max="13312" width="9.140625" style="249"/>
    <col min="13313" max="13313" width="8.140625" style="249" customWidth="1"/>
    <col min="13314" max="13314" width="41" style="249" customWidth="1"/>
    <col min="13315" max="13317" width="32.85546875" style="249" customWidth="1"/>
    <col min="13318" max="13568" width="9.140625" style="249"/>
    <col min="13569" max="13569" width="8.140625" style="249" customWidth="1"/>
    <col min="13570" max="13570" width="41" style="249" customWidth="1"/>
    <col min="13571" max="13573" width="32.85546875" style="249" customWidth="1"/>
    <col min="13574" max="13824" width="9.140625" style="249"/>
    <col min="13825" max="13825" width="8.140625" style="249" customWidth="1"/>
    <col min="13826" max="13826" width="41" style="249" customWidth="1"/>
    <col min="13827" max="13829" width="32.85546875" style="249" customWidth="1"/>
    <col min="13830" max="14080" width="9.140625" style="249"/>
    <col min="14081" max="14081" width="8.140625" style="249" customWidth="1"/>
    <col min="14082" max="14082" width="41" style="249" customWidth="1"/>
    <col min="14083" max="14085" width="32.85546875" style="249" customWidth="1"/>
    <col min="14086" max="14336" width="9.140625" style="249"/>
    <col min="14337" max="14337" width="8.140625" style="249" customWidth="1"/>
    <col min="14338" max="14338" width="41" style="249" customWidth="1"/>
    <col min="14339" max="14341" width="32.85546875" style="249" customWidth="1"/>
    <col min="14342" max="14592" width="9.140625" style="249"/>
    <col min="14593" max="14593" width="8.140625" style="249" customWidth="1"/>
    <col min="14594" max="14594" width="41" style="249" customWidth="1"/>
    <col min="14595" max="14597" width="32.85546875" style="249" customWidth="1"/>
    <col min="14598" max="14848" width="9.140625" style="249"/>
    <col min="14849" max="14849" width="8.140625" style="249" customWidth="1"/>
    <col min="14850" max="14850" width="41" style="249" customWidth="1"/>
    <col min="14851" max="14853" width="32.85546875" style="249" customWidth="1"/>
    <col min="14854" max="15104" width="9.140625" style="249"/>
    <col min="15105" max="15105" width="8.140625" style="249" customWidth="1"/>
    <col min="15106" max="15106" width="41" style="249" customWidth="1"/>
    <col min="15107" max="15109" width="32.85546875" style="249" customWidth="1"/>
    <col min="15110" max="15360" width="9.140625" style="249"/>
    <col min="15361" max="15361" width="8.140625" style="249" customWidth="1"/>
    <col min="15362" max="15362" width="41" style="249" customWidth="1"/>
    <col min="15363" max="15365" width="32.85546875" style="249" customWidth="1"/>
    <col min="15366" max="15616" width="9.140625" style="249"/>
    <col min="15617" max="15617" width="8.140625" style="249" customWidth="1"/>
    <col min="15618" max="15618" width="41" style="249" customWidth="1"/>
    <col min="15619" max="15621" width="32.85546875" style="249" customWidth="1"/>
    <col min="15622" max="15872" width="9.140625" style="249"/>
    <col min="15873" max="15873" width="8.140625" style="249" customWidth="1"/>
    <col min="15874" max="15874" width="41" style="249" customWidth="1"/>
    <col min="15875" max="15877" width="32.85546875" style="249" customWidth="1"/>
    <col min="15878" max="16128" width="9.140625" style="249"/>
    <col min="16129" max="16129" width="8.140625" style="249" customWidth="1"/>
    <col min="16130" max="16130" width="41" style="249" customWidth="1"/>
    <col min="16131" max="16133" width="32.85546875" style="249" customWidth="1"/>
    <col min="16134" max="16384" width="9.140625" style="249"/>
  </cols>
  <sheetData>
    <row r="1" spans="1:8" ht="15" x14ac:dyDescent="0.25">
      <c r="A1" s="394" t="s">
        <v>682</v>
      </c>
      <c r="B1" s="359"/>
      <c r="C1" s="359"/>
      <c r="D1" s="359"/>
      <c r="E1" s="359"/>
      <c r="F1" s="340"/>
      <c r="G1" s="340"/>
      <c r="H1" s="340"/>
    </row>
    <row r="6" spans="1:8" ht="15.75" x14ac:dyDescent="0.25">
      <c r="A6" s="431" t="s">
        <v>668</v>
      </c>
      <c r="B6" s="431"/>
      <c r="C6" s="431"/>
      <c r="D6" s="431"/>
      <c r="E6" s="431"/>
    </row>
    <row r="7" spans="1:8" ht="15.75" x14ac:dyDescent="0.25">
      <c r="A7" s="431" t="s">
        <v>657</v>
      </c>
      <c r="B7" s="431"/>
      <c r="C7" s="431"/>
      <c r="D7" s="431"/>
      <c r="E7" s="431"/>
    </row>
    <row r="12" spans="1:8" s="306" customFormat="1" x14ac:dyDescent="0.2">
      <c r="A12" s="436"/>
      <c r="B12" s="439"/>
      <c r="C12" s="439"/>
      <c r="D12" s="439"/>
      <c r="E12" s="439"/>
    </row>
    <row r="13" spans="1:8" s="310" customFormat="1" x14ac:dyDescent="0.2">
      <c r="A13" s="309" t="s">
        <v>367</v>
      </c>
      <c r="B13" s="309" t="s">
        <v>327</v>
      </c>
      <c r="C13" s="309" t="s">
        <v>389</v>
      </c>
      <c r="D13" s="309" t="s">
        <v>390</v>
      </c>
      <c r="E13" s="309" t="s">
        <v>391</v>
      </c>
    </row>
    <row r="14" spans="1:8" x14ac:dyDescent="0.2">
      <c r="A14" s="284" t="s">
        <v>369</v>
      </c>
      <c r="B14" s="285" t="s">
        <v>499</v>
      </c>
      <c r="C14" s="286">
        <v>161792701</v>
      </c>
      <c r="D14" s="286">
        <v>0</v>
      </c>
      <c r="E14" s="286">
        <v>497620240</v>
      </c>
    </row>
    <row r="15" spans="1:8" ht="25.5" x14ac:dyDescent="0.2">
      <c r="A15" s="284" t="s">
        <v>371</v>
      </c>
      <c r="B15" s="285" t="s">
        <v>500</v>
      </c>
      <c r="C15" s="286">
        <v>28024689</v>
      </c>
      <c r="D15" s="286">
        <v>0</v>
      </c>
      <c r="E15" s="286">
        <v>32355363</v>
      </c>
    </row>
    <row r="16" spans="1:8" ht="25.5" x14ac:dyDescent="0.2">
      <c r="A16" s="284" t="s">
        <v>373</v>
      </c>
      <c r="B16" s="285" t="s">
        <v>501</v>
      </c>
      <c r="C16" s="286">
        <v>2202000</v>
      </c>
      <c r="D16" s="286">
        <v>0</v>
      </c>
      <c r="E16" s="286">
        <v>0</v>
      </c>
    </row>
    <row r="17" spans="1:13" ht="25.5" x14ac:dyDescent="0.2">
      <c r="A17" s="287" t="s">
        <v>375</v>
      </c>
      <c r="B17" s="288" t="s">
        <v>502</v>
      </c>
      <c r="C17" s="289">
        <v>192019390</v>
      </c>
      <c r="D17" s="289">
        <v>0</v>
      </c>
      <c r="E17" s="289">
        <v>529975603</v>
      </c>
    </row>
    <row r="18" spans="1:13" ht="25.5" x14ac:dyDescent="0.2">
      <c r="A18" s="284" t="s">
        <v>397</v>
      </c>
      <c r="B18" s="285" t="s">
        <v>503</v>
      </c>
      <c r="C18" s="286">
        <v>112328674</v>
      </c>
      <c r="D18" s="286">
        <v>0</v>
      </c>
      <c r="E18" s="286">
        <v>185753663</v>
      </c>
    </row>
    <row r="19" spans="1:13" ht="25.5" x14ac:dyDescent="0.2">
      <c r="A19" s="284" t="s">
        <v>504</v>
      </c>
      <c r="B19" s="285" t="s">
        <v>505</v>
      </c>
      <c r="C19" s="286">
        <v>10146862</v>
      </c>
      <c r="D19" s="286">
        <v>0</v>
      </c>
      <c r="E19" s="286">
        <v>16596401</v>
      </c>
    </row>
    <row r="20" spans="1:13" ht="25.5" x14ac:dyDescent="0.2">
      <c r="A20" s="284" t="s">
        <v>399</v>
      </c>
      <c r="B20" s="285" t="s">
        <v>506</v>
      </c>
      <c r="C20" s="286">
        <v>10999000</v>
      </c>
      <c r="D20" s="286">
        <v>0</v>
      </c>
      <c r="E20" s="286">
        <v>283446</v>
      </c>
      <c r="M20" s="308"/>
    </row>
    <row r="21" spans="1:13" x14ac:dyDescent="0.2">
      <c r="A21" s="284" t="s">
        <v>401</v>
      </c>
      <c r="B21" s="285" t="s">
        <v>507</v>
      </c>
      <c r="C21" s="286">
        <v>2779682</v>
      </c>
      <c r="D21" s="286">
        <v>0</v>
      </c>
      <c r="E21" s="286">
        <v>25462255</v>
      </c>
    </row>
    <row r="22" spans="1:13" ht="25.5" x14ac:dyDescent="0.2">
      <c r="A22" s="287" t="s">
        <v>508</v>
      </c>
      <c r="B22" s="288" t="s">
        <v>509</v>
      </c>
      <c r="C22" s="289">
        <v>136254218</v>
      </c>
      <c r="D22" s="289">
        <v>0</v>
      </c>
      <c r="E22" s="289">
        <v>228095765</v>
      </c>
    </row>
    <row r="23" spans="1:13" x14ac:dyDescent="0.2">
      <c r="A23" s="284" t="s">
        <v>403</v>
      </c>
      <c r="B23" s="285" t="s">
        <v>510</v>
      </c>
      <c r="C23" s="286">
        <v>5192143</v>
      </c>
      <c r="D23" s="286">
        <v>0</v>
      </c>
      <c r="E23" s="286">
        <v>4843529</v>
      </c>
    </row>
    <row r="24" spans="1:13" x14ac:dyDescent="0.2">
      <c r="A24" s="284" t="s">
        <v>511</v>
      </c>
      <c r="B24" s="285" t="s">
        <v>512</v>
      </c>
      <c r="C24" s="286">
        <v>45442599</v>
      </c>
      <c r="D24" s="286">
        <v>0</v>
      </c>
      <c r="E24" s="286">
        <v>61810915</v>
      </c>
    </row>
    <row r="25" spans="1:13" x14ac:dyDescent="0.2">
      <c r="A25" s="284" t="s">
        <v>385</v>
      </c>
      <c r="B25" s="285" t="s">
        <v>513</v>
      </c>
      <c r="C25" s="286">
        <v>624049</v>
      </c>
      <c r="D25" s="286">
        <v>0</v>
      </c>
      <c r="E25" s="286">
        <v>559166</v>
      </c>
    </row>
    <row r="26" spans="1:13" x14ac:dyDescent="0.2">
      <c r="A26" s="287" t="s">
        <v>387</v>
      </c>
      <c r="B26" s="288" t="s">
        <v>514</v>
      </c>
      <c r="C26" s="289">
        <v>51258791</v>
      </c>
      <c r="D26" s="289">
        <v>0</v>
      </c>
      <c r="E26" s="289">
        <v>67213610</v>
      </c>
    </row>
    <row r="27" spans="1:13" x14ac:dyDescent="0.2">
      <c r="A27" s="284" t="s">
        <v>407</v>
      </c>
      <c r="B27" s="285" t="s">
        <v>515</v>
      </c>
      <c r="C27" s="286">
        <v>23117662</v>
      </c>
      <c r="D27" s="286">
        <v>0</v>
      </c>
      <c r="E27" s="286">
        <v>20678310</v>
      </c>
    </row>
    <row r="28" spans="1:13" x14ac:dyDescent="0.2">
      <c r="A28" s="284" t="s">
        <v>409</v>
      </c>
      <c r="B28" s="285" t="s">
        <v>516</v>
      </c>
      <c r="C28" s="286">
        <v>11750947</v>
      </c>
      <c r="D28" s="286">
        <v>0</v>
      </c>
      <c r="E28" s="286">
        <v>10477226</v>
      </c>
    </row>
    <row r="29" spans="1:13" x14ac:dyDescent="0.2">
      <c r="A29" s="284" t="s">
        <v>517</v>
      </c>
      <c r="B29" s="285" t="s">
        <v>518</v>
      </c>
      <c r="C29" s="286">
        <v>5457672</v>
      </c>
      <c r="D29" s="286">
        <v>0</v>
      </c>
      <c r="E29" s="286">
        <v>4640997</v>
      </c>
    </row>
    <row r="30" spans="1:13" x14ac:dyDescent="0.2">
      <c r="A30" s="287" t="s">
        <v>519</v>
      </c>
      <c r="B30" s="288" t="s">
        <v>520</v>
      </c>
      <c r="C30" s="289">
        <v>40326281</v>
      </c>
      <c r="D30" s="289">
        <v>0</v>
      </c>
      <c r="E30" s="289">
        <v>35796533</v>
      </c>
    </row>
    <row r="31" spans="1:13" x14ac:dyDescent="0.2">
      <c r="A31" s="287" t="s">
        <v>411</v>
      </c>
      <c r="B31" s="288" t="s">
        <v>521</v>
      </c>
      <c r="C31" s="289">
        <v>46363278</v>
      </c>
      <c r="D31" s="289">
        <v>0</v>
      </c>
      <c r="E31" s="289">
        <v>49499100</v>
      </c>
    </row>
    <row r="32" spans="1:13" x14ac:dyDescent="0.2">
      <c r="A32" s="287" t="s">
        <v>522</v>
      </c>
      <c r="B32" s="288" t="s">
        <v>523</v>
      </c>
      <c r="C32" s="289">
        <v>258575958</v>
      </c>
      <c r="D32" s="289">
        <v>0</v>
      </c>
      <c r="E32" s="289">
        <v>298403679</v>
      </c>
    </row>
    <row r="33" spans="1:5" ht="25.5" x14ac:dyDescent="0.2">
      <c r="A33" s="287" t="s">
        <v>524</v>
      </c>
      <c r="B33" s="288" t="s">
        <v>525</v>
      </c>
      <c r="C33" s="289">
        <v>-68250700</v>
      </c>
      <c r="D33" s="289">
        <v>0</v>
      </c>
      <c r="E33" s="289">
        <v>307158446</v>
      </c>
    </row>
    <row r="34" spans="1:5" ht="38.25" x14ac:dyDescent="0.2">
      <c r="A34" s="284" t="s">
        <v>526</v>
      </c>
      <c r="B34" s="285" t="s">
        <v>527</v>
      </c>
      <c r="C34" s="286">
        <v>1128</v>
      </c>
      <c r="D34" s="286">
        <v>0</v>
      </c>
      <c r="E34" s="286">
        <v>260392</v>
      </c>
    </row>
    <row r="35" spans="1:5" ht="25.5" x14ac:dyDescent="0.2">
      <c r="A35" s="284" t="s">
        <v>528</v>
      </c>
      <c r="B35" s="285" t="s">
        <v>529</v>
      </c>
      <c r="C35" s="286">
        <v>1386244</v>
      </c>
      <c r="D35" s="286">
        <v>0</v>
      </c>
      <c r="E35" s="286">
        <v>1434352</v>
      </c>
    </row>
    <row r="36" spans="1:5" ht="25.5" x14ac:dyDescent="0.2">
      <c r="A36" s="287" t="s">
        <v>530</v>
      </c>
      <c r="B36" s="288" t="s">
        <v>531</v>
      </c>
      <c r="C36" s="289">
        <v>1387372</v>
      </c>
      <c r="D36" s="289">
        <v>0</v>
      </c>
      <c r="E36" s="289">
        <v>1694744</v>
      </c>
    </row>
    <row r="37" spans="1:5" x14ac:dyDescent="0.2">
      <c r="A37" s="284" t="s">
        <v>532</v>
      </c>
      <c r="B37" s="285" t="s">
        <v>533</v>
      </c>
      <c r="C37" s="286">
        <v>0</v>
      </c>
      <c r="D37" s="286">
        <v>0</v>
      </c>
      <c r="E37" s="286">
        <v>3231</v>
      </c>
    </row>
    <row r="38" spans="1:5" ht="25.5" x14ac:dyDescent="0.2">
      <c r="A38" s="287" t="s">
        <v>534</v>
      </c>
      <c r="B38" s="288" t="s">
        <v>535</v>
      </c>
      <c r="C38" s="289">
        <v>0</v>
      </c>
      <c r="D38" s="289">
        <v>0</v>
      </c>
      <c r="E38" s="289">
        <v>3231</v>
      </c>
    </row>
    <row r="39" spans="1:5" ht="25.5" x14ac:dyDescent="0.2">
      <c r="A39" s="287" t="s">
        <v>536</v>
      </c>
      <c r="B39" s="288" t="s">
        <v>537</v>
      </c>
      <c r="C39" s="289">
        <v>1387372</v>
      </c>
      <c r="D39" s="289">
        <v>0</v>
      </c>
      <c r="E39" s="289">
        <v>1691513</v>
      </c>
    </row>
    <row r="40" spans="1:5" x14ac:dyDescent="0.2">
      <c r="A40" s="287" t="s">
        <v>538</v>
      </c>
      <c r="B40" s="288" t="s">
        <v>539</v>
      </c>
      <c r="C40" s="289">
        <v>-66863328</v>
      </c>
      <c r="D40" s="289">
        <v>0</v>
      </c>
      <c r="E40" s="289">
        <v>308849959</v>
      </c>
    </row>
  </sheetData>
  <mergeCells count="4">
    <mergeCell ref="A12:E12"/>
    <mergeCell ref="A6:E6"/>
    <mergeCell ref="A7:E7"/>
    <mergeCell ref="A1:E1"/>
  </mergeCells>
  <printOptions horizontalCentered="1"/>
  <pageMargins left="0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30"/>
  <sheetViews>
    <sheetView workbookViewId="0">
      <selection sqref="A1:E1"/>
    </sheetView>
  </sheetViews>
  <sheetFormatPr defaultRowHeight="12.75" x14ac:dyDescent="0.2"/>
  <cols>
    <col min="1" max="1" width="8.140625" style="323" customWidth="1"/>
    <col min="2" max="2" width="41" style="323" customWidth="1"/>
    <col min="3" max="3" width="11.28515625" style="323" bestFit="1" customWidth="1"/>
    <col min="4" max="4" width="15" style="323" bestFit="1" customWidth="1"/>
    <col min="5" max="5" width="12.140625" style="323" bestFit="1" customWidth="1"/>
    <col min="6" max="16384" width="9.140625" style="323"/>
  </cols>
  <sheetData>
    <row r="1" spans="1:8" ht="15" x14ac:dyDescent="0.25">
      <c r="A1" s="394" t="s">
        <v>684</v>
      </c>
      <c r="B1" s="359"/>
      <c r="C1" s="359"/>
      <c r="D1" s="359"/>
      <c r="E1" s="359"/>
      <c r="F1" s="340"/>
      <c r="G1" s="340"/>
      <c r="H1" s="340"/>
    </row>
    <row r="4" spans="1:8" ht="15.75" x14ac:dyDescent="0.25">
      <c r="A4" s="432" t="s">
        <v>668</v>
      </c>
      <c r="B4" s="432"/>
      <c r="C4" s="432"/>
      <c r="D4" s="432"/>
      <c r="E4" s="432"/>
    </row>
    <row r="5" spans="1:8" ht="15.75" x14ac:dyDescent="0.25">
      <c r="A5" s="432" t="s">
        <v>654</v>
      </c>
      <c r="B5" s="432"/>
      <c r="C5" s="432"/>
      <c r="D5" s="432"/>
      <c r="E5" s="432"/>
    </row>
    <row r="6" spans="1:8" ht="15.75" x14ac:dyDescent="0.25">
      <c r="A6" s="432" t="s">
        <v>656</v>
      </c>
      <c r="B6" s="432"/>
      <c r="C6" s="432"/>
      <c r="D6" s="432"/>
      <c r="E6" s="432"/>
    </row>
    <row r="9" spans="1:8" ht="15.75" x14ac:dyDescent="0.2">
      <c r="A9" s="429"/>
      <c r="B9" s="437"/>
      <c r="C9" s="437"/>
      <c r="D9" s="437"/>
      <c r="E9" s="437"/>
    </row>
    <row r="10" spans="1:8" s="330" customFormat="1" x14ac:dyDescent="0.2">
      <c r="A10" s="307" t="s">
        <v>367</v>
      </c>
      <c r="B10" s="307" t="s">
        <v>327</v>
      </c>
      <c r="C10" s="307" t="s">
        <v>389</v>
      </c>
      <c r="D10" s="307" t="s">
        <v>390</v>
      </c>
      <c r="E10" s="307" t="s">
        <v>391</v>
      </c>
    </row>
    <row r="11" spans="1:8" s="330" customFormat="1" x14ac:dyDescent="0.2">
      <c r="A11" s="284" t="s">
        <v>369</v>
      </c>
      <c r="B11" s="285" t="s">
        <v>499</v>
      </c>
      <c r="C11" s="286">
        <v>5000</v>
      </c>
      <c r="D11" s="286">
        <v>0</v>
      </c>
      <c r="E11" s="286">
        <v>15000</v>
      </c>
    </row>
    <row r="12" spans="1:8" ht="24" customHeight="1" x14ac:dyDescent="0.2">
      <c r="A12" s="284" t="s">
        <v>371</v>
      </c>
      <c r="B12" s="285" t="s">
        <v>500</v>
      </c>
      <c r="C12" s="286">
        <v>47245</v>
      </c>
      <c r="D12" s="286">
        <v>0</v>
      </c>
      <c r="E12" s="286">
        <v>0</v>
      </c>
    </row>
    <row r="13" spans="1:8" ht="25.5" x14ac:dyDescent="0.2">
      <c r="A13" s="287" t="s">
        <v>375</v>
      </c>
      <c r="B13" s="288" t="s">
        <v>502</v>
      </c>
      <c r="C13" s="289">
        <v>52245</v>
      </c>
      <c r="D13" s="289">
        <v>0</v>
      </c>
      <c r="E13" s="289">
        <v>15000</v>
      </c>
    </row>
    <row r="14" spans="1:8" ht="25.5" x14ac:dyDescent="0.2">
      <c r="A14" s="284" t="s">
        <v>397</v>
      </c>
      <c r="B14" s="285" t="s">
        <v>503</v>
      </c>
      <c r="C14" s="286">
        <v>45510331</v>
      </c>
      <c r="D14" s="286">
        <v>0</v>
      </c>
      <c r="E14" s="286">
        <v>50571855</v>
      </c>
    </row>
    <row r="15" spans="1:8" x14ac:dyDescent="0.2">
      <c r="A15" s="284" t="s">
        <v>401</v>
      </c>
      <c r="B15" s="285" t="s">
        <v>507</v>
      </c>
      <c r="C15" s="286">
        <v>3365</v>
      </c>
      <c r="D15" s="286">
        <v>0</v>
      </c>
      <c r="E15" s="286">
        <v>4279</v>
      </c>
    </row>
    <row r="16" spans="1:8" ht="27.75" customHeight="1" x14ac:dyDescent="0.2">
      <c r="A16" s="287" t="s">
        <v>508</v>
      </c>
      <c r="B16" s="288" t="s">
        <v>509</v>
      </c>
      <c r="C16" s="289">
        <v>45513696</v>
      </c>
      <c r="D16" s="289">
        <v>0</v>
      </c>
      <c r="E16" s="289">
        <v>50576134</v>
      </c>
    </row>
    <row r="17" spans="1:5" x14ac:dyDescent="0.2">
      <c r="A17" s="284" t="s">
        <v>403</v>
      </c>
      <c r="B17" s="285" t="s">
        <v>510</v>
      </c>
      <c r="C17" s="286">
        <v>473420</v>
      </c>
      <c r="D17" s="286">
        <v>0</v>
      </c>
      <c r="E17" s="286">
        <v>732668</v>
      </c>
    </row>
    <row r="18" spans="1:5" x14ac:dyDescent="0.2">
      <c r="A18" s="284" t="s">
        <v>511</v>
      </c>
      <c r="B18" s="285" t="s">
        <v>512</v>
      </c>
      <c r="C18" s="286">
        <v>2544536</v>
      </c>
      <c r="D18" s="286">
        <v>0</v>
      </c>
      <c r="E18" s="286">
        <v>2951000</v>
      </c>
    </row>
    <row r="19" spans="1:5" x14ac:dyDescent="0.2">
      <c r="A19" s="284" t="s">
        <v>385</v>
      </c>
      <c r="B19" s="285" t="s">
        <v>513</v>
      </c>
      <c r="C19" s="286">
        <v>37200</v>
      </c>
      <c r="D19" s="286">
        <v>0</v>
      </c>
      <c r="E19" s="286">
        <v>0</v>
      </c>
    </row>
    <row r="20" spans="1:5" x14ac:dyDescent="0.2">
      <c r="A20" s="287" t="s">
        <v>387</v>
      </c>
      <c r="B20" s="288" t="s">
        <v>514</v>
      </c>
      <c r="C20" s="289">
        <v>3055156</v>
      </c>
      <c r="D20" s="289">
        <v>0</v>
      </c>
      <c r="E20" s="289">
        <v>3683668</v>
      </c>
    </row>
    <row r="21" spans="1:5" x14ac:dyDescent="0.2">
      <c r="A21" s="284" t="s">
        <v>407</v>
      </c>
      <c r="B21" s="285" t="s">
        <v>515</v>
      </c>
      <c r="C21" s="286">
        <v>31684280</v>
      </c>
      <c r="D21" s="286">
        <v>0</v>
      </c>
      <c r="E21" s="286">
        <v>35199034</v>
      </c>
    </row>
    <row r="22" spans="1:5" x14ac:dyDescent="0.2">
      <c r="A22" s="284" t="s">
        <v>409</v>
      </c>
      <c r="B22" s="285" t="s">
        <v>516</v>
      </c>
      <c r="C22" s="286">
        <v>5378189</v>
      </c>
      <c r="D22" s="286">
        <v>0</v>
      </c>
      <c r="E22" s="286">
        <v>5380657</v>
      </c>
    </row>
    <row r="23" spans="1:5" x14ac:dyDescent="0.2">
      <c r="A23" s="284" t="s">
        <v>517</v>
      </c>
      <c r="B23" s="285" t="s">
        <v>518</v>
      </c>
      <c r="C23" s="286">
        <v>5979834</v>
      </c>
      <c r="D23" s="286">
        <v>0</v>
      </c>
      <c r="E23" s="286">
        <v>6113704</v>
      </c>
    </row>
    <row r="24" spans="1:5" x14ac:dyDescent="0.2">
      <c r="A24" s="287" t="s">
        <v>519</v>
      </c>
      <c r="B24" s="288" t="s">
        <v>520</v>
      </c>
      <c r="C24" s="289">
        <v>43042303</v>
      </c>
      <c r="D24" s="289">
        <v>0</v>
      </c>
      <c r="E24" s="289">
        <v>46693395</v>
      </c>
    </row>
    <row r="25" spans="1:5" x14ac:dyDescent="0.2">
      <c r="A25" s="287" t="s">
        <v>522</v>
      </c>
      <c r="B25" s="288" t="s">
        <v>523</v>
      </c>
      <c r="C25" s="289">
        <v>498029</v>
      </c>
      <c r="D25" s="289">
        <v>0</v>
      </c>
      <c r="E25" s="289">
        <v>597504</v>
      </c>
    </row>
    <row r="26" spans="1:5" ht="25.5" x14ac:dyDescent="0.2">
      <c r="A26" s="287" t="s">
        <v>524</v>
      </c>
      <c r="B26" s="288" t="s">
        <v>525</v>
      </c>
      <c r="C26" s="289">
        <v>-1029547</v>
      </c>
      <c r="D26" s="289">
        <v>0</v>
      </c>
      <c r="E26" s="289">
        <v>-383433</v>
      </c>
    </row>
    <row r="27" spans="1:5" ht="25.5" x14ac:dyDescent="0.2">
      <c r="A27" s="284" t="s">
        <v>528</v>
      </c>
      <c r="B27" s="285" t="s">
        <v>529</v>
      </c>
      <c r="C27" s="286">
        <v>122</v>
      </c>
      <c r="D27" s="286">
        <v>0</v>
      </c>
      <c r="E27" s="286">
        <v>0</v>
      </c>
    </row>
    <row r="28" spans="1:5" ht="25.5" x14ac:dyDescent="0.2">
      <c r="A28" s="287" t="s">
        <v>530</v>
      </c>
      <c r="B28" s="288" t="s">
        <v>531</v>
      </c>
      <c r="C28" s="289">
        <v>122</v>
      </c>
      <c r="D28" s="289">
        <v>0</v>
      </c>
      <c r="E28" s="289">
        <v>0</v>
      </c>
    </row>
    <row r="29" spans="1:5" ht="25.5" x14ac:dyDescent="0.2">
      <c r="A29" s="287" t="s">
        <v>536</v>
      </c>
      <c r="B29" s="288" t="s">
        <v>537</v>
      </c>
      <c r="C29" s="289">
        <v>122</v>
      </c>
      <c r="D29" s="289">
        <v>0</v>
      </c>
      <c r="E29" s="289">
        <v>0</v>
      </c>
    </row>
    <row r="30" spans="1:5" x14ac:dyDescent="0.2">
      <c r="A30" s="287" t="s">
        <v>538</v>
      </c>
      <c r="B30" s="288" t="s">
        <v>539</v>
      </c>
      <c r="C30" s="289">
        <v>-1029425</v>
      </c>
      <c r="D30" s="289">
        <v>0</v>
      </c>
      <c r="E30" s="289">
        <v>-383433</v>
      </c>
    </row>
  </sheetData>
  <mergeCells count="5">
    <mergeCell ref="A1:E1"/>
    <mergeCell ref="A5:E5"/>
    <mergeCell ref="A6:E6"/>
    <mergeCell ref="A9:E9"/>
    <mergeCell ref="A4:E4"/>
  </mergeCells>
  <printOptions horizontalCentered="1"/>
  <pageMargins left="0" right="0" top="0.74803149606299213" bottom="0.74803149606299213" header="0.31496062992125984" footer="0.31496062992125984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29"/>
  <sheetViews>
    <sheetView tabSelected="1" workbookViewId="0">
      <selection sqref="A1:E1"/>
    </sheetView>
  </sheetViews>
  <sheetFormatPr defaultRowHeight="15" x14ac:dyDescent="0.25"/>
  <cols>
    <col min="1" max="1" width="3" style="20" bestFit="1" customWidth="1"/>
    <col min="2" max="2" width="44.5703125" style="20" customWidth="1"/>
    <col min="3" max="3" width="13.140625" style="20" bestFit="1" customWidth="1"/>
    <col min="4" max="4" width="17.42578125" style="20" bestFit="1" customWidth="1"/>
    <col min="5" max="5" width="13.7109375" style="20" bestFit="1" customWidth="1"/>
    <col min="6" max="256" width="9.140625" style="20"/>
    <col min="257" max="257" width="8.140625" style="20" customWidth="1"/>
    <col min="258" max="258" width="41" style="20" customWidth="1"/>
    <col min="259" max="261" width="32.85546875" style="20" customWidth="1"/>
    <col min="262" max="512" width="9.140625" style="20"/>
    <col min="513" max="513" width="8.140625" style="20" customWidth="1"/>
    <col min="514" max="514" width="41" style="20" customWidth="1"/>
    <col min="515" max="517" width="32.85546875" style="20" customWidth="1"/>
    <col min="518" max="768" width="9.140625" style="20"/>
    <col min="769" max="769" width="8.140625" style="20" customWidth="1"/>
    <col min="770" max="770" width="41" style="20" customWidth="1"/>
    <col min="771" max="773" width="32.85546875" style="20" customWidth="1"/>
    <col min="774" max="1024" width="9.140625" style="20"/>
    <col min="1025" max="1025" width="8.140625" style="20" customWidth="1"/>
    <col min="1026" max="1026" width="41" style="20" customWidth="1"/>
    <col min="1027" max="1029" width="32.85546875" style="20" customWidth="1"/>
    <col min="1030" max="1280" width="9.140625" style="20"/>
    <col min="1281" max="1281" width="8.140625" style="20" customWidth="1"/>
    <col min="1282" max="1282" width="41" style="20" customWidth="1"/>
    <col min="1283" max="1285" width="32.85546875" style="20" customWidth="1"/>
    <col min="1286" max="1536" width="9.140625" style="20"/>
    <col min="1537" max="1537" width="8.140625" style="20" customWidth="1"/>
    <col min="1538" max="1538" width="41" style="20" customWidth="1"/>
    <col min="1539" max="1541" width="32.85546875" style="20" customWidth="1"/>
    <col min="1542" max="1792" width="9.140625" style="20"/>
    <col min="1793" max="1793" width="8.140625" style="20" customWidth="1"/>
    <col min="1794" max="1794" width="41" style="20" customWidth="1"/>
    <col min="1795" max="1797" width="32.85546875" style="20" customWidth="1"/>
    <col min="1798" max="2048" width="9.140625" style="20"/>
    <col min="2049" max="2049" width="8.140625" style="20" customWidth="1"/>
    <col min="2050" max="2050" width="41" style="20" customWidth="1"/>
    <col min="2051" max="2053" width="32.85546875" style="20" customWidth="1"/>
    <col min="2054" max="2304" width="9.140625" style="20"/>
    <col min="2305" max="2305" width="8.140625" style="20" customWidth="1"/>
    <col min="2306" max="2306" width="41" style="20" customWidth="1"/>
    <col min="2307" max="2309" width="32.85546875" style="20" customWidth="1"/>
    <col min="2310" max="2560" width="9.140625" style="20"/>
    <col min="2561" max="2561" width="8.140625" style="20" customWidth="1"/>
    <col min="2562" max="2562" width="41" style="20" customWidth="1"/>
    <col min="2563" max="2565" width="32.85546875" style="20" customWidth="1"/>
    <col min="2566" max="2816" width="9.140625" style="20"/>
    <col min="2817" max="2817" width="8.140625" style="20" customWidth="1"/>
    <col min="2818" max="2818" width="41" style="20" customWidth="1"/>
    <col min="2819" max="2821" width="32.85546875" style="20" customWidth="1"/>
    <col min="2822" max="3072" width="9.140625" style="20"/>
    <col min="3073" max="3073" width="8.140625" style="20" customWidth="1"/>
    <col min="3074" max="3074" width="41" style="20" customWidth="1"/>
    <col min="3075" max="3077" width="32.85546875" style="20" customWidth="1"/>
    <col min="3078" max="3328" width="9.140625" style="20"/>
    <col min="3329" max="3329" width="8.140625" style="20" customWidth="1"/>
    <col min="3330" max="3330" width="41" style="20" customWidth="1"/>
    <col min="3331" max="3333" width="32.85546875" style="20" customWidth="1"/>
    <col min="3334" max="3584" width="9.140625" style="20"/>
    <col min="3585" max="3585" width="8.140625" style="20" customWidth="1"/>
    <col min="3586" max="3586" width="41" style="20" customWidth="1"/>
    <col min="3587" max="3589" width="32.85546875" style="20" customWidth="1"/>
    <col min="3590" max="3840" width="9.140625" style="20"/>
    <col min="3841" max="3841" width="8.140625" style="20" customWidth="1"/>
    <col min="3842" max="3842" width="41" style="20" customWidth="1"/>
    <col min="3843" max="3845" width="32.85546875" style="20" customWidth="1"/>
    <col min="3846" max="4096" width="9.140625" style="20"/>
    <col min="4097" max="4097" width="8.140625" style="20" customWidth="1"/>
    <col min="4098" max="4098" width="41" style="20" customWidth="1"/>
    <col min="4099" max="4101" width="32.85546875" style="20" customWidth="1"/>
    <col min="4102" max="4352" width="9.140625" style="20"/>
    <col min="4353" max="4353" width="8.140625" style="20" customWidth="1"/>
    <col min="4354" max="4354" width="41" style="20" customWidth="1"/>
    <col min="4355" max="4357" width="32.85546875" style="20" customWidth="1"/>
    <col min="4358" max="4608" width="9.140625" style="20"/>
    <col min="4609" max="4609" width="8.140625" style="20" customWidth="1"/>
    <col min="4610" max="4610" width="41" style="20" customWidth="1"/>
    <col min="4611" max="4613" width="32.85546875" style="20" customWidth="1"/>
    <col min="4614" max="4864" width="9.140625" style="20"/>
    <col min="4865" max="4865" width="8.140625" style="20" customWidth="1"/>
    <col min="4866" max="4866" width="41" style="20" customWidth="1"/>
    <col min="4867" max="4869" width="32.85546875" style="20" customWidth="1"/>
    <col min="4870" max="5120" width="9.140625" style="20"/>
    <col min="5121" max="5121" width="8.140625" style="20" customWidth="1"/>
    <col min="5122" max="5122" width="41" style="20" customWidth="1"/>
    <col min="5123" max="5125" width="32.85546875" style="20" customWidth="1"/>
    <col min="5126" max="5376" width="9.140625" style="20"/>
    <col min="5377" max="5377" width="8.140625" style="20" customWidth="1"/>
    <col min="5378" max="5378" width="41" style="20" customWidth="1"/>
    <col min="5379" max="5381" width="32.85546875" style="20" customWidth="1"/>
    <col min="5382" max="5632" width="9.140625" style="20"/>
    <col min="5633" max="5633" width="8.140625" style="20" customWidth="1"/>
    <col min="5634" max="5634" width="41" style="20" customWidth="1"/>
    <col min="5635" max="5637" width="32.85546875" style="20" customWidth="1"/>
    <col min="5638" max="5888" width="9.140625" style="20"/>
    <col min="5889" max="5889" width="8.140625" style="20" customWidth="1"/>
    <col min="5890" max="5890" width="41" style="20" customWidth="1"/>
    <col min="5891" max="5893" width="32.85546875" style="20" customWidth="1"/>
    <col min="5894" max="6144" width="9.140625" style="20"/>
    <col min="6145" max="6145" width="8.140625" style="20" customWidth="1"/>
    <col min="6146" max="6146" width="41" style="20" customWidth="1"/>
    <col min="6147" max="6149" width="32.85546875" style="20" customWidth="1"/>
    <col min="6150" max="6400" width="9.140625" style="20"/>
    <col min="6401" max="6401" width="8.140625" style="20" customWidth="1"/>
    <col min="6402" max="6402" width="41" style="20" customWidth="1"/>
    <col min="6403" max="6405" width="32.85546875" style="20" customWidth="1"/>
    <col min="6406" max="6656" width="9.140625" style="20"/>
    <col min="6657" max="6657" width="8.140625" style="20" customWidth="1"/>
    <col min="6658" max="6658" width="41" style="20" customWidth="1"/>
    <col min="6659" max="6661" width="32.85546875" style="20" customWidth="1"/>
    <col min="6662" max="6912" width="9.140625" style="20"/>
    <col min="6913" max="6913" width="8.140625" style="20" customWidth="1"/>
    <col min="6914" max="6914" width="41" style="20" customWidth="1"/>
    <col min="6915" max="6917" width="32.85546875" style="20" customWidth="1"/>
    <col min="6918" max="7168" width="9.140625" style="20"/>
    <col min="7169" max="7169" width="8.140625" style="20" customWidth="1"/>
    <col min="7170" max="7170" width="41" style="20" customWidth="1"/>
    <col min="7171" max="7173" width="32.85546875" style="20" customWidth="1"/>
    <col min="7174" max="7424" width="9.140625" style="20"/>
    <col min="7425" max="7425" width="8.140625" style="20" customWidth="1"/>
    <col min="7426" max="7426" width="41" style="20" customWidth="1"/>
    <col min="7427" max="7429" width="32.85546875" style="20" customWidth="1"/>
    <col min="7430" max="7680" width="9.140625" style="20"/>
    <col min="7681" max="7681" width="8.140625" style="20" customWidth="1"/>
    <col min="7682" max="7682" width="41" style="20" customWidth="1"/>
    <col min="7683" max="7685" width="32.85546875" style="20" customWidth="1"/>
    <col min="7686" max="7936" width="9.140625" style="20"/>
    <col min="7937" max="7937" width="8.140625" style="20" customWidth="1"/>
    <col min="7938" max="7938" width="41" style="20" customWidth="1"/>
    <col min="7939" max="7941" width="32.85546875" style="20" customWidth="1"/>
    <col min="7942" max="8192" width="9.140625" style="20"/>
    <col min="8193" max="8193" width="8.140625" style="20" customWidth="1"/>
    <col min="8194" max="8194" width="41" style="20" customWidth="1"/>
    <col min="8195" max="8197" width="32.85546875" style="20" customWidth="1"/>
    <col min="8198" max="8448" width="9.140625" style="20"/>
    <col min="8449" max="8449" width="8.140625" style="20" customWidth="1"/>
    <col min="8450" max="8450" width="41" style="20" customWidth="1"/>
    <col min="8451" max="8453" width="32.85546875" style="20" customWidth="1"/>
    <col min="8454" max="8704" width="9.140625" style="20"/>
    <col min="8705" max="8705" width="8.140625" style="20" customWidth="1"/>
    <col min="8706" max="8706" width="41" style="20" customWidth="1"/>
    <col min="8707" max="8709" width="32.85546875" style="20" customWidth="1"/>
    <col min="8710" max="8960" width="9.140625" style="20"/>
    <col min="8961" max="8961" width="8.140625" style="20" customWidth="1"/>
    <col min="8962" max="8962" width="41" style="20" customWidth="1"/>
    <col min="8963" max="8965" width="32.85546875" style="20" customWidth="1"/>
    <col min="8966" max="9216" width="9.140625" style="20"/>
    <col min="9217" max="9217" width="8.140625" style="20" customWidth="1"/>
    <col min="9218" max="9218" width="41" style="20" customWidth="1"/>
    <col min="9219" max="9221" width="32.85546875" style="20" customWidth="1"/>
    <col min="9222" max="9472" width="9.140625" style="20"/>
    <col min="9473" max="9473" width="8.140625" style="20" customWidth="1"/>
    <col min="9474" max="9474" width="41" style="20" customWidth="1"/>
    <col min="9475" max="9477" width="32.85546875" style="20" customWidth="1"/>
    <col min="9478" max="9728" width="9.140625" style="20"/>
    <col min="9729" max="9729" width="8.140625" style="20" customWidth="1"/>
    <col min="9730" max="9730" width="41" style="20" customWidth="1"/>
    <col min="9731" max="9733" width="32.85546875" style="20" customWidth="1"/>
    <col min="9734" max="9984" width="9.140625" style="20"/>
    <col min="9985" max="9985" width="8.140625" style="20" customWidth="1"/>
    <col min="9986" max="9986" width="41" style="20" customWidth="1"/>
    <col min="9987" max="9989" width="32.85546875" style="20" customWidth="1"/>
    <col min="9990" max="10240" width="9.140625" style="20"/>
    <col min="10241" max="10241" width="8.140625" style="20" customWidth="1"/>
    <col min="10242" max="10242" width="41" style="20" customWidth="1"/>
    <col min="10243" max="10245" width="32.85546875" style="20" customWidth="1"/>
    <col min="10246" max="10496" width="9.140625" style="20"/>
    <col min="10497" max="10497" width="8.140625" style="20" customWidth="1"/>
    <col min="10498" max="10498" width="41" style="20" customWidth="1"/>
    <col min="10499" max="10501" width="32.85546875" style="20" customWidth="1"/>
    <col min="10502" max="10752" width="9.140625" style="20"/>
    <col min="10753" max="10753" width="8.140625" style="20" customWidth="1"/>
    <col min="10754" max="10754" width="41" style="20" customWidth="1"/>
    <col min="10755" max="10757" width="32.85546875" style="20" customWidth="1"/>
    <col min="10758" max="11008" width="9.140625" style="20"/>
    <col min="11009" max="11009" width="8.140625" style="20" customWidth="1"/>
    <col min="11010" max="11010" width="41" style="20" customWidth="1"/>
    <col min="11011" max="11013" width="32.85546875" style="20" customWidth="1"/>
    <col min="11014" max="11264" width="9.140625" style="20"/>
    <col min="11265" max="11265" width="8.140625" style="20" customWidth="1"/>
    <col min="11266" max="11266" width="41" style="20" customWidth="1"/>
    <col min="11267" max="11269" width="32.85546875" style="20" customWidth="1"/>
    <col min="11270" max="11520" width="9.140625" style="20"/>
    <col min="11521" max="11521" width="8.140625" style="20" customWidth="1"/>
    <col min="11522" max="11522" width="41" style="20" customWidth="1"/>
    <col min="11523" max="11525" width="32.85546875" style="20" customWidth="1"/>
    <col min="11526" max="11776" width="9.140625" style="20"/>
    <col min="11777" max="11777" width="8.140625" style="20" customWidth="1"/>
    <col min="11778" max="11778" width="41" style="20" customWidth="1"/>
    <col min="11779" max="11781" width="32.85546875" style="20" customWidth="1"/>
    <col min="11782" max="12032" width="9.140625" style="20"/>
    <col min="12033" max="12033" width="8.140625" style="20" customWidth="1"/>
    <col min="12034" max="12034" width="41" style="20" customWidth="1"/>
    <col min="12035" max="12037" width="32.85546875" style="20" customWidth="1"/>
    <col min="12038" max="12288" width="9.140625" style="20"/>
    <col min="12289" max="12289" width="8.140625" style="20" customWidth="1"/>
    <col min="12290" max="12290" width="41" style="20" customWidth="1"/>
    <col min="12291" max="12293" width="32.85546875" style="20" customWidth="1"/>
    <col min="12294" max="12544" width="9.140625" style="20"/>
    <col min="12545" max="12545" width="8.140625" style="20" customWidth="1"/>
    <col min="12546" max="12546" width="41" style="20" customWidth="1"/>
    <col min="12547" max="12549" width="32.85546875" style="20" customWidth="1"/>
    <col min="12550" max="12800" width="9.140625" style="20"/>
    <col min="12801" max="12801" width="8.140625" style="20" customWidth="1"/>
    <col min="12802" max="12802" width="41" style="20" customWidth="1"/>
    <col min="12803" max="12805" width="32.85546875" style="20" customWidth="1"/>
    <col min="12806" max="13056" width="9.140625" style="20"/>
    <col min="13057" max="13057" width="8.140625" style="20" customWidth="1"/>
    <col min="13058" max="13058" width="41" style="20" customWidth="1"/>
    <col min="13059" max="13061" width="32.85546875" style="20" customWidth="1"/>
    <col min="13062" max="13312" width="9.140625" style="20"/>
    <col min="13313" max="13313" width="8.140625" style="20" customWidth="1"/>
    <col min="13314" max="13314" width="41" style="20" customWidth="1"/>
    <col min="13315" max="13317" width="32.85546875" style="20" customWidth="1"/>
    <col min="13318" max="13568" width="9.140625" style="20"/>
    <col min="13569" max="13569" width="8.140625" style="20" customWidth="1"/>
    <col min="13570" max="13570" width="41" style="20" customWidth="1"/>
    <col min="13571" max="13573" width="32.85546875" style="20" customWidth="1"/>
    <col min="13574" max="13824" width="9.140625" style="20"/>
    <col min="13825" max="13825" width="8.140625" style="20" customWidth="1"/>
    <col min="13826" max="13826" width="41" style="20" customWidth="1"/>
    <col min="13827" max="13829" width="32.85546875" style="20" customWidth="1"/>
    <col min="13830" max="14080" width="9.140625" style="20"/>
    <col min="14081" max="14081" width="8.140625" style="20" customWidth="1"/>
    <col min="14082" max="14082" width="41" style="20" customWidth="1"/>
    <col min="14083" max="14085" width="32.85546875" style="20" customWidth="1"/>
    <col min="14086" max="14336" width="9.140625" style="20"/>
    <col min="14337" max="14337" width="8.140625" style="20" customWidth="1"/>
    <col min="14338" max="14338" width="41" style="20" customWidth="1"/>
    <col min="14339" max="14341" width="32.85546875" style="20" customWidth="1"/>
    <col min="14342" max="14592" width="9.140625" style="20"/>
    <col min="14593" max="14593" width="8.140625" style="20" customWidth="1"/>
    <col min="14594" max="14594" width="41" style="20" customWidth="1"/>
    <col min="14595" max="14597" width="32.85546875" style="20" customWidth="1"/>
    <col min="14598" max="14848" width="9.140625" style="20"/>
    <col min="14849" max="14849" width="8.140625" style="20" customWidth="1"/>
    <col min="14850" max="14850" width="41" style="20" customWidth="1"/>
    <col min="14851" max="14853" width="32.85546875" style="20" customWidth="1"/>
    <col min="14854" max="15104" width="9.140625" style="20"/>
    <col min="15105" max="15105" width="8.140625" style="20" customWidth="1"/>
    <col min="15106" max="15106" width="41" style="20" customWidth="1"/>
    <col min="15107" max="15109" width="32.85546875" style="20" customWidth="1"/>
    <col min="15110" max="15360" width="9.140625" style="20"/>
    <col min="15361" max="15361" width="8.140625" style="20" customWidth="1"/>
    <col min="15362" max="15362" width="41" style="20" customWidth="1"/>
    <col min="15363" max="15365" width="32.85546875" style="20" customWidth="1"/>
    <col min="15366" max="15616" width="9.140625" style="20"/>
    <col min="15617" max="15617" width="8.140625" style="20" customWidth="1"/>
    <col min="15618" max="15618" width="41" style="20" customWidth="1"/>
    <col min="15619" max="15621" width="32.85546875" style="20" customWidth="1"/>
    <col min="15622" max="15872" width="9.140625" style="20"/>
    <col min="15873" max="15873" width="8.140625" style="20" customWidth="1"/>
    <col min="15874" max="15874" width="41" style="20" customWidth="1"/>
    <col min="15875" max="15877" width="32.85546875" style="20" customWidth="1"/>
    <col min="15878" max="16128" width="9.140625" style="20"/>
    <col min="16129" max="16129" width="8.140625" style="20" customWidth="1"/>
    <col min="16130" max="16130" width="41" style="20" customWidth="1"/>
    <col min="16131" max="16133" width="32.85546875" style="20" customWidth="1"/>
    <col min="16134" max="16384" width="9.140625" style="20"/>
  </cols>
  <sheetData>
    <row r="1" spans="1:9" x14ac:dyDescent="0.25">
      <c r="A1" s="394" t="s">
        <v>686</v>
      </c>
      <c r="B1" s="359"/>
      <c r="C1" s="359"/>
      <c r="D1" s="359"/>
      <c r="E1" s="359"/>
      <c r="F1" s="340"/>
      <c r="G1" s="340"/>
      <c r="H1" s="340"/>
      <c r="I1" s="340"/>
    </row>
    <row r="2" spans="1:9" s="346" customFormat="1" x14ac:dyDescent="0.25">
      <c r="A2" s="341"/>
      <c r="B2" s="341"/>
      <c r="C2" s="341"/>
      <c r="D2" s="341"/>
      <c r="E2" s="342"/>
      <c r="F2" s="340"/>
      <c r="G2" s="340"/>
      <c r="H2" s="340"/>
      <c r="I2" s="340"/>
    </row>
    <row r="3" spans="1:9" s="346" customFormat="1" x14ac:dyDescent="0.25">
      <c r="A3" s="341"/>
      <c r="B3" s="341"/>
      <c r="C3" s="341"/>
      <c r="D3" s="341"/>
      <c r="E3" s="342"/>
      <c r="F3" s="340"/>
      <c r="G3" s="340"/>
      <c r="H3" s="340"/>
      <c r="I3" s="340"/>
    </row>
    <row r="4" spans="1:9" s="346" customFormat="1" ht="15.75" x14ac:dyDescent="0.25">
      <c r="A4" s="431" t="s">
        <v>668</v>
      </c>
      <c r="B4" s="438"/>
      <c r="C4" s="438"/>
      <c r="D4" s="438"/>
      <c r="E4" s="438"/>
      <c r="F4" s="340"/>
      <c r="G4" s="340"/>
      <c r="H4" s="340"/>
      <c r="I4" s="340"/>
    </row>
    <row r="5" spans="1:9" ht="15.75" x14ac:dyDescent="0.25">
      <c r="A5" s="431" t="s">
        <v>683</v>
      </c>
      <c r="B5" s="420"/>
      <c r="C5" s="420"/>
      <c r="D5" s="420"/>
      <c r="E5" s="420"/>
      <c r="F5" s="343"/>
    </row>
    <row r="6" spans="1:9" ht="15.75" x14ac:dyDescent="0.25">
      <c r="A6" s="431" t="s">
        <v>657</v>
      </c>
      <c r="B6" s="431"/>
      <c r="C6" s="431"/>
      <c r="D6" s="431"/>
      <c r="E6" s="431"/>
      <c r="F6" s="292"/>
    </row>
    <row r="10" spans="1:9" s="291" customFormat="1" ht="15.75" x14ac:dyDescent="0.25">
      <c r="A10" s="429"/>
      <c r="B10" s="430"/>
      <c r="C10" s="430"/>
      <c r="D10" s="430"/>
      <c r="E10" s="430"/>
    </row>
    <row r="11" spans="1:9" s="291" customFormat="1" ht="15.75" x14ac:dyDescent="0.25">
      <c r="A11" s="293" t="s">
        <v>367</v>
      </c>
      <c r="B11" s="293" t="s">
        <v>327</v>
      </c>
      <c r="C11" s="293" t="s">
        <v>389</v>
      </c>
      <c r="D11" s="293" t="s">
        <v>390</v>
      </c>
      <c r="E11" s="293" t="s">
        <v>391</v>
      </c>
    </row>
    <row r="12" spans="1:9" s="291" customFormat="1" ht="15.75" x14ac:dyDescent="0.25">
      <c r="A12" s="293">
        <v>1</v>
      </c>
      <c r="B12" s="293">
        <v>2</v>
      </c>
      <c r="C12" s="293">
        <v>3</v>
      </c>
      <c r="D12" s="293">
        <v>4</v>
      </c>
      <c r="E12" s="293">
        <v>5</v>
      </c>
    </row>
    <row r="13" spans="1:9" ht="25.5" x14ac:dyDescent="0.25">
      <c r="A13" s="284" t="s">
        <v>397</v>
      </c>
      <c r="B13" s="285" t="s">
        <v>503</v>
      </c>
      <c r="C13" s="286">
        <v>58361797</v>
      </c>
      <c r="D13" s="286">
        <v>0</v>
      </c>
      <c r="E13" s="286">
        <v>47793656</v>
      </c>
    </row>
    <row r="14" spans="1:9" x14ac:dyDescent="0.25">
      <c r="A14" s="284" t="s">
        <v>401</v>
      </c>
      <c r="B14" s="285" t="s">
        <v>507</v>
      </c>
      <c r="C14" s="286">
        <v>3885</v>
      </c>
      <c r="D14" s="286">
        <v>0</v>
      </c>
      <c r="E14" s="286">
        <v>4633</v>
      </c>
    </row>
    <row r="15" spans="1:9" ht="25.5" x14ac:dyDescent="0.25">
      <c r="A15" s="287" t="s">
        <v>508</v>
      </c>
      <c r="B15" s="288" t="s">
        <v>509</v>
      </c>
      <c r="C15" s="289">
        <v>58365682</v>
      </c>
      <c r="D15" s="289">
        <v>0</v>
      </c>
      <c r="E15" s="289">
        <v>47798289</v>
      </c>
    </row>
    <row r="16" spans="1:9" x14ac:dyDescent="0.25">
      <c r="A16" s="284" t="s">
        <v>403</v>
      </c>
      <c r="B16" s="285" t="s">
        <v>510</v>
      </c>
      <c r="C16" s="286">
        <v>1236412</v>
      </c>
      <c r="D16" s="286">
        <v>0</v>
      </c>
      <c r="E16" s="286">
        <v>1118948</v>
      </c>
    </row>
    <row r="17" spans="1:5" x14ac:dyDescent="0.25">
      <c r="A17" s="284" t="s">
        <v>511</v>
      </c>
      <c r="B17" s="285" t="s">
        <v>512</v>
      </c>
      <c r="C17" s="286">
        <v>4698898</v>
      </c>
      <c r="D17" s="286">
        <v>0</v>
      </c>
      <c r="E17" s="286">
        <v>2872309</v>
      </c>
    </row>
    <row r="18" spans="1:5" x14ac:dyDescent="0.25">
      <c r="A18" s="287" t="s">
        <v>387</v>
      </c>
      <c r="B18" s="288" t="s">
        <v>514</v>
      </c>
      <c r="C18" s="289">
        <v>5935310</v>
      </c>
      <c r="D18" s="289">
        <v>0</v>
      </c>
      <c r="E18" s="289">
        <v>3991257</v>
      </c>
    </row>
    <row r="19" spans="1:5" x14ac:dyDescent="0.25">
      <c r="A19" s="284" t="s">
        <v>407</v>
      </c>
      <c r="B19" s="285" t="s">
        <v>515</v>
      </c>
      <c r="C19" s="286">
        <v>33932027</v>
      </c>
      <c r="D19" s="286">
        <v>0</v>
      </c>
      <c r="E19" s="286">
        <v>38768140</v>
      </c>
    </row>
    <row r="20" spans="1:5" x14ac:dyDescent="0.25">
      <c r="A20" s="284" t="s">
        <v>409</v>
      </c>
      <c r="B20" s="285" t="s">
        <v>516</v>
      </c>
      <c r="C20" s="286">
        <v>3789263</v>
      </c>
      <c r="D20" s="286">
        <v>0</v>
      </c>
      <c r="E20" s="286">
        <v>2274707</v>
      </c>
    </row>
    <row r="21" spans="1:5" x14ac:dyDescent="0.25">
      <c r="A21" s="284" t="s">
        <v>517</v>
      </c>
      <c r="B21" s="285" t="s">
        <v>518</v>
      </c>
      <c r="C21" s="286">
        <v>6239412</v>
      </c>
      <c r="D21" s="286">
        <v>0</v>
      </c>
      <c r="E21" s="286">
        <v>6368003</v>
      </c>
    </row>
    <row r="22" spans="1:5" x14ac:dyDescent="0.25">
      <c r="A22" s="287" t="s">
        <v>519</v>
      </c>
      <c r="B22" s="288" t="s">
        <v>520</v>
      </c>
      <c r="C22" s="289">
        <v>43960702</v>
      </c>
      <c r="D22" s="289">
        <v>0</v>
      </c>
      <c r="E22" s="289">
        <v>47410850</v>
      </c>
    </row>
    <row r="23" spans="1:5" x14ac:dyDescent="0.25">
      <c r="A23" s="287" t="s">
        <v>411</v>
      </c>
      <c r="B23" s="288" t="s">
        <v>521</v>
      </c>
      <c r="C23" s="289">
        <v>390435</v>
      </c>
      <c r="D23" s="289">
        <v>0</v>
      </c>
      <c r="E23" s="289">
        <v>289935</v>
      </c>
    </row>
    <row r="24" spans="1:5" x14ac:dyDescent="0.25">
      <c r="A24" s="287" t="s">
        <v>522</v>
      </c>
      <c r="B24" s="288" t="s">
        <v>523</v>
      </c>
      <c r="C24" s="289">
        <v>1785675</v>
      </c>
      <c r="D24" s="289">
        <v>0</v>
      </c>
      <c r="E24" s="289">
        <v>782721</v>
      </c>
    </row>
    <row r="25" spans="1:5" ht="25.5" x14ac:dyDescent="0.25">
      <c r="A25" s="287" t="s">
        <v>524</v>
      </c>
      <c r="B25" s="288" t="s">
        <v>525</v>
      </c>
      <c r="C25" s="289">
        <v>6293560</v>
      </c>
      <c r="D25" s="289">
        <v>0</v>
      </c>
      <c r="E25" s="289">
        <v>-4676474</v>
      </c>
    </row>
    <row r="26" spans="1:5" ht="25.5" x14ac:dyDescent="0.25">
      <c r="A26" s="284" t="s">
        <v>528</v>
      </c>
      <c r="B26" s="285" t="s">
        <v>529</v>
      </c>
      <c r="C26" s="286">
        <v>109</v>
      </c>
      <c r="D26" s="286">
        <v>0</v>
      </c>
      <c r="E26" s="286">
        <v>0</v>
      </c>
    </row>
    <row r="27" spans="1:5" ht="25.5" x14ac:dyDescent="0.25">
      <c r="A27" s="287" t="s">
        <v>530</v>
      </c>
      <c r="B27" s="288" t="s">
        <v>531</v>
      </c>
      <c r="C27" s="289">
        <v>109</v>
      </c>
      <c r="D27" s="289">
        <v>0</v>
      </c>
      <c r="E27" s="289">
        <v>0</v>
      </c>
    </row>
    <row r="28" spans="1:5" x14ac:dyDescent="0.25">
      <c r="A28" s="287" t="s">
        <v>536</v>
      </c>
      <c r="B28" s="288" t="s">
        <v>537</v>
      </c>
      <c r="C28" s="289">
        <v>109</v>
      </c>
      <c r="D28" s="289">
        <v>0</v>
      </c>
      <c r="E28" s="289">
        <v>0</v>
      </c>
    </row>
    <row r="29" spans="1:5" x14ac:dyDescent="0.25">
      <c r="A29" s="287" t="s">
        <v>538</v>
      </c>
      <c r="B29" s="288" t="s">
        <v>539</v>
      </c>
      <c r="C29" s="289">
        <v>6293669</v>
      </c>
      <c r="D29" s="289">
        <v>0</v>
      </c>
      <c r="E29" s="289">
        <v>-4676474</v>
      </c>
    </row>
  </sheetData>
  <mergeCells count="5">
    <mergeCell ref="A1:E1"/>
    <mergeCell ref="A10:E10"/>
    <mergeCell ref="A6:E6"/>
    <mergeCell ref="A4:E4"/>
    <mergeCell ref="A5:E5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60"/>
  <sheetViews>
    <sheetView workbookViewId="0">
      <selection sqref="A1:E1"/>
    </sheetView>
  </sheetViews>
  <sheetFormatPr defaultRowHeight="15" x14ac:dyDescent="0.25"/>
  <cols>
    <col min="1" max="1" width="30" style="20" customWidth="1"/>
    <col min="2" max="2" width="12.140625" style="20" customWidth="1"/>
    <col min="3" max="3" width="10.85546875" style="1" bestFit="1" customWidth="1"/>
    <col min="4" max="4" width="15.5703125" style="1" customWidth="1"/>
    <col min="5" max="5" width="15.140625" style="20" customWidth="1"/>
    <col min="6" max="114" width="13" style="20" customWidth="1"/>
    <col min="115" max="16384" width="9.140625" style="20"/>
  </cols>
  <sheetData>
    <row r="1" spans="1:5" x14ac:dyDescent="0.25">
      <c r="A1" s="394" t="s">
        <v>688</v>
      </c>
      <c r="B1" s="359"/>
      <c r="C1" s="359"/>
      <c r="D1" s="359"/>
      <c r="E1" s="359"/>
    </row>
    <row r="2" spans="1:5" s="346" customFormat="1" ht="15.75" x14ac:dyDescent="0.25">
      <c r="A2" s="344"/>
      <c r="B2" s="345"/>
      <c r="C2" s="345"/>
      <c r="D2" s="345"/>
      <c r="E2" s="345"/>
    </row>
    <row r="3" spans="1:5" x14ac:dyDescent="0.25">
      <c r="A3" s="440" t="s">
        <v>685</v>
      </c>
      <c r="B3" s="441"/>
      <c r="C3" s="441"/>
      <c r="D3" s="441"/>
      <c r="E3" s="441"/>
    </row>
    <row r="4" spans="1:5" x14ac:dyDescent="0.25">
      <c r="A4" s="440" t="s">
        <v>652</v>
      </c>
      <c r="B4" s="441"/>
      <c r="C4" s="441"/>
      <c r="D4" s="441"/>
      <c r="E4" s="441"/>
    </row>
    <row r="6" spans="1:5" ht="20.25" x14ac:dyDescent="0.3">
      <c r="A6" s="442"/>
      <c r="B6" s="443"/>
      <c r="C6" s="443"/>
      <c r="D6" s="443"/>
      <c r="E6" s="443"/>
    </row>
    <row r="8" spans="1:5" x14ac:dyDescent="0.25">
      <c r="A8" s="318" t="s">
        <v>327</v>
      </c>
      <c r="B8" s="318" t="s">
        <v>540</v>
      </c>
      <c r="C8" s="319" t="s">
        <v>541</v>
      </c>
      <c r="D8" s="319" t="s">
        <v>542</v>
      </c>
      <c r="E8" s="318" t="s">
        <v>543</v>
      </c>
    </row>
    <row r="9" spans="1:5" x14ac:dyDescent="0.25">
      <c r="A9" s="311" t="s">
        <v>544</v>
      </c>
      <c r="B9" s="312" t="s">
        <v>11</v>
      </c>
      <c r="C9" s="320" t="s">
        <v>11</v>
      </c>
      <c r="D9" s="320" t="s">
        <v>11</v>
      </c>
      <c r="E9" s="312" t="s">
        <v>11</v>
      </c>
    </row>
    <row r="10" spans="1:5" ht="39" x14ac:dyDescent="0.25">
      <c r="A10" s="313" t="s">
        <v>545</v>
      </c>
      <c r="B10" s="314" t="s">
        <v>546</v>
      </c>
      <c r="C10" s="321">
        <v>1693985553</v>
      </c>
      <c r="D10" s="321">
        <v>1747540237</v>
      </c>
      <c r="E10" s="316">
        <v>103</v>
      </c>
    </row>
    <row r="11" spans="1:5" x14ac:dyDescent="0.25">
      <c r="A11" s="313" t="s">
        <v>547</v>
      </c>
      <c r="B11" s="314" t="s">
        <v>548</v>
      </c>
      <c r="C11" s="322">
        <v>1417195</v>
      </c>
      <c r="D11" s="322">
        <v>775453</v>
      </c>
      <c r="E11" s="316">
        <v>54</v>
      </c>
    </row>
    <row r="12" spans="1:5" x14ac:dyDescent="0.25">
      <c r="A12" s="313" t="s">
        <v>549</v>
      </c>
      <c r="B12" s="314" t="s">
        <v>550</v>
      </c>
      <c r="C12" s="322">
        <v>1120000</v>
      </c>
      <c r="D12" s="322">
        <v>132022</v>
      </c>
      <c r="E12" s="316">
        <v>11</v>
      </c>
    </row>
    <row r="13" spans="1:5" ht="26.25" x14ac:dyDescent="0.25">
      <c r="A13" s="313" t="s">
        <v>552</v>
      </c>
      <c r="B13" s="314" t="s">
        <v>553</v>
      </c>
      <c r="C13" s="322">
        <v>1120000</v>
      </c>
      <c r="D13" s="322">
        <v>132022</v>
      </c>
      <c r="E13" s="316">
        <v>11</v>
      </c>
    </row>
    <row r="14" spans="1:5" x14ac:dyDescent="0.25">
      <c r="A14" s="313" t="s">
        <v>555</v>
      </c>
      <c r="B14" s="314" t="s">
        <v>556</v>
      </c>
      <c r="C14" s="322">
        <v>297195</v>
      </c>
      <c r="D14" s="322">
        <v>643431</v>
      </c>
      <c r="E14" s="316">
        <v>216</v>
      </c>
    </row>
    <row r="15" spans="1:5" ht="26.25" x14ac:dyDescent="0.25">
      <c r="A15" s="313" t="s">
        <v>552</v>
      </c>
      <c r="B15" s="314" t="s">
        <v>557</v>
      </c>
      <c r="C15" s="322">
        <v>297195</v>
      </c>
      <c r="D15" s="322">
        <v>643431</v>
      </c>
      <c r="E15" s="316">
        <v>216</v>
      </c>
    </row>
    <row r="16" spans="1:5" x14ac:dyDescent="0.25">
      <c r="A16" s="313" t="s">
        <v>558</v>
      </c>
      <c r="B16" s="314" t="s">
        <v>559</v>
      </c>
      <c r="C16" s="321">
        <v>1588708358</v>
      </c>
      <c r="D16" s="321">
        <v>1642664784</v>
      </c>
      <c r="E16" s="316">
        <v>103</v>
      </c>
    </row>
    <row r="17" spans="1:5" ht="26.25" x14ac:dyDescent="0.25">
      <c r="A17" s="313" t="s">
        <v>560</v>
      </c>
      <c r="B17" s="314" t="s">
        <v>561</v>
      </c>
      <c r="C17" s="321">
        <v>1448137053</v>
      </c>
      <c r="D17" s="321">
        <v>1581909715</v>
      </c>
      <c r="E17" s="316">
        <v>109</v>
      </c>
    </row>
    <row r="18" spans="1:5" x14ac:dyDescent="0.25">
      <c r="A18" s="313" t="s">
        <v>551</v>
      </c>
      <c r="B18" s="314" t="s">
        <v>562</v>
      </c>
      <c r="C18" s="321">
        <v>449781383</v>
      </c>
      <c r="D18" s="321">
        <v>438418659</v>
      </c>
      <c r="E18" s="316">
        <v>97</v>
      </c>
    </row>
    <row r="19" spans="1:5" ht="26.25" x14ac:dyDescent="0.25">
      <c r="A19" s="313" t="s">
        <v>552</v>
      </c>
      <c r="B19" s="314" t="s">
        <v>563</v>
      </c>
      <c r="C19" s="321">
        <v>920623631</v>
      </c>
      <c r="D19" s="321">
        <v>903291515</v>
      </c>
      <c r="E19" s="316">
        <v>98</v>
      </c>
    </row>
    <row r="20" spans="1:5" x14ac:dyDescent="0.25">
      <c r="A20" s="313" t="s">
        <v>554</v>
      </c>
      <c r="B20" s="314" t="s">
        <v>564</v>
      </c>
      <c r="C20" s="322">
        <v>77732039</v>
      </c>
      <c r="D20" s="321">
        <v>240199541</v>
      </c>
      <c r="E20" s="316">
        <v>309</v>
      </c>
    </row>
    <row r="21" spans="1:5" ht="26.25" x14ac:dyDescent="0.25">
      <c r="A21" s="313" t="s">
        <v>565</v>
      </c>
      <c r="B21" s="314" t="s">
        <v>566</v>
      </c>
      <c r="C21" s="322">
        <v>51878295</v>
      </c>
      <c r="D21" s="322">
        <v>57540566</v>
      </c>
      <c r="E21" s="316">
        <v>110</v>
      </c>
    </row>
    <row r="22" spans="1:5" ht="26.25" x14ac:dyDescent="0.25">
      <c r="A22" s="313" t="s">
        <v>552</v>
      </c>
      <c r="B22" s="314" t="s">
        <v>567</v>
      </c>
      <c r="C22" s="322">
        <v>43514146</v>
      </c>
      <c r="D22" s="322">
        <v>42107843</v>
      </c>
      <c r="E22" s="316">
        <v>96</v>
      </c>
    </row>
    <row r="23" spans="1:5" x14ac:dyDescent="0.25">
      <c r="A23" s="313" t="s">
        <v>554</v>
      </c>
      <c r="B23" s="314" t="s">
        <v>568</v>
      </c>
      <c r="C23" s="322">
        <v>8364149</v>
      </c>
      <c r="D23" s="322">
        <v>15432723</v>
      </c>
      <c r="E23" s="316">
        <v>184</v>
      </c>
    </row>
    <row r="24" spans="1:5" x14ac:dyDescent="0.25">
      <c r="A24" s="313" t="s">
        <v>569</v>
      </c>
      <c r="B24" s="314" t="s">
        <v>570</v>
      </c>
      <c r="C24" s="322">
        <v>88693010</v>
      </c>
      <c r="D24" s="322">
        <v>3214503</v>
      </c>
      <c r="E24" s="316">
        <v>3</v>
      </c>
    </row>
    <row r="25" spans="1:5" x14ac:dyDescent="0.25">
      <c r="A25" s="313" t="s">
        <v>554</v>
      </c>
      <c r="B25" s="314" t="s">
        <v>571</v>
      </c>
      <c r="C25" s="322">
        <v>88693010</v>
      </c>
      <c r="D25" s="322">
        <v>3214503</v>
      </c>
      <c r="E25" s="316">
        <v>3</v>
      </c>
    </row>
    <row r="26" spans="1:5" ht="26.25" x14ac:dyDescent="0.25">
      <c r="A26" s="313" t="s">
        <v>572</v>
      </c>
      <c r="B26" s="314" t="s">
        <v>573</v>
      </c>
      <c r="C26" s="321">
        <v>103860000</v>
      </c>
      <c r="D26" s="321">
        <v>104100000</v>
      </c>
      <c r="E26" s="316">
        <v>100</v>
      </c>
    </row>
    <row r="27" spans="1:5" x14ac:dyDescent="0.25">
      <c r="A27" s="313" t="s">
        <v>574</v>
      </c>
      <c r="B27" s="314" t="s">
        <v>575</v>
      </c>
      <c r="C27" s="322">
        <v>93880000</v>
      </c>
      <c r="D27" s="322">
        <v>93880000</v>
      </c>
      <c r="E27" s="316">
        <v>100</v>
      </c>
    </row>
    <row r="28" spans="1:5" ht="26.25" x14ac:dyDescent="0.25">
      <c r="A28" s="313" t="s">
        <v>552</v>
      </c>
      <c r="B28" s="315" t="s">
        <v>576</v>
      </c>
      <c r="C28" s="322">
        <v>5875000</v>
      </c>
      <c r="D28" s="322">
        <v>5875000</v>
      </c>
      <c r="E28" s="316">
        <v>100</v>
      </c>
    </row>
    <row r="29" spans="1:5" x14ac:dyDescent="0.25">
      <c r="A29" s="313" t="s">
        <v>554</v>
      </c>
      <c r="B29" s="315" t="s">
        <v>577</v>
      </c>
      <c r="C29" s="322">
        <v>88005000</v>
      </c>
      <c r="D29" s="322">
        <v>88005000</v>
      </c>
      <c r="E29" s="316">
        <v>100</v>
      </c>
    </row>
    <row r="30" spans="1:5" ht="26.25" x14ac:dyDescent="0.25">
      <c r="A30" s="313" t="s">
        <v>578</v>
      </c>
      <c r="B30" s="314" t="s">
        <v>579</v>
      </c>
      <c r="C30" s="322">
        <v>9980000</v>
      </c>
      <c r="D30" s="322">
        <v>10220000</v>
      </c>
      <c r="E30" s="316">
        <v>102</v>
      </c>
    </row>
    <row r="31" spans="1:5" x14ac:dyDescent="0.25">
      <c r="A31" s="313" t="s">
        <v>554</v>
      </c>
      <c r="B31" s="315" t="s">
        <v>580</v>
      </c>
      <c r="C31" s="322">
        <v>9980000</v>
      </c>
      <c r="D31" s="322">
        <v>10220000</v>
      </c>
      <c r="E31" s="316">
        <v>102</v>
      </c>
    </row>
    <row r="32" spans="1:5" x14ac:dyDescent="0.25">
      <c r="A32" s="313" t="s">
        <v>581</v>
      </c>
      <c r="B32" s="314" t="s">
        <v>582</v>
      </c>
      <c r="C32" s="321">
        <v>315500517</v>
      </c>
      <c r="D32" s="321">
        <v>412685589</v>
      </c>
      <c r="E32" s="316">
        <v>130</v>
      </c>
    </row>
    <row r="33" spans="1:5" ht="26.25" x14ac:dyDescent="0.25">
      <c r="A33" s="313" t="s">
        <v>583</v>
      </c>
      <c r="B33" s="314" t="s">
        <v>584</v>
      </c>
      <c r="C33" s="322">
        <v>364150</v>
      </c>
      <c r="D33" s="322">
        <v>395740</v>
      </c>
      <c r="E33" s="316">
        <v>108</v>
      </c>
    </row>
    <row r="34" spans="1:5" x14ac:dyDescent="0.25">
      <c r="A34" s="313" t="s">
        <v>585</v>
      </c>
      <c r="B34" s="314" t="s">
        <v>586</v>
      </c>
      <c r="C34" s="321">
        <v>315136367</v>
      </c>
      <c r="D34" s="321">
        <v>412289849</v>
      </c>
      <c r="E34" s="316">
        <v>130</v>
      </c>
    </row>
    <row r="35" spans="1:5" x14ac:dyDescent="0.25">
      <c r="A35" s="313" t="s">
        <v>589</v>
      </c>
      <c r="B35" s="314" t="s">
        <v>590</v>
      </c>
      <c r="C35" s="322">
        <v>28411142</v>
      </c>
      <c r="D35" s="321">
        <v>196644893</v>
      </c>
      <c r="E35" s="316">
        <v>692</v>
      </c>
    </row>
    <row r="36" spans="1:5" ht="26.25" x14ac:dyDescent="0.25">
      <c r="A36" s="313" t="s">
        <v>591</v>
      </c>
      <c r="B36" s="314" t="s">
        <v>592</v>
      </c>
      <c r="C36" s="322">
        <v>3652559</v>
      </c>
      <c r="D36" s="321">
        <v>165930331</v>
      </c>
      <c r="E36" s="316">
        <v>4542</v>
      </c>
    </row>
    <row r="37" spans="1:5" ht="26.25" x14ac:dyDescent="0.25">
      <c r="A37" s="313" t="s">
        <v>593</v>
      </c>
      <c r="B37" s="314" t="s">
        <v>594</v>
      </c>
      <c r="C37" s="322">
        <v>24758583</v>
      </c>
      <c r="D37" s="322">
        <v>30714562</v>
      </c>
      <c r="E37" s="316">
        <v>124</v>
      </c>
    </row>
    <row r="38" spans="1:5" ht="39" x14ac:dyDescent="0.25">
      <c r="A38" s="313" t="s">
        <v>595</v>
      </c>
      <c r="B38" s="314" t="s">
        <v>596</v>
      </c>
      <c r="C38" s="322">
        <v>2311000</v>
      </c>
      <c r="D38" s="322">
        <v>1424000</v>
      </c>
      <c r="E38" s="316">
        <v>61</v>
      </c>
    </row>
    <row r="39" spans="1:5" ht="26.25" x14ac:dyDescent="0.25">
      <c r="A39" s="313" t="s">
        <v>597</v>
      </c>
      <c r="B39" s="314" t="s">
        <v>598</v>
      </c>
      <c r="C39" s="322">
        <v>94749</v>
      </c>
      <c r="D39" s="322">
        <v>0</v>
      </c>
      <c r="E39" s="316">
        <v>0</v>
      </c>
    </row>
    <row r="40" spans="1:5" x14ac:dyDescent="0.25">
      <c r="A40" s="313" t="s">
        <v>599</v>
      </c>
      <c r="B40" s="314" t="s">
        <v>600</v>
      </c>
      <c r="C40" s="321">
        <v>2040302961</v>
      </c>
      <c r="D40" s="321">
        <v>2358294719</v>
      </c>
      <c r="E40" s="316">
        <v>115</v>
      </c>
    </row>
    <row r="41" spans="1:5" x14ac:dyDescent="0.25">
      <c r="A41" s="311" t="s">
        <v>11</v>
      </c>
      <c r="B41" s="312" t="s">
        <v>11</v>
      </c>
      <c r="C41" s="320" t="s">
        <v>11</v>
      </c>
      <c r="D41" s="320" t="s">
        <v>11</v>
      </c>
      <c r="E41" s="312" t="s">
        <v>11</v>
      </c>
    </row>
    <row r="42" spans="1:5" x14ac:dyDescent="0.25">
      <c r="A42" s="311" t="s">
        <v>601</v>
      </c>
      <c r="B42" s="312" t="s">
        <v>11</v>
      </c>
      <c r="C42" s="320" t="s">
        <v>11</v>
      </c>
      <c r="D42" s="320" t="s">
        <v>11</v>
      </c>
      <c r="E42" s="312" t="s">
        <v>11</v>
      </c>
    </row>
    <row r="43" spans="1:5" x14ac:dyDescent="0.25">
      <c r="A43" s="313" t="s">
        <v>602</v>
      </c>
      <c r="B43" s="314" t="s">
        <v>603</v>
      </c>
      <c r="C43" s="321">
        <v>1773807168</v>
      </c>
      <c r="D43" s="321">
        <v>2082657127</v>
      </c>
      <c r="E43" s="316">
        <v>117</v>
      </c>
    </row>
    <row r="44" spans="1:5" ht="26.25" x14ac:dyDescent="0.25">
      <c r="A44" s="313" t="s">
        <v>604</v>
      </c>
      <c r="B44" s="314" t="s">
        <v>605</v>
      </c>
      <c r="C44" s="321">
        <v>1219020188</v>
      </c>
      <c r="D44" s="321">
        <v>1219020188</v>
      </c>
      <c r="E44" s="316">
        <v>100</v>
      </c>
    </row>
    <row r="45" spans="1:5" x14ac:dyDescent="0.25">
      <c r="A45" s="313" t="s">
        <v>606</v>
      </c>
      <c r="B45" s="314" t="s">
        <v>607</v>
      </c>
      <c r="C45" s="321">
        <v>140816293</v>
      </c>
      <c r="D45" s="321">
        <v>140816293</v>
      </c>
      <c r="E45" s="316">
        <v>100</v>
      </c>
    </row>
    <row r="46" spans="1:5" ht="26.25" x14ac:dyDescent="0.25">
      <c r="A46" s="313" t="s">
        <v>608</v>
      </c>
      <c r="B46" s="314" t="s">
        <v>609</v>
      </c>
      <c r="C46" s="321">
        <v>180185316</v>
      </c>
      <c r="D46" s="321">
        <v>180185316</v>
      </c>
      <c r="E46" s="316">
        <v>100</v>
      </c>
    </row>
    <row r="47" spans="1:5" x14ac:dyDescent="0.25">
      <c r="A47" s="313" t="s">
        <v>610</v>
      </c>
      <c r="B47" s="314" t="s">
        <v>611</v>
      </c>
      <c r="C47" s="321">
        <v>300648699</v>
      </c>
      <c r="D47" s="321">
        <v>233785371</v>
      </c>
      <c r="E47" s="316">
        <v>77</v>
      </c>
    </row>
    <row r="48" spans="1:5" x14ac:dyDescent="0.25">
      <c r="A48" s="313" t="s">
        <v>614</v>
      </c>
      <c r="B48" s="314" t="s">
        <v>615</v>
      </c>
      <c r="C48" s="321">
        <v>-66863328</v>
      </c>
      <c r="D48" s="321">
        <v>308849959</v>
      </c>
      <c r="E48" s="316">
        <v>-461</v>
      </c>
    </row>
    <row r="49" spans="1:5" x14ac:dyDescent="0.25">
      <c r="A49" s="313" t="s">
        <v>616</v>
      </c>
      <c r="B49" s="314" t="s">
        <v>617</v>
      </c>
      <c r="C49" s="322">
        <v>12132072</v>
      </c>
      <c r="D49" s="322">
        <v>16124094</v>
      </c>
      <c r="E49" s="316">
        <v>132</v>
      </c>
    </row>
    <row r="50" spans="1:5" ht="26.25" x14ac:dyDescent="0.25">
      <c r="A50" s="313" t="s">
        <v>618</v>
      </c>
      <c r="B50" s="314" t="s">
        <v>619</v>
      </c>
      <c r="C50" s="322">
        <v>6371126</v>
      </c>
      <c r="D50" s="322">
        <v>6444521</v>
      </c>
      <c r="E50" s="316">
        <v>101</v>
      </c>
    </row>
    <row r="51" spans="1:5" ht="26.25" x14ac:dyDescent="0.25">
      <c r="A51" s="313" t="s">
        <v>620</v>
      </c>
      <c r="B51" s="314" t="s">
        <v>621</v>
      </c>
      <c r="C51" s="322">
        <v>5760946</v>
      </c>
      <c r="D51" s="322">
        <v>9679573</v>
      </c>
      <c r="E51" s="316">
        <v>168</v>
      </c>
    </row>
    <row r="52" spans="1:5" ht="39" x14ac:dyDescent="0.25">
      <c r="A52" s="313" t="s">
        <v>622</v>
      </c>
      <c r="B52" s="314" t="s">
        <v>623</v>
      </c>
      <c r="C52" s="321">
        <v>254363721</v>
      </c>
      <c r="D52" s="321">
        <v>259513498</v>
      </c>
      <c r="E52" s="316">
        <v>102</v>
      </c>
    </row>
    <row r="53" spans="1:5" x14ac:dyDescent="0.25">
      <c r="A53" s="313" t="s">
        <v>624</v>
      </c>
      <c r="B53" s="314" t="s">
        <v>625</v>
      </c>
      <c r="C53" s="321">
        <v>2040302961</v>
      </c>
      <c r="D53" s="321">
        <v>2358294719</v>
      </c>
      <c r="E53" s="316">
        <v>115</v>
      </c>
    </row>
    <row r="54" spans="1:5" x14ac:dyDescent="0.25">
      <c r="A54" s="311" t="s">
        <v>11</v>
      </c>
      <c r="B54" s="312" t="s">
        <v>11</v>
      </c>
      <c r="C54" s="320" t="s">
        <v>11</v>
      </c>
      <c r="D54" s="320" t="s">
        <v>11</v>
      </c>
      <c r="E54" s="312" t="s">
        <v>11</v>
      </c>
    </row>
    <row r="55" spans="1:5" ht="26.25" x14ac:dyDescent="0.25">
      <c r="A55" s="311" t="s">
        <v>626</v>
      </c>
      <c r="B55" s="312" t="s">
        <v>627</v>
      </c>
      <c r="C55" s="320" t="s">
        <v>11</v>
      </c>
      <c r="D55" s="320" t="s">
        <v>11</v>
      </c>
      <c r="E55" s="312" t="s">
        <v>11</v>
      </c>
    </row>
    <row r="56" spans="1:5" x14ac:dyDescent="0.25">
      <c r="A56" s="313" t="s">
        <v>628</v>
      </c>
      <c r="B56" s="314" t="s">
        <v>629</v>
      </c>
      <c r="C56" s="322">
        <v>60070682</v>
      </c>
      <c r="D56" s="322">
        <v>57469557</v>
      </c>
      <c r="E56" s="316">
        <v>95</v>
      </c>
    </row>
    <row r="57" spans="1:5" ht="26.25" x14ac:dyDescent="0.25">
      <c r="A57" s="313" t="s">
        <v>630</v>
      </c>
      <c r="B57" s="314" t="s">
        <v>631</v>
      </c>
      <c r="C57" s="322">
        <v>7843338</v>
      </c>
      <c r="D57" s="322">
        <v>8627573</v>
      </c>
      <c r="E57" s="316">
        <v>110</v>
      </c>
    </row>
    <row r="58" spans="1:5" ht="64.5" x14ac:dyDescent="0.25">
      <c r="A58" s="313" t="s">
        <v>632</v>
      </c>
      <c r="B58" s="314" t="s">
        <v>633</v>
      </c>
      <c r="C58" s="321">
        <v>116203019</v>
      </c>
      <c r="D58" s="321">
        <v>116203019</v>
      </c>
      <c r="E58" s="316">
        <v>100</v>
      </c>
    </row>
    <row r="59" spans="1:5" x14ac:dyDescent="0.25">
      <c r="A59" s="313" t="s">
        <v>634</v>
      </c>
      <c r="B59" s="314" t="s">
        <v>635</v>
      </c>
      <c r="C59" s="322">
        <v>1880899</v>
      </c>
      <c r="D59" s="322">
        <v>-1880899</v>
      </c>
      <c r="E59" s="316">
        <v>-100</v>
      </c>
    </row>
    <row r="60" spans="1:5" x14ac:dyDescent="0.25">
      <c r="A60" s="313" t="s">
        <v>636</v>
      </c>
      <c r="B60" s="314" t="s">
        <v>637</v>
      </c>
      <c r="C60" s="322">
        <v>304738</v>
      </c>
      <c r="D60" s="322">
        <v>304738</v>
      </c>
      <c r="E60" s="316">
        <v>100</v>
      </c>
    </row>
  </sheetData>
  <mergeCells count="4">
    <mergeCell ref="A1:E1"/>
    <mergeCell ref="A3:E3"/>
    <mergeCell ref="A4:E4"/>
    <mergeCell ref="A6:E6"/>
  </mergeCells>
  <pageMargins left="0.7" right="0.7" top="0.75" bottom="0.75" header="0.3" footer="0.3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E32"/>
  <sheetViews>
    <sheetView workbookViewId="0">
      <selection sqref="A1:E1"/>
    </sheetView>
  </sheetViews>
  <sheetFormatPr defaultRowHeight="15" x14ac:dyDescent="0.25"/>
  <cols>
    <col min="1" max="1" width="39.28515625" style="20" customWidth="1"/>
    <col min="2" max="2" width="7.7109375" style="20" customWidth="1"/>
    <col min="3" max="114" width="13" style="20" customWidth="1"/>
    <col min="115" max="16384" width="9.140625" style="20"/>
  </cols>
  <sheetData>
    <row r="1" spans="1:5" x14ac:dyDescent="0.25">
      <c r="A1" s="394" t="s">
        <v>690</v>
      </c>
      <c r="B1" s="359"/>
      <c r="C1" s="359"/>
      <c r="D1" s="359"/>
      <c r="E1" s="359"/>
    </row>
    <row r="3" spans="1:5" x14ac:dyDescent="0.25">
      <c r="A3" s="444" t="s">
        <v>687</v>
      </c>
      <c r="B3" s="435"/>
      <c r="C3" s="435"/>
      <c r="D3" s="435"/>
      <c r="E3" s="435"/>
    </row>
    <row r="4" spans="1:5" x14ac:dyDescent="0.25">
      <c r="A4" s="444" t="s">
        <v>654</v>
      </c>
      <c r="B4" s="435"/>
      <c r="C4" s="435"/>
      <c r="D4" s="435"/>
      <c r="E4" s="435"/>
    </row>
    <row r="5" spans="1:5" x14ac:dyDescent="0.25">
      <c r="A5" s="444" t="s">
        <v>652</v>
      </c>
      <c r="B5" s="435"/>
      <c r="C5" s="435"/>
      <c r="D5" s="435"/>
      <c r="E5" s="435"/>
    </row>
    <row r="7" spans="1:5" ht="20.25" x14ac:dyDescent="0.3">
      <c r="A7" s="442"/>
      <c r="B7" s="443"/>
      <c r="C7" s="443"/>
      <c r="D7" s="443"/>
      <c r="E7" s="443"/>
    </row>
    <row r="9" spans="1:5" ht="26.25" x14ac:dyDescent="0.25">
      <c r="A9" s="313" t="s">
        <v>327</v>
      </c>
      <c r="B9" s="313" t="s">
        <v>540</v>
      </c>
      <c r="C9" s="313" t="s">
        <v>541</v>
      </c>
      <c r="D9" s="313" t="s">
        <v>542</v>
      </c>
      <c r="E9" s="317" t="s">
        <v>543</v>
      </c>
    </row>
    <row r="10" spans="1:5" x14ac:dyDescent="0.25">
      <c r="A10" s="311" t="s">
        <v>544</v>
      </c>
      <c r="B10" s="312" t="s">
        <v>11</v>
      </c>
      <c r="C10" s="312" t="s">
        <v>11</v>
      </c>
      <c r="D10" s="312" t="s">
        <v>11</v>
      </c>
      <c r="E10" s="312" t="s">
        <v>11</v>
      </c>
    </row>
    <row r="11" spans="1:5" x14ac:dyDescent="0.25">
      <c r="A11" s="313" t="s">
        <v>581</v>
      </c>
      <c r="B11" s="314" t="s">
        <v>582</v>
      </c>
      <c r="C11" s="316">
        <v>1464607</v>
      </c>
      <c r="D11" s="316">
        <v>1024396</v>
      </c>
      <c r="E11" s="316">
        <v>69</v>
      </c>
    </row>
    <row r="12" spans="1:5" x14ac:dyDescent="0.25">
      <c r="A12" s="313" t="s">
        <v>583</v>
      </c>
      <c r="B12" s="314" t="s">
        <v>584</v>
      </c>
      <c r="C12" s="316">
        <v>2185</v>
      </c>
      <c r="D12" s="316">
        <v>88215</v>
      </c>
      <c r="E12" s="316">
        <v>4037</v>
      </c>
    </row>
    <row r="13" spans="1:5" x14ac:dyDescent="0.25">
      <c r="A13" s="313" t="s">
        <v>585</v>
      </c>
      <c r="B13" s="314" t="s">
        <v>586</v>
      </c>
      <c r="C13" s="316">
        <v>1462422</v>
      </c>
      <c r="D13" s="316">
        <v>936181</v>
      </c>
      <c r="E13" s="316">
        <v>64</v>
      </c>
    </row>
    <row r="14" spans="1:5" x14ac:dyDescent="0.25">
      <c r="A14" s="313" t="s">
        <v>587</v>
      </c>
      <c r="B14" s="314" t="s">
        <v>588</v>
      </c>
      <c r="C14" s="316">
        <v>0</v>
      </c>
      <c r="D14" s="316">
        <v>0</v>
      </c>
      <c r="E14" s="316">
        <v>0</v>
      </c>
    </row>
    <row r="15" spans="1:5" x14ac:dyDescent="0.25">
      <c r="A15" s="313" t="s">
        <v>589</v>
      </c>
      <c r="B15" s="314" t="s">
        <v>590</v>
      </c>
      <c r="C15" s="316">
        <v>51667</v>
      </c>
      <c r="D15" s="316">
        <v>51667</v>
      </c>
      <c r="E15" s="316">
        <v>100</v>
      </c>
    </row>
    <row r="16" spans="1:5" x14ac:dyDescent="0.25">
      <c r="A16" s="313" t="s">
        <v>593</v>
      </c>
      <c r="B16" s="314" t="s">
        <v>594</v>
      </c>
      <c r="C16" s="316">
        <v>51667</v>
      </c>
      <c r="D16" s="316">
        <v>51667</v>
      </c>
      <c r="E16" s="316">
        <v>100</v>
      </c>
    </row>
    <row r="17" spans="1:5" x14ac:dyDescent="0.25">
      <c r="A17" s="313" t="s">
        <v>599</v>
      </c>
      <c r="B17" s="314" t="s">
        <v>600</v>
      </c>
      <c r="C17" s="316">
        <v>1516274</v>
      </c>
      <c r="D17" s="316">
        <v>1076063</v>
      </c>
      <c r="E17" s="316">
        <v>70</v>
      </c>
    </row>
    <row r="18" spans="1:5" x14ac:dyDescent="0.25">
      <c r="A18" s="311" t="s">
        <v>11</v>
      </c>
      <c r="B18" s="312" t="s">
        <v>11</v>
      </c>
      <c r="C18" s="312" t="s">
        <v>11</v>
      </c>
      <c r="D18" s="312" t="s">
        <v>11</v>
      </c>
      <c r="E18" s="312" t="s">
        <v>11</v>
      </c>
    </row>
    <row r="19" spans="1:5" x14ac:dyDescent="0.25">
      <c r="A19" s="311" t="s">
        <v>601</v>
      </c>
      <c r="B19" s="312" t="s">
        <v>11</v>
      </c>
      <c r="C19" s="312" t="s">
        <v>11</v>
      </c>
      <c r="D19" s="312" t="s">
        <v>11</v>
      </c>
      <c r="E19" s="312" t="s">
        <v>11</v>
      </c>
    </row>
    <row r="20" spans="1:5" x14ac:dyDescent="0.25">
      <c r="A20" s="313" t="s">
        <v>602</v>
      </c>
      <c r="B20" s="314" t="s">
        <v>603</v>
      </c>
      <c r="C20" s="316">
        <v>-1930248</v>
      </c>
      <c r="D20" s="316">
        <v>-2313681</v>
      </c>
      <c r="E20" s="316">
        <v>119</v>
      </c>
    </row>
    <row r="21" spans="1:5" x14ac:dyDescent="0.25">
      <c r="A21" s="313" t="s">
        <v>604</v>
      </c>
      <c r="B21" s="314" t="s">
        <v>605</v>
      </c>
      <c r="C21" s="316">
        <v>2607359</v>
      </c>
      <c r="D21" s="316">
        <v>2607359</v>
      </c>
      <c r="E21" s="316">
        <v>100</v>
      </c>
    </row>
    <row r="22" spans="1:5" x14ac:dyDescent="0.25">
      <c r="A22" s="313" t="s">
        <v>606</v>
      </c>
      <c r="B22" s="314" t="s">
        <v>607</v>
      </c>
      <c r="C22" s="316">
        <v>0</v>
      </c>
      <c r="D22" s="316">
        <v>0</v>
      </c>
      <c r="E22" s="316">
        <v>0</v>
      </c>
    </row>
    <row r="23" spans="1:5" ht="26.25" x14ac:dyDescent="0.25">
      <c r="A23" s="313" t="s">
        <v>608</v>
      </c>
      <c r="B23" s="314" t="s">
        <v>609</v>
      </c>
      <c r="C23" s="316">
        <v>4405500</v>
      </c>
      <c r="D23" s="316">
        <v>4405500</v>
      </c>
      <c r="E23" s="316">
        <v>100</v>
      </c>
    </row>
    <row r="24" spans="1:5" x14ac:dyDescent="0.25">
      <c r="A24" s="313" t="s">
        <v>610</v>
      </c>
      <c r="B24" s="314" t="s">
        <v>611</v>
      </c>
      <c r="C24" s="316">
        <v>-7913682</v>
      </c>
      <c r="D24" s="316">
        <v>-8943107</v>
      </c>
      <c r="E24" s="316">
        <v>113</v>
      </c>
    </row>
    <row r="25" spans="1:5" x14ac:dyDescent="0.25">
      <c r="A25" s="313" t="s">
        <v>612</v>
      </c>
      <c r="B25" s="314" t="s">
        <v>613</v>
      </c>
      <c r="C25" s="316">
        <v>0</v>
      </c>
      <c r="D25" s="316">
        <v>0</v>
      </c>
      <c r="E25" s="316">
        <v>0</v>
      </c>
    </row>
    <row r="26" spans="1:5" x14ac:dyDescent="0.25">
      <c r="A26" s="313" t="s">
        <v>614</v>
      </c>
      <c r="B26" s="314" t="s">
        <v>615</v>
      </c>
      <c r="C26" s="316">
        <v>-1029425</v>
      </c>
      <c r="D26" s="316">
        <v>-383433</v>
      </c>
      <c r="E26" s="316">
        <v>37</v>
      </c>
    </row>
    <row r="27" spans="1:5" ht="26.25" x14ac:dyDescent="0.25">
      <c r="A27" s="313" t="s">
        <v>622</v>
      </c>
      <c r="B27" s="314" t="s">
        <v>623</v>
      </c>
      <c r="C27" s="316">
        <v>3446522</v>
      </c>
      <c r="D27" s="316">
        <v>3389744</v>
      </c>
      <c r="E27" s="316">
        <v>98</v>
      </c>
    </row>
    <row r="28" spans="1:5" x14ac:dyDescent="0.25">
      <c r="A28" s="313" t="s">
        <v>624</v>
      </c>
      <c r="B28" s="314" t="s">
        <v>625</v>
      </c>
      <c r="C28" s="316">
        <v>1516274</v>
      </c>
      <c r="D28" s="316">
        <v>1076063</v>
      </c>
      <c r="E28" s="316">
        <v>70</v>
      </c>
    </row>
    <row r="29" spans="1:5" x14ac:dyDescent="0.25">
      <c r="A29" s="311" t="s">
        <v>11</v>
      </c>
      <c r="B29" s="312" t="s">
        <v>11</v>
      </c>
      <c r="C29" s="312" t="s">
        <v>11</v>
      </c>
      <c r="D29" s="312" t="s">
        <v>11</v>
      </c>
      <c r="E29" s="312" t="s">
        <v>11</v>
      </c>
    </row>
    <row r="30" spans="1:5" ht="26.25" x14ac:dyDescent="0.25">
      <c r="A30" s="311" t="s">
        <v>626</v>
      </c>
      <c r="B30" s="312" t="s">
        <v>627</v>
      </c>
      <c r="C30" s="312" t="s">
        <v>11</v>
      </c>
      <c r="D30" s="312" t="s">
        <v>11</v>
      </c>
      <c r="E30" s="312" t="s">
        <v>11</v>
      </c>
    </row>
    <row r="31" spans="1:5" x14ac:dyDescent="0.25">
      <c r="A31" s="313" t="s">
        <v>628</v>
      </c>
      <c r="B31" s="314" t="s">
        <v>629</v>
      </c>
      <c r="C31" s="316">
        <v>1727917</v>
      </c>
      <c r="D31" s="316">
        <v>1727917</v>
      </c>
      <c r="E31" s="316">
        <v>100</v>
      </c>
    </row>
    <row r="32" spans="1:5" ht="26.25" x14ac:dyDescent="0.25">
      <c r="A32" s="313" t="s">
        <v>630</v>
      </c>
      <c r="B32" s="314" t="s">
        <v>631</v>
      </c>
      <c r="C32" s="316">
        <v>633704</v>
      </c>
      <c r="D32" s="316">
        <v>633704</v>
      </c>
      <c r="E32" s="316">
        <v>100</v>
      </c>
    </row>
  </sheetData>
  <mergeCells count="5">
    <mergeCell ref="A3:E3"/>
    <mergeCell ref="A4:E4"/>
    <mergeCell ref="A5:E5"/>
    <mergeCell ref="A7:E7"/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33"/>
  <sheetViews>
    <sheetView workbookViewId="0">
      <selection activeCell="I25" sqref="I24:I25"/>
    </sheetView>
  </sheetViews>
  <sheetFormatPr defaultRowHeight="15" x14ac:dyDescent="0.25"/>
  <cols>
    <col min="1" max="1" width="30" style="20" customWidth="1"/>
    <col min="2" max="2" width="8" style="20" customWidth="1"/>
    <col min="3" max="4" width="13" style="1" customWidth="1"/>
    <col min="5" max="114" width="13" style="20" customWidth="1"/>
    <col min="115" max="16384" width="9.140625" style="20"/>
  </cols>
  <sheetData>
    <row r="1" spans="1:5" x14ac:dyDescent="0.25">
      <c r="A1" s="394" t="s">
        <v>715</v>
      </c>
      <c r="B1" s="359"/>
      <c r="C1" s="359"/>
      <c r="D1" s="359"/>
      <c r="E1" s="359"/>
    </row>
    <row r="2" spans="1:5" ht="15.75" x14ac:dyDescent="0.25">
      <c r="A2" s="445"/>
      <c r="B2" s="443"/>
      <c r="C2" s="443"/>
      <c r="D2" s="443"/>
      <c r="E2" s="443"/>
    </row>
    <row r="3" spans="1:5" s="346" customFormat="1" ht="15.75" x14ac:dyDescent="0.25">
      <c r="A3" s="446" t="s">
        <v>668</v>
      </c>
      <c r="B3" s="447"/>
      <c r="C3" s="447"/>
      <c r="D3" s="447"/>
      <c r="E3" s="447"/>
    </row>
    <row r="4" spans="1:5" x14ac:dyDescent="0.25">
      <c r="A4" s="440" t="s">
        <v>689</v>
      </c>
      <c r="B4" s="441"/>
      <c r="C4" s="441"/>
      <c r="D4" s="441"/>
      <c r="E4" s="441"/>
    </row>
    <row r="5" spans="1:5" x14ac:dyDescent="0.25">
      <c r="A5" s="440" t="s">
        <v>653</v>
      </c>
      <c r="B5" s="441"/>
      <c r="C5" s="441"/>
      <c r="D5" s="441"/>
      <c r="E5" s="441"/>
    </row>
    <row r="7" spans="1:5" ht="20.25" x14ac:dyDescent="0.3">
      <c r="A7" s="442"/>
      <c r="B7" s="443"/>
      <c r="C7" s="443"/>
      <c r="D7" s="443"/>
      <c r="E7" s="443"/>
    </row>
    <row r="9" spans="1:5" x14ac:dyDescent="0.25">
      <c r="A9" s="313" t="s">
        <v>327</v>
      </c>
      <c r="B9" s="313" t="s">
        <v>540</v>
      </c>
      <c r="C9" s="332" t="s">
        <v>541</v>
      </c>
      <c r="D9" s="332" t="s">
        <v>542</v>
      </c>
      <c r="E9" s="317" t="s">
        <v>543</v>
      </c>
    </row>
    <row r="10" spans="1:5" x14ac:dyDescent="0.25">
      <c r="A10" s="311" t="s">
        <v>544</v>
      </c>
      <c r="B10" s="312" t="s">
        <v>11</v>
      </c>
      <c r="C10" s="320" t="s">
        <v>11</v>
      </c>
      <c r="D10" s="320" t="s">
        <v>11</v>
      </c>
      <c r="E10" s="312" t="s">
        <v>11</v>
      </c>
    </row>
    <row r="11" spans="1:5" ht="39" x14ac:dyDescent="0.25">
      <c r="A11" s="313" t="s">
        <v>545</v>
      </c>
      <c r="B11" s="314" t="s">
        <v>546</v>
      </c>
      <c r="C11" s="322">
        <v>1511819</v>
      </c>
      <c r="D11" s="322">
        <v>1221884</v>
      </c>
      <c r="E11" s="316">
        <v>80</v>
      </c>
    </row>
    <row r="12" spans="1:5" x14ac:dyDescent="0.25">
      <c r="A12" s="313" t="s">
        <v>558</v>
      </c>
      <c r="B12" s="314" t="s">
        <v>559</v>
      </c>
      <c r="C12" s="322">
        <v>1511819</v>
      </c>
      <c r="D12" s="322">
        <v>1221884</v>
      </c>
      <c r="E12" s="316">
        <v>80</v>
      </c>
    </row>
    <row r="13" spans="1:5" ht="26.25" x14ac:dyDescent="0.25">
      <c r="A13" s="313" t="s">
        <v>565</v>
      </c>
      <c r="B13" s="314" t="s">
        <v>566</v>
      </c>
      <c r="C13" s="322">
        <v>1511819</v>
      </c>
      <c r="D13" s="322">
        <v>1221884</v>
      </c>
      <c r="E13" s="316">
        <v>80</v>
      </c>
    </row>
    <row r="14" spans="1:5" x14ac:dyDescent="0.25">
      <c r="A14" s="313" t="s">
        <v>554</v>
      </c>
      <c r="B14" s="314" t="s">
        <v>568</v>
      </c>
      <c r="C14" s="322">
        <v>1511819</v>
      </c>
      <c r="D14" s="322">
        <v>1221884</v>
      </c>
      <c r="E14" s="316">
        <v>80</v>
      </c>
    </row>
    <row r="15" spans="1:5" x14ac:dyDescent="0.25">
      <c r="A15" s="313" t="s">
        <v>581</v>
      </c>
      <c r="B15" s="314" t="s">
        <v>582</v>
      </c>
      <c r="C15" s="322">
        <v>5892474</v>
      </c>
      <c r="D15" s="322">
        <v>2102114</v>
      </c>
      <c r="E15" s="316">
        <v>35</v>
      </c>
    </row>
    <row r="16" spans="1:5" ht="26.25" x14ac:dyDescent="0.25">
      <c r="A16" s="313" t="s">
        <v>583</v>
      </c>
      <c r="B16" s="314" t="s">
        <v>584</v>
      </c>
      <c r="C16" s="322">
        <v>21480</v>
      </c>
      <c r="D16" s="322">
        <v>82190</v>
      </c>
      <c r="E16" s="316">
        <v>382</v>
      </c>
    </row>
    <row r="17" spans="1:5" x14ac:dyDescent="0.25">
      <c r="A17" s="313" t="s">
        <v>585</v>
      </c>
      <c r="B17" s="314" t="s">
        <v>586</v>
      </c>
      <c r="C17" s="322">
        <v>5870994</v>
      </c>
      <c r="D17" s="322">
        <v>2019924</v>
      </c>
      <c r="E17" s="316">
        <v>34</v>
      </c>
    </row>
    <row r="18" spans="1:5" x14ac:dyDescent="0.25">
      <c r="A18" s="313" t="s">
        <v>587</v>
      </c>
      <c r="B18" s="314" t="s">
        <v>588</v>
      </c>
      <c r="C18" s="322">
        <v>0</v>
      </c>
      <c r="D18" s="322">
        <v>0</v>
      </c>
      <c r="E18" s="316">
        <v>0</v>
      </c>
    </row>
    <row r="19" spans="1:5" x14ac:dyDescent="0.25">
      <c r="A19" s="313" t="s">
        <v>589</v>
      </c>
      <c r="B19" s="314" t="s">
        <v>590</v>
      </c>
      <c r="C19" s="322">
        <v>510173</v>
      </c>
      <c r="D19" s="322">
        <v>83357</v>
      </c>
      <c r="E19" s="316">
        <v>16</v>
      </c>
    </row>
    <row r="20" spans="1:5" ht="26.25" x14ac:dyDescent="0.25">
      <c r="A20" s="313" t="s">
        <v>593</v>
      </c>
      <c r="B20" s="314" t="s">
        <v>594</v>
      </c>
      <c r="C20" s="322">
        <v>510173</v>
      </c>
      <c r="D20" s="322">
        <v>83357</v>
      </c>
      <c r="E20" s="316">
        <v>16</v>
      </c>
    </row>
    <row r="21" spans="1:5" x14ac:dyDescent="0.25">
      <c r="A21" s="313" t="s">
        <v>599</v>
      </c>
      <c r="B21" s="314" t="s">
        <v>600</v>
      </c>
      <c r="C21" s="322">
        <v>7914466</v>
      </c>
      <c r="D21" s="322">
        <v>3407355</v>
      </c>
      <c r="E21" s="316">
        <v>43</v>
      </c>
    </row>
    <row r="22" spans="1:5" x14ac:dyDescent="0.25">
      <c r="A22" s="311" t="s">
        <v>11</v>
      </c>
      <c r="B22" s="312" t="s">
        <v>11</v>
      </c>
      <c r="C22" s="320" t="s">
        <v>11</v>
      </c>
      <c r="D22" s="320" t="s">
        <v>11</v>
      </c>
      <c r="E22" s="312" t="s">
        <v>11</v>
      </c>
    </row>
    <row r="23" spans="1:5" x14ac:dyDescent="0.25">
      <c r="A23" s="311" t="s">
        <v>601</v>
      </c>
      <c r="B23" s="312" t="s">
        <v>11</v>
      </c>
      <c r="C23" s="320" t="s">
        <v>11</v>
      </c>
      <c r="D23" s="320" t="s">
        <v>11</v>
      </c>
      <c r="E23" s="312" t="s">
        <v>11</v>
      </c>
    </row>
    <row r="24" spans="1:5" x14ac:dyDescent="0.25">
      <c r="A24" s="313" t="s">
        <v>602</v>
      </c>
      <c r="B24" s="314" t="s">
        <v>603</v>
      </c>
      <c r="C24" s="322">
        <v>4645814</v>
      </c>
      <c r="D24" s="322">
        <v>-30660</v>
      </c>
      <c r="E24" s="316">
        <v>0</v>
      </c>
    </row>
    <row r="25" spans="1:5" ht="26.25" x14ac:dyDescent="0.25">
      <c r="A25" s="313" t="s">
        <v>608</v>
      </c>
      <c r="B25" s="314" t="s">
        <v>609</v>
      </c>
      <c r="C25" s="322">
        <v>5461837</v>
      </c>
      <c r="D25" s="322">
        <v>5461837</v>
      </c>
      <c r="E25" s="316">
        <v>100</v>
      </c>
    </row>
    <row r="26" spans="1:5" x14ac:dyDescent="0.25">
      <c r="A26" s="313" t="s">
        <v>610</v>
      </c>
      <c r="B26" s="314" t="s">
        <v>611</v>
      </c>
      <c r="C26" s="322">
        <v>-7109692</v>
      </c>
      <c r="D26" s="322">
        <v>-816023</v>
      </c>
      <c r="E26" s="316">
        <v>11</v>
      </c>
    </row>
    <row r="27" spans="1:5" x14ac:dyDescent="0.25">
      <c r="A27" s="313" t="s">
        <v>614</v>
      </c>
      <c r="B27" s="314" t="s">
        <v>615</v>
      </c>
      <c r="C27" s="322">
        <v>6293669</v>
      </c>
      <c r="D27" s="322">
        <v>-4676474</v>
      </c>
      <c r="E27" s="316">
        <v>-74</v>
      </c>
    </row>
    <row r="28" spans="1:5" ht="39" x14ac:dyDescent="0.25">
      <c r="A28" s="313" t="s">
        <v>622</v>
      </c>
      <c r="B28" s="314" t="s">
        <v>623</v>
      </c>
      <c r="C28" s="322">
        <v>3268652</v>
      </c>
      <c r="D28" s="322">
        <v>3438015</v>
      </c>
      <c r="E28" s="316">
        <v>105</v>
      </c>
    </row>
    <row r="29" spans="1:5" x14ac:dyDescent="0.25">
      <c r="A29" s="313" t="s">
        <v>624</v>
      </c>
      <c r="B29" s="314" t="s">
        <v>625</v>
      </c>
      <c r="C29" s="322">
        <v>7914466</v>
      </c>
      <c r="D29" s="322">
        <v>3407355</v>
      </c>
      <c r="E29" s="316">
        <v>43</v>
      </c>
    </row>
    <row r="30" spans="1:5" x14ac:dyDescent="0.25">
      <c r="A30" s="311" t="s">
        <v>11</v>
      </c>
      <c r="B30" s="312" t="s">
        <v>11</v>
      </c>
      <c r="C30" s="320" t="s">
        <v>11</v>
      </c>
      <c r="D30" s="320" t="s">
        <v>11</v>
      </c>
      <c r="E30" s="312" t="s">
        <v>11</v>
      </c>
    </row>
    <row r="31" spans="1:5" ht="26.25" x14ac:dyDescent="0.25">
      <c r="A31" s="311" t="s">
        <v>626</v>
      </c>
      <c r="B31" s="312" t="s">
        <v>627</v>
      </c>
      <c r="C31" s="320" t="s">
        <v>11</v>
      </c>
      <c r="D31" s="320" t="s">
        <v>11</v>
      </c>
      <c r="E31" s="312" t="s">
        <v>11</v>
      </c>
    </row>
    <row r="32" spans="1:5" x14ac:dyDescent="0.25">
      <c r="A32" s="313" t="s">
        <v>628</v>
      </c>
      <c r="B32" s="314" t="s">
        <v>629</v>
      </c>
      <c r="C32" s="322">
        <v>477540</v>
      </c>
      <c r="D32" s="322">
        <v>976311</v>
      </c>
      <c r="E32" s="316">
        <v>204</v>
      </c>
    </row>
    <row r="33" spans="1:5" ht="26.25" x14ac:dyDescent="0.25">
      <c r="A33" s="313" t="s">
        <v>630</v>
      </c>
      <c r="B33" s="314" t="s">
        <v>631</v>
      </c>
      <c r="C33" s="322">
        <v>477540</v>
      </c>
      <c r="D33" s="322">
        <v>477540</v>
      </c>
      <c r="E33" s="316">
        <v>100</v>
      </c>
    </row>
  </sheetData>
  <mergeCells count="6">
    <mergeCell ref="A2:E2"/>
    <mergeCell ref="A4:E4"/>
    <mergeCell ref="A5:E5"/>
    <mergeCell ref="A7:E7"/>
    <mergeCell ref="A1:E1"/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7"/>
  <sheetViews>
    <sheetView workbookViewId="0">
      <selection activeCell="A2" sqref="A2:K2"/>
    </sheetView>
  </sheetViews>
  <sheetFormatPr defaultRowHeight="15" x14ac:dyDescent="0.25"/>
  <cols>
    <col min="1" max="1" width="74.85546875" customWidth="1"/>
    <col min="2" max="2" width="9.85546875" customWidth="1"/>
    <col min="3" max="3" width="16.5703125" bestFit="1" customWidth="1"/>
    <col min="4" max="4" width="7" bestFit="1" customWidth="1"/>
    <col min="5" max="5" width="14" bestFit="1" customWidth="1"/>
    <col min="6" max="7" width="16.5703125" bestFit="1" customWidth="1"/>
    <col min="8" max="8" width="9.5703125" style="1" customWidth="1"/>
    <col min="9" max="9" width="16.5703125" style="1" customWidth="1"/>
    <col min="10" max="10" width="12.42578125" style="1" bestFit="1" customWidth="1"/>
    <col min="11" max="11" width="13.140625" style="20" bestFit="1" customWidth="1"/>
  </cols>
  <sheetData>
    <row r="1" spans="1:11" x14ac:dyDescent="0.25">
      <c r="A1" s="358" t="s">
        <v>660</v>
      </c>
      <c r="B1" s="358"/>
      <c r="C1" s="358"/>
      <c r="D1" s="358"/>
      <c r="E1" s="358"/>
      <c r="F1" s="358"/>
      <c r="G1" s="359"/>
      <c r="H1" s="359"/>
      <c r="I1" s="359"/>
      <c r="J1" s="359"/>
      <c r="K1" s="359"/>
    </row>
    <row r="2" spans="1:11" ht="18" x14ac:dyDescent="0.25">
      <c r="A2" s="387" t="s">
        <v>667</v>
      </c>
      <c r="B2" s="387"/>
      <c r="C2" s="387"/>
      <c r="D2" s="387"/>
      <c r="E2" s="387"/>
      <c r="F2" s="387"/>
      <c r="G2" s="359"/>
      <c r="H2" s="359"/>
      <c r="I2" s="359"/>
      <c r="J2" s="359"/>
      <c r="K2" s="359"/>
    </row>
    <row r="3" spans="1:11" ht="18" x14ac:dyDescent="0.25">
      <c r="A3" s="388" t="s">
        <v>105</v>
      </c>
      <c r="B3" s="388"/>
      <c r="C3" s="388"/>
      <c r="D3" s="388"/>
      <c r="E3" s="388"/>
      <c r="F3" s="388"/>
      <c r="G3" s="359"/>
      <c r="H3" s="359"/>
      <c r="I3" s="359"/>
      <c r="J3" s="359"/>
      <c r="K3" s="359"/>
    </row>
    <row r="4" spans="1:11" ht="18" x14ac:dyDescent="0.25">
      <c r="A4" s="68"/>
      <c r="B4" s="69"/>
      <c r="C4" s="69"/>
      <c r="D4" s="69"/>
      <c r="E4" s="69"/>
      <c r="F4" s="22"/>
      <c r="G4" s="22"/>
    </row>
    <row r="5" spans="1:11" x14ac:dyDescent="0.25">
      <c r="A5" s="26" t="s">
        <v>106</v>
      </c>
    </row>
    <row r="6" spans="1:11" x14ac:dyDescent="0.25">
      <c r="A6" s="381" t="s">
        <v>28</v>
      </c>
      <c r="B6" s="383" t="s">
        <v>107</v>
      </c>
      <c r="C6" s="379" t="s">
        <v>30</v>
      </c>
      <c r="D6" s="379"/>
      <c r="E6" s="379"/>
      <c r="F6" s="379"/>
      <c r="G6" s="379" t="s">
        <v>108</v>
      </c>
      <c r="H6" s="389"/>
      <c r="I6" s="389"/>
      <c r="J6" s="390" t="s">
        <v>109</v>
      </c>
      <c r="K6" s="392" t="s">
        <v>110</v>
      </c>
    </row>
    <row r="7" spans="1:11" ht="76.5" customHeight="1" x14ac:dyDescent="0.25">
      <c r="A7" s="381"/>
      <c r="B7" s="383"/>
      <c r="C7" s="70" t="s">
        <v>111</v>
      </c>
      <c r="D7" s="70" t="s">
        <v>112</v>
      </c>
      <c r="E7" s="70" t="s">
        <v>113</v>
      </c>
      <c r="F7" s="70" t="s">
        <v>114</v>
      </c>
      <c r="G7" s="70" t="s">
        <v>111</v>
      </c>
      <c r="H7" s="71" t="s">
        <v>115</v>
      </c>
      <c r="I7" s="71" t="s">
        <v>36</v>
      </c>
      <c r="J7" s="391"/>
      <c r="K7" s="393"/>
    </row>
    <row r="8" spans="1:11" x14ac:dyDescent="0.25">
      <c r="A8" s="72" t="s">
        <v>116</v>
      </c>
      <c r="B8" s="73" t="s">
        <v>117</v>
      </c>
      <c r="C8" s="74">
        <v>62102618</v>
      </c>
      <c r="D8" s="74"/>
      <c r="E8" s="33">
        <v>34922116</v>
      </c>
      <c r="F8" s="74">
        <v>97024734</v>
      </c>
      <c r="G8" s="74">
        <v>96357018</v>
      </c>
      <c r="H8" s="75"/>
      <c r="I8" s="74">
        <v>96357018</v>
      </c>
      <c r="J8" s="35">
        <v>92993321</v>
      </c>
      <c r="K8" s="76">
        <f>SUM(J8/I8)*100</f>
        <v>96.509131280920286</v>
      </c>
    </row>
    <row r="9" spans="1:11" x14ac:dyDescent="0.25">
      <c r="A9" s="72" t="s">
        <v>118</v>
      </c>
      <c r="B9" s="73" t="s">
        <v>119</v>
      </c>
      <c r="C9" s="74"/>
      <c r="D9" s="74"/>
      <c r="E9" s="33"/>
      <c r="F9" s="74"/>
      <c r="G9" s="74">
        <v>1418600</v>
      </c>
      <c r="H9" s="35"/>
      <c r="I9" s="74">
        <v>1418600</v>
      </c>
      <c r="J9" s="35">
        <v>1418600</v>
      </c>
      <c r="K9" s="76">
        <f t="shared" ref="K9:K52" si="0">SUM(J9/I9)*100</f>
        <v>100</v>
      </c>
    </row>
    <row r="10" spans="1:11" x14ac:dyDescent="0.25">
      <c r="A10" s="31" t="s">
        <v>120</v>
      </c>
      <c r="B10" s="77" t="s">
        <v>121</v>
      </c>
      <c r="C10" s="74">
        <v>750000</v>
      </c>
      <c r="D10" s="74"/>
      <c r="E10" s="33"/>
      <c r="F10" s="74">
        <v>750000</v>
      </c>
      <c r="G10" s="74">
        <v>163603</v>
      </c>
      <c r="H10" s="35"/>
      <c r="I10" s="74">
        <v>163603</v>
      </c>
      <c r="J10" s="35">
        <v>163603</v>
      </c>
      <c r="K10" s="76">
        <f t="shared" si="0"/>
        <v>100</v>
      </c>
    </row>
    <row r="11" spans="1:11" x14ac:dyDescent="0.25">
      <c r="A11" s="31" t="s">
        <v>122</v>
      </c>
      <c r="B11" s="77" t="s">
        <v>123</v>
      </c>
      <c r="C11" s="74">
        <v>2603803</v>
      </c>
      <c r="D11" s="74"/>
      <c r="E11" s="33">
        <v>1416480</v>
      </c>
      <c r="F11" s="74">
        <v>4020283</v>
      </c>
      <c r="G11" s="74">
        <v>4177612</v>
      </c>
      <c r="H11" s="75"/>
      <c r="I11" s="74">
        <v>4177612</v>
      </c>
      <c r="J11" s="35">
        <v>4064230</v>
      </c>
      <c r="K11" s="76">
        <f t="shared" si="0"/>
        <v>97.285961453576832</v>
      </c>
    </row>
    <row r="12" spans="1:11" x14ac:dyDescent="0.25">
      <c r="A12" s="38" t="s">
        <v>124</v>
      </c>
      <c r="B12" s="77" t="s">
        <v>125</v>
      </c>
      <c r="C12" s="74">
        <v>361320</v>
      </c>
      <c r="D12" s="74"/>
      <c r="E12" s="33">
        <v>320000</v>
      </c>
      <c r="F12" s="74">
        <v>681320</v>
      </c>
      <c r="G12" s="74">
        <v>691760</v>
      </c>
      <c r="H12" s="75"/>
      <c r="I12" s="74">
        <v>691760</v>
      </c>
      <c r="J12" s="35">
        <v>444010</v>
      </c>
      <c r="K12" s="76">
        <f t="shared" si="0"/>
        <v>64.185555684052275</v>
      </c>
    </row>
    <row r="13" spans="1:11" x14ac:dyDescent="0.25">
      <c r="A13" s="38" t="s">
        <v>126</v>
      </c>
      <c r="B13" s="77" t="s">
        <v>127</v>
      </c>
      <c r="C13" s="74"/>
      <c r="D13" s="74"/>
      <c r="E13" s="33">
        <v>200000</v>
      </c>
      <c r="F13" s="74">
        <v>200000</v>
      </c>
      <c r="G13" s="74">
        <v>200000</v>
      </c>
      <c r="H13" s="35"/>
      <c r="I13" s="74">
        <v>200000</v>
      </c>
      <c r="J13" s="35">
        <v>150000</v>
      </c>
      <c r="K13" s="76">
        <f t="shared" si="0"/>
        <v>75</v>
      </c>
    </row>
    <row r="14" spans="1:11" x14ac:dyDescent="0.25">
      <c r="A14" s="38" t="s">
        <v>128</v>
      </c>
      <c r="B14" s="77" t="s">
        <v>129</v>
      </c>
      <c r="C14" s="74">
        <v>1691492</v>
      </c>
      <c r="D14" s="74"/>
      <c r="E14" s="33">
        <v>3966000</v>
      </c>
      <c r="F14" s="74">
        <v>5657492</v>
      </c>
      <c r="G14" s="74">
        <v>5336136</v>
      </c>
      <c r="H14" s="75"/>
      <c r="I14" s="74">
        <v>5336136</v>
      </c>
      <c r="J14" s="35">
        <v>5020234</v>
      </c>
      <c r="K14" s="76">
        <f t="shared" si="0"/>
        <v>94.079948487070041</v>
      </c>
    </row>
    <row r="15" spans="1:11" x14ac:dyDescent="0.25">
      <c r="A15" s="78" t="s">
        <v>130</v>
      </c>
      <c r="B15" s="79" t="s">
        <v>131</v>
      </c>
      <c r="C15" s="80">
        <v>67509233</v>
      </c>
      <c r="D15" s="80"/>
      <c r="E15" s="34">
        <v>40824596</v>
      </c>
      <c r="F15" s="80">
        <v>108333829</v>
      </c>
      <c r="G15" s="80">
        <v>108344729</v>
      </c>
      <c r="H15" s="45"/>
      <c r="I15" s="80">
        <v>108344729</v>
      </c>
      <c r="J15" s="45">
        <f>SUM(J8:J14)</f>
        <v>104253998</v>
      </c>
      <c r="K15" s="81">
        <f t="shared" si="0"/>
        <v>96.224337780197871</v>
      </c>
    </row>
    <row r="16" spans="1:11" x14ac:dyDescent="0.25">
      <c r="A16" s="38" t="s">
        <v>132</v>
      </c>
      <c r="B16" s="77" t="s">
        <v>133</v>
      </c>
      <c r="C16" s="74">
        <v>4098589</v>
      </c>
      <c r="D16" s="74"/>
      <c r="E16" s="33"/>
      <c r="F16" s="74">
        <v>4098589</v>
      </c>
      <c r="G16" s="74">
        <v>5298588</v>
      </c>
      <c r="H16" s="75"/>
      <c r="I16" s="74">
        <v>5298588</v>
      </c>
      <c r="J16" s="35">
        <v>5298588</v>
      </c>
      <c r="K16" s="76">
        <f t="shared" si="0"/>
        <v>100</v>
      </c>
    </row>
    <row r="17" spans="1:11" x14ac:dyDescent="0.25">
      <c r="A17" s="38" t="s">
        <v>134</v>
      </c>
      <c r="B17" s="77" t="s">
        <v>135</v>
      </c>
      <c r="C17" s="74">
        <v>3537692</v>
      </c>
      <c r="D17" s="74"/>
      <c r="E17" s="33"/>
      <c r="F17" s="74">
        <v>3537692</v>
      </c>
      <c r="G17" s="74">
        <v>3841692</v>
      </c>
      <c r="H17" s="75"/>
      <c r="I17" s="74">
        <v>3841692</v>
      </c>
      <c r="J17" s="35">
        <v>2980962</v>
      </c>
      <c r="K17" s="76">
        <f t="shared" si="0"/>
        <v>77.595028440593367</v>
      </c>
    </row>
    <row r="18" spans="1:11" x14ac:dyDescent="0.25">
      <c r="A18" s="32" t="s">
        <v>136</v>
      </c>
      <c r="B18" s="77" t="s">
        <v>137</v>
      </c>
      <c r="C18" s="74">
        <v>1528000</v>
      </c>
      <c r="D18" s="74"/>
      <c r="E18" s="33"/>
      <c r="F18" s="74">
        <v>1528000</v>
      </c>
      <c r="G18" s="74">
        <v>1519550</v>
      </c>
      <c r="H18" s="75"/>
      <c r="I18" s="74">
        <v>1519550</v>
      </c>
      <c r="J18" s="35">
        <v>130594</v>
      </c>
      <c r="K18" s="76">
        <f t="shared" si="0"/>
        <v>8.5942548780889076</v>
      </c>
    </row>
    <row r="19" spans="1:11" x14ac:dyDescent="0.25">
      <c r="A19" s="82" t="s">
        <v>138</v>
      </c>
      <c r="B19" s="79" t="s">
        <v>139</v>
      </c>
      <c r="C19" s="80">
        <v>9164281</v>
      </c>
      <c r="D19" s="80"/>
      <c r="E19" s="34"/>
      <c r="F19" s="80">
        <v>9164281</v>
      </c>
      <c r="G19" s="80">
        <v>10659830</v>
      </c>
      <c r="H19" s="45"/>
      <c r="I19" s="80">
        <v>10659830</v>
      </c>
      <c r="J19" s="45">
        <f>SUM(J16:J18)</f>
        <v>8410144</v>
      </c>
      <c r="K19" s="81">
        <f t="shared" si="0"/>
        <v>78.895667191690677</v>
      </c>
    </row>
    <row r="20" spans="1:11" x14ac:dyDescent="0.25">
      <c r="A20" s="83" t="s">
        <v>140</v>
      </c>
      <c r="B20" s="84" t="s">
        <v>141</v>
      </c>
      <c r="C20" s="80">
        <v>76673514</v>
      </c>
      <c r="D20" s="80"/>
      <c r="E20" s="34">
        <v>40824596</v>
      </c>
      <c r="F20" s="80">
        <v>117498110</v>
      </c>
      <c r="G20" s="80">
        <v>119004559</v>
      </c>
      <c r="H20" s="45"/>
      <c r="I20" s="80">
        <v>119004559</v>
      </c>
      <c r="J20" s="45">
        <f>SUM(J15+J19)</f>
        <v>112664142</v>
      </c>
      <c r="K20" s="81">
        <f t="shared" si="0"/>
        <v>94.672122603302952</v>
      </c>
    </row>
    <row r="21" spans="1:11" x14ac:dyDescent="0.25">
      <c r="A21" s="43" t="s">
        <v>142</v>
      </c>
      <c r="B21" s="84" t="s">
        <v>143</v>
      </c>
      <c r="C21" s="80">
        <v>12300332</v>
      </c>
      <c r="D21" s="80"/>
      <c r="E21" s="34">
        <v>6303533</v>
      </c>
      <c r="F21" s="80">
        <v>18603865</v>
      </c>
      <c r="G21" s="80">
        <v>18738578</v>
      </c>
      <c r="H21" s="85"/>
      <c r="I21" s="80">
        <v>18738578</v>
      </c>
      <c r="J21" s="45">
        <v>17178164</v>
      </c>
      <c r="K21" s="81">
        <f t="shared" si="0"/>
        <v>91.67271924262343</v>
      </c>
    </row>
    <row r="22" spans="1:11" x14ac:dyDescent="0.25">
      <c r="A22" s="38" t="s">
        <v>144</v>
      </c>
      <c r="B22" s="77" t="s">
        <v>145</v>
      </c>
      <c r="C22" s="74">
        <v>861846</v>
      </c>
      <c r="D22" s="74"/>
      <c r="E22" s="33">
        <v>140000</v>
      </c>
      <c r="F22" s="74">
        <v>1001846</v>
      </c>
      <c r="G22" s="74">
        <v>901846</v>
      </c>
      <c r="H22" s="75"/>
      <c r="I22" s="74">
        <v>901846</v>
      </c>
      <c r="J22" s="35">
        <v>715499</v>
      </c>
      <c r="K22" s="76">
        <f t="shared" si="0"/>
        <v>79.337159559392617</v>
      </c>
    </row>
    <row r="23" spans="1:11" x14ac:dyDescent="0.25">
      <c r="A23" s="38" t="s">
        <v>146</v>
      </c>
      <c r="B23" s="77" t="s">
        <v>147</v>
      </c>
      <c r="C23" s="74">
        <v>10273450</v>
      </c>
      <c r="D23" s="74"/>
      <c r="E23" s="33">
        <v>560000</v>
      </c>
      <c r="F23" s="74">
        <v>10833450</v>
      </c>
      <c r="G23" s="74">
        <v>11003450</v>
      </c>
      <c r="H23" s="75"/>
      <c r="I23" s="74">
        <v>11003450</v>
      </c>
      <c r="J23" s="35">
        <v>5979646</v>
      </c>
      <c r="K23" s="76">
        <f t="shared" si="0"/>
        <v>54.343374123570328</v>
      </c>
    </row>
    <row r="24" spans="1:11" x14ac:dyDescent="0.25">
      <c r="A24" s="82" t="s">
        <v>148</v>
      </c>
      <c r="B24" s="79" t="s">
        <v>149</v>
      </c>
      <c r="C24" s="80">
        <v>11135296</v>
      </c>
      <c r="D24" s="80"/>
      <c r="E24" s="34">
        <v>700000</v>
      </c>
      <c r="F24" s="80">
        <v>11835296</v>
      </c>
      <c r="G24" s="80">
        <v>11905296</v>
      </c>
      <c r="H24" s="45"/>
      <c r="I24" s="80">
        <v>11905296</v>
      </c>
      <c r="J24" s="45">
        <f>SUM(J22:J23)</f>
        <v>6695145</v>
      </c>
      <c r="K24" s="81">
        <f t="shared" si="0"/>
        <v>56.236694996915659</v>
      </c>
    </row>
    <row r="25" spans="1:11" x14ac:dyDescent="0.25">
      <c r="A25" s="38" t="s">
        <v>150</v>
      </c>
      <c r="B25" s="77" t="s">
        <v>151</v>
      </c>
      <c r="C25" s="74">
        <v>613800</v>
      </c>
      <c r="D25" s="74"/>
      <c r="E25" s="33">
        <v>80000</v>
      </c>
      <c r="F25" s="74">
        <v>693800</v>
      </c>
      <c r="G25" s="74">
        <v>673800</v>
      </c>
      <c r="H25" s="75"/>
      <c r="I25" s="74">
        <v>673800</v>
      </c>
      <c r="J25" s="35">
        <v>514989</v>
      </c>
      <c r="K25" s="76">
        <f t="shared" si="0"/>
        <v>76.430543187889583</v>
      </c>
    </row>
    <row r="26" spans="1:11" x14ac:dyDescent="0.25">
      <c r="A26" s="38" t="s">
        <v>152</v>
      </c>
      <c r="B26" s="77" t="s">
        <v>153</v>
      </c>
      <c r="C26" s="74">
        <v>1252980</v>
      </c>
      <c r="D26" s="74"/>
      <c r="E26" s="33">
        <v>220000</v>
      </c>
      <c r="F26" s="74">
        <v>1472980</v>
      </c>
      <c r="G26" s="74">
        <v>1572980</v>
      </c>
      <c r="H26" s="75"/>
      <c r="I26" s="74">
        <v>1572980</v>
      </c>
      <c r="J26" s="35">
        <v>1353856</v>
      </c>
      <c r="K26" s="76">
        <f t="shared" si="0"/>
        <v>86.069498658597055</v>
      </c>
    </row>
    <row r="27" spans="1:11" x14ac:dyDescent="0.25">
      <c r="A27" s="82" t="s">
        <v>154</v>
      </c>
      <c r="B27" s="79" t="s">
        <v>155</v>
      </c>
      <c r="C27" s="80">
        <v>1866780</v>
      </c>
      <c r="D27" s="80"/>
      <c r="E27" s="34">
        <v>300000</v>
      </c>
      <c r="F27" s="80">
        <v>2166780</v>
      </c>
      <c r="G27" s="80">
        <v>2246780</v>
      </c>
      <c r="H27" s="45"/>
      <c r="I27" s="80">
        <v>2246780</v>
      </c>
      <c r="J27" s="45">
        <f>SUM(J25:J26)</f>
        <v>1868845</v>
      </c>
      <c r="K27" s="81">
        <f t="shared" si="0"/>
        <v>83.178815905429104</v>
      </c>
    </row>
    <row r="28" spans="1:11" x14ac:dyDescent="0.25">
      <c r="A28" s="38" t="s">
        <v>156</v>
      </c>
      <c r="B28" s="77" t="s">
        <v>157</v>
      </c>
      <c r="C28" s="74">
        <v>9424396</v>
      </c>
      <c r="D28" s="74"/>
      <c r="E28" s="33">
        <v>300000</v>
      </c>
      <c r="F28" s="74">
        <v>9724396</v>
      </c>
      <c r="G28" s="74">
        <v>15324396</v>
      </c>
      <c r="H28" s="75"/>
      <c r="I28" s="74">
        <v>15324396</v>
      </c>
      <c r="J28" s="35">
        <v>9687031</v>
      </c>
      <c r="K28" s="76">
        <f t="shared" si="0"/>
        <v>63.213134142448425</v>
      </c>
    </row>
    <row r="29" spans="1:11" x14ac:dyDescent="0.25">
      <c r="A29" s="38" t="s">
        <v>158</v>
      </c>
      <c r="B29" s="77" t="s">
        <v>159</v>
      </c>
      <c r="C29" s="74">
        <v>31143650</v>
      </c>
      <c r="D29" s="74"/>
      <c r="E29" s="33"/>
      <c r="F29" s="74">
        <v>31143650</v>
      </c>
      <c r="G29" s="74">
        <v>31143650</v>
      </c>
      <c r="H29" s="75"/>
      <c r="I29" s="74">
        <v>31143650</v>
      </c>
      <c r="J29" s="35">
        <v>30585394</v>
      </c>
      <c r="K29" s="76">
        <f t="shared" si="0"/>
        <v>98.207480497629533</v>
      </c>
    </row>
    <row r="30" spans="1:11" x14ac:dyDescent="0.25">
      <c r="A30" s="38" t="s">
        <v>160</v>
      </c>
      <c r="B30" s="77" t="s">
        <v>161</v>
      </c>
      <c r="C30" s="74">
        <v>423000</v>
      </c>
      <c r="D30" s="74"/>
      <c r="E30" s="33"/>
      <c r="F30" s="74">
        <v>423000</v>
      </c>
      <c r="G30" s="74">
        <v>423000</v>
      </c>
      <c r="H30" s="75"/>
      <c r="I30" s="74">
        <v>423000</v>
      </c>
      <c r="J30" s="35">
        <v>385564</v>
      </c>
      <c r="K30" s="76">
        <f t="shared" si="0"/>
        <v>91.149881796690295</v>
      </c>
    </row>
    <row r="31" spans="1:11" x14ac:dyDescent="0.25">
      <c r="A31" s="38" t="s">
        <v>162</v>
      </c>
      <c r="B31" s="77" t="s">
        <v>163</v>
      </c>
      <c r="C31" s="74">
        <v>9676051</v>
      </c>
      <c r="D31" s="74"/>
      <c r="E31" s="33">
        <v>200000</v>
      </c>
      <c r="F31" s="74">
        <v>9876051</v>
      </c>
      <c r="G31" s="74">
        <v>13233051</v>
      </c>
      <c r="H31" s="75"/>
      <c r="I31" s="74">
        <v>13233051</v>
      </c>
      <c r="J31" s="35">
        <v>10600650</v>
      </c>
      <c r="K31" s="76">
        <f t="shared" si="0"/>
        <v>80.107376598185866</v>
      </c>
    </row>
    <row r="32" spans="1:11" x14ac:dyDescent="0.25">
      <c r="A32" s="86" t="s">
        <v>164</v>
      </c>
      <c r="B32" s="77" t="s">
        <v>165</v>
      </c>
      <c r="C32" s="74">
        <v>2604784</v>
      </c>
      <c r="D32" s="74"/>
      <c r="E32" s="33"/>
      <c r="F32" s="74">
        <v>2604784</v>
      </c>
      <c r="G32" s="74">
        <v>2604784</v>
      </c>
      <c r="H32" s="75"/>
      <c r="I32" s="74">
        <v>2604784</v>
      </c>
      <c r="J32" s="35">
        <v>559166</v>
      </c>
      <c r="K32" s="76">
        <f t="shared" si="0"/>
        <v>21.466885545980013</v>
      </c>
    </row>
    <row r="33" spans="1:11" x14ac:dyDescent="0.25">
      <c r="A33" s="32" t="s">
        <v>166</v>
      </c>
      <c r="B33" s="77" t="s">
        <v>167</v>
      </c>
      <c r="C33" s="74">
        <v>1776124</v>
      </c>
      <c r="D33" s="74"/>
      <c r="E33" s="33">
        <v>1200000</v>
      </c>
      <c r="F33" s="74">
        <v>2976124</v>
      </c>
      <c r="G33" s="74">
        <v>2926124</v>
      </c>
      <c r="H33" s="75"/>
      <c r="I33" s="74">
        <v>2926124</v>
      </c>
      <c r="J33" s="35">
        <v>2217237</v>
      </c>
      <c r="K33" s="76">
        <f t="shared" si="0"/>
        <v>75.773856473614927</v>
      </c>
    </row>
    <row r="34" spans="1:11" x14ac:dyDescent="0.25">
      <c r="A34" s="38" t="s">
        <v>168</v>
      </c>
      <c r="B34" s="77" t="s">
        <v>169</v>
      </c>
      <c r="C34" s="74">
        <v>21842814</v>
      </c>
      <c r="D34" s="74"/>
      <c r="E34" s="33">
        <v>1200000</v>
      </c>
      <c r="F34" s="74">
        <v>23042814</v>
      </c>
      <c r="G34" s="74">
        <v>24057631</v>
      </c>
      <c r="H34" s="75"/>
      <c r="I34" s="74">
        <v>24057631</v>
      </c>
      <c r="J34" s="35">
        <v>11940074</v>
      </c>
      <c r="K34" s="76">
        <f t="shared" si="0"/>
        <v>49.631129515620223</v>
      </c>
    </row>
    <row r="35" spans="1:11" x14ac:dyDescent="0.25">
      <c r="A35" s="82" t="s">
        <v>170</v>
      </c>
      <c r="B35" s="79" t="s">
        <v>171</v>
      </c>
      <c r="C35" s="80">
        <v>76890819</v>
      </c>
      <c r="D35" s="80"/>
      <c r="E35" s="34">
        <v>2900000</v>
      </c>
      <c r="F35" s="80">
        <v>79790819</v>
      </c>
      <c r="G35" s="80">
        <v>89712636</v>
      </c>
      <c r="H35" s="45"/>
      <c r="I35" s="80">
        <v>89712636</v>
      </c>
      <c r="J35" s="45">
        <f>SUM(J28:J34)</f>
        <v>65975116</v>
      </c>
      <c r="K35" s="81">
        <f t="shared" si="0"/>
        <v>73.540494340172984</v>
      </c>
    </row>
    <row r="36" spans="1:11" x14ac:dyDescent="0.25">
      <c r="A36" s="38" t="s">
        <v>172</v>
      </c>
      <c r="B36" s="77" t="s">
        <v>173</v>
      </c>
      <c r="C36" s="74">
        <v>175000</v>
      </c>
      <c r="D36" s="74"/>
      <c r="E36" s="33">
        <v>200000</v>
      </c>
      <c r="F36" s="74">
        <v>375000</v>
      </c>
      <c r="G36" s="74">
        <v>375000</v>
      </c>
      <c r="H36" s="75"/>
      <c r="I36" s="74">
        <v>375000</v>
      </c>
      <c r="J36" s="35">
        <v>254680</v>
      </c>
      <c r="K36" s="76">
        <f t="shared" si="0"/>
        <v>67.914666666666662</v>
      </c>
    </row>
    <row r="37" spans="1:11" x14ac:dyDescent="0.25">
      <c r="A37" s="82" t="s">
        <v>174</v>
      </c>
      <c r="B37" s="79" t="s">
        <v>175</v>
      </c>
      <c r="C37" s="80">
        <v>175000</v>
      </c>
      <c r="D37" s="80"/>
      <c r="E37" s="34">
        <v>200000</v>
      </c>
      <c r="F37" s="80">
        <v>375000</v>
      </c>
      <c r="G37" s="80">
        <v>375000</v>
      </c>
      <c r="H37" s="45"/>
      <c r="I37" s="80">
        <v>375000</v>
      </c>
      <c r="J37" s="45">
        <f>SUM(J36)</f>
        <v>254680</v>
      </c>
      <c r="K37" s="81">
        <f t="shared" si="0"/>
        <v>67.914666666666662</v>
      </c>
    </row>
    <row r="38" spans="1:11" x14ac:dyDescent="0.25">
      <c r="A38" s="38" t="s">
        <v>176</v>
      </c>
      <c r="B38" s="77" t="s">
        <v>177</v>
      </c>
      <c r="C38" s="74">
        <v>26007179</v>
      </c>
      <c r="D38" s="74"/>
      <c r="E38" s="33">
        <v>820000</v>
      </c>
      <c r="F38" s="74">
        <v>26827179</v>
      </c>
      <c r="G38" s="74">
        <v>26470003</v>
      </c>
      <c r="H38" s="75"/>
      <c r="I38" s="74">
        <v>26470003</v>
      </c>
      <c r="J38" s="35">
        <v>17589411</v>
      </c>
      <c r="K38" s="76">
        <f t="shared" si="0"/>
        <v>66.450355143518493</v>
      </c>
    </row>
    <row r="39" spans="1:11" x14ac:dyDescent="0.25">
      <c r="A39" s="38" t="s">
        <v>178</v>
      </c>
      <c r="B39" s="77" t="s">
        <v>179</v>
      </c>
      <c r="C39" s="74">
        <v>2500000</v>
      </c>
      <c r="D39" s="74"/>
      <c r="E39" s="33"/>
      <c r="F39" s="74">
        <v>2500000</v>
      </c>
      <c r="G39" s="74">
        <v>4375000</v>
      </c>
      <c r="H39" s="75"/>
      <c r="I39" s="74">
        <v>4375000</v>
      </c>
      <c r="J39" s="35">
        <v>4375000</v>
      </c>
      <c r="K39" s="76">
        <f t="shared" si="0"/>
        <v>100</v>
      </c>
    </row>
    <row r="40" spans="1:11" x14ac:dyDescent="0.25">
      <c r="A40" s="38" t="s">
        <v>180</v>
      </c>
      <c r="B40" s="77" t="s">
        <v>181</v>
      </c>
      <c r="C40" s="74"/>
      <c r="D40" s="74"/>
      <c r="E40" s="33"/>
      <c r="F40" s="74"/>
      <c r="G40" s="74">
        <v>3231</v>
      </c>
      <c r="H40" s="75"/>
      <c r="I40" s="74">
        <v>3231</v>
      </c>
      <c r="J40" s="35">
        <v>3231</v>
      </c>
      <c r="K40" s="76">
        <f t="shared" si="0"/>
        <v>100</v>
      </c>
    </row>
    <row r="41" spans="1:11" x14ac:dyDescent="0.25">
      <c r="A41" s="38" t="s">
        <v>182</v>
      </c>
      <c r="B41" s="77" t="s">
        <v>183</v>
      </c>
      <c r="C41" s="74"/>
      <c r="D41" s="74"/>
      <c r="E41" s="33"/>
      <c r="F41" s="74"/>
      <c r="G41" s="74">
        <v>5</v>
      </c>
      <c r="H41" s="75"/>
      <c r="I41" s="74">
        <v>5</v>
      </c>
      <c r="J41" s="35">
        <v>0</v>
      </c>
      <c r="K41" s="76">
        <f t="shared" si="0"/>
        <v>0</v>
      </c>
    </row>
    <row r="42" spans="1:11" x14ac:dyDescent="0.25">
      <c r="A42" s="38" t="s">
        <v>184</v>
      </c>
      <c r="B42" s="77" t="s">
        <v>185</v>
      </c>
      <c r="C42" s="74">
        <v>505000</v>
      </c>
      <c r="D42" s="74"/>
      <c r="E42" s="33">
        <v>40000</v>
      </c>
      <c r="F42" s="74">
        <v>545000</v>
      </c>
      <c r="G42" s="74">
        <v>545000</v>
      </c>
      <c r="H42" s="75"/>
      <c r="I42" s="74">
        <v>545000</v>
      </c>
      <c r="J42" s="35">
        <v>28469</v>
      </c>
      <c r="K42" s="76">
        <f t="shared" si="0"/>
        <v>5.2236697247706427</v>
      </c>
    </row>
    <row r="43" spans="1:11" x14ac:dyDescent="0.25">
      <c r="A43" s="82" t="s">
        <v>186</v>
      </c>
      <c r="B43" s="79" t="s">
        <v>187</v>
      </c>
      <c r="C43" s="80">
        <v>29012179</v>
      </c>
      <c r="D43" s="80"/>
      <c r="E43" s="34">
        <v>860000</v>
      </c>
      <c r="F43" s="80">
        <v>29872179</v>
      </c>
      <c r="G43" s="80">
        <v>31393239</v>
      </c>
      <c r="H43" s="45"/>
      <c r="I43" s="80">
        <v>31393239</v>
      </c>
      <c r="J43" s="45">
        <f>SUM(J38:J42)</f>
        <v>21996111</v>
      </c>
      <c r="K43" s="81">
        <f t="shared" si="0"/>
        <v>70.066395506370014</v>
      </c>
    </row>
    <row r="44" spans="1:11" x14ac:dyDescent="0.25">
      <c r="A44" s="43" t="s">
        <v>188</v>
      </c>
      <c r="B44" s="84" t="s">
        <v>189</v>
      </c>
      <c r="C44" s="80">
        <v>119080074</v>
      </c>
      <c r="D44" s="80"/>
      <c r="E44" s="34">
        <v>4960000</v>
      </c>
      <c r="F44" s="80">
        <v>124040074</v>
      </c>
      <c r="G44" s="80">
        <v>135632951</v>
      </c>
      <c r="H44" s="45"/>
      <c r="I44" s="80">
        <v>135632951</v>
      </c>
      <c r="J44" s="45">
        <f>SUM(J24+J27+J35+J37+J43)</f>
        <v>96789897</v>
      </c>
      <c r="K44" s="81">
        <f t="shared" si="0"/>
        <v>71.361639104939925</v>
      </c>
    </row>
    <row r="45" spans="1:11" x14ac:dyDescent="0.25">
      <c r="A45" s="49" t="s">
        <v>190</v>
      </c>
      <c r="B45" s="77" t="s">
        <v>191</v>
      </c>
      <c r="C45" s="74">
        <v>3450000</v>
      </c>
      <c r="D45" s="74"/>
      <c r="E45" s="34"/>
      <c r="F45" s="74">
        <v>3450000</v>
      </c>
      <c r="G45" s="74">
        <v>4100525</v>
      </c>
      <c r="H45" s="35"/>
      <c r="I45" s="74">
        <v>4100525</v>
      </c>
      <c r="J45" s="35">
        <v>4100525</v>
      </c>
      <c r="K45" s="76">
        <f t="shared" si="0"/>
        <v>100</v>
      </c>
    </row>
    <row r="46" spans="1:11" x14ac:dyDescent="0.25">
      <c r="A46" s="50" t="s">
        <v>192</v>
      </c>
      <c r="B46" s="84" t="s">
        <v>193</v>
      </c>
      <c r="C46" s="80">
        <v>3450000</v>
      </c>
      <c r="D46" s="80"/>
      <c r="E46" s="34"/>
      <c r="F46" s="80">
        <v>3450000</v>
      </c>
      <c r="G46" s="80">
        <v>4100525</v>
      </c>
      <c r="H46" s="45"/>
      <c r="I46" s="80">
        <v>4100525</v>
      </c>
      <c r="J46" s="45">
        <f>SUM(J45)</f>
        <v>4100525</v>
      </c>
      <c r="K46" s="81">
        <f t="shared" si="0"/>
        <v>100</v>
      </c>
    </row>
    <row r="47" spans="1:11" x14ac:dyDescent="0.25">
      <c r="A47" s="87" t="s">
        <v>194</v>
      </c>
      <c r="B47" s="77" t="s">
        <v>195</v>
      </c>
      <c r="C47" s="74">
        <v>90057360</v>
      </c>
      <c r="D47" s="74"/>
      <c r="E47" s="34"/>
      <c r="F47" s="74">
        <v>90057360</v>
      </c>
      <c r="G47" s="74">
        <v>90057360</v>
      </c>
      <c r="H47" s="35"/>
      <c r="I47" s="74">
        <v>90057360</v>
      </c>
      <c r="J47" s="35">
        <v>89982360</v>
      </c>
      <c r="K47" s="76">
        <f t="shared" si="0"/>
        <v>99.916719743949855</v>
      </c>
    </row>
    <row r="48" spans="1:11" x14ac:dyDescent="0.25">
      <c r="A48" s="87" t="s">
        <v>196</v>
      </c>
      <c r="B48" s="77" t="s">
        <v>197</v>
      </c>
      <c r="C48" s="74">
        <v>31837590</v>
      </c>
      <c r="D48" s="74"/>
      <c r="E48" s="34"/>
      <c r="F48" s="74">
        <v>31837590</v>
      </c>
      <c r="G48" s="74">
        <v>42716969</v>
      </c>
      <c r="H48" s="35"/>
      <c r="I48" s="74">
        <v>42716969</v>
      </c>
      <c r="J48" s="35">
        <v>41000885</v>
      </c>
      <c r="K48" s="76">
        <f t="shared" si="0"/>
        <v>95.982664406737285</v>
      </c>
    </row>
    <row r="49" spans="1:11" x14ac:dyDescent="0.25">
      <c r="A49" s="87" t="s">
        <v>198</v>
      </c>
      <c r="B49" s="77" t="s">
        <v>199</v>
      </c>
      <c r="C49" s="74">
        <v>27876632</v>
      </c>
      <c r="D49" s="74"/>
      <c r="E49" s="34"/>
      <c r="F49" s="74">
        <v>27876632</v>
      </c>
      <c r="G49" s="74">
        <v>28803132</v>
      </c>
      <c r="H49" s="35"/>
      <c r="I49" s="74">
        <v>28803132</v>
      </c>
      <c r="J49" s="35">
        <v>28803132</v>
      </c>
      <c r="K49" s="76">
        <f t="shared" si="0"/>
        <v>100</v>
      </c>
    </row>
    <row r="50" spans="1:11" x14ac:dyDescent="0.25">
      <c r="A50" s="88" t="s">
        <v>200</v>
      </c>
      <c r="B50" s="77" t="s">
        <v>201</v>
      </c>
      <c r="C50" s="74">
        <v>18078627</v>
      </c>
      <c r="D50" s="74"/>
      <c r="E50" s="34"/>
      <c r="F50" s="74">
        <v>18078627</v>
      </c>
      <c r="G50" s="74">
        <v>164439289</v>
      </c>
      <c r="H50" s="35"/>
      <c r="I50" s="74">
        <v>164439289</v>
      </c>
      <c r="J50" s="35">
        <v>0</v>
      </c>
      <c r="K50" s="76">
        <f t="shared" si="0"/>
        <v>0</v>
      </c>
    </row>
    <row r="51" spans="1:11" x14ac:dyDescent="0.25">
      <c r="A51" s="50" t="s">
        <v>202</v>
      </c>
      <c r="B51" s="84" t="s">
        <v>203</v>
      </c>
      <c r="C51" s="80">
        <v>167850209</v>
      </c>
      <c r="D51" s="80"/>
      <c r="E51" s="34"/>
      <c r="F51" s="80">
        <v>167850209</v>
      </c>
      <c r="G51" s="80">
        <v>326016750</v>
      </c>
      <c r="H51" s="45"/>
      <c r="I51" s="80">
        <v>326016750</v>
      </c>
      <c r="J51" s="45">
        <f>SUM(J47:J50)</f>
        <v>159786377</v>
      </c>
      <c r="K51" s="81">
        <f t="shared" si="0"/>
        <v>49.011707834029998</v>
      </c>
    </row>
    <row r="52" spans="1:11" ht="15.75" x14ac:dyDescent="0.25">
      <c r="A52" s="89" t="s">
        <v>89</v>
      </c>
      <c r="B52" s="90"/>
      <c r="C52" s="80">
        <v>379354129</v>
      </c>
      <c r="D52" s="80"/>
      <c r="E52" s="91">
        <v>52088129</v>
      </c>
      <c r="F52" s="80">
        <v>431442258</v>
      </c>
      <c r="G52" s="80">
        <v>603493363</v>
      </c>
      <c r="H52" s="45"/>
      <c r="I52" s="80">
        <v>603493363</v>
      </c>
      <c r="J52" s="45">
        <f>SUM(J20+J21+J44+J46+J51)</f>
        <v>390519105</v>
      </c>
      <c r="K52" s="81">
        <f t="shared" si="0"/>
        <v>64.709759699544534</v>
      </c>
    </row>
    <row r="53" spans="1:11" x14ac:dyDescent="0.25">
      <c r="A53" s="95" t="s">
        <v>204</v>
      </c>
      <c r="B53" s="77" t="s">
        <v>205</v>
      </c>
      <c r="C53" s="74">
        <v>271476903</v>
      </c>
      <c r="D53" s="74"/>
      <c r="E53" s="33"/>
      <c r="F53" s="74">
        <v>271476903</v>
      </c>
      <c r="G53" s="74">
        <v>217452413</v>
      </c>
      <c r="H53" s="35"/>
      <c r="I53" s="74">
        <v>217452413</v>
      </c>
      <c r="J53" s="35">
        <v>89946412</v>
      </c>
      <c r="K53" s="96">
        <f>SUM(J53/I53)*100</f>
        <v>41.363722185966267</v>
      </c>
    </row>
    <row r="54" spans="1:11" x14ac:dyDescent="0.25">
      <c r="A54" s="95" t="s">
        <v>206</v>
      </c>
      <c r="B54" s="77" t="s">
        <v>207</v>
      </c>
      <c r="C54" s="74">
        <v>1500000</v>
      </c>
      <c r="D54" s="74"/>
      <c r="E54" s="33"/>
      <c r="F54" s="74">
        <v>1500000</v>
      </c>
      <c r="G54" s="74">
        <v>1500000</v>
      </c>
      <c r="H54" s="35"/>
      <c r="I54" s="74">
        <v>1500000</v>
      </c>
      <c r="J54" s="35">
        <v>237600</v>
      </c>
      <c r="K54" s="96">
        <f t="shared" ref="K54:K70" si="1">SUM(J54/I54)*100</f>
        <v>15.840000000000002</v>
      </c>
    </row>
    <row r="55" spans="1:11" x14ac:dyDescent="0.25">
      <c r="A55" s="95" t="s">
        <v>208</v>
      </c>
      <c r="B55" s="77" t="s">
        <v>209</v>
      </c>
      <c r="C55" s="74">
        <v>14814665</v>
      </c>
      <c r="D55" s="74"/>
      <c r="E55" s="33"/>
      <c r="F55" s="74">
        <v>14814665</v>
      </c>
      <c r="G55" s="74">
        <v>16389467</v>
      </c>
      <c r="H55" s="35"/>
      <c r="I55" s="74">
        <v>16389467</v>
      </c>
      <c r="J55" s="35">
        <v>11151932</v>
      </c>
      <c r="K55" s="96">
        <f t="shared" si="1"/>
        <v>68.043286581558746</v>
      </c>
    </row>
    <row r="56" spans="1:11" x14ac:dyDescent="0.25">
      <c r="A56" s="32" t="s">
        <v>210</v>
      </c>
      <c r="B56" s="77" t="s">
        <v>211</v>
      </c>
      <c r="C56" s="74">
        <v>76884181</v>
      </c>
      <c r="D56" s="74"/>
      <c r="E56" s="33"/>
      <c r="F56" s="74">
        <v>76884181</v>
      </c>
      <c r="G56" s="74">
        <v>66309378</v>
      </c>
      <c r="H56" s="35"/>
      <c r="I56" s="74">
        <v>66309378</v>
      </c>
      <c r="J56" s="35">
        <v>27303952</v>
      </c>
      <c r="K56" s="96">
        <f t="shared" si="1"/>
        <v>41.176607025329062</v>
      </c>
    </row>
    <row r="57" spans="1:11" x14ac:dyDescent="0.25">
      <c r="A57" s="44" t="s">
        <v>212</v>
      </c>
      <c r="B57" s="84" t="s">
        <v>213</v>
      </c>
      <c r="C57" s="80">
        <v>364675749</v>
      </c>
      <c r="D57" s="80"/>
      <c r="E57" s="34"/>
      <c r="F57" s="80">
        <v>364675749</v>
      </c>
      <c r="G57" s="80">
        <v>301651258</v>
      </c>
      <c r="H57" s="45"/>
      <c r="I57" s="80">
        <v>301651258</v>
      </c>
      <c r="J57" s="45">
        <f>SUM(J53:J56)</f>
        <v>128639896</v>
      </c>
      <c r="K57" s="97">
        <f t="shared" si="1"/>
        <v>42.645237700285008</v>
      </c>
    </row>
    <row r="58" spans="1:11" x14ac:dyDescent="0.25">
      <c r="A58" s="49" t="s">
        <v>214</v>
      </c>
      <c r="B58" s="77" t="s">
        <v>215</v>
      </c>
      <c r="C58" s="74">
        <v>29000000</v>
      </c>
      <c r="D58" s="74"/>
      <c r="E58" s="33"/>
      <c r="F58" s="74">
        <v>29000000</v>
      </c>
      <c r="G58" s="74">
        <v>29000000</v>
      </c>
      <c r="H58" s="35"/>
      <c r="I58" s="74">
        <v>29000000</v>
      </c>
      <c r="J58" s="35">
        <v>0</v>
      </c>
      <c r="K58" s="96">
        <f t="shared" si="1"/>
        <v>0</v>
      </c>
    </row>
    <row r="59" spans="1:11" x14ac:dyDescent="0.25">
      <c r="A59" s="49" t="s">
        <v>216</v>
      </c>
      <c r="B59" s="77" t="s">
        <v>217</v>
      </c>
      <c r="C59" s="74">
        <v>7830000</v>
      </c>
      <c r="D59" s="74"/>
      <c r="E59" s="33"/>
      <c r="F59" s="74">
        <v>7830000</v>
      </c>
      <c r="G59" s="74">
        <v>7830000</v>
      </c>
      <c r="H59" s="35"/>
      <c r="I59" s="74">
        <v>7830000</v>
      </c>
      <c r="J59" s="35">
        <v>0</v>
      </c>
      <c r="K59" s="96">
        <f t="shared" si="1"/>
        <v>0</v>
      </c>
    </row>
    <row r="60" spans="1:11" x14ac:dyDescent="0.25">
      <c r="A60" s="50" t="s">
        <v>218</v>
      </c>
      <c r="B60" s="84" t="s">
        <v>219</v>
      </c>
      <c r="C60" s="80">
        <v>36830000</v>
      </c>
      <c r="D60" s="80"/>
      <c r="E60" s="34"/>
      <c r="F60" s="80">
        <v>36830000</v>
      </c>
      <c r="G60" s="80">
        <v>36830000</v>
      </c>
      <c r="H60" s="45"/>
      <c r="I60" s="80">
        <v>36830000</v>
      </c>
      <c r="J60" s="45">
        <v>0</v>
      </c>
      <c r="K60" s="97">
        <f t="shared" si="1"/>
        <v>0</v>
      </c>
    </row>
    <row r="61" spans="1:11" x14ac:dyDescent="0.25">
      <c r="A61" s="98" t="s">
        <v>220</v>
      </c>
      <c r="B61" s="99" t="s">
        <v>221</v>
      </c>
      <c r="C61" s="74"/>
      <c r="D61" s="74"/>
      <c r="E61" s="33"/>
      <c r="F61" s="74"/>
      <c r="G61" s="74">
        <v>1500000</v>
      </c>
      <c r="H61" s="35"/>
      <c r="I61" s="74">
        <v>1500000</v>
      </c>
      <c r="J61" s="35">
        <v>1500000</v>
      </c>
      <c r="K61" s="96">
        <f t="shared" si="1"/>
        <v>100</v>
      </c>
    </row>
    <row r="62" spans="1:11" x14ac:dyDescent="0.25">
      <c r="A62" s="49" t="s">
        <v>222</v>
      </c>
      <c r="B62" s="77" t="s">
        <v>223</v>
      </c>
      <c r="C62" s="74">
        <v>3000000</v>
      </c>
      <c r="D62" s="74"/>
      <c r="E62" s="33"/>
      <c r="F62" s="74">
        <v>3000000</v>
      </c>
      <c r="G62" s="74">
        <v>3000000</v>
      </c>
      <c r="H62" s="35"/>
      <c r="I62" s="74">
        <v>3000000</v>
      </c>
      <c r="J62" s="35">
        <v>200000</v>
      </c>
      <c r="K62" s="96">
        <f t="shared" si="1"/>
        <v>6.666666666666667</v>
      </c>
    </row>
    <row r="63" spans="1:11" x14ac:dyDescent="0.25">
      <c r="A63" s="50" t="s">
        <v>224</v>
      </c>
      <c r="B63" s="84" t="s">
        <v>225</v>
      </c>
      <c r="C63" s="80">
        <v>3000000</v>
      </c>
      <c r="D63" s="80"/>
      <c r="E63" s="34"/>
      <c r="F63" s="80">
        <v>3000000</v>
      </c>
      <c r="G63" s="80">
        <v>4500000</v>
      </c>
      <c r="H63" s="45"/>
      <c r="I63" s="80">
        <v>4500000</v>
      </c>
      <c r="J63" s="45">
        <f>SUM(J61:J62)</f>
        <v>1700000</v>
      </c>
      <c r="K63" s="97">
        <f t="shared" si="1"/>
        <v>37.777777777777779</v>
      </c>
    </row>
    <row r="64" spans="1:11" ht="15.75" x14ac:dyDescent="0.25">
      <c r="A64" s="89" t="s">
        <v>96</v>
      </c>
      <c r="B64" s="90"/>
      <c r="C64" s="80">
        <v>404505749</v>
      </c>
      <c r="D64" s="80"/>
      <c r="E64" s="100">
        <v>0</v>
      </c>
      <c r="F64" s="80">
        <v>404505749</v>
      </c>
      <c r="G64" s="80">
        <v>342981258</v>
      </c>
      <c r="H64" s="45"/>
      <c r="I64" s="80">
        <v>342981258</v>
      </c>
      <c r="J64" s="45">
        <v>130339896</v>
      </c>
      <c r="K64" s="97">
        <f t="shared" si="1"/>
        <v>38.002046164283414</v>
      </c>
    </row>
    <row r="65" spans="1:11" ht="15.75" x14ac:dyDescent="0.25">
      <c r="A65" s="60" t="s">
        <v>226</v>
      </c>
      <c r="B65" s="101" t="s">
        <v>227</v>
      </c>
      <c r="C65" s="80">
        <v>783859878</v>
      </c>
      <c r="D65" s="80"/>
      <c r="E65" s="100">
        <v>52088129</v>
      </c>
      <c r="F65" s="80">
        <v>835948007</v>
      </c>
      <c r="G65" s="80">
        <v>946474621</v>
      </c>
      <c r="H65" s="45"/>
      <c r="I65" s="80">
        <v>946474621</v>
      </c>
      <c r="J65" s="45">
        <f>SUM(J52+J57+J63)</f>
        <v>520859001</v>
      </c>
      <c r="K65" s="97">
        <f t="shared" si="1"/>
        <v>55.031480976181399</v>
      </c>
    </row>
    <row r="66" spans="1:11" x14ac:dyDescent="0.25">
      <c r="A66" s="102" t="s">
        <v>228</v>
      </c>
      <c r="B66" s="103" t="s">
        <v>229</v>
      </c>
      <c r="C66" s="104"/>
      <c r="D66" s="104"/>
      <c r="E66" s="105"/>
      <c r="F66" s="104"/>
      <c r="G66" s="104">
        <v>240000</v>
      </c>
      <c r="H66" s="35"/>
      <c r="I66" s="104">
        <v>240000</v>
      </c>
      <c r="J66" s="35">
        <v>240000</v>
      </c>
      <c r="K66" s="96">
        <f t="shared" si="1"/>
        <v>100</v>
      </c>
    </row>
    <row r="67" spans="1:11" x14ac:dyDescent="0.25">
      <c r="A67" s="106" t="s">
        <v>230</v>
      </c>
      <c r="B67" s="38" t="s">
        <v>231</v>
      </c>
      <c r="C67" s="74">
        <v>6371126</v>
      </c>
      <c r="D67" s="74"/>
      <c r="E67" s="107"/>
      <c r="F67" s="74">
        <v>6371126</v>
      </c>
      <c r="G67" s="74">
        <v>6371126</v>
      </c>
      <c r="H67" s="35"/>
      <c r="I67" s="74">
        <v>6371126</v>
      </c>
      <c r="J67" s="35">
        <v>6371126</v>
      </c>
      <c r="K67" s="96">
        <f t="shared" si="1"/>
        <v>100</v>
      </c>
    </row>
    <row r="68" spans="1:11" x14ac:dyDescent="0.25">
      <c r="A68" s="108" t="s">
        <v>232</v>
      </c>
      <c r="B68" s="43" t="s">
        <v>233</v>
      </c>
      <c r="C68" s="80">
        <v>6371126</v>
      </c>
      <c r="D68" s="80"/>
      <c r="E68" s="109"/>
      <c r="F68" s="80">
        <v>6371126</v>
      </c>
      <c r="G68" s="80">
        <v>6611126</v>
      </c>
      <c r="H68" s="45"/>
      <c r="I68" s="80">
        <v>6611126</v>
      </c>
      <c r="J68" s="45">
        <f>SUM(J66:J67)</f>
        <v>6611126</v>
      </c>
      <c r="K68" s="97">
        <f t="shared" si="1"/>
        <v>100</v>
      </c>
    </row>
    <row r="69" spans="1:11" ht="15.75" x14ac:dyDescent="0.25">
      <c r="A69" s="63" t="s">
        <v>234</v>
      </c>
      <c r="B69" s="64" t="s">
        <v>235</v>
      </c>
      <c r="C69" s="80">
        <v>6371126</v>
      </c>
      <c r="D69" s="80"/>
      <c r="E69" s="110"/>
      <c r="F69" s="80">
        <v>6371126</v>
      </c>
      <c r="G69" s="80">
        <v>6611126</v>
      </c>
      <c r="H69" s="45"/>
      <c r="I69" s="80">
        <v>6611126</v>
      </c>
      <c r="J69" s="45">
        <f>SUM(J68)</f>
        <v>6611126</v>
      </c>
      <c r="K69" s="97">
        <f t="shared" si="1"/>
        <v>100</v>
      </c>
    </row>
    <row r="70" spans="1:11" ht="15.75" x14ac:dyDescent="0.25">
      <c r="A70" s="62" t="s">
        <v>17</v>
      </c>
      <c r="B70" s="62"/>
      <c r="C70" s="80">
        <v>790231004</v>
      </c>
      <c r="D70" s="80"/>
      <c r="E70" s="111">
        <v>52088129</v>
      </c>
      <c r="F70" s="80">
        <v>842319133</v>
      </c>
      <c r="G70" s="80">
        <v>953085747</v>
      </c>
      <c r="H70" s="45"/>
      <c r="I70" s="80">
        <v>953085747</v>
      </c>
      <c r="J70" s="45">
        <f>SUM(J65+J69)</f>
        <v>527470127</v>
      </c>
      <c r="K70" s="97">
        <f t="shared" si="1"/>
        <v>55.343407312542681</v>
      </c>
    </row>
    <row r="71" spans="1:11" x14ac:dyDescent="0.25">
      <c r="B71" s="112"/>
      <c r="C71" s="112"/>
      <c r="D71" s="112"/>
      <c r="E71" s="112"/>
      <c r="F71" s="112"/>
      <c r="G71" s="112"/>
    </row>
    <row r="72" spans="1:11" x14ac:dyDescent="0.25">
      <c r="A72" s="360"/>
      <c r="B72" s="360"/>
      <c r="C72" s="360"/>
      <c r="D72" s="360"/>
      <c r="E72" s="360"/>
      <c r="F72" s="360"/>
      <c r="G72" s="24"/>
    </row>
    <row r="73" spans="1:11" x14ac:dyDescent="0.25">
      <c r="B73" s="112"/>
      <c r="C73" s="112"/>
      <c r="D73" s="112"/>
      <c r="E73" s="112"/>
      <c r="F73" s="112"/>
      <c r="G73" s="112"/>
    </row>
    <row r="74" spans="1:11" x14ac:dyDescent="0.25">
      <c r="A74" s="113"/>
      <c r="B74" s="114"/>
      <c r="C74" s="112"/>
      <c r="D74" s="112"/>
      <c r="E74" s="112"/>
      <c r="F74" s="112"/>
      <c r="G74" s="112"/>
    </row>
    <row r="75" spans="1:11" x14ac:dyDescent="0.25">
      <c r="A75" s="115"/>
      <c r="B75" s="116"/>
      <c r="C75" s="112"/>
      <c r="D75" s="112"/>
      <c r="E75" s="112"/>
      <c r="F75" s="112"/>
      <c r="G75" s="112"/>
    </row>
    <row r="76" spans="1:11" x14ac:dyDescent="0.25">
      <c r="A76" s="115"/>
      <c r="B76" s="116"/>
      <c r="C76" s="112"/>
      <c r="D76" s="112"/>
      <c r="E76" s="112"/>
      <c r="F76" s="112"/>
      <c r="G76" s="112"/>
    </row>
    <row r="77" spans="1:11" x14ac:dyDescent="0.25">
      <c r="A77" s="115"/>
      <c r="B77" s="116"/>
      <c r="C77" s="112"/>
      <c r="D77" s="112"/>
      <c r="E77" s="112"/>
      <c r="F77" s="112"/>
      <c r="G77" s="112"/>
    </row>
    <row r="78" spans="1:11" x14ac:dyDescent="0.25">
      <c r="A78" s="117"/>
      <c r="B78" s="118"/>
      <c r="C78" s="112"/>
      <c r="D78" s="112"/>
      <c r="E78" s="112"/>
      <c r="F78" s="112"/>
      <c r="G78" s="112"/>
    </row>
    <row r="79" spans="1:11" x14ac:dyDescent="0.25">
      <c r="A79" s="115"/>
      <c r="B79" s="116"/>
      <c r="C79" s="112"/>
      <c r="D79" s="112"/>
      <c r="E79" s="112"/>
      <c r="F79" s="112"/>
      <c r="G79" s="112"/>
    </row>
    <row r="80" spans="1:11" x14ac:dyDescent="0.25">
      <c r="A80" s="115"/>
      <c r="B80" s="116"/>
      <c r="C80" s="112"/>
      <c r="D80" s="112"/>
      <c r="E80" s="112"/>
      <c r="F80" s="112"/>
      <c r="G80" s="112"/>
    </row>
    <row r="81" spans="1:7" x14ac:dyDescent="0.25">
      <c r="A81" s="115"/>
      <c r="B81" s="116"/>
      <c r="C81" s="112"/>
      <c r="D81" s="112"/>
      <c r="E81" s="112"/>
      <c r="F81" s="112"/>
      <c r="G81" s="112"/>
    </row>
    <row r="82" spans="1:7" x14ac:dyDescent="0.25">
      <c r="A82" s="117"/>
      <c r="B82" s="118"/>
      <c r="C82" s="112"/>
      <c r="D82" s="112"/>
      <c r="E82" s="112"/>
      <c r="F82" s="112"/>
      <c r="G82" s="112"/>
    </row>
    <row r="83" spans="1:7" x14ac:dyDescent="0.25">
      <c r="A83" s="119"/>
      <c r="B83" s="116"/>
      <c r="C83" s="112"/>
      <c r="D83" s="112"/>
      <c r="E83" s="112"/>
      <c r="F83" s="112"/>
      <c r="G83" s="112"/>
    </row>
    <row r="84" spans="1:7" x14ac:dyDescent="0.25">
      <c r="A84" s="119"/>
      <c r="B84" s="116"/>
      <c r="C84" s="112"/>
      <c r="D84" s="112"/>
      <c r="E84" s="112"/>
      <c r="F84" s="112"/>
      <c r="G84" s="112"/>
    </row>
    <row r="85" spans="1:7" x14ac:dyDescent="0.25">
      <c r="A85" s="119"/>
      <c r="B85" s="116"/>
      <c r="C85" s="112"/>
      <c r="D85" s="112"/>
      <c r="E85" s="112"/>
      <c r="F85" s="112"/>
      <c r="G85" s="112"/>
    </row>
    <row r="86" spans="1:7" x14ac:dyDescent="0.25">
      <c r="A86" s="119"/>
      <c r="B86" s="116"/>
      <c r="C86" s="112"/>
      <c r="D86" s="112"/>
      <c r="E86" s="112"/>
      <c r="F86" s="112"/>
      <c r="G86" s="112"/>
    </row>
    <row r="87" spans="1:7" x14ac:dyDescent="0.25">
      <c r="A87" s="119"/>
      <c r="B87" s="116"/>
      <c r="C87" s="112"/>
      <c r="D87" s="112"/>
      <c r="E87" s="112"/>
      <c r="F87" s="112"/>
      <c r="G87" s="112"/>
    </row>
    <row r="88" spans="1:7" x14ac:dyDescent="0.25">
      <c r="A88" s="119"/>
      <c r="B88" s="116"/>
      <c r="C88" s="112"/>
      <c r="D88" s="112"/>
      <c r="E88" s="112"/>
      <c r="F88" s="112"/>
      <c r="G88" s="112"/>
    </row>
    <row r="89" spans="1:7" x14ac:dyDescent="0.25">
      <c r="A89" s="119"/>
      <c r="B89" s="116"/>
      <c r="C89" s="112"/>
      <c r="D89" s="112"/>
      <c r="E89" s="112"/>
      <c r="F89" s="112"/>
      <c r="G89" s="112"/>
    </row>
    <row r="90" spans="1:7" x14ac:dyDescent="0.25">
      <c r="A90" s="119"/>
      <c r="B90" s="116"/>
      <c r="C90" s="112"/>
      <c r="D90" s="112"/>
      <c r="E90" s="112"/>
      <c r="F90" s="112"/>
      <c r="G90" s="112"/>
    </row>
    <row r="91" spans="1:7" x14ac:dyDescent="0.25">
      <c r="A91" s="120"/>
      <c r="B91" s="118"/>
      <c r="C91" s="112"/>
      <c r="D91" s="112"/>
      <c r="E91" s="112"/>
      <c r="F91" s="112"/>
      <c r="G91" s="112"/>
    </row>
    <row r="92" spans="1:7" x14ac:dyDescent="0.25">
      <c r="A92" s="117"/>
      <c r="B92" s="118"/>
      <c r="C92" s="112"/>
      <c r="D92" s="112"/>
      <c r="E92" s="112"/>
      <c r="F92" s="112"/>
      <c r="G92" s="112"/>
    </row>
    <row r="93" spans="1:7" ht="15.75" x14ac:dyDescent="0.25">
      <c r="A93" s="121"/>
      <c r="B93" s="122"/>
      <c r="C93" s="112"/>
      <c r="D93" s="112"/>
      <c r="E93" s="112"/>
      <c r="F93" s="112"/>
      <c r="G93" s="112"/>
    </row>
    <row r="94" spans="1:7" x14ac:dyDescent="0.25">
      <c r="A94" s="115"/>
      <c r="B94" s="116"/>
      <c r="C94" s="112"/>
      <c r="D94" s="112"/>
      <c r="E94" s="112"/>
      <c r="F94" s="112"/>
      <c r="G94" s="112"/>
    </row>
    <row r="95" spans="1:7" x14ac:dyDescent="0.25">
      <c r="A95" s="115"/>
      <c r="B95" s="116"/>
      <c r="C95" s="112"/>
      <c r="D95" s="112"/>
      <c r="E95" s="112"/>
      <c r="F95" s="112"/>
      <c r="G95" s="112"/>
    </row>
    <row r="96" spans="1:7" x14ac:dyDescent="0.25">
      <c r="A96" s="117"/>
      <c r="B96" s="118"/>
      <c r="C96" s="112"/>
      <c r="D96" s="112"/>
      <c r="E96" s="112"/>
      <c r="F96" s="112"/>
      <c r="G96" s="112"/>
    </row>
    <row r="97" spans="1:7" x14ac:dyDescent="0.25">
      <c r="A97" s="119"/>
      <c r="B97" s="116"/>
      <c r="C97" s="112"/>
      <c r="D97" s="112"/>
      <c r="E97" s="112"/>
      <c r="F97" s="112"/>
      <c r="G97" s="112"/>
    </row>
    <row r="98" spans="1:7" x14ac:dyDescent="0.25">
      <c r="A98" s="119"/>
      <c r="B98" s="116"/>
      <c r="C98" s="112"/>
      <c r="D98" s="112"/>
      <c r="E98" s="112"/>
      <c r="F98" s="112"/>
      <c r="G98" s="112"/>
    </row>
    <row r="99" spans="1:7" x14ac:dyDescent="0.25">
      <c r="A99" s="119"/>
      <c r="B99" s="116"/>
      <c r="C99" s="112"/>
      <c r="D99" s="112"/>
      <c r="E99" s="112"/>
      <c r="F99" s="112"/>
      <c r="G99" s="112"/>
    </row>
    <row r="100" spans="1:7" x14ac:dyDescent="0.25">
      <c r="A100" s="119"/>
      <c r="B100" s="116"/>
      <c r="C100" s="112"/>
      <c r="D100" s="112"/>
      <c r="E100" s="112"/>
      <c r="F100" s="112"/>
      <c r="G100" s="112"/>
    </row>
    <row r="101" spans="1:7" x14ac:dyDescent="0.25">
      <c r="A101" s="119"/>
      <c r="B101" s="116"/>
      <c r="C101" s="112"/>
      <c r="D101" s="112"/>
      <c r="E101" s="112"/>
      <c r="F101" s="112"/>
      <c r="G101" s="112"/>
    </row>
    <row r="102" spans="1:7" x14ac:dyDescent="0.25">
      <c r="A102" s="123"/>
      <c r="B102" s="124"/>
      <c r="C102" s="112"/>
      <c r="D102" s="112"/>
      <c r="E102" s="112"/>
      <c r="F102" s="112"/>
      <c r="G102" s="112"/>
    </row>
    <row r="103" spans="1:7" x14ac:dyDescent="0.25">
      <c r="A103" s="119"/>
      <c r="B103" s="116"/>
      <c r="C103" s="112"/>
      <c r="D103" s="112"/>
      <c r="E103" s="112"/>
      <c r="F103" s="112"/>
      <c r="G103" s="112"/>
    </row>
    <row r="104" spans="1:7" x14ac:dyDescent="0.25">
      <c r="A104" s="115"/>
      <c r="B104" s="116"/>
      <c r="C104" s="112"/>
      <c r="D104" s="112"/>
      <c r="E104" s="112"/>
      <c r="F104" s="112"/>
      <c r="G104" s="112"/>
    </row>
    <row r="105" spans="1:7" x14ac:dyDescent="0.25">
      <c r="A105" s="119"/>
      <c r="B105" s="116"/>
      <c r="C105" s="112"/>
      <c r="D105" s="112"/>
      <c r="E105" s="112"/>
      <c r="F105" s="112"/>
      <c r="G105" s="112"/>
    </row>
    <row r="106" spans="1:7" x14ac:dyDescent="0.25">
      <c r="A106" s="125"/>
      <c r="B106" s="124"/>
      <c r="C106" s="112"/>
      <c r="D106" s="112"/>
      <c r="E106" s="112"/>
      <c r="F106" s="112"/>
      <c r="G106" s="112"/>
    </row>
    <row r="107" spans="1:7" ht="15.75" x14ac:dyDescent="0.25">
      <c r="A107" s="121"/>
      <c r="B107" s="122"/>
      <c r="C107" s="112"/>
      <c r="D107" s="112"/>
      <c r="E107" s="112"/>
      <c r="F107" s="112"/>
      <c r="G107" s="112"/>
    </row>
    <row r="108" spans="1:7" ht="15.75" x14ac:dyDescent="0.25">
      <c r="A108" s="126"/>
      <c r="B108" s="127"/>
      <c r="C108" s="112"/>
      <c r="D108" s="112"/>
      <c r="E108" s="112"/>
      <c r="F108" s="112"/>
      <c r="G108" s="112"/>
    </row>
    <row r="109" spans="1:7" ht="15.75" x14ac:dyDescent="0.25">
      <c r="A109" s="128"/>
      <c r="B109" s="127"/>
      <c r="C109" s="112"/>
      <c r="D109" s="112"/>
      <c r="E109" s="112"/>
      <c r="F109" s="112"/>
      <c r="G109" s="112"/>
    </row>
    <row r="110" spans="1:7" ht="15.75" x14ac:dyDescent="0.25">
      <c r="A110" s="128"/>
      <c r="B110" s="127"/>
      <c r="C110" s="112"/>
      <c r="D110" s="112"/>
      <c r="E110" s="112"/>
      <c r="F110" s="112"/>
      <c r="G110" s="112"/>
    </row>
    <row r="111" spans="1:7" x14ac:dyDescent="0.25">
      <c r="A111" s="125"/>
      <c r="B111" s="123"/>
      <c r="C111" s="112"/>
      <c r="D111" s="112"/>
      <c r="E111" s="112"/>
      <c r="F111" s="112"/>
      <c r="G111" s="112"/>
    </row>
    <row r="112" spans="1:7" x14ac:dyDescent="0.25">
      <c r="A112" s="129"/>
      <c r="B112" s="123"/>
      <c r="C112" s="112"/>
      <c r="D112" s="112"/>
      <c r="E112" s="112"/>
      <c r="F112" s="112"/>
      <c r="G112" s="112"/>
    </row>
    <row r="113" spans="1:7" x14ac:dyDescent="0.25">
      <c r="A113" s="115"/>
      <c r="B113" s="115"/>
      <c r="C113" s="112"/>
      <c r="D113" s="112"/>
      <c r="E113" s="112"/>
      <c r="F113" s="112"/>
      <c r="G113" s="112"/>
    </row>
    <row r="114" spans="1:7" x14ac:dyDescent="0.25">
      <c r="A114" s="115"/>
      <c r="B114" s="115"/>
      <c r="C114" s="112"/>
      <c r="D114" s="112"/>
      <c r="E114" s="112"/>
      <c r="F114" s="112"/>
      <c r="G114" s="112"/>
    </row>
    <row r="115" spans="1:7" x14ac:dyDescent="0.25">
      <c r="A115" s="115"/>
      <c r="B115" s="115"/>
      <c r="C115" s="112"/>
      <c r="D115" s="112"/>
      <c r="E115" s="112"/>
      <c r="F115" s="112"/>
      <c r="G115" s="112"/>
    </row>
    <row r="116" spans="1:7" x14ac:dyDescent="0.25">
      <c r="A116" s="119"/>
      <c r="B116" s="116"/>
      <c r="C116" s="112"/>
      <c r="D116" s="112"/>
      <c r="E116" s="112"/>
      <c r="F116" s="112"/>
      <c r="G116" s="112"/>
    </row>
    <row r="117" spans="1:7" x14ac:dyDescent="0.25">
      <c r="A117" s="120"/>
      <c r="B117" s="118"/>
      <c r="C117" s="112"/>
      <c r="D117" s="112"/>
      <c r="E117" s="112"/>
      <c r="F117" s="112"/>
      <c r="G117" s="112"/>
    </row>
    <row r="118" spans="1:7" x14ac:dyDescent="0.25">
      <c r="A118" s="130"/>
      <c r="B118" s="115"/>
      <c r="C118" s="112"/>
      <c r="D118" s="112"/>
      <c r="E118" s="112"/>
      <c r="F118" s="112"/>
      <c r="G118" s="112"/>
    </row>
    <row r="119" spans="1:7" x14ac:dyDescent="0.25">
      <c r="A119" s="130"/>
      <c r="B119" s="115"/>
      <c r="C119" s="112"/>
      <c r="D119" s="112"/>
      <c r="E119" s="112"/>
      <c r="F119" s="112"/>
      <c r="G119" s="112"/>
    </row>
    <row r="120" spans="1:7" x14ac:dyDescent="0.25">
      <c r="A120" s="130"/>
      <c r="B120" s="115"/>
    </row>
    <row r="121" spans="1:7" x14ac:dyDescent="0.25">
      <c r="A121" s="130"/>
      <c r="B121" s="115"/>
    </row>
    <row r="122" spans="1:7" x14ac:dyDescent="0.25">
      <c r="A122" s="119"/>
      <c r="B122" s="115"/>
    </row>
    <row r="123" spans="1:7" x14ac:dyDescent="0.25">
      <c r="A123" s="125"/>
      <c r="B123" s="123"/>
    </row>
    <row r="124" spans="1:7" x14ac:dyDescent="0.25">
      <c r="A124" s="125"/>
      <c r="B124" s="123"/>
    </row>
    <row r="125" spans="1:7" x14ac:dyDescent="0.25">
      <c r="A125" s="119"/>
      <c r="B125" s="115"/>
    </row>
    <row r="126" spans="1:7" x14ac:dyDescent="0.25">
      <c r="A126" s="120"/>
      <c r="B126" s="117"/>
    </row>
    <row r="127" spans="1:7" ht="15.75" x14ac:dyDescent="0.25">
      <c r="A127" s="128"/>
      <c r="B127" s="128"/>
    </row>
  </sheetData>
  <mergeCells count="10">
    <mergeCell ref="A72:F72"/>
    <mergeCell ref="A1:K1"/>
    <mergeCell ref="A2:K2"/>
    <mergeCell ref="A3:K3"/>
    <mergeCell ref="A6:A7"/>
    <mergeCell ref="B6:B7"/>
    <mergeCell ref="C6:F6"/>
    <mergeCell ref="G6:I6"/>
    <mergeCell ref="J6:J7"/>
    <mergeCell ref="K6:K7"/>
  </mergeCells>
  <printOptions horizontalCentered="1"/>
  <pageMargins left="0" right="0" top="0.35433070866141736" bottom="0.35433070866141736" header="0.31496062992125984" footer="0.31496062992125984"/>
  <pageSetup paperSize="9" scale="4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9"/>
  <sheetViews>
    <sheetView workbookViewId="0">
      <selection activeCell="R9" sqref="R9"/>
    </sheetView>
  </sheetViews>
  <sheetFormatPr defaultRowHeight="15" x14ac:dyDescent="0.25"/>
  <cols>
    <col min="1" max="1" width="47" bestFit="1" customWidth="1"/>
    <col min="2" max="2" width="9.140625" customWidth="1"/>
    <col min="3" max="3" width="16.5703125" bestFit="1" customWidth="1"/>
    <col min="4" max="4" width="11.42578125" bestFit="1" customWidth="1"/>
    <col min="5" max="5" width="16.5703125" bestFit="1" customWidth="1"/>
    <col min="6" max="6" width="13" bestFit="1" customWidth="1"/>
    <col min="7" max="7" width="11.28515625" customWidth="1"/>
    <col min="8" max="8" width="13" bestFit="1" customWidth="1"/>
    <col min="9" max="9" width="13" style="1" bestFit="1" customWidth="1"/>
    <col min="10" max="10" width="11.28515625" style="132" bestFit="1" customWidth="1"/>
  </cols>
  <sheetData>
    <row r="1" spans="1:10" x14ac:dyDescent="0.25">
      <c r="A1" s="394" t="s">
        <v>661</v>
      </c>
      <c r="B1" s="394"/>
      <c r="C1" s="394"/>
      <c r="D1" s="394"/>
      <c r="E1" s="394"/>
      <c r="F1" s="359"/>
      <c r="G1" s="359"/>
      <c r="H1" s="359"/>
      <c r="I1" s="359"/>
      <c r="J1" s="359"/>
    </row>
    <row r="2" spans="1:10" x14ac:dyDescent="0.25">
      <c r="A2" s="333"/>
      <c r="B2" s="333"/>
      <c r="C2" s="333"/>
      <c r="D2" s="333"/>
      <c r="E2" s="333"/>
    </row>
    <row r="3" spans="1:10" ht="18.75" x14ac:dyDescent="0.3">
      <c r="A3" s="373" t="s">
        <v>667</v>
      </c>
      <c r="B3" s="360"/>
      <c r="C3" s="360"/>
      <c r="D3" s="360"/>
      <c r="E3" s="374"/>
      <c r="F3" s="359"/>
      <c r="G3" s="359"/>
      <c r="H3" s="359"/>
      <c r="I3" s="359"/>
      <c r="J3" s="359"/>
    </row>
    <row r="4" spans="1:10" ht="19.5" x14ac:dyDescent="0.35">
      <c r="A4" s="375" t="s">
        <v>26</v>
      </c>
      <c r="B4" s="360"/>
      <c r="C4" s="360"/>
      <c r="D4" s="360"/>
      <c r="E4" s="374"/>
      <c r="F4" s="359"/>
      <c r="G4" s="359"/>
      <c r="H4" s="359"/>
      <c r="I4" s="359"/>
      <c r="J4" s="359"/>
    </row>
    <row r="5" spans="1:10" ht="19.5" x14ac:dyDescent="0.35">
      <c r="A5" s="336"/>
      <c r="B5" s="335"/>
      <c r="C5" s="335"/>
      <c r="D5" s="335"/>
      <c r="E5" s="334"/>
    </row>
    <row r="6" spans="1:10" ht="19.5" x14ac:dyDescent="0.35">
      <c r="A6" s="336"/>
      <c r="B6" s="335"/>
      <c r="C6" s="335"/>
      <c r="D6" s="335"/>
      <c r="E6" s="334"/>
    </row>
    <row r="7" spans="1:10" x14ac:dyDescent="0.25">
      <c r="A7" s="26" t="s">
        <v>236</v>
      </c>
    </row>
    <row r="8" spans="1:10" x14ac:dyDescent="0.25">
      <c r="A8" s="383" t="s">
        <v>28</v>
      </c>
      <c r="B8" s="383" t="s">
        <v>29</v>
      </c>
      <c r="C8" s="395" t="s">
        <v>237</v>
      </c>
      <c r="D8" s="396"/>
      <c r="E8" s="397"/>
      <c r="F8" s="395" t="s">
        <v>238</v>
      </c>
      <c r="G8" s="396"/>
      <c r="H8" s="397"/>
      <c r="I8" s="398" t="s">
        <v>4</v>
      </c>
      <c r="J8" s="399" t="s">
        <v>110</v>
      </c>
    </row>
    <row r="9" spans="1:10" ht="54.75" customHeight="1" x14ac:dyDescent="0.25">
      <c r="A9" s="384"/>
      <c r="B9" s="384"/>
      <c r="C9" s="136" t="s">
        <v>239</v>
      </c>
      <c r="D9" s="136" t="s">
        <v>240</v>
      </c>
      <c r="E9" s="137" t="s">
        <v>34</v>
      </c>
      <c r="F9" s="136" t="s">
        <v>239</v>
      </c>
      <c r="G9" s="136" t="s">
        <v>240</v>
      </c>
      <c r="H9" s="137" t="s">
        <v>34</v>
      </c>
      <c r="I9" s="398"/>
      <c r="J9" s="399"/>
    </row>
    <row r="10" spans="1:10" x14ac:dyDescent="0.25">
      <c r="A10" s="31" t="s">
        <v>39</v>
      </c>
      <c r="B10" s="32" t="s">
        <v>40</v>
      </c>
      <c r="C10" s="138">
        <v>55564222</v>
      </c>
      <c r="D10" s="138"/>
      <c r="E10" s="138">
        <v>55564222</v>
      </c>
      <c r="F10" s="35">
        <v>55768140</v>
      </c>
      <c r="G10" s="138"/>
      <c r="H10" s="35">
        <v>55768140</v>
      </c>
      <c r="I10" s="35">
        <v>55768140</v>
      </c>
      <c r="J10" s="139">
        <f>SUM(I10/H10)*100</f>
        <v>100</v>
      </c>
    </row>
    <row r="11" spans="1:10" ht="25.5" x14ac:dyDescent="0.25">
      <c r="A11" s="38" t="s">
        <v>41</v>
      </c>
      <c r="B11" s="32" t="s">
        <v>42</v>
      </c>
      <c r="C11" s="138">
        <v>47193470</v>
      </c>
      <c r="D11" s="138"/>
      <c r="E11" s="138">
        <v>47193470</v>
      </c>
      <c r="F11" s="35">
        <v>48789470</v>
      </c>
      <c r="G11" s="138"/>
      <c r="H11" s="35">
        <v>48789470</v>
      </c>
      <c r="I11" s="35">
        <v>48789470</v>
      </c>
      <c r="J11" s="139">
        <f t="shared" ref="J11:J42" si="0">SUM(I11/H11)*100</f>
        <v>100</v>
      </c>
    </row>
    <row r="12" spans="1:10" ht="25.5" x14ac:dyDescent="0.25">
      <c r="A12" s="38" t="s">
        <v>43</v>
      </c>
      <c r="B12" s="32" t="s">
        <v>44</v>
      </c>
      <c r="C12" s="138">
        <v>53445549</v>
      </c>
      <c r="D12" s="138"/>
      <c r="E12" s="138">
        <v>53445549</v>
      </c>
      <c r="F12" s="35">
        <v>66175154</v>
      </c>
      <c r="G12" s="138"/>
      <c r="H12" s="35">
        <v>66175154</v>
      </c>
      <c r="I12" s="35">
        <v>66175154</v>
      </c>
      <c r="J12" s="139">
        <f t="shared" si="0"/>
        <v>100</v>
      </c>
    </row>
    <row r="13" spans="1:10" ht="25.5" x14ac:dyDescent="0.25">
      <c r="A13" s="38" t="s">
        <v>45</v>
      </c>
      <c r="B13" s="32" t="s">
        <v>46</v>
      </c>
      <c r="C13" s="138">
        <v>3074890</v>
      </c>
      <c r="D13" s="138"/>
      <c r="E13" s="138">
        <v>3074890</v>
      </c>
      <c r="F13" s="35">
        <v>3125902</v>
      </c>
      <c r="G13" s="138"/>
      <c r="H13" s="35">
        <v>3125902</v>
      </c>
      <c r="I13" s="35">
        <v>3125902</v>
      </c>
      <c r="J13" s="139">
        <f t="shared" si="0"/>
        <v>100</v>
      </c>
    </row>
    <row r="14" spans="1:10" ht="25.5" x14ac:dyDescent="0.25">
      <c r="A14" s="38" t="s">
        <v>241</v>
      </c>
      <c r="B14" s="32" t="s">
        <v>48</v>
      </c>
      <c r="C14" s="138"/>
      <c r="D14" s="138"/>
      <c r="E14" s="138"/>
      <c r="F14" s="35">
        <v>8180156</v>
      </c>
      <c r="G14" s="138"/>
      <c r="H14" s="35">
        <v>8180156</v>
      </c>
      <c r="I14" s="35">
        <v>8180156</v>
      </c>
      <c r="J14" s="139">
        <f t="shared" si="0"/>
        <v>100</v>
      </c>
    </row>
    <row r="15" spans="1:10" x14ac:dyDescent="0.25">
      <c r="A15" s="38" t="s">
        <v>242</v>
      </c>
      <c r="B15" s="32" t="s">
        <v>50</v>
      </c>
      <c r="C15" s="138">
        <v>3712620</v>
      </c>
      <c r="D15" s="138"/>
      <c r="E15" s="138">
        <v>3712620</v>
      </c>
      <c r="F15" s="35">
        <v>3714841</v>
      </c>
      <c r="G15" s="138"/>
      <c r="H15" s="35">
        <v>3714841</v>
      </c>
      <c r="I15" s="35">
        <v>3714841</v>
      </c>
      <c r="J15" s="139">
        <f t="shared" si="0"/>
        <v>100</v>
      </c>
    </row>
    <row r="16" spans="1:10" x14ac:dyDescent="0.25">
      <c r="A16" s="82" t="s">
        <v>51</v>
      </c>
      <c r="B16" s="140" t="s">
        <v>52</v>
      </c>
      <c r="C16" s="61">
        <v>162990751</v>
      </c>
      <c r="D16" s="138"/>
      <c r="E16" s="61">
        <v>162990751</v>
      </c>
      <c r="F16" s="42">
        <f>SUM(F10:F15)</f>
        <v>185753663</v>
      </c>
      <c r="G16" s="138"/>
      <c r="H16" s="42">
        <f>SUM(H10:H15)</f>
        <v>185753663</v>
      </c>
      <c r="I16" s="42">
        <f>SUM(I10:I15)</f>
        <v>185753663</v>
      </c>
      <c r="J16" s="139">
        <f t="shared" si="0"/>
        <v>100</v>
      </c>
    </row>
    <row r="17" spans="1:10" ht="25.5" x14ac:dyDescent="0.25">
      <c r="A17" s="38" t="s">
        <v>53</v>
      </c>
      <c r="B17" s="32" t="s">
        <v>54</v>
      </c>
      <c r="C17" s="141">
        <v>13680970</v>
      </c>
      <c r="D17" s="138"/>
      <c r="E17" s="138">
        <v>13680970</v>
      </c>
      <c r="F17" s="35">
        <v>16175787</v>
      </c>
      <c r="G17" s="138"/>
      <c r="H17" s="35">
        <v>16175787</v>
      </c>
      <c r="I17" s="35">
        <v>16596401</v>
      </c>
      <c r="J17" s="139">
        <f t="shared" si="0"/>
        <v>102.60026915537401</v>
      </c>
    </row>
    <row r="18" spans="1:10" ht="28.5" x14ac:dyDescent="0.25">
      <c r="A18" s="43" t="s">
        <v>55</v>
      </c>
      <c r="B18" s="44" t="s">
        <v>56</v>
      </c>
      <c r="C18" s="61">
        <v>176671721</v>
      </c>
      <c r="D18" s="61"/>
      <c r="E18" s="61">
        <v>176671721</v>
      </c>
      <c r="F18" s="45">
        <f>SUM(F16+F17)</f>
        <v>201929450</v>
      </c>
      <c r="G18" s="61"/>
      <c r="H18" s="45">
        <f>SUM(H16+H17)</f>
        <v>201929450</v>
      </c>
      <c r="I18" s="45">
        <f>SUM(I16:I17)</f>
        <v>202350064</v>
      </c>
      <c r="J18" s="139">
        <f t="shared" si="0"/>
        <v>100.20829750192455</v>
      </c>
    </row>
    <row r="19" spans="1:10" x14ac:dyDescent="0.25">
      <c r="A19" s="38" t="s">
        <v>243</v>
      </c>
      <c r="B19" s="32" t="s">
        <v>58</v>
      </c>
      <c r="C19" s="46"/>
      <c r="D19" s="46"/>
      <c r="E19" s="46"/>
      <c r="F19" s="142">
        <v>4263996</v>
      </c>
      <c r="G19" s="46"/>
      <c r="H19" s="142">
        <v>4263996</v>
      </c>
      <c r="I19" s="35">
        <v>4263996</v>
      </c>
      <c r="J19" s="139">
        <f t="shared" si="0"/>
        <v>100</v>
      </c>
    </row>
    <row r="20" spans="1:10" x14ac:dyDescent="0.25">
      <c r="A20" s="43" t="s">
        <v>244</v>
      </c>
      <c r="B20" s="44" t="s">
        <v>60</v>
      </c>
      <c r="C20" s="61"/>
      <c r="D20" s="61"/>
      <c r="E20" s="61"/>
      <c r="F20" s="45">
        <f>SUM(F19)</f>
        <v>4263996</v>
      </c>
      <c r="G20" s="61"/>
      <c r="H20" s="45">
        <f>SUM(H19)</f>
        <v>4263996</v>
      </c>
      <c r="I20" s="45">
        <f>SUM(I19)</f>
        <v>4263996</v>
      </c>
      <c r="J20" s="139">
        <f t="shared" si="0"/>
        <v>100</v>
      </c>
    </row>
    <row r="21" spans="1:10" x14ac:dyDescent="0.25">
      <c r="A21" s="82" t="s">
        <v>61</v>
      </c>
      <c r="B21" s="140" t="s">
        <v>62</v>
      </c>
      <c r="C21" s="61">
        <v>2850000</v>
      </c>
      <c r="D21" s="61"/>
      <c r="E21" s="61">
        <v>2850000</v>
      </c>
      <c r="F21" s="143">
        <v>2850000</v>
      </c>
      <c r="G21" s="61"/>
      <c r="H21" s="143">
        <v>2850000</v>
      </c>
      <c r="I21" s="42">
        <v>3484668</v>
      </c>
      <c r="J21" s="139">
        <f t="shared" si="0"/>
        <v>122.26905263157894</v>
      </c>
    </row>
    <row r="22" spans="1:10" x14ac:dyDescent="0.25">
      <c r="A22" s="38" t="s">
        <v>63</v>
      </c>
      <c r="B22" s="32" t="s">
        <v>64</v>
      </c>
      <c r="C22" s="138">
        <v>226097787</v>
      </c>
      <c r="D22" s="138"/>
      <c r="E22" s="138">
        <v>226097787</v>
      </c>
      <c r="F22" s="35">
        <v>360097787</v>
      </c>
      <c r="G22" s="138"/>
      <c r="H22" s="35">
        <v>360097787</v>
      </c>
      <c r="I22" s="35">
        <v>355263228</v>
      </c>
      <c r="J22" s="139">
        <f t="shared" si="0"/>
        <v>98.657431627037468</v>
      </c>
    </row>
    <row r="23" spans="1:10" x14ac:dyDescent="0.25">
      <c r="A23" s="82" t="s">
        <v>65</v>
      </c>
      <c r="B23" s="140" t="s">
        <v>66</v>
      </c>
      <c r="C23" s="61">
        <v>226097787</v>
      </c>
      <c r="D23" s="61"/>
      <c r="E23" s="61">
        <v>226097787</v>
      </c>
      <c r="F23" s="42">
        <f>SUM(F22)</f>
        <v>360097787</v>
      </c>
      <c r="G23" s="61"/>
      <c r="H23" s="42">
        <f>SUM(H22)</f>
        <v>360097787</v>
      </c>
      <c r="I23" s="42">
        <f>SUM(I22)</f>
        <v>355263228</v>
      </c>
      <c r="J23" s="139">
        <f t="shared" si="0"/>
        <v>98.657431627037468</v>
      </c>
    </row>
    <row r="24" spans="1:10" x14ac:dyDescent="0.25">
      <c r="A24" s="38" t="s">
        <v>67</v>
      </c>
      <c r="B24" s="32" t="s">
        <v>68</v>
      </c>
      <c r="C24" s="138"/>
      <c r="D24" s="138"/>
      <c r="E24" s="138"/>
      <c r="F24" s="35">
        <v>0</v>
      </c>
      <c r="G24" s="138"/>
      <c r="H24" s="35">
        <v>0</v>
      </c>
      <c r="I24" s="35">
        <v>396588</v>
      </c>
      <c r="J24" s="139">
        <v>0</v>
      </c>
    </row>
    <row r="25" spans="1:10" x14ac:dyDescent="0.25">
      <c r="A25" s="43" t="s">
        <v>69</v>
      </c>
      <c r="B25" s="44" t="s">
        <v>70</v>
      </c>
      <c r="C25" s="61">
        <v>228947787</v>
      </c>
      <c r="D25" s="61"/>
      <c r="E25" s="61">
        <v>228947787</v>
      </c>
      <c r="F25" s="45">
        <f>SUM(F21+F23+F24)</f>
        <v>362947787</v>
      </c>
      <c r="G25" s="61"/>
      <c r="H25" s="45">
        <f>SUM(H21+H23+H24)</f>
        <v>362947787</v>
      </c>
      <c r="I25" s="45">
        <f>SUM(I21+I23+I24)</f>
        <v>359144484</v>
      </c>
      <c r="J25" s="139">
        <f t="shared" si="0"/>
        <v>98.95210740050608</v>
      </c>
    </row>
    <row r="26" spans="1:10" x14ac:dyDescent="0.25">
      <c r="A26" s="49" t="s">
        <v>71</v>
      </c>
      <c r="B26" s="32" t="s">
        <v>72</v>
      </c>
      <c r="C26" s="138">
        <v>17443584</v>
      </c>
      <c r="D26" s="138"/>
      <c r="E26" s="138">
        <v>17443584</v>
      </c>
      <c r="F26" s="35">
        <v>17443584</v>
      </c>
      <c r="G26" s="138"/>
      <c r="H26" s="35">
        <v>17443584</v>
      </c>
      <c r="I26" s="35">
        <v>18725332</v>
      </c>
      <c r="J26" s="139">
        <f t="shared" si="0"/>
        <v>107.34796243707716</v>
      </c>
    </row>
    <row r="27" spans="1:10" x14ac:dyDescent="0.25">
      <c r="A27" s="49" t="s">
        <v>73</v>
      </c>
      <c r="B27" s="32" t="s">
        <v>74</v>
      </c>
      <c r="C27" s="138">
        <v>60000</v>
      </c>
      <c r="D27" s="138"/>
      <c r="E27" s="138">
        <v>60000</v>
      </c>
      <c r="F27" s="35">
        <v>60000</v>
      </c>
      <c r="G27" s="138"/>
      <c r="H27" s="35">
        <v>60000</v>
      </c>
      <c r="I27" s="35">
        <v>2855879</v>
      </c>
      <c r="J27" s="139">
        <f t="shared" si="0"/>
        <v>4759.7983333333332</v>
      </c>
    </row>
    <row r="28" spans="1:10" x14ac:dyDescent="0.25">
      <c r="A28" s="49" t="s">
        <v>75</v>
      </c>
      <c r="B28" s="32" t="s">
        <v>76</v>
      </c>
      <c r="C28" s="138">
        <v>12850294</v>
      </c>
      <c r="D28" s="138"/>
      <c r="E28" s="138">
        <v>12850294</v>
      </c>
      <c r="F28" s="35">
        <v>12850294</v>
      </c>
      <c r="G28" s="138"/>
      <c r="H28" s="35">
        <v>12850294</v>
      </c>
      <c r="I28" s="35">
        <v>10774152</v>
      </c>
      <c r="J28" s="139">
        <f t="shared" si="0"/>
        <v>83.843622566145186</v>
      </c>
    </row>
    <row r="29" spans="1:10" x14ac:dyDescent="0.25">
      <c r="A29" s="49" t="s">
        <v>77</v>
      </c>
      <c r="B29" s="32" t="s">
        <v>78</v>
      </c>
      <c r="C29" s="138">
        <v>19117672</v>
      </c>
      <c r="D29" s="138"/>
      <c r="E29" s="138">
        <v>19117672</v>
      </c>
      <c r="F29" s="35">
        <v>8117672</v>
      </c>
      <c r="G29" s="138"/>
      <c r="H29" s="35">
        <v>8117672</v>
      </c>
      <c r="I29" s="35">
        <v>8177523</v>
      </c>
      <c r="J29" s="139">
        <f t="shared" si="0"/>
        <v>100.73729266223124</v>
      </c>
    </row>
    <row r="30" spans="1:10" x14ac:dyDescent="0.25">
      <c r="A30" s="49" t="s">
        <v>79</v>
      </c>
      <c r="B30" s="32" t="s">
        <v>80</v>
      </c>
      <c r="C30" s="138">
        <v>2311000</v>
      </c>
      <c r="D30" s="138"/>
      <c r="E30" s="138">
        <v>2311000</v>
      </c>
      <c r="F30" s="35">
        <v>2311000</v>
      </c>
      <c r="G30" s="138"/>
      <c r="H30" s="35">
        <v>2311000</v>
      </c>
      <c r="I30" s="35">
        <v>6585000</v>
      </c>
      <c r="J30" s="139">
        <f t="shared" si="0"/>
        <v>284.94158372998703</v>
      </c>
    </row>
    <row r="31" spans="1:10" x14ac:dyDescent="0.25">
      <c r="A31" s="49" t="s">
        <v>245</v>
      </c>
      <c r="B31" s="32" t="s">
        <v>82</v>
      </c>
      <c r="C31" s="138">
        <v>500000</v>
      </c>
      <c r="D31" s="138"/>
      <c r="E31" s="138">
        <v>500000</v>
      </c>
      <c r="F31" s="35">
        <v>744889</v>
      </c>
      <c r="G31" s="138"/>
      <c r="H31" s="35">
        <v>744889</v>
      </c>
      <c r="I31" s="35">
        <v>1694744</v>
      </c>
      <c r="J31" s="139">
        <f t="shared" si="0"/>
        <v>227.51631451128961</v>
      </c>
    </row>
    <row r="32" spans="1:10" x14ac:dyDescent="0.25">
      <c r="A32" s="49" t="s">
        <v>83</v>
      </c>
      <c r="B32" s="32" t="s">
        <v>84</v>
      </c>
      <c r="C32" s="138"/>
      <c r="D32" s="138"/>
      <c r="E32" s="138"/>
      <c r="F32" s="35"/>
      <c r="G32" s="138"/>
      <c r="H32" s="35"/>
      <c r="I32" s="35">
        <v>353057</v>
      </c>
      <c r="J32" s="139">
        <v>0</v>
      </c>
    </row>
    <row r="33" spans="1:10" x14ac:dyDescent="0.25">
      <c r="A33" s="49" t="s">
        <v>246</v>
      </c>
      <c r="B33" s="32" t="s">
        <v>86</v>
      </c>
      <c r="C33" s="138"/>
      <c r="D33" s="138"/>
      <c r="E33" s="138"/>
      <c r="F33" s="35"/>
      <c r="G33" s="138"/>
      <c r="H33" s="35"/>
      <c r="I33" s="35">
        <v>642500</v>
      </c>
      <c r="J33" s="139">
        <v>0</v>
      </c>
    </row>
    <row r="34" spans="1:10" x14ac:dyDescent="0.25">
      <c r="A34" s="50" t="s">
        <v>87</v>
      </c>
      <c r="B34" s="44" t="s">
        <v>88</v>
      </c>
      <c r="C34" s="61">
        <v>52282550</v>
      </c>
      <c r="D34" s="61"/>
      <c r="E34" s="61">
        <v>52282550</v>
      </c>
      <c r="F34" s="45">
        <f>SUM(F26:F33)</f>
        <v>41527439</v>
      </c>
      <c r="G34" s="61"/>
      <c r="H34" s="45">
        <f>SUM(H26:H33)</f>
        <v>41527439</v>
      </c>
      <c r="I34" s="45">
        <f>SUM(I26:I33)</f>
        <v>49808187</v>
      </c>
      <c r="J34" s="139">
        <f t="shared" si="0"/>
        <v>119.94042541366446</v>
      </c>
    </row>
    <row r="35" spans="1:10" ht="15.75" x14ac:dyDescent="0.25">
      <c r="A35" s="89" t="s">
        <v>89</v>
      </c>
      <c r="B35" s="144"/>
      <c r="C35" s="145">
        <f>SUM(C18+C25+C34)</f>
        <v>457902058</v>
      </c>
      <c r="D35" s="146"/>
      <c r="E35" s="145">
        <v>457902058</v>
      </c>
      <c r="F35" s="45">
        <f>SUM(F18+F20+F25+F34)</f>
        <v>610668672</v>
      </c>
      <c r="G35" s="146"/>
      <c r="H35" s="45">
        <f>SUM(H18+H20+H25+H34)</f>
        <v>610668672</v>
      </c>
      <c r="I35" s="45">
        <f>SUM(I18+I20+I25+I34)</f>
        <v>615566731</v>
      </c>
      <c r="J35" s="139">
        <f t="shared" si="0"/>
        <v>100.80208126347114</v>
      </c>
    </row>
    <row r="36" spans="1:10" x14ac:dyDescent="0.25">
      <c r="A36" s="49" t="s">
        <v>90</v>
      </c>
      <c r="B36" s="32" t="s">
        <v>91</v>
      </c>
      <c r="C36" s="138">
        <v>42000000</v>
      </c>
      <c r="D36" s="138"/>
      <c r="E36" s="138">
        <v>42000000</v>
      </c>
      <c r="F36" s="45"/>
      <c r="G36" s="138"/>
      <c r="H36" s="45"/>
      <c r="I36" s="35"/>
      <c r="J36" s="139">
        <v>0</v>
      </c>
    </row>
    <row r="37" spans="1:10" x14ac:dyDescent="0.25">
      <c r="A37" s="43" t="s">
        <v>92</v>
      </c>
      <c r="B37" s="44" t="s">
        <v>93</v>
      </c>
      <c r="C37" s="61">
        <v>42000000</v>
      </c>
      <c r="D37" s="61"/>
      <c r="E37" s="61">
        <v>42000000</v>
      </c>
      <c r="F37" s="147">
        <v>0</v>
      </c>
      <c r="G37" s="61"/>
      <c r="H37" s="147">
        <v>0</v>
      </c>
      <c r="I37" s="45">
        <v>0</v>
      </c>
      <c r="J37" s="139">
        <v>0</v>
      </c>
    </row>
    <row r="38" spans="1:10" ht="15.75" x14ac:dyDescent="0.25">
      <c r="A38" s="89" t="s">
        <v>96</v>
      </c>
      <c r="B38" s="144"/>
      <c r="C38" s="148">
        <v>42000000</v>
      </c>
      <c r="D38" s="138"/>
      <c r="E38" s="148">
        <v>42000000</v>
      </c>
      <c r="F38" s="147">
        <v>0</v>
      </c>
      <c r="G38" s="138"/>
      <c r="H38" s="147">
        <v>0</v>
      </c>
      <c r="I38" s="45">
        <v>0</v>
      </c>
      <c r="J38" s="139">
        <v>0</v>
      </c>
    </row>
    <row r="39" spans="1:10" ht="15.75" x14ac:dyDescent="0.25">
      <c r="A39" s="59" t="s">
        <v>97</v>
      </c>
      <c r="B39" s="60" t="s">
        <v>98</v>
      </c>
      <c r="C39" s="61">
        <f>SUM(C35+C38)</f>
        <v>499902058</v>
      </c>
      <c r="D39" s="138"/>
      <c r="E39" s="61">
        <v>499902058</v>
      </c>
      <c r="F39" s="45"/>
      <c r="G39" s="138"/>
      <c r="H39" s="45"/>
      <c r="I39" s="35"/>
      <c r="J39" s="139">
        <v>0</v>
      </c>
    </row>
    <row r="40" spans="1:10" ht="25.5" x14ac:dyDescent="0.25">
      <c r="A40" s="38" t="s">
        <v>101</v>
      </c>
      <c r="B40" s="38" t="s">
        <v>102</v>
      </c>
      <c r="C40" s="138">
        <v>334498154</v>
      </c>
      <c r="D40" s="138"/>
      <c r="E40" s="138">
        <v>334498154</v>
      </c>
      <c r="F40" s="35">
        <v>334498154</v>
      </c>
      <c r="G40" s="138"/>
      <c r="H40" s="35">
        <v>334498154</v>
      </c>
      <c r="I40" s="35">
        <v>334498154</v>
      </c>
      <c r="J40" s="139">
        <f t="shared" si="0"/>
        <v>100</v>
      </c>
    </row>
    <row r="41" spans="1:10" ht="15.75" x14ac:dyDescent="0.25">
      <c r="A41" s="63" t="s">
        <v>103</v>
      </c>
      <c r="B41" s="64" t="s">
        <v>104</v>
      </c>
      <c r="C41" s="145">
        <v>334498154</v>
      </c>
      <c r="D41" s="145"/>
      <c r="E41" s="145">
        <v>334498154</v>
      </c>
      <c r="F41" s="45">
        <f>SUM(F40:F40)</f>
        <v>334498154</v>
      </c>
      <c r="G41" s="145"/>
      <c r="H41" s="45">
        <f>SUM(H40:H40)</f>
        <v>334498154</v>
      </c>
      <c r="I41" s="45">
        <f>SUM(I40:I40)</f>
        <v>334498154</v>
      </c>
      <c r="J41" s="139">
        <f t="shared" si="0"/>
        <v>100</v>
      </c>
    </row>
    <row r="42" spans="1:10" ht="15.75" x14ac:dyDescent="0.25">
      <c r="A42" s="62" t="s">
        <v>25</v>
      </c>
      <c r="B42" s="149"/>
      <c r="C42" s="145">
        <f>SUM(C39+C41)</f>
        <v>834400212</v>
      </c>
      <c r="D42" s="146"/>
      <c r="E42" s="145">
        <v>834400212</v>
      </c>
      <c r="F42" s="45">
        <f>SUM(F35+F38+F41)</f>
        <v>945166826</v>
      </c>
      <c r="G42" s="146"/>
      <c r="H42" s="45">
        <f>SUM(H35+H38+H41)</f>
        <v>945166826</v>
      </c>
      <c r="I42" s="45">
        <f>SUM(I35+I41)</f>
        <v>950064885</v>
      </c>
      <c r="J42" s="139">
        <f t="shared" si="0"/>
        <v>100.51822163720334</v>
      </c>
    </row>
    <row r="43" spans="1:10" x14ac:dyDescent="0.25">
      <c r="E43" s="150"/>
    </row>
    <row r="49" spans="1:1" x14ac:dyDescent="0.25">
      <c r="A49" s="337"/>
    </row>
  </sheetData>
  <mergeCells count="9">
    <mergeCell ref="A1:J1"/>
    <mergeCell ref="A3:J3"/>
    <mergeCell ref="A4:J4"/>
    <mergeCell ref="A8:A9"/>
    <mergeCell ref="B8:B9"/>
    <mergeCell ref="C8:E8"/>
    <mergeCell ref="F8:H8"/>
    <mergeCell ref="I8:I9"/>
    <mergeCell ref="J8:J9"/>
  </mergeCells>
  <printOptions horizontalCentered="1"/>
  <pageMargins left="0.11811023622047245" right="0" top="0.74803149606299213" bottom="0.74803149606299213" header="0.31496062992125984" footer="0.31496062992125984"/>
  <pageSetup paperSize="9" scale="5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8"/>
  <sheetViews>
    <sheetView workbookViewId="0">
      <selection activeCell="E25" sqref="E25"/>
    </sheetView>
  </sheetViews>
  <sheetFormatPr defaultRowHeight="15" x14ac:dyDescent="0.25"/>
  <cols>
    <col min="1" max="1" width="36.85546875" style="20" customWidth="1"/>
    <col min="2" max="2" width="9.140625" style="20"/>
    <col min="3" max="10" width="14.28515625" style="20" bestFit="1" customWidth="1"/>
    <col min="11" max="11" width="16.5703125" style="20" customWidth="1"/>
    <col min="12" max="16384" width="9.140625" style="20"/>
  </cols>
  <sheetData>
    <row r="1" spans="1:11" x14ac:dyDescent="0.25">
      <c r="A1" s="394" t="s">
        <v>662</v>
      </c>
      <c r="B1" s="394"/>
      <c r="C1" s="394"/>
      <c r="D1" s="394"/>
      <c r="E1" s="394"/>
      <c r="F1" s="374"/>
      <c r="G1" s="374"/>
      <c r="H1" s="374"/>
      <c r="I1" s="374"/>
      <c r="J1" s="374"/>
      <c r="K1" s="374"/>
    </row>
    <row r="2" spans="1:11" x14ac:dyDescent="0.25">
      <c r="A2" s="131"/>
      <c r="B2" s="131"/>
      <c r="C2" s="131"/>
      <c r="D2" s="131"/>
      <c r="E2" s="131"/>
      <c r="F2" s="25"/>
      <c r="G2" s="25"/>
      <c r="H2" s="25"/>
    </row>
    <row r="3" spans="1:11" x14ac:dyDescent="0.25">
      <c r="A3" s="131"/>
      <c r="B3" s="131"/>
      <c r="C3" s="131"/>
      <c r="D3" s="131"/>
      <c r="E3" s="131"/>
      <c r="F3" s="25"/>
      <c r="G3" s="25"/>
      <c r="H3" s="25"/>
    </row>
    <row r="4" spans="1:11" ht="18.75" x14ac:dyDescent="0.3">
      <c r="A4" s="373" t="s">
        <v>667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</row>
    <row r="5" spans="1:11" ht="19.5" x14ac:dyDescent="0.35">
      <c r="A5" s="375" t="s">
        <v>247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</row>
    <row r="6" spans="1:11" ht="19.5" x14ac:dyDescent="0.35">
      <c r="A6" s="23"/>
      <c r="B6" s="24"/>
      <c r="C6" s="24"/>
      <c r="D6" s="24"/>
      <c r="E6" s="24"/>
      <c r="F6" s="24"/>
      <c r="G6" s="24"/>
      <c r="H6" s="24"/>
    </row>
    <row r="7" spans="1:11" ht="19.5" x14ac:dyDescent="0.35">
      <c r="A7" s="23"/>
      <c r="B7" s="24"/>
      <c r="C7" s="24"/>
      <c r="D7" s="24"/>
      <c r="E7" s="24"/>
      <c r="F7" s="24"/>
      <c r="G7" s="24"/>
      <c r="H7" s="24"/>
    </row>
    <row r="8" spans="1:11" x14ac:dyDescent="0.25">
      <c r="A8" s="26" t="s">
        <v>248</v>
      </c>
    </row>
    <row r="9" spans="1:11" x14ac:dyDescent="0.25">
      <c r="A9" s="381" t="s">
        <v>28</v>
      </c>
      <c r="B9" s="383" t="s">
        <v>29</v>
      </c>
      <c r="C9" s="385" t="s">
        <v>237</v>
      </c>
      <c r="D9" s="385"/>
      <c r="E9" s="385"/>
      <c r="F9" s="385" t="s">
        <v>238</v>
      </c>
      <c r="G9" s="385"/>
      <c r="H9" s="385"/>
      <c r="I9" s="379" t="s">
        <v>109</v>
      </c>
      <c r="J9" s="379"/>
      <c r="K9" s="379"/>
    </row>
    <row r="10" spans="1:11" ht="38.25" x14ac:dyDescent="0.25">
      <c r="A10" s="382"/>
      <c r="B10" s="382"/>
      <c r="C10" s="152" t="s">
        <v>249</v>
      </c>
      <c r="D10" s="152" t="s">
        <v>250</v>
      </c>
      <c r="E10" s="153" t="s">
        <v>114</v>
      </c>
      <c r="F10" s="152" t="s">
        <v>249</v>
      </c>
      <c r="G10" s="152" t="s">
        <v>250</v>
      </c>
      <c r="H10" s="153" t="s">
        <v>34</v>
      </c>
      <c r="I10" s="152" t="s">
        <v>249</v>
      </c>
      <c r="J10" s="152" t="s">
        <v>250</v>
      </c>
      <c r="K10" s="154" t="s">
        <v>34</v>
      </c>
    </row>
    <row r="11" spans="1:11" x14ac:dyDescent="0.25">
      <c r="A11" s="155" t="s">
        <v>69</v>
      </c>
      <c r="B11" s="82" t="s">
        <v>70</v>
      </c>
      <c r="C11" s="152"/>
      <c r="D11" s="152"/>
      <c r="E11" s="153"/>
      <c r="F11" s="152"/>
      <c r="G11" s="152"/>
      <c r="H11" s="156">
        <f>SUM(F11:G11)</f>
        <v>0</v>
      </c>
      <c r="I11" s="157">
        <v>15000</v>
      </c>
      <c r="J11" s="157"/>
      <c r="K11" s="158">
        <f>SUM(I11:J11)</f>
        <v>15000</v>
      </c>
    </row>
    <row r="12" spans="1:11" x14ac:dyDescent="0.25">
      <c r="A12" s="155" t="s">
        <v>87</v>
      </c>
      <c r="B12" s="82" t="s">
        <v>88</v>
      </c>
      <c r="C12" s="152"/>
      <c r="D12" s="152"/>
      <c r="E12" s="153"/>
      <c r="F12" s="152"/>
      <c r="G12" s="152"/>
      <c r="H12" s="156">
        <f t="shared" ref="H12:H16" si="0">SUM(F12:G12)</f>
        <v>0</v>
      </c>
      <c r="I12" s="157">
        <v>4279</v>
      </c>
      <c r="J12" s="157">
        <v>4633</v>
      </c>
      <c r="K12" s="158">
        <f t="shared" ref="K12:K16" si="1">SUM(I12:J12)</f>
        <v>8912</v>
      </c>
    </row>
    <row r="13" spans="1:11" ht="25.5" x14ac:dyDescent="0.25">
      <c r="A13" s="38" t="s">
        <v>101</v>
      </c>
      <c r="B13" s="38" t="s">
        <v>102</v>
      </c>
      <c r="C13" s="138">
        <v>1516274</v>
      </c>
      <c r="D13" s="138">
        <v>6402647</v>
      </c>
      <c r="E13" s="138">
        <v>7918921</v>
      </c>
      <c r="F13" s="138">
        <v>1516274</v>
      </c>
      <c r="G13" s="159">
        <v>6402647</v>
      </c>
      <c r="H13" s="156">
        <f t="shared" si="0"/>
        <v>7918921</v>
      </c>
      <c r="I13" s="138">
        <v>1516274</v>
      </c>
      <c r="J13" s="159">
        <v>6402647</v>
      </c>
      <c r="K13" s="158">
        <f t="shared" si="1"/>
        <v>7918921</v>
      </c>
    </row>
    <row r="14" spans="1:11" x14ac:dyDescent="0.25">
      <c r="A14" s="160" t="s">
        <v>251</v>
      </c>
      <c r="B14" s="82" t="s">
        <v>252</v>
      </c>
      <c r="C14" s="61">
        <v>1516274</v>
      </c>
      <c r="D14" s="61">
        <v>6402647</v>
      </c>
      <c r="E14" s="61">
        <v>7918921</v>
      </c>
      <c r="F14" s="61">
        <f>SUM(F13)</f>
        <v>1516274</v>
      </c>
      <c r="G14" s="161">
        <f t="shared" ref="G14" si="2">SUM(G13)</f>
        <v>6402647</v>
      </c>
      <c r="H14" s="156">
        <f t="shared" si="0"/>
        <v>7918921</v>
      </c>
      <c r="I14" s="61">
        <f>SUM(I13)</f>
        <v>1516274</v>
      </c>
      <c r="J14" s="161">
        <f>SUM(J13+K25)</f>
        <v>6402647</v>
      </c>
      <c r="K14" s="158">
        <f t="shared" si="1"/>
        <v>7918921</v>
      </c>
    </row>
    <row r="15" spans="1:11" ht="15.75" x14ac:dyDescent="0.25">
      <c r="A15" s="63" t="s">
        <v>103</v>
      </c>
      <c r="B15" s="64" t="s">
        <v>104</v>
      </c>
      <c r="C15" s="145">
        <v>1516274</v>
      </c>
      <c r="D15" s="145">
        <v>6402647</v>
      </c>
      <c r="E15" s="61">
        <v>7918921</v>
      </c>
      <c r="F15" s="145">
        <f>SUM(F14)</f>
        <v>1516274</v>
      </c>
      <c r="G15" s="162">
        <f>SUM(G14)</f>
        <v>6402647</v>
      </c>
      <c r="H15" s="156">
        <f t="shared" si="0"/>
        <v>7918921</v>
      </c>
      <c r="I15" s="145">
        <f>SUM(I14)</f>
        <v>1516274</v>
      </c>
      <c r="J15" s="162">
        <f>SUM(J14)</f>
        <v>6402647</v>
      </c>
      <c r="K15" s="158">
        <f t="shared" si="1"/>
        <v>7918921</v>
      </c>
    </row>
    <row r="16" spans="1:11" ht="15.75" x14ac:dyDescent="0.25">
      <c r="A16" s="62" t="s">
        <v>25</v>
      </c>
      <c r="B16" s="149"/>
      <c r="C16" s="145">
        <v>1516274</v>
      </c>
      <c r="D16" s="145">
        <v>6402647</v>
      </c>
      <c r="E16" s="61">
        <v>7918921</v>
      </c>
      <c r="F16" s="145">
        <f>SUM(F11+F12+F15)</f>
        <v>1516274</v>
      </c>
      <c r="G16" s="162">
        <f>SUM(G11+G12+G15)</f>
        <v>6402647</v>
      </c>
      <c r="H16" s="156">
        <f t="shared" si="0"/>
        <v>7918921</v>
      </c>
      <c r="I16" s="145">
        <f>SUM(I11+I12+I15)</f>
        <v>1535553</v>
      </c>
      <c r="J16" s="162">
        <f>SUM(J11+J12+J15)</f>
        <v>6407280</v>
      </c>
      <c r="K16" s="158">
        <f t="shared" si="1"/>
        <v>7942833</v>
      </c>
    </row>
    <row r="18" spans="5:5" x14ac:dyDescent="0.25">
      <c r="E18" s="150"/>
    </row>
  </sheetData>
  <mergeCells count="8">
    <mergeCell ref="A1:K1"/>
    <mergeCell ref="A4:K4"/>
    <mergeCell ref="A5:K5"/>
    <mergeCell ref="A9:A10"/>
    <mergeCell ref="B9:B10"/>
    <mergeCell ref="C9:E9"/>
    <mergeCell ref="F9:H9"/>
    <mergeCell ref="I9:K9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19"/>
  <sheetViews>
    <sheetView workbookViewId="0">
      <selection activeCell="A2" sqref="A1:J2"/>
    </sheetView>
  </sheetViews>
  <sheetFormatPr defaultRowHeight="15" x14ac:dyDescent="0.25"/>
  <cols>
    <col min="1" max="1" width="61.140625" style="20" bestFit="1" customWidth="1"/>
    <col min="2" max="2" width="9.140625" style="20"/>
    <col min="3" max="3" width="14.7109375" style="20" bestFit="1" customWidth="1"/>
    <col min="4" max="4" width="8.140625" style="20" customWidth="1"/>
    <col min="5" max="6" width="14.7109375" style="20" bestFit="1" customWidth="1"/>
    <col min="7" max="7" width="9.28515625" style="20" customWidth="1"/>
    <col min="8" max="8" width="14.7109375" style="20" customWidth="1"/>
    <col min="9" max="9" width="15" style="1" bestFit="1" customWidth="1"/>
    <col min="10" max="10" width="13.140625" style="132" bestFit="1" customWidth="1"/>
    <col min="11" max="11" width="9.140625" style="112"/>
    <col min="12" max="16384" width="9.140625" style="20"/>
  </cols>
  <sheetData>
    <row r="1" spans="1:10" x14ac:dyDescent="0.25">
      <c r="A1" s="394" t="s">
        <v>663</v>
      </c>
      <c r="B1" s="394"/>
      <c r="C1" s="394"/>
      <c r="D1" s="394"/>
      <c r="E1" s="394"/>
      <c r="F1" s="374"/>
      <c r="G1" s="374"/>
      <c r="H1" s="374"/>
      <c r="I1" s="359"/>
      <c r="J1" s="359"/>
    </row>
    <row r="2" spans="1:10" ht="18.75" x14ac:dyDescent="0.3">
      <c r="A2" s="373" t="s">
        <v>667</v>
      </c>
      <c r="B2" s="374"/>
      <c r="C2" s="374"/>
      <c r="D2" s="374"/>
      <c r="E2" s="374"/>
      <c r="F2" s="374"/>
      <c r="G2" s="374"/>
      <c r="H2" s="374"/>
      <c r="I2" s="359"/>
      <c r="J2" s="359"/>
    </row>
    <row r="3" spans="1:10" ht="18.75" x14ac:dyDescent="0.3">
      <c r="A3" s="373" t="s">
        <v>253</v>
      </c>
      <c r="B3" s="360"/>
      <c r="C3" s="360"/>
      <c r="D3" s="360"/>
      <c r="E3" s="360"/>
      <c r="F3" s="360"/>
      <c r="G3" s="360"/>
      <c r="H3" s="360"/>
      <c r="I3" s="359"/>
      <c r="J3" s="359"/>
    </row>
    <row r="4" spans="1:10" x14ac:dyDescent="0.25">
      <c r="A4" s="26" t="s">
        <v>236</v>
      </c>
    </row>
    <row r="5" spans="1:10" x14ac:dyDescent="0.25">
      <c r="A5" s="381" t="s">
        <v>28</v>
      </c>
      <c r="B5" s="383" t="s">
        <v>107</v>
      </c>
      <c r="C5" s="400" t="s">
        <v>237</v>
      </c>
      <c r="D5" s="401"/>
      <c r="E5" s="402"/>
      <c r="F5" s="400" t="s">
        <v>254</v>
      </c>
      <c r="G5" s="401"/>
      <c r="H5" s="402"/>
      <c r="I5" s="390" t="s">
        <v>255</v>
      </c>
      <c r="J5" s="404" t="s">
        <v>110</v>
      </c>
    </row>
    <row r="6" spans="1:10" ht="38.25" x14ac:dyDescent="0.25">
      <c r="A6" s="382"/>
      <c r="B6" s="384"/>
      <c r="C6" s="163" t="s">
        <v>239</v>
      </c>
      <c r="D6" s="152" t="s">
        <v>240</v>
      </c>
      <c r="E6" s="153" t="s">
        <v>34</v>
      </c>
      <c r="F6" s="152" t="s">
        <v>239</v>
      </c>
      <c r="G6" s="152" t="s">
        <v>240</v>
      </c>
      <c r="H6" s="153" t="s">
        <v>34</v>
      </c>
      <c r="I6" s="403"/>
      <c r="J6" s="405"/>
    </row>
    <row r="7" spans="1:10" x14ac:dyDescent="0.25">
      <c r="A7" s="72" t="s">
        <v>116</v>
      </c>
      <c r="B7" s="73" t="s">
        <v>117</v>
      </c>
      <c r="C7" s="33">
        <v>24057960</v>
      </c>
      <c r="D7" s="33"/>
      <c r="E7" s="33">
        <v>24057960</v>
      </c>
      <c r="F7" s="33">
        <v>24141566</v>
      </c>
      <c r="G7" s="33"/>
      <c r="H7" s="33">
        <v>24141566</v>
      </c>
      <c r="I7" s="164">
        <v>20880735</v>
      </c>
      <c r="J7" s="165">
        <f>SUM(I7/H7)*100</f>
        <v>86.492877056939889</v>
      </c>
    </row>
    <row r="8" spans="1:10" x14ac:dyDescent="0.25">
      <c r="A8" s="31" t="s">
        <v>256</v>
      </c>
      <c r="B8" s="77" t="s">
        <v>121</v>
      </c>
      <c r="C8" s="33">
        <v>250000</v>
      </c>
      <c r="D8" s="33"/>
      <c r="E8" s="33">
        <v>250000</v>
      </c>
      <c r="F8" s="33"/>
      <c r="G8" s="33"/>
      <c r="H8" s="33"/>
      <c r="I8" s="164"/>
      <c r="J8" s="165">
        <v>0</v>
      </c>
    </row>
    <row r="9" spans="1:10" x14ac:dyDescent="0.25">
      <c r="A9" s="31" t="s">
        <v>122</v>
      </c>
      <c r="B9" s="77" t="s">
        <v>123</v>
      </c>
      <c r="C9" s="33">
        <v>967953</v>
      </c>
      <c r="D9" s="33"/>
      <c r="E9" s="33">
        <v>967953</v>
      </c>
      <c r="F9" s="33">
        <v>967953</v>
      </c>
      <c r="G9" s="33"/>
      <c r="H9" s="33">
        <v>967953</v>
      </c>
      <c r="I9" s="164">
        <v>854571</v>
      </c>
      <c r="J9" s="165">
        <f t="shared" ref="J9:J70" si="0">SUM(I9/H9)*100</f>
        <v>88.286414732946753</v>
      </c>
    </row>
    <row r="10" spans="1:10" x14ac:dyDescent="0.25">
      <c r="A10" s="38" t="s">
        <v>124</v>
      </c>
      <c r="B10" s="77" t="s">
        <v>125</v>
      </c>
      <c r="C10" s="33">
        <v>61320</v>
      </c>
      <c r="D10" s="33"/>
      <c r="E10" s="33">
        <v>61320</v>
      </c>
      <c r="F10" s="33">
        <v>71760</v>
      </c>
      <c r="G10" s="33"/>
      <c r="H10" s="33">
        <v>71760</v>
      </c>
      <c r="I10" s="164">
        <v>34560</v>
      </c>
      <c r="J10" s="165">
        <f t="shared" si="0"/>
        <v>48.16053511705686</v>
      </c>
    </row>
    <row r="11" spans="1:10" x14ac:dyDescent="0.25">
      <c r="A11" s="38" t="s">
        <v>128</v>
      </c>
      <c r="B11" s="77" t="s">
        <v>129</v>
      </c>
      <c r="C11" s="33">
        <v>1222892</v>
      </c>
      <c r="D11" s="33"/>
      <c r="E11" s="33">
        <v>1222892</v>
      </c>
      <c r="F11" s="33">
        <v>1222892</v>
      </c>
      <c r="G11" s="33"/>
      <c r="H11" s="33">
        <v>1222892</v>
      </c>
      <c r="I11" s="164">
        <v>1005046</v>
      </c>
      <c r="J11" s="165">
        <f t="shared" si="0"/>
        <v>82.185998436493165</v>
      </c>
    </row>
    <row r="12" spans="1:10" x14ac:dyDescent="0.25">
      <c r="A12" s="78" t="s">
        <v>130</v>
      </c>
      <c r="B12" s="79" t="s">
        <v>131</v>
      </c>
      <c r="C12" s="34">
        <v>26560125</v>
      </c>
      <c r="D12" s="33"/>
      <c r="E12" s="34">
        <v>26560125</v>
      </c>
      <c r="F12" s="34">
        <f>SUM(F7:F11)</f>
        <v>26404171</v>
      </c>
      <c r="G12" s="33"/>
      <c r="H12" s="34">
        <f>SUM(H7:H11)</f>
        <v>26404171</v>
      </c>
      <c r="I12" s="166">
        <f>SUM(I7:I11)</f>
        <v>22774912</v>
      </c>
      <c r="J12" s="167">
        <f t="shared" si="0"/>
        <v>86.254978427461324</v>
      </c>
    </row>
    <row r="13" spans="1:10" x14ac:dyDescent="0.25">
      <c r="A13" s="38" t="s">
        <v>132</v>
      </c>
      <c r="B13" s="77" t="s">
        <v>133</v>
      </c>
      <c r="C13" s="33">
        <v>4098589</v>
      </c>
      <c r="D13" s="33"/>
      <c r="E13" s="33">
        <v>4098589</v>
      </c>
      <c r="F13" s="33">
        <v>5298588</v>
      </c>
      <c r="G13" s="33"/>
      <c r="H13" s="33">
        <v>5298588</v>
      </c>
      <c r="I13" s="164">
        <v>5298588</v>
      </c>
      <c r="J13" s="165">
        <f t="shared" si="0"/>
        <v>100</v>
      </c>
    </row>
    <row r="14" spans="1:10" ht="25.5" x14ac:dyDescent="0.25">
      <c r="A14" s="38" t="s">
        <v>134</v>
      </c>
      <c r="B14" s="77" t="s">
        <v>135</v>
      </c>
      <c r="C14" s="33">
        <v>3537692</v>
      </c>
      <c r="D14" s="33"/>
      <c r="E14" s="33">
        <v>3537692</v>
      </c>
      <c r="F14" s="33">
        <v>3837692</v>
      </c>
      <c r="G14" s="33"/>
      <c r="H14" s="33">
        <v>3837692</v>
      </c>
      <c r="I14" s="164">
        <v>2980962</v>
      </c>
      <c r="J14" s="165">
        <f t="shared" si="0"/>
        <v>77.675905205524572</v>
      </c>
    </row>
    <row r="15" spans="1:10" x14ac:dyDescent="0.25">
      <c r="A15" s="32" t="s">
        <v>136</v>
      </c>
      <c r="B15" s="77" t="s">
        <v>137</v>
      </c>
      <c r="C15" s="33">
        <v>1528000</v>
      </c>
      <c r="D15" s="33"/>
      <c r="E15" s="33">
        <v>1528000</v>
      </c>
      <c r="F15" s="33">
        <v>1519550</v>
      </c>
      <c r="G15" s="33"/>
      <c r="H15" s="33">
        <v>1519550</v>
      </c>
      <c r="I15" s="164">
        <v>130594</v>
      </c>
      <c r="J15" s="165">
        <f t="shared" si="0"/>
        <v>8.5942548780889076</v>
      </c>
    </row>
    <row r="16" spans="1:10" x14ac:dyDescent="0.25">
      <c r="A16" s="82" t="s">
        <v>138</v>
      </c>
      <c r="B16" s="79" t="s">
        <v>139</v>
      </c>
      <c r="C16" s="34">
        <v>9164281</v>
      </c>
      <c r="D16" s="33"/>
      <c r="E16" s="34">
        <v>9164281</v>
      </c>
      <c r="F16" s="34">
        <f>SUM(F13:F15)</f>
        <v>10655830</v>
      </c>
      <c r="G16" s="33"/>
      <c r="H16" s="34">
        <f>SUM(H13:H15)</f>
        <v>10655830</v>
      </c>
      <c r="I16" s="166">
        <f>SUM(I13:I15)</f>
        <v>8410144</v>
      </c>
      <c r="J16" s="167">
        <f t="shared" si="0"/>
        <v>78.925283154855137</v>
      </c>
    </row>
    <row r="17" spans="1:10" x14ac:dyDescent="0.25">
      <c r="A17" s="83" t="s">
        <v>140</v>
      </c>
      <c r="B17" s="84" t="s">
        <v>141</v>
      </c>
      <c r="C17" s="34">
        <v>35724406</v>
      </c>
      <c r="D17" s="34"/>
      <c r="E17" s="34">
        <v>35724406</v>
      </c>
      <c r="F17" s="34">
        <f>SUM(F12+F16)</f>
        <v>37060001</v>
      </c>
      <c r="G17" s="34"/>
      <c r="H17" s="34">
        <f>SUM(H12+H16)</f>
        <v>37060001</v>
      </c>
      <c r="I17" s="166">
        <f>SUM(I16,I12)</f>
        <v>31185056</v>
      </c>
      <c r="J17" s="167">
        <f t="shared" si="0"/>
        <v>84.147477491973092</v>
      </c>
    </row>
    <row r="18" spans="1:10" x14ac:dyDescent="0.25">
      <c r="A18" s="43" t="s">
        <v>142</v>
      </c>
      <c r="B18" s="84" t="s">
        <v>143</v>
      </c>
      <c r="C18" s="34">
        <v>5889137</v>
      </c>
      <c r="D18" s="34"/>
      <c r="E18" s="34">
        <v>5889137</v>
      </c>
      <c r="F18" s="34">
        <v>6094704</v>
      </c>
      <c r="G18" s="34"/>
      <c r="H18" s="34">
        <v>6094704</v>
      </c>
      <c r="I18" s="166">
        <v>4665590</v>
      </c>
      <c r="J18" s="167">
        <f t="shared" si="0"/>
        <v>76.551543766522542</v>
      </c>
    </row>
    <row r="19" spans="1:10" x14ac:dyDescent="0.25">
      <c r="A19" s="38" t="s">
        <v>144</v>
      </c>
      <c r="B19" s="77" t="s">
        <v>145</v>
      </c>
      <c r="C19" s="33">
        <v>631846</v>
      </c>
      <c r="D19" s="33"/>
      <c r="E19" s="33">
        <v>631846</v>
      </c>
      <c r="F19" s="33">
        <v>631846</v>
      </c>
      <c r="G19" s="33"/>
      <c r="H19" s="33">
        <v>631846</v>
      </c>
      <c r="I19" s="164">
        <v>495659</v>
      </c>
      <c r="J19" s="165">
        <f t="shared" si="0"/>
        <v>78.446172010268327</v>
      </c>
    </row>
    <row r="20" spans="1:10" x14ac:dyDescent="0.25">
      <c r="A20" s="38" t="s">
        <v>146</v>
      </c>
      <c r="B20" s="77" t="s">
        <v>147</v>
      </c>
      <c r="C20" s="33">
        <v>9159450</v>
      </c>
      <c r="D20" s="33"/>
      <c r="E20" s="33">
        <v>9159450</v>
      </c>
      <c r="F20" s="33">
        <v>9159450</v>
      </c>
      <c r="G20" s="33"/>
      <c r="H20" s="33">
        <v>9159450</v>
      </c>
      <c r="I20" s="164">
        <v>4347870</v>
      </c>
      <c r="J20" s="165">
        <f t="shared" si="0"/>
        <v>47.468679887984536</v>
      </c>
    </row>
    <row r="21" spans="1:10" x14ac:dyDescent="0.25">
      <c r="A21" s="82" t="s">
        <v>148</v>
      </c>
      <c r="B21" s="79" t="s">
        <v>149</v>
      </c>
      <c r="C21" s="34">
        <v>9791296</v>
      </c>
      <c r="D21" s="33"/>
      <c r="E21" s="34">
        <v>9791296</v>
      </c>
      <c r="F21" s="34">
        <f>SUM(F19:F20)</f>
        <v>9791296</v>
      </c>
      <c r="G21" s="33"/>
      <c r="H21" s="34">
        <f>SUM(H19:H20)</f>
        <v>9791296</v>
      </c>
      <c r="I21" s="166">
        <f>SUM(I19:I20)</f>
        <v>4843529</v>
      </c>
      <c r="J21" s="167">
        <f t="shared" si="0"/>
        <v>49.467700700703972</v>
      </c>
    </row>
    <row r="22" spans="1:10" x14ac:dyDescent="0.25">
      <c r="A22" s="38" t="s">
        <v>150</v>
      </c>
      <c r="B22" s="77" t="s">
        <v>151</v>
      </c>
      <c r="C22" s="33">
        <v>593800</v>
      </c>
      <c r="D22" s="33"/>
      <c r="E22" s="33">
        <v>593800</v>
      </c>
      <c r="F22" s="33">
        <v>593800</v>
      </c>
      <c r="G22" s="33"/>
      <c r="H22" s="33">
        <v>593800</v>
      </c>
      <c r="I22" s="164">
        <v>437849</v>
      </c>
      <c r="J22" s="165">
        <f t="shared" si="0"/>
        <v>73.736780060626472</v>
      </c>
    </row>
    <row r="23" spans="1:10" x14ac:dyDescent="0.25">
      <c r="A23" s="38" t="s">
        <v>152</v>
      </c>
      <c r="B23" s="77" t="s">
        <v>153</v>
      </c>
      <c r="C23" s="33">
        <v>1152980</v>
      </c>
      <c r="D23" s="33"/>
      <c r="E23" s="33">
        <v>1152980</v>
      </c>
      <c r="F23" s="33">
        <v>1152980</v>
      </c>
      <c r="G23" s="33"/>
      <c r="H23" s="33">
        <v>1152980</v>
      </c>
      <c r="I23" s="164">
        <v>1023193</v>
      </c>
      <c r="J23" s="165">
        <f t="shared" si="0"/>
        <v>88.743343336397857</v>
      </c>
    </row>
    <row r="24" spans="1:10" x14ac:dyDescent="0.25">
      <c r="A24" s="82" t="s">
        <v>154</v>
      </c>
      <c r="B24" s="79" t="s">
        <v>155</v>
      </c>
      <c r="C24" s="34">
        <v>1746780</v>
      </c>
      <c r="D24" s="33"/>
      <c r="E24" s="34">
        <v>1746780</v>
      </c>
      <c r="F24" s="34">
        <v>1746780</v>
      </c>
      <c r="G24" s="33"/>
      <c r="H24" s="34">
        <v>1746780</v>
      </c>
      <c r="I24" s="166">
        <f>SUM(I22:I23)</f>
        <v>1461042</v>
      </c>
      <c r="J24" s="167">
        <f t="shared" si="0"/>
        <v>83.642015594407994</v>
      </c>
    </row>
    <row r="25" spans="1:10" x14ac:dyDescent="0.25">
      <c r="A25" s="38" t="s">
        <v>156</v>
      </c>
      <c r="B25" s="77" t="s">
        <v>157</v>
      </c>
      <c r="C25" s="33">
        <v>8474396</v>
      </c>
      <c r="D25" s="33"/>
      <c r="E25" s="33">
        <v>8474396</v>
      </c>
      <c r="F25" s="33">
        <v>13474396</v>
      </c>
      <c r="G25" s="33"/>
      <c r="H25" s="33">
        <v>13474396</v>
      </c>
      <c r="I25" s="164">
        <v>8443395</v>
      </c>
      <c r="J25" s="165">
        <f t="shared" si="0"/>
        <v>62.662511922612339</v>
      </c>
    </row>
    <row r="26" spans="1:10" x14ac:dyDescent="0.25">
      <c r="A26" s="38" t="s">
        <v>158</v>
      </c>
      <c r="B26" s="77" t="s">
        <v>159</v>
      </c>
      <c r="C26" s="33">
        <v>31143650</v>
      </c>
      <c r="D26" s="33"/>
      <c r="E26" s="33">
        <v>31143650</v>
      </c>
      <c r="F26" s="33">
        <v>31143650</v>
      </c>
      <c r="G26" s="33"/>
      <c r="H26" s="33">
        <v>31143650</v>
      </c>
      <c r="I26" s="164">
        <v>30585394</v>
      </c>
      <c r="J26" s="165">
        <f t="shared" si="0"/>
        <v>98.207480497629533</v>
      </c>
    </row>
    <row r="27" spans="1:10" x14ac:dyDescent="0.25">
      <c r="A27" s="38" t="s">
        <v>160</v>
      </c>
      <c r="B27" s="77" t="s">
        <v>161</v>
      </c>
      <c r="C27" s="33">
        <v>423000</v>
      </c>
      <c r="D27" s="33"/>
      <c r="E27" s="33">
        <v>423000</v>
      </c>
      <c r="F27" s="33">
        <v>423000</v>
      </c>
      <c r="G27" s="33"/>
      <c r="H27" s="33">
        <v>423000</v>
      </c>
      <c r="I27" s="164">
        <v>385564</v>
      </c>
      <c r="J27" s="165">
        <f t="shared" si="0"/>
        <v>91.149881796690295</v>
      </c>
    </row>
    <row r="28" spans="1:10" x14ac:dyDescent="0.25">
      <c r="A28" s="38" t="s">
        <v>162</v>
      </c>
      <c r="B28" s="77" t="s">
        <v>163</v>
      </c>
      <c r="C28" s="33">
        <v>9276051</v>
      </c>
      <c r="D28" s="33"/>
      <c r="E28" s="33">
        <v>9276051</v>
      </c>
      <c r="F28" s="33">
        <v>12563051</v>
      </c>
      <c r="G28" s="33"/>
      <c r="H28" s="33">
        <v>12563051</v>
      </c>
      <c r="I28" s="164">
        <v>9952024</v>
      </c>
      <c r="J28" s="165">
        <f t="shared" si="0"/>
        <v>79.216617046289144</v>
      </c>
    </row>
    <row r="29" spans="1:10" x14ac:dyDescent="0.25">
      <c r="A29" s="86" t="s">
        <v>164</v>
      </c>
      <c r="B29" s="77" t="s">
        <v>165</v>
      </c>
      <c r="C29" s="33">
        <v>2604784</v>
      </c>
      <c r="D29" s="33"/>
      <c r="E29" s="33">
        <v>2604784</v>
      </c>
      <c r="F29" s="33">
        <v>2604784</v>
      </c>
      <c r="G29" s="33"/>
      <c r="H29" s="33">
        <v>2604784</v>
      </c>
      <c r="I29" s="164">
        <v>559166</v>
      </c>
      <c r="J29" s="165">
        <f t="shared" si="0"/>
        <v>21.466885545980013</v>
      </c>
    </row>
    <row r="30" spans="1:10" x14ac:dyDescent="0.25">
      <c r="A30" s="32" t="s">
        <v>166</v>
      </c>
      <c r="B30" s="77" t="s">
        <v>167</v>
      </c>
      <c r="C30" s="33">
        <v>1526124</v>
      </c>
      <c r="D30" s="33"/>
      <c r="E30" s="33">
        <v>1526124</v>
      </c>
      <c r="F30" s="33">
        <v>1526124</v>
      </c>
      <c r="G30" s="33"/>
      <c r="H30" s="33">
        <v>1526124</v>
      </c>
      <c r="I30" s="164">
        <v>908912</v>
      </c>
      <c r="J30" s="165">
        <f t="shared" si="0"/>
        <v>59.556890527899441</v>
      </c>
    </row>
    <row r="31" spans="1:10" x14ac:dyDescent="0.25">
      <c r="A31" s="38" t="s">
        <v>168</v>
      </c>
      <c r="B31" s="77" t="s">
        <v>169</v>
      </c>
      <c r="C31" s="33">
        <v>20242814</v>
      </c>
      <c r="D31" s="33"/>
      <c r="E31" s="33">
        <v>20242814</v>
      </c>
      <c r="F31" s="33">
        <v>21737631</v>
      </c>
      <c r="G31" s="33"/>
      <c r="H31" s="33">
        <v>21737631</v>
      </c>
      <c r="I31" s="164">
        <v>9940150</v>
      </c>
      <c r="J31" s="165">
        <f t="shared" si="0"/>
        <v>45.727844032314287</v>
      </c>
    </row>
    <row r="32" spans="1:10" x14ac:dyDescent="0.25">
      <c r="A32" s="82" t="s">
        <v>170</v>
      </c>
      <c r="B32" s="79" t="s">
        <v>171</v>
      </c>
      <c r="C32" s="34">
        <v>73690819</v>
      </c>
      <c r="D32" s="33"/>
      <c r="E32" s="34">
        <v>73690819</v>
      </c>
      <c r="F32" s="34">
        <f>SUM(F25:F31)</f>
        <v>83472636</v>
      </c>
      <c r="G32" s="33"/>
      <c r="H32" s="34">
        <f>SUM(H25:H31)</f>
        <v>83472636</v>
      </c>
      <c r="I32" s="166">
        <f>SUM(I25:I31)</f>
        <v>60774605</v>
      </c>
      <c r="J32" s="167">
        <f t="shared" si="0"/>
        <v>72.807818121378119</v>
      </c>
    </row>
    <row r="33" spans="1:10" x14ac:dyDescent="0.25">
      <c r="A33" s="38" t="s">
        <v>172</v>
      </c>
      <c r="B33" s="77" t="s">
        <v>173</v>
      </c>
      <c r="C33" s="33">
        <v>95000</v>
      </c>
      <c r="D33" s="33"/>
      <c r="E33" s="33">
        <v>95000</v>
      </c>
      <c r="F33" s="33">
        <v>95000</v>
      </c>
      <c r="G33" s="33"/>
      <c r="H33" s="33">
        <v>95000</v>
      </c>
      <c r="I33" s="164">
        <v>39685</v>
      </c>
      <c r="J33" s="165">
        <f t="shared" si="0"/>
        <v>41.773684210526319</v>
      </c>
    </row>
    <row r="34" spans="1:10" x14ac:dyDescent="0.25">
      <c r="A34" s="82" t="s">
        <v>174</v>
      </c>
      <c r="B34" s="79" t="s">
        <v>175</v>
      </c>
      <c r="C34" s="34">
        <v>95000</v>
      </c>
      <c r="D34" s="33"/>
      <c r="E34" s="34">
        <v>95000</v>
      </c>
      <c r="F34" s="34">
        <v>95000</v>
      </c>
      <c r="G34" s="33"/>
      <c r="H34" s="34">
        <v>95000</v>
      </c>
      <c r="I34" s="166">
        <f>SUM(I33)</f>
        <v>39685</v>
      </c>
      <c r="J34" s="167">
        <f t="shared" si="0"/>
        <v>41.773684210526319</v>
      </c>
    </row>
    <row r="35" spans="1:10" x14ac:dyDescent="0.25">
      <c r="A35" s="38" t="s">
        <v>176</v>
      </c>
      <c r="B35" s="77" t="s">
        <v>177</v>
      </c>
      <c r="C35" s="33">
        <v>23920179</v>
      </c>
      <c r="D35" s="33"/>
      <c r="E35" s="33">
        <v>23920179</v>
      </c>
      <c r="F35" s="33">
        <v>23953003</v>
      </c>
      <c r="G35" s="33"/>
      <c r="H35" s="33">
        <v>23953003</v>
      </c>
      <c r="I35" s="164">
        <v>16215814</v>
      </c>
      <c r="J35" s="165">
        <f t="shared" si="0"/>
        <v>67.698459353927348</v>
      </c>
    </row>
    <row r="36" spans="1:10" x14ac:dyDescent="0.25">
      <c r="A36" s="38" t="s">
        <v>178</v>
      </c>
      <c r="B36" s="77" t="s">
        <v>179</v>
      </c>
      <c r="C36" s="33">
        <v>2500000</v>
      </c>
      <c r="D36" s="33"/>
      <c r="E36" s="33">
        <v>2500000</v>
      </c>
      <c r="F36" s="33">
        <v>4375000</v>
      </c>
      <c r="G36" s="33"/>
      <c r="H36" s="33">
        <v>4375000</v>
      </c>
      <c r="I36" s="164">
        <v>4375000</v>
      </c>
      <c r="J36" s="165">
        <f t="shared" si="0"/>
        <v>100</v>
      </c>
    </row>
    <row r="37" spans="1:10" x14ac:dyDescent="0.25">
      <c r="A37" s="38" t="s">
        <v>257</v>
      </c>
      <c r="B37" s="77" t="s">
        <v>181</v>
      </c>
      <c r="C37" s="33"/>
      <c r="D37" s="33"/>
      <c r="E37" s="33"/>
      <c r="F37" s="33">
        <v>3231</v>
      </c>
      <c r="G37" s="33"/>
      <c r="H37" s="33">
        <v>3231</v>
      </c>
      <c r="I37" s="164">
        <v>3231</v>
      </c>
      <c r="J37" s="165">
        <f t="shared" si="0"/>
        <v>100</v>
      </c>
    </row>
    <row r="38" spans="1:10" x14ac:dyDescent="0.25">
      <c r="A38" s="38" t="s">
        <v>182</v>
      </c>
      <c r="B38" s="77" t="s">
        <v>183</v>
      </c>
      <c r="C38" s="33"/>
      <c r="D38" s="33"/>
      <c r="E38" s="33"/>
      <c r="F38" s="33">
        <v>5</v>
      </c>
      <c r="G38" s="33"/>
      <c r="H38" s="33">
        <v>5</v>
      </c>
      <c r="I38" s="164">
        <v>0</v>
      </c>
      <c r="J38" s="165">
        <f t="shared" si="0"/>
        <v>0</v>
      </c>
    </row>
    <row r="39" spans="1:10" x14ac:dyDescent="0.25">
      <c r="A39" s="38" t="s">
        <v>184</v>
      </c>
      <c r="B39" s="77" t="s">
        <v>185</v>
      </c>
      <c r="C39" s="33">
        <v>500000</v>
      </c>
      <c r="D39" s="33"/>
      <c r="E39" s="33">
        <v>500000</v>
      </c>
      <c r="F39" s="33">
        <v>500000</v>
      </c>
      <c r="G39" s="33"/>
      <c r="H39" s="33">
        <v>500000</v>
      </c>
      <c r="I39" s="164">
        <v>21841</v>
      </c>
      <c r="J39" s="165">
        <f t="shared" si="0"/>
        <v>4.3681999999999999</v>
      </c>
    </row>
    <row r="40" spans="1:10" x14ac:dyDescent="0.25">
      <c r="A40" s="82" t="s">
        <v>186</v>
      </c>
      <c r="B40" s="79" t="s">
        <v>187</v>
      </c>
      <c r="C40" s="34">
        <v>26920179</v>
      </c>
      <c r="D40" s="33"/>
      <c r="E40" s="34">
        <v>26920179</v>
      </c>
      <c r="F40" s="34">
        <f>SUM(F35:F39)</f>
        <v>28831239</v>
      </c>
      <c r="G40" s="33"/>
      <c r="H40" s="34">
        <f>SUM(H35:H39)</f>
        <v>28831239</v>
      </c>
      <c r="I40" s="166">
        <f>SUM(I35:I39)</f>
        <v>20615886</v>
      </c>
      <c r="J40" s="167">
        <f t="shared" si="0"/>
        <v>71.505376511914733</v>
      </c>
    </row>
    <row r="41" spans="1:10" x14ac:dyDescent="0.25">
      <c r="A41" s="43" t="s">
        <v>188</v>
      </c>
      <c r="B41" s="84" t="s">
        <v>189</v>
      </c>
      <c r="C41" s="34">
        <v>112244074</v>
      </c>
      <c r="D41" s="34"/>
      <c r="E41" s="34">
        <v>112244074</v>
      </c>
      <c r="F41" s="34">
        <f>SUM(F21+F24+F32+F34+F40)</f>
        <v>123936951</v>
      </c>
      <c r="G41" s="34"/>
      <c r="H41" s="34">
        <f>SUM(H21+H24+H32+H34+H40)</f>
        <v>123936951</v>
      </c>
      <c r="I41" s="166">
        <f>SUM(I21+I24+I32+I34+I40)</f>
        <v>87734747</v>
      </c>
      <c r="J41" s="167">
        <f t="shared" si="0"/>
        <v>70.789821995863051</v>
      </c>
    </row>
    <row r="42" spans="1:10" x14ac:dyDescent="0.25">
      <c r="A42" s="49" t="s">
        <v>190</v>
      </c>
      <c r="B42" s="77" t="s">
        <v>191</v>
      </c>
      <c r="C42" s="33">
        <v>3450000</v>
      </c>
      <c r="D42" s="33"/>
      <c r="E42" s="33">
        <v>3450000</v>
      </c>
      <c r="F42" s="33">
        <v>4100525</v>
      </c>
      <c r="G42" s="33"/>
      <c r="H42" s="33">
        <v>4100525</v>
      </c>
      <c r="I42" s="164">
        <v>4100525</v>
      </c>
      <c r="J42" s="165">
        <f t="shared" si="0"/>
        <v>100</v>
      </c>
    </row>
    <row r="43" spans="1:10" x14ac:dyDescent="0.25">
      <c r="A43" s="50" t="s">
        <v>192</v>
      </c>
      <c r="B43" s="84" t="s">
        <v>193</v>
      </c>
      <c r="C43" s="34">
        <v>3450000</v>
      </c>
      <c r="D43" s="34"/>
      <c r="E43" s="34">
        <v>3450000</v>
      </c>
      <c r="F43" s="34">
        <f>SUM(F42)</f>
        <v>4100525</v>
      </c>
      <c r="G43" s="34"/>
      <c r="H43" s="34">
        <f>SUM(H42)</f>
        <v>4100525</v>
      </c>
      <c r="I43" s="166">
        <f>SUM(I42)</f>
        <v>4100525</v>
      </c>
      <c r="J43" s="167">
        <f t="shared" si="0"/>
        <v>100</v>
      </c>
    </row>
    <row r="44" spans="1:10" x14ac:dyDescent="0.25">
      <c r="A44" s="87" t="s">
        <v>194</v>
      </c>
      <c r="B44" s="77" t="s">
        <v>195</v>
      </c>
      <c r="C44" s="33">
        <v>90057360</v>
      </c>
      <c r="D44" s="33"/>
      <c r="E44" s="33">
        <v>90057360</v>
      </c>
      <c r="F44" s="33">
        <v>90057360</v>
      </c>
      <c r="G44" s="33"/>
      <c r="H44" s="33">
        <v>90057360</v>
      </c>
      <c r="I44" s="164">
        <v>89982360</v>
      </c>
      <c r="J44" s="165">
        <f t="shared" si="0"/>
        <v>99.916719743949855</v>
      </c>
    </row>
    <row r="45" spans="1:10" x14ac:dyDescent="0.25">
      <c r="A45" s="87" t="s">
        <v>196</v>
      </c>
      <c r="B45" s="77" t="s">
        <v>197</v>
      </c>
      <c r="C45" s="33">
        <v>31837590</v>
      </c>
      <c r="D45" s="33"/>
      <c r="E45" s="33">
        <v>31837590</v>
      </c>
      <c r="F45" s="33">
        <v>42716969</v>
      </c>
      <c r="G45" s="33"/>
      <c r="H45" s="33">
        <v>42716969</v>
      </c>
      <c r="I45" s="164">
        <v>41000885</v>
      </c>
      <c r="J45" s="165">
        <f t="shared" si="0"/>
        <v>95.982664406737285</v>
      </c>
    </row>
    <row r="46" spans="1:10" x14ac:dyDescent="0.25">
      <c r="A46" s="87" t="s">
        <v>198</v>
      </c>
      <c r="B46" s="77" t="s">
        <v>199</v>
      </c>
      <c r="C46" s="33">
        <v>27876632</v>
      </c>
      <c r="D46" s="168"/>
      <c r="E46" s="33">
        <v>27876632</v>
      </c>
      <c r="F46" s="33">
        <v>28803132</v>
      </c>
      <c r="G46" s="168"/>
      <c r="H46" s="33">
        <v>28803132</v>
      </c>
      <c r="I46" s="164">
        <v>28803132</v>
      </c>
      <c r="J46" s="165">
        <f t="shared" si="0"/>
        <v>100</v>
      </c>
    </row>
    <row r="47" spans="1:10" x14ac:dyDescent="0.25">
      <c r="A47" s="88" t="s">
        <v>200</v>
      </c>
      <c r="B47" s="77" t="s">
        <v>258</v>
      </c>
      <c r="C47" s="33">
        <v>18078627</v>
      </c>
      <c r="D47" s="33"/>
      <c r="E47" s="33">
        <v>18078627</v>
      </c>
      <c r="F47" s="33">
        <v>164439289</v>
      </c>
      <c r="G47" s="33"/>
      <c r="H47" s="33">
        <v>164439289</v>
      </c>
      <c r="I47" s="164">
        <v>0</v>
      </c>
      <c r="J47" s="165">
        <f t="shared" si="0"/>
        <v>0</v>
      </c>
    </row>
    <row r="48" spans="1:10" x14ac:dyDescent="0.25">
      <c r="A48" s="50" t="s">
        <v>202</v>
      </c>
      <c r="B48" s="84" t="s">
        <v>203</v>
      </c>
      <c r="C48" s="34">
        <v>167850209</v>
      </c>
      <c r="D48" s="34"/>
      <c r="E48" s="34">
        <v>167850209</v>
      </c>
      <c r="F48" s="34">
        <f>SUM(F44:F47)</f>
        <v>326016750</v>
      </c>
      <c r="G48" s="34"/>
      <c r="H48" s="34">
        <f>SUM(H44:H47)</f>
        <v>326016750</v>
      </c>
      <c r="I48" s="169">
        <f>SUM(I44:I47)</f>
        <v>159786377</v>
      </c>
      <c r="J48" s="170">
        <f t="shared" si="0"/>
        <v>49.011707834029998</v>
      </c>
    </row>
    <row r="49" spans="1:16" ht="15.75" x14ac:dyDescent="0.25">
      <c r="A49" s="89" t="s">
        <v>89</v>
      </c>
      <c r="B49" s="90"/>
      <c r="C49" s="171">
        <v>325157826</v>
      </c>
      <c r="D49" s="172"/>
      <c r="E49" s="171">
        <v>325157826</v>
      </c>
      <c r="F49" s="171">
        <f>SUM(F17+F18+F41+F43+F48)</f>
        <v>497208931</v>
      </c>
      <c r="G49" s="172"/>
      <c r="H49" s="171">
        <f>SUM(H17+H18+H41+H43+H48)</f>
        <v>497208931</v>
      </c>
      <c r="I49" s="169">
        <f>SUM(I17+I18+I41+I43+I48)</f>
        <v>287472295</v>
      </c>
      <c r="J49" s="170">
        <f t="shared" si="0"/>
        <v>57.817202603707848</v>
      </c>
    </row>
    <row r="50" spans="1:16" x14ac:dyDescent="0.25">
      <c r="A50" s="95" t="s">
        <v>204</v>
      </c>
      <c r="B50" s="77" t="s">
        <v>205</v>
      </c>
      <c r="C50" s="33">
        <v>271476903</v>
      </c>
      <c r="D50" s="33"/>
      <c r="E50" s="33">
        <v>271476903</v>
      </c>
      <c r="F50" s="33">
        <v>217452413</v>
      </c>
      <c r="G50" s="33"/>
      <c r="H50" s="33">
        <v>217452413</v>
      </c>
      <c r="I50" s="164">
        <v>89946412</v>
      </c>
      <c r="J50" s="165">
        <f t="shared" si="0"/>
        <v>41.363722185966267</v>
      </c>
    </row>
    <row r="51" spans="1:16" x14ac:dyDescent="0.25">
      <c r="A51" s="95" t="s">
        <v>259</v>
      </c>
      <c r="B51" s="77" t="s">
        <v>207</v>
      </c>
      <c r="C51" s="33"/>
      <c r="D51" s="33"/>
      <c r="E51" s="33"/>
      <c r="F51" s="33">
        <v>1500000</v>
      </c>
      <c r="G51" s="33"/>
      <c r="H51" s="33">
        <v>1500000</v>
      </c>
      <c r="I51" s="164">
        <v>237600</v>
      </c>
      <c r="J51" s="165">
        <f t="shared" si="0"/>
        <v>15.840000000000002</v>
      </c>
    </row>
    <row r="52" spans="1:16" x14ac:dyDescent="0.25">
      <c r="A52" s="95" t="s">
        <v>208</v>
      </c>
      <c r="B52" s="77" t="s">
        <v>209</v>
      </c>
      <c r="C52" s="33">
        <v>14814665</v>
      </c>
      <c r="D52" s="33"/>
      <c r="E52" s="33">
        <v>14814665</v>
      </c>
      <c r="F52" s="33">
        <v>16389467</v>
      </c>
      <c r="G52" s="33"/>
      <c r="H52" s="33">
        <v>16389467</v>
      </c>
      <c r="I52" s="164">
        <v>11151932</v>
      </c>
      <c r="J52" s="165">
        <f t="shared" si="0"/>
        <v>68.043286581558746</v>
      </c>
    </row>
    <row r="53" spans="1:16" x14ac:dyDescent="0.25">
      <c r="A53" s="32" t="s">
        <v>210</v>
      </c>
      <c r="B53" s="77" t="s">
        <v>211</v>
      </c>
      <c r="C53" s="33">
        <v>76884181</v>
      </c>
      <c r="D53" s="33"/>
      <c r="E53" s="33">
        <v>76884181</v>
      </c>
      <c r="F53" s="33">
        <v>66309378</v>
      </c>
      <c r="G53" s="33"/>
      <c r="H53" s="33">
        <v>66309378</v>
      </c>
      <c r="I53" s="164">
        <v>27303952</v>
      </c>
      <c r="J53" s="165">
        <f t="shared" si="0"/>
        <v>41.176607025329062</v>
      </c>
      <c r="O53" s="20" t="s">
        <v>11</v>
      </c>
    </row>
    <row r="54" spans="1:16" x14ac:dyDescent="0.25">
      <c r="A54" s="44" t="s">
        <v>212</v>
      </c>
      <c r="B54" s="84" t="s">
        <v>213</v>
      </c>
      <c r="C54" s="34">
        <v>363175749</v>
      </c>
      <c r="D54" s="34"/>
      <c r="E54" s="34">
        <v>363175749</v>
      </c>
      <c r="F54" s="34">
        <f>SUM(F50:F53)</f>
        <v>301651258</v>
      </c>
      <c r="G54" s="34"/>
      <c r="H54" s="34">
        <f>SUM(H50:H53)</f>
        <v>301651258</v>
      </c>
      <c r="I54" s="166">
        <f>SUM(I50:I53)</f>
        <v>128639896</v>
      </c>
      <c r="J54" s="167">
        <f t="shared" si="0"/>
        <v>42.645237700285008</v>
      </c>
    </row>
    <row r="55" spans="1:16" x14ac:dyDescent="0.25">
      <c r="A55" s="49" t="s">
        <v>214</v>
      </c>
      <c r="B55" s="77" t="s">
        <v>215</v>
      </c>
      <c r="C55" s="33">
        <v>29000000</v>
      </c>
      <c r="D55" s="33"/>
      <c r="E55" s="33">
        <v>29000000</v>
      </c>
      <c r="F55" s="33">
        <v>29000000</v>
      </c>
      <c r="G55" s="33"/>
      <c r="H55" s="33">
        <v>29000000</v>
      </c>
      <c r="I55" s="164">
        <v>0</v>
      </c>
      <c r="J55" s="165">
        <f t="shared" si="0"/>
        <v>0</v>
      </c>
    </row>
    <row r="56" spans="1:16" x14ac:dyDescent="0.25">
      <c r="A56" s="49" t="s">
        <v>216</v>
      </c>
      <c r="B56" s="77" t="s">
        <v>217</v>
      </c>
      <c r="C56" s="33">
        <v>7830000</v>
      </c>
      <c r="D56" s="33"/>
      <c r="E56" s="33">
        <v>7830000</v>
      </c>
      <c r="F56" s="33">
        <v>7830000</v>
      </c>
      <c r="G56" s="33"/>
      <c r="H56" s="33">
        <v>7830000</v>
      </c>
      <c r="I56" s="164">
        <v>0</v>
      </c>
      <c r="J56" s="165">
        <f t="shared" si="0"/>
        <v>0</v>
      </c>
    </row>
    <row r="57" spans="1:16" x14ac:dyDescent="0.25">
      <c r="A57" s="50" t="s">
        <v>218</v>
      </c>
      <c r="B57" s="84" t="s">
        <v>219</v>
      </c>
      <c r="C57" s="34">
        <v>36830000</v>
      </c>
      <c r="D57" s="34"/>
      <c r="E57" s="34">
        <v>36830000</v>
      </c>
      <c r="F57" s="34">
        <v>36830000</v>
      </c>
      <c r="G57" s="34"/>
      <c r="H57" s="34">
        <v>36830000</v>
      </c>
      <c r="I57" s="166">
        <f>SUM(I55:I56)</f>
        <v>0</v>
      </c>
      <c r="J57" s="165">
        <f t="shared" si="0"/>
        <v>0</v>
      </c>
    </row>
    <row r="58" spans="1:16" x14ac:dyDescent="0.25">
      <c r="A58" s="49" t="s">
        <v>260</v>
      </c>
      <c r="B58" s="77" t="s">
        <v>221</v>
      </c>
      <c r="C58" s="33"/>
      <c r="D58" s="33"/>
      <c r="E58" s="33"/>
      <c r="F58" s="33">
        <v>1500000</v>
      </c>
      <c r="G58" s="33"/>
      <c r="H58" s="33">
        <v>1500000</v>
      </c>
      <c r="I58" s="164">
        <v>1500000</v>
      </c>
      <c r="J58" s="165">
        <f t="shared" si="0"/>
        <v>100</v>
      </c>
    </row>
    <row r="59" spans="1:16" x14ac:dyDescent="0.25">
      <c r="A59" s="49" t="s">
        <v>222</v>
      </c>
      <c r="B59" s="77" t="s">
        <v>223</v>
      </c>
      <c r="C59" s="33">
        <v>3000000</v>
      </c>
      <c r="D59" s="33"/>
      <c r="E59" s="33">
        <v>3000000</v>
      </c>
      <c r="F59" s="33">
        <v>3000000</v>
      </c>
      <c r="G59" s="33"/>
      <c r="H59" s="33">
        <v>3000000</v>
      </c>
      <c r="I59" s="164">
        <v>200000</v>
      </c>
      <c r="J59" s="165">
        <f t="shared" si="0"/>
        <v>6.666666666666667</v>
      </c>
    </row>
    <row r="60" spans="1:16" x14ac:dyDescent="0.25">
      <c r="A60" s="50" t="s">
        <v>224</v>
      </c>
      <c r="B60" s="84" t="s">
        <v>225</v>
      </c>
      <c r="C60" s="34">
        <v>3000000</v>
      </c>
      <c r="D60" s="34"/>
      <c r="E60" s="34">
        <v>3000000</v>
      </c>
      <c r="F60" s="34">
        <v>4500000</v>
      </c>
      <c r="G60" s="34"/>
      <c r="H60" s="34">
        <v>4500000</v>
      </c>
      <c r="I60" s="166">
        <f>SUM(I58:I59)</f>
        <v>1700000</v>
      </c>
      <c r="J60" s="167">
        <f t="shared" si="0"/>
        <v>37.777777777777779</v>
      </c>
    </row>
    <row r="61" spans="1:16" ht="15.75" x14ac:dyDescent="0.25">
      <c r="A61" s="89" t="s">
        <v>96</v>
      </c>
      <c r="B61" s="90"/>
      <c r="C61" s="171">
        <v>403005749</v>
      </c>
      <c r="D61" s="172"/>
      <c r="E61" s="171">
        <v>403005749</v>
      </c>
      <c r="F61" s="171">
        <f>SUM(F54+F57+F60)</f>
        <v>342981258</v>
      </c>
      <c r="G61" s="172"/>
      <c r="H61" s="171">
        <f>SUM(H54+H57+H60)</f>
        <v>342981258</v>
      </c>
      <c r="I61" s="173">
        <f>SUM(I60,I57,I54)</f>
        <v>130339896</v>
      </c>
      <c r="J61" s="167">
        <f t="shared" si="0"/>
        <v>38.002046164283414</v>
      </c>
      <c r="K61" s="174"/>
      <c r="L61" s="151"/>
      <c r="M61" s="151"/>
      <c r="N61" s="151"/>
      <c r="O61" s="151"/>
      <c r="P61" s="151"/>
    </row>
    <row r="62" spans="1:16" ht="15.75" x14ac:dyDescent="0.25">
      <c r="A62" s="60" t="s">
        <v>226</v>
      </c>
      <c r="B62" s="101" t="s">
        <v>227</v>
      </c>
      <c r="C62" s="100">
        <v>728163575</v>
      </c>
      <c r="D62" s="100"/>
      <c r="E62" s="100">
        <v>728163575</v>
      </c>
      <c r="F62" s="100">
        <f>SUM(F49+F61)</f>
        <v>840190189</v>
      </c>
      <c r="G62" s="100"/>
      <c r="H62" s="100">
        <f>SUM(H49+H61)</f>
        <v>840190189</v>
      </c>
      <c r="I62" s="173">
        <f>SUM(I49+I61)</f>
        <v>417812191</v>
      </c>
      <c r="J62" s="167">
        <f t="shared" si="0"/>
        <v>49.728287293771288</v>
      </c>
      <c r="K62" s="174"/>
      <c r="L62" s="151"/>
      <c r="M62" s="151"/>
      <c r="N62" s="151"/>
      <c r="O62" s="151"/>
      <c r="P62" s="151"/>
    </row>
    <row r="63" spans="1:16" x14ac:dyDescent="0.25">
      <c r="A63" s="106" t="s">
        <v>261</v>
      </c>
      <c r="B63" s="38" t="s">
        <v>262</v>
      </c>
      <c r="C63" s="175"/>
      <c r="D63" s="107"/>
      <c r="E63" s="175"/>
      <c r="F63" s="175"/>
      <c r="G63" s="107"/>
      <c r="H63" s="175"/>
      <c r="I63" s="176"/>
      <c r="J63" s="165">
        <v>0</v>
      </c>
      <c r="K63" s="177"/>
      <c r="L63" s="177"/>
      <c r="M63" s="177"/>
      <c r="N63" s="177"/>
      <c r="O63" s="112"/>
      <c r="P63" s="112"/>
    </row>
    <row r="64" spans="1:16" x14ac:dyDescent="0.25">
      <c r="A64" s="106" t="s">
        <v>263</v>
      </c>
      <c r="B64" s="38" t="s">
        <v>264</v>
      </c>
      <c r="C64" s="175"/>
      <c r="D64" s="107"/>
      <c r="E64" s="175"/>
      <c r="F64" s="175">
        <v>240000</v>
      </c>
      <c r="G64" s="107"/>
      <c r="H64" s="175">
        <v>240000</v>
      </c>
      <c r="I64" s="178">
        <v>240000</v>
      </c>
      <c r="J64" s="165">
        <f t="shared" si="0"/>
        <v>100</v>
      </c>
      <c r="K64" s="177"/>
      <c r="L64" s="177"/>
      <c r="M64" s="177"/>
      <c r="N64" s="177"/>
      <c r="O64" s="112"/>
      <c r="P64" s="112"/>
    </row>
    <row r="65" spans="1:16" x14ac:dyDescent="0.25">
      <c r="A65" s="179" t="s">
        <v>265</v>
      </c>
      <c r="B65" s="82" t="s">
        <v>229</v>
      </c>
      <c r="C65" s="180"/>
      <c r="D65" s="109"/>
      <c r="E65" s="180"/>
      <c r="F65" s="180">
        <v>240000</v>
      </c>
      <c r="G65" s="109"/>
      <c r="H65" s="180">
        <v>240000</v>
      </c>
      <c r="I65" s="181">
        <f>SUM(I64)</f>
        <v>240000</v>
      </c>
      <c r="J65" s="167">
        <f t="shared" si="0"/>
        <v>100</v>
      </c>
      <c r="K65" s="182"/>
      <c r="L65" s="182"/>
      <c r="M65" s="182"/>
      <c r="N65" s="182"/>
      <c r="O65" s="112"/>
      <c r="P65" s="112"/>
    </row>
    <row r="66" spans="1:16" x14ac:dyDescent="0.25">
      <c r="A66" s="106" t="s">
        <v>230</v>
      </c>
      <c r="B66" s="38" t="s">
        <v>231</v>
      </c>
      <c r="C66" s="175">
        <v>6371126</v>
      </c>
      <c r="D66" s="107"/>
      <c r="E66" s="175">
        <v>6371126</v>
      </c>
      <c r="F66" s="175">
        <v>6371126</v>
      </c>
      <c r="G66" s="107"/>
      <c r="H66" s="175">
        <v>6371126</v>
      </c>
      <c r="I66" s="178">
        <v>6371126</v>
      </c>
      <c r="J66" s="165">
        <f t="shared" si="0"/>
        <v>100</v>
      </c>
      <c r="K66" s="177"/>
      <c r="L66" s="177"/>
      <c r="M66" s="177"/>
      <c r="N66" s="177"/>
      <c r="O66" s="112"/>
      <c r="P66" s="112"/>
    </row>
    <row r="67" spans="1:16" x14ac:dyDescent="0.25">
      <c r="A67" s="106" t="s">
        <v>266</v>
      </c>
      <c r="B67" s="38" t="s">
        <v>267</v>
      </c>
      <c r="C67" s="175">
        <v>98365511</v>
      </c>
      <c r="D67" s="107"/>
      <c r="E67" s="175">
        <v>98365511</v>
      </c>
      <c r="F67" s="175">
        <v>98365511</v>
      </c>
      <c r="G67" s="107"/>
      <c r="H67" s="175">
        <v>98365511</v>
      </c>
      <c r="I67" s="178"/>
      <c r="J67" s="165">
        <v>0</v>
      </c>
      <c r="K67" s="177"/>
      <c r="L67" s="177"/>
      <c r="M67" s="177"/>
      <c r="N67" s="177"/>
      <c r="O67" s="112"/>
      <c r="P67" s="112"/>
    </row>
    <row r="68" spans="1:16" x14ac:dyDescent="0.25">
      <c r="A68" s="108" t="s">
        <v>232</v>
      </c>
      <c r="B68" s="43" t="s">
        <v>233</v>
      </c>
      <c r="C68" s="180">
        <v>104736637</v>
      </c>
      <c r="D68" s="109"/>
      <c r="E68" s="180">
        <v>104736637</v>
      </c>
      <c r="F68" s="180">
        <f>SUM(F65+F66+F67)</f>
        <v>104976637</v>
      </c>
      <c r="G68" s="109"/>
      <c r="H68" s="180">
        <f>SUM(H65+H66+H67)</f>
        <v>104976637</v>
      </c>
      <c r="I68" s="181">
        <f>SUM(I65+I67+I66)</f>
        <v>6611126</v>
      </c>
      <c r="J68" s="167">
        <f t="shared" si="0"/>
        <v>6.2977117470432971</v>
      </c>
      <c r="K68" s="182"/>
      <c r="L68" s="182"/>
      <c r="M68" s="182"/>
      <c r="N68" s="182"/>
      <c r="O68" s="112"/>
      <c r="P68" s="112"/>
    </row>
    <row r="69" spans="1:16" ht="15.75" x14ac:dyDescent="0.25">
      <c r="A69" s="63" t="s">
        <v>234</v>
      </c>
      <c r="B69" s="64" t="s">
        <v>235</v>
      </c>
      <c r="C69" s="183">
        <v>104736637</v>
      </c>
      <c r="D69" s="110"/>
      <c r="E69" s="183">
        <v>104736637</v>
      </c>
      <c r="F69" s="183">
        <f>SUM(F68)</f>
        <v>104976637</v>
      </c>
      <c r="G69" s="110"/>
      <c r="H69" s="183">
        <f>SUM(H68)</f>
        <v>104976637</v>
      </c>
      <c r="I69" s="184">
        <f>SUM(I68)</f>
        <v>6611126</v>
      </c>
      <c r="J69" s="167">
        <f t="shared" si="0"/>
        <v>6.2977117470432971</v>
      </c>
      <c r="K69" s="185"/>
      <c r="L69" s="185"/>
      <c r="M69" s="185"/>
      <c r="N69" s="185"/>
      <c r="O69" s="174"/>
      <c r="P69" s="174"/>
    </row>
    <row r="70" spans="1:16" ht="15.75" x14ac:dyDescent="0.25">
      <c r="A70" s="62" t="s">
        <v>17</v>
      </c>
      <c r="B70" s="149"/>
      <c r="C70" s="100">
        <v>832900212</v>
      </c>
      <c r="D70" s="100"/>
      <c r="E70" s="100">
        <v>832900212</v>
      </c>
      <c r="F70" s="100">
        <f>SUM(F62+F69)</f>
        <v>945166826</v>
      </c>
      <c r="G70" s="100"/>
      <c r="H70" s="100">
        <f>SUM(H62+H69)</f>
        <v>945166826</v>
      </c>
      <c r="I70" s="186">
        <f>SUM(I62+I69)</f>
        <v>424423317</v>
      </c>
      <c r="J70" s="167">
        <f t="shared" si="0"/>
        <v>44.904593064928413</v>
      </c>
      <c r="K70" s="174"/>
      <c r="L70" s="174"/>
      <c r="M70" s="174"/>
      <c r="N70" s="174"/>
      <c r="O70" s="174"/>
      <c r="P70" s="174"/>
    </row>
    <row r="71" spans="1:16" x14ac:dyDescent="0.25">
      <c r="B71" s="112"/>
      <c r="C71" s="112"/>
      <c r="D71" s="112"/>
      <c r="E71" s="112"/>
      <c r="F71" s="112"/>
      <c r="G71" s="112"/>
      <c r="H71" s="112"/>
      <c r="I71" s="92"/>
      <c r="J71" s="187"/>
      <c r="L71" s="112"/>
      <c r="M71" s="112"/>
      <c r="N71" s="112"/>
      <c r="O71" s="112"/>
      <c r="P71" s="112"/>
    </row>
    <row r="72" spans="1:16" x14ac:dyDescent="0.25">
      <c r="B72" s="112"/>
      <c r="C72" s="112"/>
      <c r="D72" s="112"/>
      <c r="E72" s="112"/>
      <c r="F72" s="112"/>
      <c r="G72" s="112"/>
      <c r="H72" s="112"/>
      <c r="I72" s="92"/>
      <c r="J72" s="187"/>
      <c r="L72" s="112"/>
      <c r="M72" s="112"/>
      <c r="N72" s="112"/>
      <c r="O72" s="112"/>
      <c r="P72" s="112"/>
    </row>
    <row r="73" spans="1:16" x14ac:dyDescent="0.25">
      <c r="B73" s="112"/>
      <c r="C73" s="112"/>
      <c r="D73" s="112"/>
      <c r="E73" s="112"/>
      <c r="F73" s="112"/>
      <c r="G73" s="112"/>
      <c r="H73" s="112"/>
      <c r="I73" s="92"/>
      <c r="J73" s="187"/>
      <c r="L73" s="112"/>
      <c r="M73" s="112"/>
      <c r="N73" s="112"/>
      <c r="O73" s="112"/>
      <c r="P73" s="112"/>
    </row>
    <row r="74" spans="1:16" x14ac:dyDescent="0.25">
      <c r="B74" s="112"/>
      <c r="C74" s="112"/>
      <c r="D74" s="112"/>
      <c r="E74" s="112"/>
      <c r="F74" s="112"/>
      <c r="G74" s="112"/>
      <c r="H74" s="112"/>
      <c r="I74" s="92"/>
      <c r="J74" s="187"/>
      <c r="L74" s="112"/>
      <c r="M74" s="112"/>
      <c r="N74" s="112"/>
      <c r="O74" s="112"/>
      <c r="P74" s="112"/>
    </row>
    <row r="75" spans="1:16" x14ac:dyDescent="0.25">
      <c r="B75" s="112"/>
      <c r="C75" s="112"/>
      <c r="D75" s="112"/>
      <c r="E75" s="112"/>
      <c r="F75" s="112"/>
      <c r="G75" s="112"/>
      <c r="H75" s="112"/>
      <c r="I75" s="92"/>
      <c r="J75" s="187"/>
      <c r="L75" s="112"/>
      <c r="M75" s="112"/>
      <c r="N75" s="112"/>
      <c r="O75" s="112"/>
      <c r="P75" s="112"/>
    </row>
    <row r="76" spans="1:16" x14ac:dyDescent="0.25">
      <c r="B76" s="112"/>
      <c r="C76" s="112"/>
      <c r="D76" s="112"/>
      <c r="E76" s="112"/>
      <c r="F76" s="112"/>
      <c r="G76" s="112"/>
      <c r="H76" s="112"/>
      <c r="I76" s="92"/>
      <c r="J76" s="187"/>
      <c r="L76" s="112"/>
      <c r="M76" s="112"/>
      <c r="N76" s="112"/>
      <c r="O76" s="112"/>
      <c r="P76" s="112"/>
    </row>
    <row r="77" spans="1:16" x14ac:dyDescent="0.25">
      <c r="B77" s="112"/>
      <c r="C77" s="112"/>
      <c r="D77" s="112"/>
      <c r="E77" s="112"/>
      <c r="F77" s="112"/>
      <c r="G77" s="112"/>
      <c r="H77" s="112"/>
      <c r="I77" s="92"/>
      <c r="J77" s="187"/>
      <c r="L77" s="112"/>
      <c r="M77" s="112"/>
      <c r="N77" s="112"/>
      <c r="O77" s="112"/>
      <c r="P77" s="112"/>
    </row>
    <row r="78" spans="1:16" x14ac:dyDescent="0.25">
      <c r="B78" s="112"/>
      <c r="C78" s="112"/>
      <c r="D78" s="112"/>
      <c r="E78" s="112"/>
      <c r="F78" s="112"/>
      <c r="G78" s="112"/>
      <c r="H78" s="112"/>
      <c r="I78" s="92"/>
      <c r="J78" s="187"/>
      <c r="L78" s="112"/>
      <c r="M78" s="112"/>
      <c r="N78" s="112"/>
      <c r="O78" s="112"/>
      <c r="P78" s="112"/>
    </row>
    <row r="79" spans="1:16" x14ac:dyDescent="0.25">
      <c r="B79" s="112"/>
      <c r="C79" s="112"/>
      <c r="D79" s="112"/>
      <c r="E79" s="112"/>
      <c r="F79" s="112"/>
      <c r="G79" s="112"/>
      <c r="H79" s="112"/>
      <c r="I79" s="92"/>
      <c r="J79" s="187"/>
      <c r="L79" s="112"/>
      <c r="M79" s="112"/>
      <c r="N79" s="112"/>
      <c r="O79" s="112"/>
      <c r="P79" s="112"/>
    </row>
    <row r="80" spans="1:16" x14ac:dyDescent="0.25">
      <c r="B80" s="112"/>
      <c r="C80" s="112"/>
      <c r="D80" s="112"/>
      <c r="E80" s="112"/>
      <c r="F80" s="112"/>
      <c r="G80" s="112"/>
      <c r="H80" s="112"/>
      <c r="I80" s="92"/>
      <c r="J80" s="187"/>
      <c r="L80" s="112"/>
      <c r="M80" s="112"/>
      <c r="N80" s="112"/>
      <c r="O80" s="112"/>
      <c r="P80" s="112"/>
    </row>
    <row r="81" spans="2:16" x14ac:dyDescent="0.25">
      <c r="B81" s="112"/>
      <c r="C81" s="112"/>
      <c r="D81" s="112"/>
      <c r="E81" s="112"/>
      <c r="F81" s="112"/>
      <c r="G81" s="112"/>
      <c r="H81" s="112"/>
      <c r="I81" s="92"/>
      <c r="J81" s="187"/>
      <c r="L81" s="112"/>
      <c r="M81" s="112"/>
      <c r="N81" s="112"/>
      <c r="O81" s="112"/>
      <c r="P81" s="112"/>
    </row>
    <row r="82" spans="2:16" x14ac:dyDescent="0.25">
      <c r="B82" s="112"/>
      <c r="C82" s="112"/>
      <c r="D82" s="112"/>
      <c r="E82" s="112"/>
      <c r="F82" s="112"/>
      <c r="G82" s="112"/>
      <c r="H82" s="112"/>
      <c r="I82" s="92"/>
      <c r="J82" s="187"/>
      <c r="L82" s="112"/>
      <c r="M82" s="112"/>
      <c r="N82" s="112"/>
      <c r="O82" s="112"/>
      <c r="P82" s="112"/>
    </row>
    <row r="83" spans="2:16" x14ac:dyDescent="0.25">
      <c r="B83" s="112"/>
      <c r="C83" s="112"/>
      <c r="D83" s="112"/>
      <c r="E83" s="112"/>
      <c r="F83" s="112"/>
      <c r="G83" s="112"/>
      <c r="H83" s="112"/>
      <c r="I83" s="92"/>
      <c r="J83" s="187"/>
      <c r="L83" s="112"/>
      <c r="M83" s="112"/>
      <c r="N83" s="112"/>
      <c r="O83" s="112"/>
      <c r="P83" s="112"/>
    </row>
    <row r="84" spans="2:16" x14ac:dyDescent="0.25">
      <c r="B84" s="112"/>
      <c r="C84" s="112"/>
      <c r="D84" s="112"/>
      <c r="E84" s="112"/>
      <c r="F84" s="112"/>
      <c r="G84" s="112"/>
      <c r="H84" s="112"/>
      <c r="I84" s="92"/>
      <c r="J84" s="187"/>
      <c r="L84" s="112"/>
      <c r="M84" s="112"/>
      <c r="N84" s="112"/>
      <c r="O84" s="112"/>
      <c r="P84" s="112"/>
    </row>
    <row r="85" spans="2:16" x14ac:dyDescent="0.25">
      <c r="B85" s="112"/>
      <c r="C85" s="112"/>
      <c r="D85" s="112"/>
      <c r="E85" s="112"/>
      <c r="F85" s="112"/>
      <c r="G85" s="112"/>
      <c r="H85" s="112"/>
      <c r="I85" s="92"/>
      <c r="J85" s="187"/>
      <c r="L85" s="112"/>
      <c r="M85" s="112"/>
      <c r="N85" s="112"/>
      <c r="O85" s="112"/>
      <c r="P85" s="112"/>
    </row>
    <row r="86" spans="2:16" x14ac:dyDescent="0.25">
      <c r="B86" s="112"/>
      <c r="C86" s="112"/>
      <c r="D86" s="112"/>
      <c r="E86" s="112"/>
      <c r="F86" s="112"/>
      <c r="G86" s="112"/>
      <c r="H86" s="112"/>
      <c r="I86" s="92"/>
      <c r="J86" s="187"/>
      <c r="L86" s="112"/>
      <c r="M86" s="112"/>
      <c r="N86" s="112"/>
      <c r="O86" s="112"/>
      <c r="P86" s="112"/>
    </row>
    <row r="87" spans="2:16" x14ac:dyDescent="0.25">
      <c r="B87" s="112"/>
      <c r="C87" s="112"/>
      <c r="D87" s="112"/>
      <c r="E87" s="112"/>
      <c r="F87" s="112"/>
      <c r="G87" s="112"/>
      <c r="H87" s="112"/>
      <c r="I87" s="92"/>
      <c r="J87" s="187"/>
      <c r="L87" s="112"/>
      <c r="M87" s="112"/>
      <c r="N87" s="112"/>
      <c r="O87" s="112"/>
      <c r="P87" s="112"/>
    </row>
    <row r="88" spans="2:16" x14ac:dyDescent="0.25">
      <c r="B88" s="112"/>
      <c r="C88" s="112"/>
      <c r="D88" s="112"/>
      <c r="E88" s="112"/>
      <c r="F88" s="112"/>
      <c r="G88" s="112"/>
      <c r="H88" s="112"/>
      <c r="I88" s="92"/>
      <c r="J88" s="187"/>
      <c r="L88" s="112"/>
      <c r="M88" s="112"/>
      <c r="N88" s="112"/>
      <c r="O88" s="112"/>
      <c r="P88" s="112"/>
    </row>
    <row r="89" spans="2:16" x14ac:dyDescent="0.25">
      <c r="B89" s="112"/>
      <c r="C89" s="112"/>
      <c r="D89" s="112"/>
      <c r="E89" s="112"/>
      <c r="F89" s="112"/>
      <c r="G89" s="112"/>
      <c r="H89" s="112"/>
      <c r="I89" s="92"/>
      <c r="J89" s="187"/>
      <c r="L89" s="112"/>
      <c r="M89" s="112"/>
      <c r="N89" s="112"/>
      <c r="O89" s="112"/>
      <c r="P89" s="112"/>
    </row>
    <row r="90" spans="2:16" x14ac:dyDescent="0.25">
      <c r="B90" s="112"/>
      <c r="C90" s="112"/>
      <c r="D90" s="112"/>
      <c r="E90" s="112"/>
      <c r="F90" s="112"/>
      <c r="G90" s="112"/>
      <c r="H90" s="112"/>
      <c r="I90" s="92"/>
      <c r="J90" s="187"/>
      <c r="L90" s="112"/>
      <c r="M90" s="112"/>
      <c r="N90" s="112"/>
      <c r="O90" s="112"/>
      <c r="P90" s="112"/>
    </row>
    <row r="91" spans="2:16" x14ac:dyDescent="0.25">
      <c r="B91" s="112"/>
      <c r="C91" s="112"/>
      <c r="D91" s="112"/>
      <c r="E91" s="112"/>
      <c r="F91" s="112"/>
      <c r="G91" s="112"/>
      <c r="H91" s="112"/>
      <c r="I91" s="92"/>
      <c r="J91" s="187"/>
      <c r="L91" s="112"/>
      <c r="M91" s="112"/>
      <c r="N91" s="112"/>
      <c r="O91" s="112"/>
      <c r="P91" s="112"/>
    </row>
    <row r="92" spans="2:16" x14ac:dyDescent="0.25">
      <c r="B92" s="112"/>
      <c r="C92" s="112"/>
      <c r="D92" s="112"/>
      <c r="E92" s="112"/>
      <c r="F92" s="112"/>
      <c r="G92" s="112"/>
      <c r="H92" s="112"/>
      <c r="I92" s="92"/>
      <c r="J92" s="187"/>
      <c r="L92" s="112"/>
      <c r="M92" s="112"/>
      <c r="N92" s="112"/>
      <c r="O92" s="112"/>
      <c r="P92" s="112"/>
    </row>
    <row r="93" spans="2:16" x14ac:dyDescent="0.25">
      <c r="B93" s="112"/>
      <c r="C93" s="112"/>
      <c r="D93" s="112"/>
      <c r="E93" s="112"/>
      <c r="F93" s="112"/>
      <c r="G93" s="112"/>
      <c r="H93" s="112"/>
      <c r="I93" s="92"/>
      <c r="J93" s="187"/>
      <c r="L93" s="112"/>
      <c r="M93" s="112"/>
      <c r="N93" s="112"/>
      <c r="O93" s="112"/>
      <c r="P93" s="112"/>
    </row>
    <row r="94" spans="2:16" x14ac:dyDescent="0.25">
      <c r="B94" s="112"/>
      <c r="C94" s="112"/>
      <c r="D94" s="112"/>
      <c r="E94" s="112"/>
      <c r="F94" s="112"/>
      <c r="G94" s="112"/>
      <c r="H94" s="112"/>
      <c r="I94" s="92"/>
      <c r="J94" s="187"/>
      <c r="L94" s="112"/>
      <c r="M94" s="112"/>
      <c r="N94" s="112"/>
      <c r="O94" s="112"/>
      <c r="P94" s="112"/>
    </row>
    <row r="95" spans="2:16" x14ac:dyDescent="0.25">
      <c r="B95" s="112"/>
      <c r="C95" s="112"/>
      <c r="D95" s="112"/>
      <c r="E95" s="112"/>
      <c r="F95" s="112"/>
      <c r="G95" s="112"/>
      <c r="H95" s="112"/>
      <c r="I95" s="92"/>
      <c r="J95" s="187"/>
      <c r="L95" s="112"/>
      <c r="M95" s="112"/>
      <c r="N95" s="112"/>
      <c r="O95" s="112"/>
      <c r="P95" s="112"/>
    </row>
    <row r="96" spans="2:16" x14ac:dyDescent="0.25">
      <c r="B96" s="112"/>
      <c r="C96" s="112"/>
      <c r="D96" s="112"/>
      <c r="E96" s="112"/>
      <c r="F96" s="112"/>
      <c r="G96" s="112"/>
      <c r="H96" s="112"/>
      <c r="I96" s="92"/>
      <c r="J96" s="187"/>
      <c r="L96" s="112"/>
      <c r="M96" s="112"/>
      <c r="N96" s="112"/>
      <c r="O96" s="112"/>
      <c r="P96" s="112"/>
    </row>
    <row r="97" spans="2:16" x14ac:dyDescent="0.25">
      <c r="B97" s="112"/>
      <c r="C97" s="112"/>
      <c r="D97" s="112"/>
      <c r="E97" s="112"/>
      <c r="F97" s="112"/>
      <c r="G97" s="112"/>
      <c r="H97" s="112"/>
      <c r="I97" s="92"/>
      <c r="J97" s="187"/>
      <c r="L97" s="112"/>
      <c r="M97" s="112"/>
      <c r="N97" s="112"/>
      <c r="O97" s="112"/>
      <c r="P97" s="112"/>
    </row>
    <row r="98" spans="2:16" x14ac:dyDescent="0.25">
      <c r="B98" s="112"/>
      <c r="C98" s="112"/>
      <c r="D98" s="112"/>
      <c r="E98" s="112"/>
      <c r="F98" s="112"/>
      <c r="G98" s="112"/>
      <c r="H98" s="112"/>
      <c r="I98" s="92"/>
      <c r="J98" s="187"/>
      <c r="L98" s="112"/>
      <c r="M98" s="112"/>
      <c r="N98" s="112"/>
      <c r="O98" s="112"/>
      <c r="P98" s="112"/>
    </row>
    <row r="99" spans="2:16" x14ac:dyDescent="0.25">
      <c r="B99" s="112"/>
      <c r="C99" s="112"/>
      <c r="D99" s="112"/>
      <c r="E99" s="112"/>
      <c r="F99" s="112"/>
      <c r="G99" s="112"/>
      <c r="H99" s="112"/>
      <c r="I99" s="92"/>
      <c r="J99" s="187"/>
      <c r="L99" s="112"/>
      <c r="M99" s="112"/>
      <c r="N99" s="112"/>
      <c r="O99" s="112"/>
      <c r="P99" s="112"/>
    </row>
    <row r="100" spans="2:16" x14ac:dyDescent="0.25">
      <c r="B100" s="112"/>
      <c r="C100" s="112"/>
      <c r="D100" s="112"/>
      <c r="E100" s="112"/>
      <c r="F100" s="112"/>
      <c r="G100" s="112"/>
      <c r="H100" s="112"/>
      <c r="I100" s="92"/>
      <c r="J100" s="187"/>
      <c r="L100" s="112"/>
      <c r="M100" s="112"/>
      <c r="N100" s="112"/>
      <c r="O100" s="112"/>
      <c r="P100" s="112"/>
    </row>
    <row r="101" spans="2:16" x14ac:dyDescent="0.25">
      <c r="B101" s="112"/>
      <c r="C101" s="112"/>
      <c r="D101" s="112"/>
      <c r="E101" s="112"/>
      <c r="F101" s="112"/>
      <c r="G101" s="112"/>
      <c r="H101" s="112"/>
      <c r="I101" s="92"/>
      <c r="J101" s="187"/>
      <c r="L101" s="112"/>
      <c r="M101" s="112"/>
      <c r="N101" s="112"/>
      <c r="O101" s="112"/>
      <c r="P101" s="112"/>
    </row>
    <row r="102" spans="2:16" x14ac:dyDescent="0.25">
      <c r="B102" s="112"/>
      <c r="C102" s="112"/>
      <c r="D102" s="112"/>
      <c r="E102" s="112"/>
      <c r="F102" s="112"/>
      <c r="G102" s="112"/>
      <c r="H102" s="112"/>
      <c r="I102" s="92"/>
      <c r="J102" s="187"/>
      <c r="L102" s="112"/>
      <c r="M102" s="112"/>
      <c r="N102" s="112"/>
      <c r="O102" s="112"/>
      <c r="P102" s="112"/>
    </row>
    <row r="103" spans="2:16" x14ac:dyDescent="0.25">
      <c r="B103" s="112"/>
      <c r="C103" s="112"/>
      <c r="D103" s="112"/>
      <c r="E103" s="112"/>
      <c r="F103" s="112"/>
      <c r="G103" s="112"/>
      <c r="H103" s="112"/>
      <c r="I103" s="92"/>
      <c r="J103" s="187"/>
      <c r="L103" s="112"/>
      <c r="M103" s="112"/>
      <c r="N103" s="112"/>
      <c r="O103" s="112"/>
      <c r="P103" s="112"/>
    </row>
    <row r="104" spans="2:16" x14ac:dyDescent="0.25">
      <c r="B104" s="112"/>
      <c r="C104" s="112"/>
      <c r="D104" s="112"/>
      <c r="E104" s="112"/>
      <c r="F104" s="112"/>
      <c r="G104" s="112"/>
      <c r="H104" s="112"/>
      <c r="I104" s="92"/>
      <c r="J104" s="187"/>
      <c r="L104" s="112"/>
      <c r="M104" s="112"/>
      <c r="N104" s="112"/>
      <c r="O104" s="112"/>
      <c r="P104" s="112"/>
    </row>
    <row r="105" spans="2:16" x14ac:dyDescent="0.25">
      <c r="B105" s="112"/>
      <c r="C105" s="112"/>
      <c r="D105" s="112"/>
      <c r="E105" s="112"/>
      <c r="F105" s="112"/>
      <c r="G105" s="112"/>
      <c r="H105" s="112"/>
      <c r="I105" s="92"/>
      <c r="J105" s="187"/>
      <c r="L105" s="112"/>
      <c r="M105" s="112"/>
      <c r="N105" s="112"/>
      <c r="O105" s="112"/>
      <c r="P105" s="112"/>
    </row>
    <row r="106" spans="2:16" x14ac:dyDescent="0.25">
      <c r="B106" s="112"/>
      <c r="C106" s="112"/>
      <c r="D106" s="112"/>
      <c r="E106" s="112"/>
      <c r="F106" s="112"/>
      <c r="G106" s="112"/>
      <c r="H106" s="112"/>
      <c r="I106" s="92"/>
      <c r="J106" s="187"/>
      <c r="L106" s="112"/>
      <c r="M106" s="112"/>
      <c r="N106" s="112"/>
      <c r="O106" s="112"/>
      <c r="P106" s="112"/>
    </row>
    <row r="107" spans="2:16" x14ac:dyDescent="0.25">
      <c r="B107" s="112"/>
      <c r="C107" s="112"/>
      <c r="D107" s="112"/>
      <c r="E107" s="112"/>
      <c r="F107" s="112"/>
      <c r="G107" s="112"/>
      <c r="H107" s="112"/>
      <c r="I107" s="92"/>
      <c r="J107" s="187"/>
      <c r="L107" s="112"/>
      <c r="M107" s="112"/>
      <c r="N107" s="112"/>
      <c r="O107" s="112"/>
      <c r="P107" s="112"/>
    </row>
    <row r="108" spans="2:16" x14ac:dyDescent="0.25">
      <c r="B108" s="112"/>
      <c r="C108" s="112"/>
      <c r="D108" s="112"/>
      <c r="E108" s="112"/>
      <c r="F108" s="112"/>
      <c r="G108" s="112"/>
      <c r="H108" s="112"/>
      <c r="I108" s="92"/>
      <c r="J108" s="187"/>
      <c r="L108" s="112"/>
      <c r="M108" s="112"/>
      <c r="N108" s="112"/>
      <c r="O108" s="112"/>
      <c r="P108" s="112"/>
    </row>
    <row r="109" spans="2:16" x14ac:dyDescent="0.25">
      <c r="B109" s="112"/>
      <c r="C109" s="112"/>
      <c r="D109" s="112"/>
      <c r="E109" s="112"/>
      <c r="F109" s="112"/>
      <c r="G109" s="112"/>
      <c r="H109" s="112"/>
      <c r="I109" s="92"/>
      <c r="J109" s="187"/>
      <c r="L109" s="112"/>
      <c r="M109" s="112"/>
      <c r="N109" s="112"/>
      <c r="O109" s="112"/>
      <c r="P109" s="112"/>
    </row>
    <row r="110" spans="2:16" x14ac:dyDescent="0.25">
      <c r="B110" s="112"/>
      <c r="C110" s="112"/>
      <c r="D110" s="112"/>
      <c r="E110" s="112"/>
      <c r="F110" s="112"/>
      <c r="G110" s="112"/>
      <c r="H110" s="112"/>
      <c r="I110" s="92"/>
      <c r="J110" s="187"/>
      <c r="L110" s="112"/>
      <c r="M110" s="112"/>
      <c r="N110" s="112"/>
      <c r="O110" s="112"/>
      <c r="P110" s="112"/>
    </row>
    <row r="111" spans="2:16" x14ac:dyDescent="0.25">
      <c r="B111" s="112"/>
      <c r="C111" s="112"/>
      <c r="D111" s="112"/>
      <c r="E111" s="112"/>
      <c r="F111" s="112"/>
      <c r="G111" s="112"/>
      <c r="H111" s="112"/>
      <c r="I111" s="92"/>
      <c r="J111" s="187"/>
      <c r="L111" s="112"/>
      <c r="M111" s="112"/>
      <c r="N111" s="112"/>
      <c r="O111" s="112"/>
      <c r="P111" s="112"/>
    </row>
    <row r="112" spans="2:16" x14ac:dyDescent="0.25">
      <c r="B112" s="112"/>
      <c r="C112" s="112"/>
      <c r="D112" s="112"/>
      <c r="E112" s="112"/>
      <c r="F112" s="112"/>
      <c r="G112" s="112"/>
      <c r="H112" s="112"/>
      <c r="I112" s="92"/>
      <c r="J112" s="187"/>
      <c r="L112" s="112"/>
      <c r="M112" s="112"/>
      <c r="N112" s="112"/>
      <c r="O112" s="112"/>
      <c r="P112" s="112"/>
    </row>
    <row r="113" spans="2:16" x14ac:dyDescent="0.25">
      <c r="B113" s="112"/>
      <c r="C113" s="112"/>
      <c r="D113" s="112"/>
      <c r="E113" s="112"/>
      <c r="F113" s="112"/>
      <c r="G113" s="112"/>
      <c r="H113" s="112"/>
      <c r="I113" s="92"/>
      <c r="J113" s="187"/>
      <c r="L113" s="112"/>
      <c r="M113" s="112"/>
      <c r="N113" s="112"/>
      <c r="O113" s="112"/>
      <c r="P113" s="112"/>
    </row>
    <row r="114" spans="2:16" x14ac:dyDescent="0.25">
      <c r="B114" s="112"/>
      <c r="C114" s="112"/>
      <c r="D114" s="112"/>
      <c r="E114" s="112"/>
      <c r="F114" s="112"/>
      <c r="G114" s="112"/>
      <c r="H114" s="112"/>
      <c r="I114" s="92"/>
      <c r="J114" s="187"/>
      <c r="L114" s="112"/>
      <c r="M114" s="112"/>
      <c r="N114" s="112"/>
      <c r="O114" s="112"/>
      <c r="P114" s="112"/>
    </row>
    <row r="115" spans="2:16" x14ac:dyDescent="0.25">
      <c r="B115" s="112"/>
      <c r="C115" s="112"/>
      <c r="D115" s="112"/>
      <c r="E115" s="112"/>
      <c r="F115" s="112"/>
      <c r="G115" s="112"/>
      <c r="H115" s="112"/>
      <c r="I115" s="92"/>
      <c r="J115" s="187"/>
      <c r="L115" s="112"/>
      <c r="M115" s="112"/>
      <c r="N115" s="112"/>
      <c r="O115" s="112"/>
      <c r="P115" s="112"/>
    </row>
    <row r="116" spans="2:16" x14ac:dyDescent="0.25">
      <c r="B116" s="112"/>
      <c r="C116" s="112"/>
      <c r="D116" s="112"/>
      <c r="E116" s="112"/>
      <c r="F116" s="112"/>
      <c r="G116" s="112"/>
      <c r="H116" s="112"/>
      <c r="I116" s="92"/>
      <c r="J116" s="187"/>
      <c r="L116" s="112"/>
      <c r="M116" s="112"/>
      <c r="N116" s="112"/>
      <c r="O116" s="112"/>
      <c r="P116" s="112"/>
    </row>
    <row r="117" spans="2:16" x14ac:dyDescent="0.25">
      <c r="B117" s="112"/>
      <c r="C117" s="112"/>
      <c r="D117" s="112"/>
      <c r="E117" s="112"/>
      <c r="F117" s="112"/>
      <c r="G117" s="112"/>
      <c r="H117" s="112"/>
      <c r="I117" s="92"/>
      <c r="J117" s="187"/>
      <c r="L117" s="112"/>
      <c r="M117" s="112"/>
      <c r="N117" s="112"/>
      <c r="O117" s="112"/>
      <c r="P117" s="112"/>
    </row>
    <row r="118" spans="2:16" x14ac:dyDescent="0.25">
      <c r="B118" s="112"/>
      <c r="C118" s="112"/>
      <c r="D118" s="112"/>
      <c r="E118" s="112"/>
      <c r="F118" s="112"/>
      <c r="G118" s="112"/>
      <c r="H118" s="112"/>
      <c r="I118" s="92"/>
      <c r="J118" s="187"/>
      <c r="L118" s="112"/>
      <c r="M118" s="112"/>
      <c r="N118" s="112"/>
      <c r="O118" s="112"/>
      <c r="P118" s="112"/>
    </row>
    <row r="119" spans="2:16" x14ac:dyDescent="0.25">
      <c r="B119" s="112"/>
      <c r="C119" s="112"/>
      <c r="D119" s="112"/>
      <c r="E119" s="112"/>
      <c r="F119" s="112"/>
      <c r="G119" s="112"/>
      <c r="H119" s="112"/>
      <c r="I119" s="92"/>
      <c r="J119" s="187"/>
      <c r="L119" s="112"/>
      <c r="M119" s="112"/>
      <c r="N119" s="112"/>
      <c r="O119" s="112"/>
      <c r="P119" s="112"/>
    </row>
  </sheetData>
  <mergeCells count="9">
    <mergeCell ref="A1:J1"/>
    <mergeCell ref="A2:J2"/>
    <mergeCell ref="A3:J3"/>
    <mergeCell ref="A5:A6"/>
    <mergeCell ref="B5:B6"/>
    <mergeCell ref="C5:E5"/>
    <mergeCell ref="F5:H5"/>
    <mergeCell ref="I5:I6"/>
    <mergeCell ref="J5:J6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5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19"/>
  <sheetViews>
    <sheetView topLeftCell="N1" workbookViewId="0">
      <selection activeCell="Q14" sqref="Q14"/>
    </sheetView>
  </sheetViews>
  <sheetFormatPr defaultRowHeight="15" x14ac:dyDescent="0.25"/>
  <cols>
    <col min="1" max="1" width="50.42578125" customWidth="1"/>
    <col min="3" max="3" width="16.5703125" customWidth="1"/>
    <col min="4" max="5" width="11.85546875" bestFit="1" customWidth="1"/>
    <col min="6" max="6" width="12.7109375" bestFit="1" customWidth="1"/>
    <col min="7" max="7" width="14" style="191" bestFit="1" customWidth="1"/>
    <col min="8" max="8" width="12.42578125" style="191" customWidth="1"/>
    <col min="9" max="9" width="12.7109375" customWidth="1"/>
    <col min="10" max="10" width="11.42578125" style="192" customWidth="1"/>
    <col min="11" max="11" width="9.42578125" style="1" bestFit="1" customWidth="1"/>
    <col min="12" max="12" width="12.5703125" style="1" bestFit="1" customWidth="1"/>
    <col min="13" max="13" width="13.140625" style="1" customWidth="1"/>
    <col min="14" max="14" width="10.42578125" style="20" bestFit="1" customWidth="1"/>
    <col min="15" max="15" width="10.85546875" bestFit="1" customWidth="1"/>
  </cols>
  <sheetData>
    <row r="1" spans="1:15" x14ac:dyDescent="0.25">
      <c r="A1" s="358" t="s">
        <v>664</v>
      </c>
      <c r="B1" s="358"/>
      <c r="C1" s="358"/>
      <c r="D1" s="358"/>
      <c r="E1" s="358"/>
      <c r="F1" s="358"/>
      <c r="G1" s="359"/>
      <c r="H1" s="359"/>
      <c r="I1" s="359"/>
      <c r="J1" s="359"/>
      <c r="K1" s="359"/>
      <c r="L1" s="359"/>
      <c r="M1" s="359"/>
      <c r="N1" s="359"/>
    </row>
    <row r="2" spans="1:15" x14ac:dyDescent="0.25">
      <c r="A2" s="188"/>
      <c r="B2" s="188"/>
      <c r="C2" s="188"/>
      <c r="D2" s="188"/>
      <c r="E2" s="188"/>
      <c r="F2" s="188"/>
      <c r="G2" s="189"/>
      <c r="H2" s="189"/>
      <c r="I2" s="22"/>
      <c r="J2" s="190"/>
    </row>
    <row r="3" spans="1:15" x14ac:dyDescent="0.25">
      <c r="A3" s="188"/>
      <c r="B3" s="188"/>
      <c r="C3" s="188"/>
      <c r="D3" s="188"/>
      <c r="E3" s="188"/>
      <c r="F3" s="188"/>
      <c r="G3" s="189"/>
      <c r="H3" s="189"/>
      <c r="I3" s="22"/>
      <c r="J3" s="190"/>
    </row>
    <row r="4" spans="1:15" ht="18.75" x14ac:dyDescent="0.3">
      <c r="A4" s="373" t="s">
        <v>667</v>
      </c>
      <c r="B4" s="373"/>
      <c r="C4" s="373"/>
      <c r="D4" s="373"/>
      <c r="E4" s="373"/>
      <c r="F4" s="373"/>
      <c r="G4" s="359"/>
      <c r="H4" s="359"/>
      <c r="I4" s="359"/>
      <c r="J4" s="359"/>
      <c r="K4" s="359"/>
      <c r="L4" s="359"/>
      <c r="M4" s="359"/>
      <c r="N4" s="359"/>
    </row>
    <row r="5" spans="1:15" ht="19.5" x14ac:dyDescent="0.35">
      <c r="A5" s="375" t="s">
        <v>268</v>
      </c>
      <c r="B5" s="375"/>
      <c r="C5" s="375"/>
      <c r="D5" s="375"/>
      <c r="E5" s="375"/>
      <c r="F5" s="375"/>
      <c r="G5" s="359"/>
      <c r="H5" s="359"/>
      <c r="I5" s="359"/>
      <c r="J5" s="359"/>
      <c r="K5" s="359"/>
      <c r="L5" s="359"/>
      <c r="M5" s="359"/>
      <c r="N5" s="359"/>
    </row>
    <row r="6" spans="1:15" ht="19.5" x14ac:dyDescent="0.35">
      <c r="A6" s="275"/>
      <c r="B6" s="275"/>
      <c r="C6" s="275"/>
      <c r="D6" s="275"/>
      <c r="E6" s="275"/>
      <c r="F6" s="275"/>
      <c r="G6" s="272"/>
      <c r="H6" s="272"/>
      <c r="I6" s="272"/>
      <c r="J6" s="272"/>
    </row>
    <row r="7" spans="1:15" ht="19.5" x14ac:dyDescent="0.35">
      <c r="A7" s="275"/>
      <c r="B7" s="275"/>
      <c r="C7" s="275"/>
      <c r="D7" s="275"/>
      <c r="E7" s="275"/>
      <c r="F7" s="275"/>
      <c r="G7" s="272"/>
      <c r="H7" s="272"/>
      <c r="I7" s="272"/>
      <c r="J7" s="272"/>
    </row>
    <row r="8" spans="1:15" ht="19.5" x14ac:dyDescent="0.35">
      <c r="A8" s="23"/>
      <c r="B8" s="23"/>
      <c r="C8" s="23"/>
      <c r="D8" s="23"/>
      <c r="E8" s="23"/>
      <c r="F8" s="23"/>
      <c r="G8" s="189"/>
      <c r="H8" s="189"/>
      <c r="I8" s="22"/>
      <c r="J8" s="190"/>
    </row>
    <row r="9" spans="1:15" x14ac:dyDescent="0.25">
      <c r="A9" s="26" t="s">
        <v>248</v>
      </c>
      <c r="J9"/>
    </row>
    <row r="10" spans="1:15" x14ac:dyDescent="0.25">
      <c r="A10" s="381" t="s">
        <v>28</v>
      </c>
      <c r="B10" s="383" t="s">
        <v>107</v>
      </c>
      <c r="C10" s="395" t="s">
        <v>237</v>
      </c>
      <c r="D10" s="396"/>
      <c r="E10" s="396"/>
      <c r="F10" s="397"/>
      <c r="G10" s="385" t="s">
        <v>238</v>
      </c>
      <c r="H10" s="385"/>
      <c r="I10" s="385"/>
      <c r="J10" s="385"/>
      <c r="K10" s="406" t="s">
        <v>255</v>
      </c>
      <c r="L10" s="407"/>
      <c r="M10" s="407"/>
      <c r="N10" s="408" t="s">
        <v>110</v>
      </c>
    </row>
    <row r="11" spans="1:15" ht="38.25" x14ac:dyDescent="0.25">
      <c r="A11" s="380"/>
      <c r="B11" s="386"/>
      <c r="C11" s="163" t="s">
        <v>269</v>
      </c>
      <c r="D11" s="152" t="s">
        <v>270</v>
      </c>
      <c r="E11" s="152" t="s">
        <v>271</v>
      </c>
      <c r="F11" s="153" t="s">
        <v>34</v>
      </c>
      <c r="G11" s="193" t="s">
        <v>272</v>
      </c>
      <c r="H11" s="194" t="s">
        <v>270</v>
      </c>
      <c r="I11" s="195" t="s">
        <v>36</v>
      </c>
      <c r="J11" s="195" t="s">
        <v>273</v>
      </c>
      <c r="K11" s="196" t="s">
        <v>274</v>
      </c>
      <c r="L11" s="197" t="s">
        <v>275</v>
      </c>
      <c r="M11" s="196" t="s">
        <v>36</v>
      </c>
      <c r="N11" s="408"/>
    </row>
    <row r="12" spans="1:15" x14ac:dyDescent="0.25">
      <c r="A12" s="72" t="s">
        <v>116</v>
      </c>
      <c r="B12" s="198" t="s">
        <v>117</v>
      </c>
      <c r="C12" s="33">
        <v>34922116</v>
      </c>
      <c r="D12" s="33">
        <v>38044658</v>
      </c>
      <c r="E12" s="33">
        <v>38044658</v>
      </c>
      <c r="F12" s="34">
        <v>72966774</v>
      </c>
      <c r="G12" s="172">
        <v>35248192</v>
      </c>
      <c r="H12" s="199">
        <v>36967260</v>
      </c>
      <c r="I12" s="200">
        <v>72215452</v>
      </c>
      <c r="J12" s="201">
        <v>72215452</v>
      </c>
      <c r="K12" s="164">
        <v>35248192</v>
      </c>
      <c r="L12" s="164">
        <v>36864394</v>
      </c>
      <c r="M12" s="164">
        <v>72112586</v>
      </c>
      <c r="N12" s="202">
        <f>SUM(M12/I12)*100</f>
        <v>99.857556801001536</v>
      </c>
      <c r="O12" s="203"/>
    </row>
    <row r="13" spans="1:15" x14ac:dyDescent="0.25">
      <c r="A13" s="72" t="s">
        <v>276</v>
      </c>
      <c r="B13" s="204" t="s">
        <v>119</v>
      </c>
      <c r="C13" s="33"/>
      <c r="D13" s="33"/>
      <c r="E13" s="33"/>
      <c r="F13" s="34">
        <v>0</v>
      </c>
      <c r="G13" s="172"/>
      <c r="H13" s="199">
        <v>1418600</v>
      </c>
      <c r="I13" s="200">
        <v>1418600</v>
      </c>
      <c r="J13" s="201">
        <v>1418600</v>
      </c>
      <c r="K13" s="164"/>
      <c r="L13" s="164">
        <v>1418600</v>
      </c>
      <c r="M13" s="164">
        <v>1418600</v>
      </c>
      <c r="N13" s="202">
        <f t="shared" ref="N13:N44" si="0">SUM(M13/I13)*100</f>
        <v>100</v>
      </c>
      <c r="O13" s="203"/>
    </row>
    <row r="14" spans="1:15" x14ac:dyDescent="0.25">
      <c r="A14" s="31" t="s">
        <v>120</v>
      </c>
      <c r="B14" s="204" t="s">
        <v>121</v>
      </c>
      <c r="C14" s="33"/>
      <c r="D14" s="33">
        <v>500000</v>
      </c>
      <c r="E14" s="33">
        <v>500000</v>
      </c>
      <c r="F14" s="34">
        <v>500000</v>
      </c>
      <c r="G14" s="172"/>
      <c r="H14" s="199">
        <v>163603</v>
      </c>
      <c r="I14" s="200">
        <v>163603</v>
      </c>
      <c r="J14" s="201">
        <v>163603</v>
      </c>
      <c r="K14" s="164"/>
      <c r="L14" s="164">
        <v>163603</v>
      </c>
      <c r="M14" s="164">
        <v>163603</v>
      </c>
      <c r="N14" s="202">
        <f t="shared" si="0"/>
        <v>100</v>
      </c>
      <c r="O14" s="203"/>
    </row>
    <row r="15" spans="1:15" x14ac:dyDescent="0.25">
      <c r="A15" s="31" t="s">
        <v>122</v>
      </c>
      <c r="B15" s="204" t="s">
        <v>123</v>
      </c>
      <c r="C15" s="33">
        <v>1416480</v>
      </c>
      <c r="D15" s="33">
        <v>1635850</v>
      </c>
      <c r="E15" s="33">
        <v>1635850</v>
      </c>
      <c r="F15" s="34">
        <v>3052330</v>
      </c>
      <c r="G15" s="172">
        <v>1467389</v>
      </c>
      <c r="H15" s="199">
        <v>1742270</v>
      </c>
      <c r="I15" s="200">
        <v>3209659</v>
      </c>
      <c r="J15" s="201">
        <v>3209659</v>
      </c>
      <c r="K15" s="164">
        <v>1467389</v>
      </c>
      <c r="L15" s="164">
        <v>1742270</v>
      </c>
      <c r="M15" s="164">
        <v>3209659</v>
      </c>
      <c r="N15" s="202">
        <f t="shared" si="0"/>
        <v>100</v>
      </c>
      <c r="O15" s="203"/>
    </row>
    <row r="16" spans="1:15" x14ac:dyDescent="0.25">
      <c r="A16" s="38" t="s">
        <v>124</v>
      </c>
      <c r="B16" s="204" t="s">
        <v>125</v>
      </c>
      <c r="C16" s="33">
        <v>320000</v>
      </c>
      <c r="D16" s="33">
        <v>300000</v>
      </c>
      <c r="E16" s="33">
        <v>300000</v>
      </c>
      <c r="F16" s="34">
        <v>620000</v>
      </c>
      <c r="G16" s="172">
        <v>320000</v>
      </c>
      <c r="H16" s="199">
        <v>300000</v>
      </c>
      <c r="I16" s="200">
        <v>620000</v>
      </c>
      <c r="J16" s="201">
        <v>620000</v>
      </c>
      <c r="K16" s="164">
        <v>221400</v>
      </c>
      <c r="L16" s="164">
        <v>188050</v>
      </c>
      <c r="M16" s="164">
        <v>409450</v>
      </c>
      <c r="N16" s="202">
        <f t="shared" si="0"/>
        <v>66.040322580645167</v>
      </c>
      <c r="O16" s="203"/>
    </row>
    <row r="17" spans="1:15" x14ac:dyDescent="0.25">
      <c r="A17" s="38" t="s">
        <v>126</v>
      </c>
      <c r="B17" s="204" t="s">
        <v>127</v>
      </c>
      <c r="C17" s="33">
        <v>200000</v>
      </c>
      <c r="D17" s="33"/>
      <c r="E17" s="33"/>
      <c r="F17" s="34">
        <v>200000</v>
      </c>
      <c r="G17" s="172">
        <v>200000</v>
      </c>
      <c r="H17" s="199">
        <v>0</v>
      </c>
      <c r="I17" s="200">
        <v>200000</v>
      </c>
      <c r="J17" s="201">
        <v>200000</v>
      </c>
      <c r="K17" s="164">
        <v>150000</v>
      </c>
      <c r="L17" s="164">
        <v>0</v>
      </c>
      <c r="M17" s="164">
        <v>150000</v>
      </c>
      <c r="N17" s="202">
        <f t="shared" si="0"/>
        <v>75</v>
      </c>
      <c r="O17" s="203"/>
    </row>
    <row r="18" spans="1:15" x14ac:dyDescent="0.25">
      <c r="A18" s="38" t="s">
        <v>128</v>
      </c>
      <c r="B18" s="204" t="s">
        <v>129</v>
      </c>
      <c r="C18" s="33">
        <v>3966000</v>
      </c>
      <c r="D18" s="33">
        <v>468600</v>
      </c>
      <c r="E18" s="33">
        <v>468600</v>
      </c>
      <c r="F18" s="34">
        <v>4434600</v>
      </c>
      <c r="G18" s="172">
        <v>3639924</v>
      </c>
      <c r="H18" s="199">
        <v>473320</v>
      </c>
      <c r="I18" s="200">
        <v>4113244</v>
      </c>
      <c r="J18" s="201">
        <v>4113244</v>
      </c>
      <c r="K18" s="164">
        <v>3541868</v>
      </c>
      <c r="L18" s="164">
        <v>473320</v>
      </c>
      <c r="M18" s="164">
        <v>4015188</v>
      </c>
      <c r="N18" s="202">
        <f t="shared" si="0"/>
        <v>97.616090851892082</v>
      </c>
      <c r="O18" s="203"/>
    </row>
    <row r="19" spans="1:15" x14ac:dyDescent="0.25">
      <c r="A19" s="78" t="s">
        <v>130</v>
      </c>
      <c r="B19" s="205" t="s">
        <v>131</v>
      </c>
      <c r="C19" s="34">
        <v>40824596</v>
      </c>
      <c r="D19" s="34">
        <v>40949108</v>
      </c>
      <c r="E19" s="34">
        <v>40949108</v>
      </c>
      <c r="F19" s="34">
        <v>81773704</v>
      </c>
      <c r="G19" s="100">
        <f t="shared" ref="G19:M19" si="1">SUM(G12:G18)</f>
        <v>40875505</v>
      </c>
      <c r="H19" s="206">
        <f t="shared" si="1"/>
        <v>41065053</v>
      </c>
      <c r="I19" s="200">
        <f t="shared" si="1"/>
        <v>81940558</v>
      </c>
      <c r="J19" s="200">
        <f t="shared" si="1"/>
        <v>81940558</v>
      </c>
      <c r="K19" s="166">
        <f t="shared" si="1"/>
        <v>40628849</v>
      </c>
      <c r="L19" s="166">
        <f t="shared" si="1"/>
        <v>40850237</v>
      </c>
      <c r="M19" s="166">
        <f t="shared" si="1"/>
        <v>81479086</v>
      </c>
      <c r="N19" s="202">
        <f t="shared" si="0"/>
        <v>99.436821018475356</v>
      </c>
      <c r="O19" s="203"/>
    </row>
    <row r="20" spans="1:15" ht="25.5" x14ac:dyDescent="0.25">
      <c r="A20" s="38" t="s">
        <v>134</v>
      </c>
      <c r="B20" s="204" t="s">
        <v>135</v>
      </c>
      <c r="C20" s="33"/>
      <c r="D20" s="33"/>
      <c r="E20" s="33"/>
      <c r="F20" s="34">
        <v>0</v>
      </c>
      <c r="G20" s="172"/>
      <c r="H20" s="199">
        <v>4000</v>
      </c>
      <c r="I20" s="200">
        <v>4000</v>
      </c>
      <c r="J20" s="201">
        <v>4000</v>
      </c>
      <c r="K20" s="164"/>
      <c r="L20" s="164"/>
      <c r="M20" s="164"/>
      <c r="N20" s="202">
        <f t="shared" si="0"/>
        <v>0</v>
      </c>
      <c r="O20" s="203"/>
    </row>
    <row r="21" spans="1:15" x14ac:dyDescent="0.25">
      <c r="A21" s="82" t="s">
        <v>138</v>
      </c>
      <c r="B21" s="205" t="s">
        <v>139</v>
      </c>
      <c r="C21" s="34"/>
      <c r="D21" s="34"/>
      <c r="E21" s="34"/>
      <c r="F21" s="34">
        <v>0</v>
      </c>
      <c r="G21" s="100">
        <v>0</v>
      </c>
      <c r="H21" s="206">
        <f>SUM(H20)</f>
        <v>4000</v>
      </c>
      <c r="I21" s="200">
        <f>SUM(I20)</f>
        <v>4000</v>
      </c>
      <c r="J21" s="200">
        <f>SUM(J20)</f>
        <v>4000</v>
      </c>
      <c r="K21" s="164"/>
      <c r="L21" s="164">
        <f>SUM(L20)</f>
        <v>0</v>
      </c>
      <c r="M21" s="164">
        <v>0</v>
      </c>
      <c r="N21" s="202">
        <f t="shared" si="0"/>
        <v>0</v>
      </c>
      <c r="O21" s="203"/>
    </row>
    <row r="22" spans="1:15" x14ac:dyDescent="0.25">
      <c r="A22" s="83" t="s">
        <v>140</v>
      </c>
      <c r="B22" s="207" t="s">
        <v>141</v>
      </c>
      <c r="C22" s="34">
        <v>40824596</v>
      </c>
      <c r="D22" s="34">
        <v>40949108</v>
      </c>
      <c r="E22" s="34">
        <v>40949108</v>
      </c>
      <c r="F22" s="34">
        <v>81773704</v>
      </c>
      <c r="G22" s="100">
        <v>40875505</v>
      </c>
      <c r="H22" s="206">
        <f>SUM(H19+H21)</f>
        <v>41069053</v>
      </c>
      <c r="I22" s="200">
        <f>SUM(I21,I19)</f>
        <v>81944558</v>
      </c>
      <c r="J22" s="200">
        <f>SUM(J21,J19)</f>
        <v>81944558</v>
      </c>
      <c r="K22" s="166">
        <f>SUM(K19+K21)</f>
        <v>40628849</v>
      </c>
      <c r="L22" s="166">
        <f>SUM(L21,L19)</f>
        <v>40850237</v>
      </c>
      <c r="M22" s="166">
        <f>SUM(M19+M21)</f>
        <v>81479086</v>
      </c>
      <c r="N22" s="202">
        <f t="shared" si="0"/>
        <v>99.431967160040074</v>
      </c>
      <c r="O22" s="203"/>
    </row>
    <row r="23" spans="1:15" ht="28.5" x14ac:dyDescent="0.25">
      <c r="A23" s="43" t="s">
        <v>142</v>
      </c>
      <c r="B23" s="207" t="s">
        <v>143</v>
      </c>
      <c r="C23" s="34">
        <v>6303533</v>
      </c>
      <c r="D23" s="34">
        <v>6411195</v>
      </c>
      <c r="E23" s="34">
        <v>6411195</v>
      </c>
      <c r="F23" s="34">
        <v>12714728</v>
      </c>
      <c r="G23" s="100">
        <v>6252624</v>
      </c>
      <c r="H23" s="206">
        <v>6391250</v>
      </c>
      <c r="I23" s="200">
        <v>12643874</v>
      </c>
      <c r="J23" s="200">
        <v>12643874</v>
      </c>
      <c r="K23" s="166">
        <v>6121324</v>
      </c>
      <c r="L23" s="166">
        <v>6391250</v>
      </c>
      <c r="M23" s="166">
        <v>12512574</v>
      </c>
      <c r="N23" s="202">
        <f t="shared" si="0"/>
        <v>98.961552448244888</v>
      </c>
      <c r="O23" s="203"/>
    </row>
    <row r="24" spans="1:15" x14ac:dyDescent="0.25">
      <c r="A24" s="38" t="s">
        <v>144</v>
      </c>
      <c r="B24" s="204" t="s">
        <v>145</v>
      </c>
      <c r="C24" s="33">
        <v>140000</v>
      </c>
      <c r="D24" s="33">
        <v>230000</v>
      </c>
      <c r="E24" s="33">
        <v>230000</v>
      </c>
      <c r="F24" s="34">
        <v>370000</v>
      </c>
      <c r="G24" s="172">
        <v>40000</v>
      </c>
      <c r="H24" s="199">
        <v>230000</v>
      </c>
      <c r="I24" s="200">
        <v>270000</v>
      </c>
      <c r="J24" s="201">
        <v>270000</v>
      </c>
      <c r="K24" s="164">
        <v>7006</v>
      </c>
      <c r="L24" s="164">
        <v>212834</v>
      </c>
      <c r="M24" s="164">
        <v>219840</v>
      </c>
      <c r="N24" s="202">
        <f t="shared" si="0"/>
        <v>81.422222222222217</v>
      </c>
      <c r="O24" s="203"/>
    </row>
    <row r="25" spans="1:15" x14ac:dyDescent="0.25">
      <c r="A25" s="38" t="s">
        <v>146</v>
      </c>
      <c r="B25" s="204" t="s">
        <v>147</v>
      </c>
      <c r="C25" s="33">
        <v>560000</v>
      </c>
      <c r="D25" s="33">
        <v>1114000</v>
      </c>
      <c r="E25" s="33">
        <v>1114000</v>
      </c>
      <c r="F25" s="34">
        <v>1674000</v>
      </c>
      <c r="G25" s="172">
        <v>780000</v>
      </c>
      <c r="H25" s="199">
        <v>1064000</v>
      </c>
      <c r="I25" s="200">
        <v>1844000</v>
      </c>
      <c r="J25" s="201">
        <v>1844000</v>
      </c>
      <c r="K25" s="164">
        <v>725662</v>
      </c>
      <c r="L25" s="164">
        <v>906114</v>
      </c>
      <c r="M25" s="164">
        <v>1631776</v>
      </c>
      <c r="N25" s="202">
        <f t="shared" si="0"/>
        <v>88.491106290672448</v>
      </c>
      <c r="O25" s="203"/>
    </row>
    <row r="26" spans="1:15" x14ac:dyDescent="0.25">
      <c r="A26" s="82" t="s">
        <v>148</v>
      </c>
      <c r="B26" s="205" t="s">
        <v>149</v>
      </c>
      <c r="C26" s="34">
        <v>700000</v>
      </c>
      <c r="D26" s="34">
        <v>1344000</v>
      </c>
      <c r="E26" s="34">
        <v>1344000</v>
      </c>
      <c r="F26" s="34">
        <v>2044000</v>
      </c>
      <c r="G26" s="100">
        <f t="shared" ref="G26:M26" si="2">SUM(G24:G25)</f>
        <v>820000</v>
      </c>
      <c r="H26" s="206">
        <f t="shared" si="2"/>
        <v>1294000</v>
      </c>
      <c r="I26" s="200">
        <f t="shared" si="2"/>
        <v>2114000</v>
      </c>
      <c r="J26" s="200">
        <f t="shared" si="2"/>
        <v>2114000</v>
      </c>
      <c r="K26" s="166">
        <f t="shared" si="2"/>
        <v>732668</v>
      </c>
      <c r="L26" s="166">
        <f t="shared" si="2"/>
        <v>1118948</v>
      </c>
      <c r="M26" s="166">
        <f t="shared" si="2"/>
        <v>1851616</v>
      </c>
      <c r="N26" s="202">
        <f t="shared" si="0"/>
        <v>87.588268684957427</v>
      </c>
      <c r="O26" s="203"/>
    </row>
    <row r="27" spans="1:15" x14ac:dyDescent="0.25">
      <c r="A27" s="38" t="s">
        <v>150</v>
      </c>
      <c r="B27" s="204" t="s">
        <v>151</v>
      </c>
      <c r="C27" s="33">
        <v>80000</v>
      </c>
      <c r="D27" s="33">
        <v>20000</v>
      </c>
      <c r="E27" s="33">
        <v>20000</v>
      </c>
      <c r="F27" s="34">
        <v>100000</v>
      </c>
      <c r="G27" s="172">
        <v>80000</v>
      </c>
      <c r="H27" s="199"/>
      <c r="I27" s="200">
        <v>80000</v>
      </c>
      <c r="J27" s="201">
        <v>80000</v>
      </c>
      <c r="K27" s="164">
        <v>77140</v>
      </c>
      <c r="L27" s="164">
        <v>0</v>
      </c>
      <c r="M27" s="164">
        <v>77140</v>
      </c>
      <c r="N27" s="202">
        <f t="shared" si="0"/>
        <v>96.425000000000011</v>
      </c>
      <c r="O27" s="203"/>
    </row>
    <row r="28" spans="1:15" x14ac:dyDescent="0.25">
      <c r="A28" s="38" t="s">
        <v>152</v>
      </c>
      <c r="B28" s="204" t="s">
        <v>153</v>
      </c>
      <c r="C28" s="33">
        <v>220000</v>
      </c>
      <c r="D28" s="33">
        <v>100000</v>
      </c>
      <c r="E28" s="33">
        <v>100000</v>
      </c>
      <c r="F28" s="34">
        <v>320000</v>
      </c>
      <c r="G28" s="172">
        <v>220000</v>
      </c>
      <c r="H28" s="199">
        <v>200000</v>
      </c>
      <c r="I28" s="200">
        <v>420000</v>
      </c>
      <c r="J28" s="201">
        <v>420000</v>
      </c>
      <c r="K28" s="164">
        <v>176760</v>
      </c>
      <c r="L28" s="164">
        <v>153903</v>
      </c>
      <c r="M28" s="164">
        <v>330663</v>
      </c>
      <c r="N28" s="202">
        <f t="shared" si="0"/>
        <v>78.729285714285709</v>
      </c>
      <c r="O28" s="203"/>
    </row>
    <row r="29" spans="1:15" x14ac:dyDescent="0.25">
      <c r="A29" s="82" t="s">
        <v>154</v>
      </c>
      <c r="B29" s="205" t="s">
        <v>155</v>
      </c>
      <c r="C29" s="34">
        <v>300000</v>
      </c>
      <c r="D29" s="34">
        <v>120000</v>
      </c>
      <c r="E29" s="34">
        <v>120000</v>
      </c>
      <c r="F29" s="34">
        <v>420000</v>
      </c>
      <c r="G29" s="100">
        <v>300000</v>
      </c>
      <c r="H29" s="206">
        <v>200000</v>
      </c>
      <c r="I29" s="200">
        <f>SUM(I27:I28)</f>
        <v>500000</v>
      </c>
      <c r="J29" s="200">
        <f>SUM(J27:J28)</f>
        <v>500000</v>
      </c>
      <c r="K29" s="166">
        <f>SUM(K27:K28)</f>
        <v>253900</v>
      </c>
      <c r="L29" s="166">
        <f>SUM(L27:L28)</f>
        <v>153903</v>
      </c>
      <c r="M29" s="166">
        <f>SUM(M27:M28)</f>
        <v>407803</v>
      </c>
      <c r="N29" s="202">
        <f t="shared" si="0"/>
        <v>81.560600000000008</v>
      </c>
      <c r="O29" s="203"/>
    </row>
    <row r="30" spans="1:15" x14ac:dyDescent="0.25">
      <c r="A30" s="38" t="s">
        <v>156</v>
      </c>
      <c r="B30" s="204" t="s">
        <v>157</v>
      </c>
      <c r="C30" s="33">
        <v>300000</v>
      </c>
      <c r="D30" s="33">
        <v>950000</v>
      </c>
      <c r="E30" s="33">
        <v>950000</v>
      </c>
      <c r="F30" s="34">
        <v>1250000</v>
      </c>
      <c r="G30" s="172">
        <v>300000</v>
      </c>
      <c r="H30" s="199">
        <v>1550000</v>
      </c>
      <c r="I30" s="200">
        <v>1850000</v>
      </c>
      <c r="J30" s="201">
        <v>1850000</v>
      </c>
      <c r="K30" s="164">
        <v>229830</v>
      </c>
      <c r="L30" s="164">
        <v>1013806</v>
      </c>
      <c r="M30" s="164">
        <v>1243636</v>
      </c>
      <c r="N30" s="202">
        <f t="shared" si="0"/>
        <v>67.223567567567571</v>
      </c>
      <c r="O30" s="203"/>
    </row>
    <row r="31" spans="1:15" x14ac:dyDescent="0.25">
      <c r="A31" s="38" t="s">
        <v>162</v>
      </c>
      <c r="B31" s="204" t="s">
        <v>163</v>
      </c>
      <c r="C31" s="33">
        <v>200000</v>
      </c>
      <c r="D31" s="33">
        <v>400000</v>
      </c>
      <c r="E31" s="33">
        <v>400000</v>
      </c>
      <c r="F31" s="34">
        <v>600000</v>
      </c>
      <c r="G31" s="172">
        <v>220000</v>
      </c>
      <c r="H31" s="199">
        <v>450000</v>
      </c>
      <c r="I31" s="200">
        <v>670000</v>
      </c>
      <c r="J31" s="201">
        <v>670000</v>
      </c>
      <c r="K31" s="164">
        <v>201605</v>
      </c>
      <c r="L31" s="164">
        <v>447021</v>
      </c>
      <c r="M31" s="164">
        <v>648626</v>
      </c>
      <c r="N31" s="202">
        <f t="shared" si="0"/>
        <v>96.809850746268651</v>
      </c>
      <c r="O31" s="203"/>
    </row>
    <row r="32" spans="1:15" x14ac:dyDescent="0.25">
      <c r="A32" s="32" t="s">
        <v>166</v>
      </c>
      <c r="B32" s="204" t="s">
        <v>167</v>
      </c>
      <c r="C32" s="33">
        <v>1200000</v>
      </c>
      <c r="D32" s="33">
        <v>250000</v>
      </c>
      <c r="E32" s="33">
        <v>250000</v>
      </c>
      <c r="F32" s="34">
        <v>1450000</v>
      </c>
      <c r="G32" s="172">
        <v>1200000</v>
      </c>
      <c r="H32" s="199">
        <v>200000</v>
      </c>
      <c r="I32" s="200">
        <v>1400000</v>
      </c>
      <c r="J32" s="201">
        <v>1400000</v>
      </c>
      <c r="K32" s="164">
        <v>1159506</v>
      </c>
      <c r="L32" s="164">
        <v>148819</v>
      </c>
      <c r="M32" s="164">
        <v>1308325</v>
      </c>
      <c r="N32" s="202">
        <f t="shared" si="0"/>
        <v>93.45178571428572</v>
      </c>
      <c r="O32" s="203"/>
    </row>
    <row r="33" spans="1:15" x14ac:dyDescent="0.25">
      <c r="A33" s="38" t="s">
        <v>168</v>
      </c>
      <c r="B33" s="204" t="s">
        <v>169</v>
      </c>
      <c r="C33" s="33">
        <v>1200000</v>
      </c>
      <c r="D33" s="33">
        <v>1600000</v>
      </c>
      <c r="E33" s="33">
        <v>1600000</v>
      </c>
      <c r="F33" s="34">
        <v>2800000</v>
      </c>
      <c r="G33" s="172">
        <v>1200000</v>
      </c>
      <c r="H33" s="199">
        <v>1120000</v>
      </c>
      <c r="I33" s="200">
        <v>2320000</v>
      </c>
      <c r="J33" s="201">
        <v>2320000</v>
      </c>
      <c r="K33" s="164">
        <v>929119</v>
      </c>
      <c r="L33" s="164">
        <v>1070805</v>
      </c>
      <c r="M33" s="164">
        <v>1999924</v>
      </c>
      <c r="N33" s="202">
        <f t="shared" si="0"/>
        <v>86.203620689655168</v>
      </c>
      <c r="O33" s="203"/>
    </row>
    <row r="34" spans="1:15" x14ac:dyDescent="0.25">
      <c r="A34" s="82" t="s">
        <v>170</v>
      </c>
      <c r="B34" s="205" t="s">
        <v>171</v>
      </c>
      <c r="C34" s="34">
        <v>2900000</v>
      </c>
      <c r="D34" s="34">
        <v>3200000</v>
      </c>
      <c r="E34" s="34">
        <v>3200000</v>
      </c>
      <c r="F34" s="34">
        <v>6100000</v>
      </c>
      <c r="G34" s="100">
        <f>SUM(G30:G33)</f>
        <v>2920000</v>
      </c>
      <c r="H34" s="206">
        <v>3320000</v>
      </c>
      <c r="I34" s="200">
        <f>SUM(I30:I33)</f>
        <v>6240000</v>
      </c>
      <c r="J34" s="200">
        <f>SUM(J30:J33)</f>
        <v>6240000</v>
      </c>
      <c r="K34" s="166">
        <f>SUM(K30:K33)</f>
        <v>2520060</v>
      </c>
      <c r="L34" s="166">
        <f>SUM(L30:L33)</f>
        <v>2680451</v>
      </c>
      <c r="M34" s="166">
        <f>SUM(M30:M33)</f>
        <v>5200511</v>
      </c>
      <c r="N34" s="202">
        <f t="shared" si="0"/>
        <v>83.341522435897431</v>
      </c>
      <c r="O34" s="203"/>
    </row>
    <row r="35" spans="1:15" x14ac:dyDescent="0.25">
      <c r="A35" s="38" t="s">
        <v>172</v>
      </c>
      <c r="B35" s="204" t="s">
        <v>173</v>
      </c>
      <c r="C35" s="33">
        <v>200000</v>
      </c>
      <c r="D35" s="33">
        <v>80000</v>
      </c>
      <c r="E35" s="33">
        <v>80000</v>
      </c>
      <c r="F35" s="34">
        <v>280000</v>
      </c>
      <c r="G35" s="172">
        <v>200000</v>
      </c>
      <c r="H35" s="199">
        <v>80000</v>
      </c>
      <c r="I35" s="200">
        <v>280000</v>
      </c>
      <c r="J35" s="201">
        <v>280000</v>
      </c>
      <c r="K35" s="164">
        <v>177040</v>
      </c>
      <c r="L35" s="164">
        <v>37955</v>
      </c>
      <c r="M35" s="164">
        <v>214995</v>
      </c>
      <c r="N35" s="202">
        <f t="shared" si="0"/>
        <v>76.783928571428575</v>
      </c>
      <c r="O35" s="203"/>
    </row>
    <row r="36" spans="1:15" x14ac:dyDescent="0.25">
      <c r="A36" s="82" t="s">
        <v>174</v>
      </c>
      <c r="B36" s="205" t="s">
        <v>175</v>
      </c>
      <c r="C36" s="34">
        <v>200000</v>
      </c>
      <c r="D36" s="34">
        <v>80000</v>
      </c>
      <c r="E36" s="34">
        <v>80000</v>
      </c>
      <c r="F36" s="34">
        <v>280000</v>
      </c>
      <c r="G36" s="100">
        <v>200000</v>
      </c>
      <c r="H36" s="206">
        <v>80000</v>
      </c>
      <c r="I36" s="200">
        <f>SUM(I35)</f>
        <v>280000</v>
      </c>
      <c r="J36" s="200">
        <f>SUM(J35)</f>
        <v>280000</v>
      </c>
      <c r="K36" s="166">
        <f>SUM(K35)</f>
        <v>177040</v>
      </c>
      <c r="L36" s="166">
        <f>SUM(L35)</f>
        <v>37955</v>
      </c>
      <c r="M36" s="166">
        <f>SUM(M35)</f>
        <v>214995</v>
      </c>
      <c r="N36" s="202">
        <f t="shared" si="0"/>
        <v>76.783928571428575</v>
      </c>
      <c r="O36" s="203"/>
    </row>
    <row r="37" spans="1:15" x14ac:dyDescent="0.25">
      <c r="A37" s="38" t="s">
        <v>176</v>
      </c>
      <c r="B37" s="204" t="s">
        <v>177</v>
      </c>
      <c r="C37" s="33">
        <v>820000</v>
      </c>
      <c r="D37" s="33">
        <v>2087000</v>
      </c>
      <c r="E37" s="33">
        <v>2087000</v>
      </c>
      <c r="F37" s="34">
        <v>2907000</v>
      </c>
      <c r="G37" s="172">
        <v>680000</v>
      </c>
      <c r="H37" s="199">
        <v>1837000</v>
      </c>
      <c r="I37" s="200">
        <v>2517000</v>
      </c>
      <c r="J37" s="201">
        <v>2517000</v>
      </c>
      <c r="K37" s="164">
        <v>593568</v>
      </c>
      <c r="L37" s="164">
        <v>780029</v>
      </c>
      <c r="M37" s="164">
        <v>1373597</v>
      </c>
      <c r="N37" s="202">
        <f t="shared" si="0"/>
        <v>54.57278506158125</v>
      </c>
      <c r="O37" s="203"/>
    </row>
    <row r="38" spans="1:15" x14ac:dyDescent="0.25">
      <c r="A38" s="38" t="s">
        <v>184</v>
      </c>
      <c r="B38" s="204" t="s">
        <v>185</v>
      </c>
      <c r="C38" s="33">
        <v>40000</v>
      </c>
      <c r="D38" s="33">
        <v>5000</v>
      </c>
      <c r="E38" s="33">
        <v>5000</v>
      </c>
      <c r="F38" s="33">
        <v>45000</v>
      </c>
      <c r="G38" s="172">
        <v>40000</v>
      </c>
      <c r="H38" s="199">
        <v>5000</v>
      </c>
      <c r="I38" s="200">
        <v>45000</v>
      </c>
      <c r="J38" s="201">
        <v>45000</v>
      </c>
      <c r="K38" s="164">
        <v>3936</v>
      </c>
      <c r="L38" s="164">
        <v>2692</v>
      </c>
      <c r="M38" s="164">
        <v>6628</v>
      </c>
      <c r="N38" s="202">
        <f t="shared" si="0"/>
        <v>14.728888888888889</v>
      </c>
      <c r="O38" s="203"/>
    </row>
    <row r="39" spans="1:15" x14ac:dyDescent="0.25">
      <c r="A39" s="82" t="s">
        <v>186</v>
      </c>
      <c r="B39" s="205" t="s">
        <v>187</v>
      </c>
      <c r="C39" s="34">
        <v>860000</v>
      </c>
      <c r="D39" s="34">
        <v>2092000</v>
      </c>
      <c r="E39" s="34">
        <v>2092000</v>
      </c>
      <c r="F39" s="34">
        <v>2952000</v>
      </c>
      <c r="G39" s="100">
        <f t="shared" ref="G39:M39" si="3">SUM(G37:G38)</f>
        <v>720000</v>
      </c>
      <c r="H39" s="206">
        <f t="shared" si="3"/>
        <v>1842000</v>
      </c>
      <c r="I39" s="200">
        <f t="shared" si="3"/>
        <v>2562000</v>
      </c>
      <c r="J39" s="200">
        <f t="shared" si="3"/>
        <v>2562000</v>
      </c>
      <c r="K39" s="166">
        <f t="shared" si="3"/>
        <v>597504</v>
      </c>
      <c r="L39" s="166">
        <f t="shared" si="3"/>
        <v>782721</v>
      </c>
      <c r="M39" s="166">
        <f t="shared" si="3"/>
        <v>1380225</v>
      </c>
      <c r="N39" s="202">
        <f t="shared" si="0"/>
        <v>53.872950819672127</v>
      </c>
      <c r="O39" s="203"/>
    </row>
    <row r="40" spans="1:15" x14ac:dyDescent="0.25">
      <c r="A40" s="43" t="s">
        <v>188</v>
      </c>
      <c r="B40" s="207" t="s">
        <v>189</v>
      </c>
      <c r="C40" s="34">
        <v>4960000</v>
      </c>
      <c r="D40" s="34">
        <v>6836000</v>
      </c>
      <c r="E40" s="34">
        <v>6836000</v>
      </c>
      <c r="F40" s="34">
        <v>11796000</v>
      </c>
      <c r="G40" s="100">
        <v>4960000</v>
      </c>
      <c r="H40" s="206">
        <v>6736000</v>
      </c>
      <c r="I40" s="200">
        <f>SUM(I26+I29+I34+I36+I39)</f>
        <v>11696000</v>
      </c>
      <c r="J40" s="200">
        <f>SUM(J26+J29+J34+J36+J39)</f>
        <v>11696000</v>
      </c>
      <c r="K40" s="166">
        <f>SUM(K26+K29+K34+K36+K39)</f>
        <v>4281172</v>
      </c>
      <c r="L40" s="166">
        <f>SUM(L26+L29+L34+L36+L39)</f>
        <v>4773978</v>
      </c>
      <c r="M40" s="166">
        <f>SUM(M26+M29+M34+M36+M39)</f>
        <v>9055150</v>
      </c>
      <c r="N40" s="202">
        <f t="shared" si="0"/>
        <v>77.420913132694935</v>
      </c>
      <c r="O40" s="203"/>
    </row>
    <row r="41" spans="1:15" ht="15.75" x14ac:dyDescent="0.25">
      <c r="A41" s="89" t="s">
        <v>89</v>
      </c>
      <c r="B41" s="208"/>
      <c r="C41" s="91">
        <v>52088129</v>
      </c>
      <c r="D41" s="100">
        <v>54196303</v>
      </c>
      <c r="E41" s="100">
        <v>54196303</v>
      </c>
      <c r="F41" s="34">
        <v>106284432</v>
      </c>
      <c r="G41" s="91">
        <v>52088129</v>
      </c>
      <c r="H41" s="206">
        <f t="shared" ref="H41:M41" si="4">SUM(H22+H23+H40)</f>
        <v>54196303</v>
      </c>
      <c r="I41" s="200">
        <f t="shared" si="4"/>
        <v>106284432</v>
      </c>
      <c r="J41" s="200">
        <f t="shared" si="4"/>
        <v>106284432</v>
      </c>
      <c r="K41" s="173">
        <f t="shared" si="4"/>
        <v>51031345</v>
      </c>
      <c r="L41" s="173">
        <f t="shared" si="4"/>
        <v>52015465</v>
      </c>
      <c r="M41" s="173">
        <f t="shared" si="4"/>
        <v>103046810</v>
      </c>
      <c r="N41" s="202">
        <f t="shared" si="0"/>
        <v>96.953813518051263</v>
      </c>
      <c r="O41" s="203"/>
    </row>
    <row r="42" spans="1:15" ht="15.75" x14ac:dyDescent="0.25">
      <c r="A42" s="89" t="s">
        <v>96</v>
      </c>
      <c r="B42" s="208"/>
      <c r="C42" s="172">
        <v>0</v>
      </c>
      <c r="D42" s="172"/>
      <c r="E42" s="172"/>
      <c r="F42" s="34">
        <v>0</v>
      </c>
      <c r="G42" s="172">
        <v>0</v>
      </c>
      <c r="H42" s="199">
        <v>0</v>
      </c>
      <c r="I42" s="200">
        <v>0</v>
      </c>
      <c r="J42" s="201">
        <v>0</v>
      </c>
      <c r="K42" s="209"/>
      <c r="L42" s="210">
        <v>0</v>
      </c>
      <c r="M42" s="209">
        <v>0</v>
      </c>
      <c r="N42" s="202">
        <v>0</v>
      </c>
      <c r="O42" s="203"/>
    </row>
    <row r="43" spans="1:15" ht="15.75" x14ac:dyDescent="0.25">
      <c r="A43" s="60" t="s">
        <v>226</v>
      </c>
      <c r="B43" s="211" t="s">
        <v>227</v>
      </c>
      <c r="C43" s="100">
        <v>52088129</v>
      </c>
      <c r="D43" s="100">
        <v>54196303</v>
      </c>
      <c r="E43" s="100">
        <v>54196303</v>
      </c>
      <c r="F43" s="100">
        <v>106284432</v>
      </c>
      <c r="G43" s="100">
        <v>52088129</v>
      </c>
      <c r="H43" s="206">
        <v>54196303</v>
      </c>
      <c r="I43" s="200">
        <f>SUM(I41:I42)</f>
        <v>106284432</v>
      </c>
      <c r="J43" s="200">
        <f>SUM(J41:J42)</f>
        <v>106284432</v>
      </c>
      <c r="K43" s="173">
        <f>SUM(K41+K42)</f>
        <v>51031345</v>
      </c>
      <c r="L43" s="173">
        <f>SUM(L41:L42)</f>
        <v>52015465</v>
      </c>
      <c r="M43" s="173">
        <f>SUM(M41+M42)</f>
        <v>103046810</v>
      </c>
      <c r="N43" s="202">
        <f t="shared" si="0"/>
        <v>96.953813518051263</v>
      </c>
      <c r="O43" s="203"/>
    </row>
    <row r="44" spans="1:15" ht="15.75" x14ac:dyDescent="0.25">
      <c r="A44" s="62" t="s">
        <v>17</v>
      </c>
      <c r="B44" s="212"/>
      <c r="C44" s="100">
        <v>52088129</v>
      </c>
      <c r="D44" s="100">
        <v>54196303</v>
      </c>
      <c r="E44" s="100">
        <v>54196303</v>
      </c>
      <c r="F44" s="100">
        <v>106284432</v>
      </c>
      <c r="G44" s="100">
        <v>52088129</v>
      </c>
      <c r="H44" s="206">
        <v>54196303</v>
      </c>
      <c r="I44" s="200">
        <f>SUM(I43)</f>
        <v>106284432</v>
      </c>
      <c r="J44" s="200">
        <f>SUM(J43)</f>
        <v>106284432</v>
      </c>
      <c r="K44" s="173">
        <f>SUM(K43)</f>
        <v>51031345</v>
      </c>
      <c r="L44" s="173">
        <f>SUM(L43)</f>
        <v>52015465</v>
      </c>
      <c r="M44" s="173">
        <f>SUM(M43)</f>
        <v>103046810</v>
      </c>
      <c r="N44" s="202">
        <f t="shared" si="0"/>
        <v>96.953813518051263</v>
      </c>
      <c r="O44" s="203"/>
    </row>
    <row r="45" spans="1:15" x14ac:dyDescent="0.25">
      <c r="B45" s="213"/>
      <c r="C45" s="112"/>
      <c r="D45" s="112"/>
      <c r="E45" s="112"/>
      <c r="F45" s="214"/>
      <c r="H45" s="215"/>
      <c r="I45" s="216"/>
      <c r="J45" s="92"/>
      <c r="K45" s="92"/>
      <c r="L45" s="92"/>
      <c r="M45" s="92"/>
      <c r="N45" s="112"/>
    </row>
    <row r="46" spans="1:15" x14ac:dyDescent="0.25">
      <c r="B46" s="213"/>
      <c r="C46" s="112"/>
      <c r="D46" s="112"/>
      <c r="E46" s="112"/>
      <c r="F46" s="214"/>
      <c r="H46" s="215"/>
      <c r="I46" s="216"/>
      <c r="J46" s="92"/>
      <c r="K46" s="92"/>
      <c r="L46" s="92"/>
      <c r="M46" s="92"/>
      <c r="N46" s="112"/>
    </row>
    <row r="47" spans="1:15" x14ac:dyDescent="0.25">
      <c r="B47" s="213"/>
      <c r="C47" s="112"/>
      <c r="D47" s="112"/>
      <c r="E47" s="112"/>
      <c r="F47" s="214"/>
      <c r="H47" s="215"/>
      <c r="I47" s="216"/>
      <c r="J47" s="92"/>
      <c r="K47" s="92"/>
      <c r="L47" s="92"/>
      <c r="M47" s="92"/>
      <c r="N47" s="112"/>
    </row>
    <row r="48" spans="1:15" x14ac:dyDescent="0.25">
      <c r="B48" s="213"/>
      <c r="C48" s="112"/>
      <c r="D48" s="112"/>
      <c r="E48" s="112"/>
      <c r="F48" s="214"/>
      <c r="H48" s="215"/>
      <c r="I48" s="216"/>
      <c r="J48" s="92"/>
      <c r="K48" s="92"/>
      <c r="L48" s="92"/>
      <c r="M48" s="92"/>
      <c r="N48" s="112"/>
    </row>
    <row r="49" spans="1:14" x14ac:dyDescent="0.25">
      <c r="B49" s="213"/>
      <c r="C49" s="112"/>
      <c r="D49" s="112"/>
      <c r="E49" s="112"/>
      <c r="F49" s="214"/>
      <c r="H49" s="215"/>
      <c r="I49" s="216"/>
      <c r="J49" s="92"/>
      <c r="K49" s="92"/>
      <c r="L49" s="92"/>
      <c r="M49" s="92"/>
      <c r="N49" s="112"/>
    </row>
    <row r="50" spans="1:14" x14ac:dyDescent="0.25">
      <c r="B50" s="213"/>
      <c r="C50" s="112"/>
      <c r="D50" s="112"/>
      <c r="E50" s="112"/>
      <c r="F50" s="214"/>
      <c r="H50" s="215"/>
      <c r="I50" s="216"/>
      <c r="J50" s="92"/>
      <c r="K50" s="92"/>
      <c r="L50" s="92"/>
      <c r="M50" s="92"/>
      <c r="N50" s="112"/>
    </row>
    <row r="51" spans="1:14" x14ac:dyDescent="0.25">
      <c r="B51" s="213"/>
      <c r="C51" s="112"/>
      <c r="D51" s="112"/>
      <c r="E51" s="112"/>
      <c r="F51" s="214"/>
      <c r="H51" s="215"/>
      <c r="I51" s="216"/>
      <c r="J51" s="92"/>
      <c r="K51" s="92"/>
      <c r="L51" s="92"/>
      <c r="M51" s="92"/>
      <c r="N51" s="112"/>
    </row>
    <row r="52" spans="1:14" x14ac:dyDescent="0.25">
      <c r="B52" s="213"/>
      <c r="C52" s="112"/>
      <c r="D52" s="112"/>
      <c r="E52" s="112"/>
      <c r="F52" s="214"/>
      <c r="H52" s="215"/>
      <c r="I52" s="216"/>
      <c r="J52" s="92"/>
      <c r="K52" s="92"/>
      <c r="L52" s="92"/>
      <c r="M52" s="92"/>
      <c r="N52" s="112"/>
    </row>
    <row r="53" spans="1:14" x14ac:dyDescent="0.25">
      <c r="B53" s="213"/>
      <c r="C53" s="112"/>
      <c r="D53" s="112"/>
      <c r="E53" s="112"/>
      <c r="F53" s="214"/>
      <c r="H53" s="215"/>
      <c r="I53" s="216"/>
      <c r="J53" s="92"/>
      <c r="K53" s="92"/>
      <c r="L53" s="92"/>
      <c r="M53" s="92"/>
      <c r="N53" s="112"/>
    </row>
    <row r="54" spans="1:14" x14ac:dyDescent="0.25">
      <c r="B54" s="213"/>
      <c r="C54" s="112"/>
      <c r="D54" s="112"/>
      <c r="E54" s="112"/>
      <c r="F54" s="214"/>
      <c r="H54" s="215"/>
      <c r="I54" s="216"/>
      <c r="J54" s="92"/>
      <c r="K54" s="92"/>
      <c r="L54" s="92"/>
      <c r="M54" s="92"/>
      <c r="N54" s="112"/>
    </row>
    <row r="55" spans="1:14" x14ac:dyDescent="0.25">
      <c r="B55" s="213"/>
      <c r="C55" s="112"/>
      <c r="D55" s="112"/>
      <c r="E55" s="112"/>
      <c r="F55" s="214"/>
      <c r="H55" s="215"/>
      <c r="I55" s="216"/>
      <c r="J55" s="92"/>
      <c r="K55" s="92"/>
      <c r="L55" s="92"/>
      <c r="M55" s="92"/>
      <c r="N55" s="112"/>
    </row>
    <row r="56" spans="1:14" x14ac:dyDescent="0.25">
      <c r="B56" s="213"/>
      <c r="C56" s="112"/>
      <c r="D56" s="112"/>
      <c r="E56" s="112"/>
      <c r="F56" s="214"/>
      <c r="H56" s="215"/>
      <c r="I56" s="216"/>
      <c r="J56" s="92"/>
      <c r="K56" s="92"/>
      <c r="L56" s="92"/>
      <c r="M56" s="92"/>
      <c r="N56" s="112"/>
    </row>
    <row r="57" spans="1:14" x14ac:dyDescent="0.25">
      <c r="B57" s="213"/>
      <c r="C57" s="112"/>
      <c r="D57" s="112"/>
      <c r="E57" s="112"/>
      <c r="F57" s="214"/>
      <c r="H57" s="215"/>
      <c r="I57" s="216"/>
      <c r="J57" s="92"/>
      <c r="K57" s="92"/>
      <c r="L57" s="92"/>
      <c r="M57" s="92"/>
      <c r="N57" s="112"/>
    </row>
    <row r="58" spans="1:14" x14ac:dyDescent="0.25">
      <c r="B58" s="213"/>
      <c r="C58" s="112"/>
      <c r="D58" s="112"/>
      <c r="E58" s="112"/>
      <c r="F58" s="214"/>
      <c r="H58" s="215"/>
      <c r="I58" s="216"/>
      <c r="J58" s="92"/>
      <c r="K58" s="92"/>
      <c r="L58" s="92"/>
      <c r="M58" s="92"/>
      <c r="N58" s="112"/>
    </row>
    <row r="59" spans="1:14" x14ac:dyDescent="0.25">
      <c r="A59" s="112"/>
      <c r="B59" s="213"/>
      <c r="C59" s="112"/>
      <c r="D59" s="112"/>
      <c r="E59" s="112"/>
      <c r="F59" s="214"/>
      <c r="H59" s="215"/>
      <c r="I59" s="216"/>
      <c r="J59" s="92"/>
      <c r="K59" s="92"/>
      <c r="L59" s="92"/>
      <c r="M59" s="92"/>
      <c r="N59" s="112"/>
    </row>
    <row r="60" spans="1:14" x14ac:dyDescent="0.25">
      <c r="A60" s="113"/>
      <c r="B60" s="114"/>
      <c r="C60" s="217"/>
      <c r="D60" s="217"/>
      <c r="E60" s="217"/>
      <c r="F60" s="218"/>
      <c r="H60" s="215"/>
      <c r="I60" s="216"/>
      <c r="J60" s="92"/>
      <c r="K60" s="92"/>
      <c r="L60" s="92"/>
      <c r="M60" s="92"/>
      <c r="N60" s="112"/>
    </row>
    <row r="61" spans="1:14" x14ac:dyDescent="0.25">
      <c r="A61" s="115"/>
      <c r="B61" s="219"/>
      <c r="C61" s="220"/>
      <c r="D61" s="220"/>
      <c r="E61" s="112"/>
      <c r="F61" s="214"/>
      <c r="H61" s="215"/>
      <c r="I61" s="216"/>
      <c r="J61" s="92"/>
      <c r="K61" s="92"/>
      <c r="L61" s="92"/>
      <c r="M61" s="92"/>
      <c r="N61" s="112"/>
    </row>
    <row r="62" spans="1:14" x14ac:dyDescent="0.25">
      <c r="A62" s="115"/>
      <c r="B62" s="219"/>
      <c r="C62" s="220"/>
      <c r="D62" s="220"/>
      <c r="E62" s="112"/>
      <c r="F62" s="214"/>
      <c r="H62" s="215"/>
      <c r="I62" s="216"/>
      <c r="J62" s="92"/>
      <c r="K62" s="92"/>
      <c r="L62" s="92"/>
      <c r="M62" s="92"/>
      <c r="N62" s="112"/>
    </row>
    <row r="63" spans="1:14" x14ac:dyDescent="0.25">
      <c r="A63" s="115"/>
      <c r="B63" s="219"/>
      <c r="C63" s="220"/>
      <c r="D63" s="220"/>
      <c r="E63" s="112"/>
      <c r="F63" s="214"/>
      <c r="H63" s="215"/>
      <c r="I63" s="216"/>
      <c r="J63" s="92"/>
      <c r="K63" s="92"/>
      <c r="L63" s="92"/>
      <c r="M63" s="92"/>
      <c r="N63" s="112"/>
    </row>
    <row r="64" spans="1:14" x14ac:dyDescent="0.25">
      <c r="A64" s="117"/>
      <c r="B64" s="221"/>
      <c r="C64" s="222"/>
      <c r="D64" s="222"/>
      <c r="E64" s="222"/>
      <c r="F64" s="216"/>
      <c r="H64" s="215"/>
      <c r="I64" s="216"/>
      <c r="J64" s="92"/>
      <c r="K64" s="92"/>
      <c r="L64" s="92"/>
      <c r="M64" s="92"/>
      <c r="N64" s="112"/>
    </row>
    <row r="65" spans="1:14" x14ac:dyDescent="0.25">
      <c r="A65" s="115"/>
      <c r="B65" s="219"/>
      <c r="C65" s="220"/>
      <c r="D65" s="220"/>
      <c r="E65" s="220"/>
      <c r="F65" s="216"/>
      <c r="H65" s="215"/>
      <c r="I65" s="216"/>
      <c r="J65" s="92"/>
      <c r="K65" s="92"/>
      <c r="L65" s="92"/>
      <c r="M65" s="92"/>
      <c r="N65" s="112"/>
    </row>
    <row r="66" spans="1:14" x14ac:dyDescent="0.25">
      <c r="A66" s="115"/>
      <c r="B66" s="219"/>
      <c r="C66" s="220"/>
      <c r="D66" s="220"/>
      <c r="E66" s="220"/>
      <c r="F66" s="216"/>
      <c r="H66" s="215"/>
      <c r="I66" s="216"/>
      <c r="J66" s="92"/>
      <c r="K66" s="92"/>
      <c r="L66" s="92"/>
      <c r="M66" s="92"/>
      <c r="N66" s="112"/>
    </row>
    <row r="67" spans="1:14" x14ac:dyDescent="0.25">
      <c r="A67" s="115"/>
      <c r="B67" s="219"/>
      <c r="C67" s="220"/>
      <c r="D67" s="220"/>
      <c r="E67" s="220"/>
      <c r="F67" s="216"/>
      <c r="H67" s="215"/>
      <c r="I67" s="216"/>
      <c r="J67" s="92"/>
      <c r="K67" s="92"/>
      <c r="L67" s="92"/>
      <c r="M67" s="92"/>
      <c r="N67" s="112"/>
    </row>
    <row r="68" spans="1:14" x14ac:dyDescent="0.25">
      <c r="A68" s="117"/>
      <c r="B68" s="221"/>
      <c r="C68" s="222"/>
      <c r="D68" s="222"/>
      <c r="E68" s="222"/>
      <c r="F68" s="216"/>
      <c r="H68" s="215"/>
      <c r="I68" s="216"/>
      <c r="J68" s="92"/>
      <c r="K68" s="92"/>
      <c r="L68" s="92"/>
      <c r="M68" s="92"/>
      <c r="N68" s="112"/>
    </row>
    <row r="69" spans="1:14" x14ac:dyDescent="0.25">
      <c r="A69" s="119"/>
      <c r="B69" s="219"/>
      <c r="C69" s="220"/>
      <c r="D69" s="220"/>
      <c r="E69" s="220"/>
      <c r="F69" s="216"/>
      <c r="H69" s="215"/>
      <c r="I69" s="216"/>
      <c r="J69" s="92"/>
      <c r="K69" s="92"/>
      <c r="L69" s="92"/>
      <c r="M69" s="92"/>
      <c r="N69" s="112"/>
    </row>
    <row r="70" spans="1:14" x14ac:dyDescent="0.25">
      <c r="A70" s="119"/>
      <c r="B70" s="219"/>
      <c r="C70" s="220"/>
      <c r="D70" s="220"/>
      <c r="E70" s="220"/>
      <c r="F70" s="216"/>
      <c r="H70" s="215"/>
      <c r="I70" s="216"/>
      <c r="J70" s="92"/>
      <c r="K70" s="92"/>
      <c r="L70" s="92"/>
      <c r="M70" s="92"/>
      <c r="N70" s="112"/>
    </row>
    <row r="71" spans="1:14" x14ac:dyDescent="0.25">
      <c r="A71" s="119"/>
      <c r="B71" s="219"/>
      <c r="C71" s="220"/>
      <c r="D71" s="220"/>
      <c r="E71" s="220"/>
      <c r="F71" s="216"/>
      <c r="H71" s="215"/>
      <c r="I71" s="216"/>
      <c r="J71" s="92"/>
      <c r="K71" s="92"/>
      <c r="L71" s="92"/>
      <c r="M71" s="92"/>
      <c r="N71" s="112"/>
    </row>
    <row r="72" spans="1:14" x14ac:dyDescent="0.25">
      <c r="A72" s="119"/>
      <c r="B72" s="219"/>
      <c r="C72" s="220"/>
      <c r="D72" s="220"/>
      <c r="E72" s="220"/>
      <c r="F72" s="216"/>
      <c r="H72" s="215"/>
      <c r="I72" s="216"/>
      <c r="J72" s="92"/>
      <c r="K72" s="92"/>
      <c r="L72" s="92"/>
      <c r="M72" s="92"/>
      <c r="N72" s="112"/>
    </row>
    <row r="73" spans="1:14" x14ac:dyDescent="0.25">
      <c r="A73" s="119"/>
      <c r="B73" s="219"/>
      <c r="C73" s="220"/>
      <c r="D73" s="220"/>
      <c r="E73" s="220"/>
      <c r="F73" s="216"/>
      <c r="H73" s="215"/>
      <c r="I73" s="216"/>
      <c r="J73" s="92"/>
      <c r="K73" s="92"/>
      <c r="L73" s="92"/>
      <c r="M73" s="92"/>
      <c r="N73" s="112"/>
    </row>
    <row r="74" spans="1:14" x14ac:dyDescent="0.25">
      <c r="A74" s="119"/>
      <c r="B74" s="219"/>
      <c r="C74" s="220"/>
      <c r="D74" s="220"/>
      <c r="E74" s="220"/>
      <c r="F74" s="216"/>
      <c r="H74" s="215"/>
      <c r="I74" s="216"/>
      <c r="J74" s="92"/>
      <c r="K74" s="92"/>
      <c r="L74" s="92"/>
      <c r="M74" s="92"/>
      <c r="N74" s="112"/>
    </row>
    <row r="75" spans="1:14" x14ac:dyDescent="0.25">
      <c r="A75" s="119"/>
      <c r="B75" s="219"/>
      <c r="C75" s="220"/>
      <c r="D75" s="220"/>
      <c r="E75" s="220"/>
      <c r="F75" s="216"/>
      <c r="H75" s="215"/>
      <c r="I75" s="216"/>
      <c r="J75" s="92"/>
      <c r="K75" s="92"/>
      <c r="L75" s="92"/>
      <c r="M75" s="92"/>
      <c r="N75" s="112"/>
    </row>
    <row r="76" spans="1:14" x14ac:dyDescent="0.25">
      <c r="A76" s="119"/>
      <c r="B76" s="219"/>
      <c r="C76" s="220"/>
      <c r="D76" s="220"/>
      <c r="E76" s="220"/>
      <c r="F76" s="216"/>
      <c r="H76" s="215"/>
      <c r="I76" s="216"/>
      <c r="J76" s="92"/>
      <c r="K76" s="92"/>
      <c r="L76" s="92"/>
      <c r="M76" s="92"/>
      <c r="N76" s="112"/>
    </row>
    <row r="77" spans="1:14" x14ac:dyDescent="0.25">
      <c r="A77" s="120"/>
      <c r="B77" s="221"/>
      <c r="C77" s="222"/>
      <c r="D77" s="222"/>
      <c r="E77" s="222"/>
      <c r="F77" s="216"/>
      <c r="H77" s="215"/>
      <c r="I77" s="216"/>
      <c r="J77" s="92"/>
      <c r="K77" s="92"/>
      <c r="L77" s="92"/>
      <c r="M77" s="92"/>
      <c r="N77" s="112"/>
    </row>
    <row r="78" spans="1:14" x14ac:dyDescent="0.25">
      <c r="A78" s="117"/>
      <c r="B78" s="221"/>
      <c r="C78" s="222"/>
      <c r="D78" s="222"/>
      <c r="E78" s="222"/>
      <c r="F78" s="216"/>
      <c r="H78" s="215"/>
      <c r="I78" s="216"/>
      <c r="J78" s="92"/>
      <c r="K78" s="92"/>
      <c r="L78" s="92"/>
      <c r="M78" s="92"/>
      <c r="N78" s="112"/>
    </row>
    <row r="79" spans="1:14" ht="15.75" x14ac:dyDescent="0.25">
      <c r="A79" s="121"/>
      <c r="B79" s="223"/>
      <c r="C79" s="224"/>
      <c r="D79" s="224"/>
      <c r="E79" s="224"/>
      <c r="F79" s="216"/>
      <c r="H79" s="215"/>
      <c r="I79" s="216"/>
      <c r="J79" s="92"/>
      <c r="K79" s="92"/>
      <c r="L79" s="92"/>
      <c r="M79" s="92"/>
      <c r="N79" s="112"/>
    </row>
    <row r="80" spans="1:14" x14ac:dyDescent="0.25">
      <c r="A80" s="115"/>
      <c r="B80" s="219"/>
      <c r="C80" s="220"/>
      <c r="D80" s="220"/>
      <c r="E80" s="220"/>
      <c r="F80" s="216"/>
      <c r="H80" s="215"/>
      <c r="I80" s="216"/>
      <c r="J80" s="92"/>
      <c r="K80" s="92"/>
      <c r="L80" s="92"/>
      <c r="M80" s="92"/>
      <c r="N80" s="112"/>
    </row>
    <row r="81" spans="1:14" x14ac:dyDescent="0.25">
      <c r="A81" s="115"/>
      <c r="B81" s="219"/>
      <c r="C81" s="220"/>
      <c r="D81" s="220"/>
      <c r="E81" s="220"/>
      <c r="F81" s="216"/>
      <c r="H81" s="215"/>
      <c r="I81" s="216"/>
      <c r="J81" s="92"/>
      <c r="K81" s="92"/>
      <c r="L81" s="92"/>
      <c r="M81" s="92"/>
      <c r="N81" s="112"/>
    </row>
    <row r="82" spans="1:14" x14ac:dyDescent="0.25">
      <c r="A82" s="117"/>
      <c r="B82" s="221"/>
      <c r="C82" s="222"/>
      <c r="D82" s="222"/>
      <c r="E82" s="222"/>
      <c r="F82" s="216"/>
      <c r="H82" s="215"/>
      <c r="I82" s="216"/>
      <c r="J82" s="92"/>
      <c r="K82" s="92"/>
      <c r="L82" s="92"/>
      <c r="M82" s="92"/>
      <c r="N82" s="112"/>
    </row>
    <row r="83" spans="1:14" x14ac:dyDescent="0.25">
      <c r="A83" s="119"/>
      <c r="B83" s="219"/>
      <c r="C83" s="220"/>
      <c r="D83" s="220"/>
      <c r="E83" s="220"/>
      <c r="F83" s="216"/>
      <c r="H83" s="215"/>
      <c r="I83" s="216"/>
      <c r="J83" s="92"/>
      <c r="K83" s="92"/>
      <c r="L83" s="92"/>
      <c r="M83" s="92"/>
      <c r="N83" s="112"/>
    </row>
    <row r="84" spans="1:14" x14ac:dyDescent="0.25">
      <c r="A84" s="119"/>
      <c r="B84" s="219"/>
      <c r="C84" s="220"/>
      <c r="D84" s="220"/>
      <c r="E84" s="220"/>
      <c r="F84" s="216"/>
      <c r="H84" s="215"/>
      <c r="I84" s="216"/>
      <c r="J84" s="92"/>
      <c r="K84" s="92"/>
      <c r="L84" s="92"/>
      <c r="M84" s="92"/>
      <c r="N84" s="112"/>
    </row>
    <row r="85" spans="1:14" x14ac:dyDescent="0.25">
      <c r="A85" s="119"/>
      <c r="B85" s="219"/>
      <c r="C85" s="220"/>
      <c r="D85" s="220"/>
      <c r="E85" s="220"/>
      <c r="F85" s="216"/>
      <c r="H85" s="215"/>
      <c r="I85" s="216"/>
      <c r="J85" s="92"/>
      <c r="K85" s="92"/>
      <c r="L85" s="92"/>
      <c r="M85" s="92"/>
      <c r="N85" s="112"/>
    </row>
    <row r="86" spans="1:14" x14ac:dyDescent="0.25">
      <c r="A86" s="119"/>
      <c r="B86" s="219"/>
      <c r="C86" s="220"/>
      <c r="D86" s="220"/>
      <c r="E86" s="220"/>
      <c r="F86" s="216"/>
      <c r="H86" s="215"/>
      <c r="I86" s="216"/>
      <c r="J86" s="92"/>
      <c r="K86" s="92"/>
      <c r="L86" s="92"/>
      <c r="M86" s="92"/>
      <c r="N86" s="112"/>
    </row>
    <row r="87" spans="1:14" x14ac:dyDescent="0.25">
      <c r="A87" s="119"/>
      <c r="B87" s="219"/>
      <c r="C87" s="220"/>
      <c r="D87" s="220"/>
      <c r="E87" s="220"/>
      <c r="F87" s="216"/>
      <c r="H87" s="215"/>
      <c r="I87" s="216"/>
      <c r="J87" s="92"/>
      <c r="K87" s="92"/>
      <c r="L87" s="92"/>
      <c r="M87" s="92"/>
      <c r="N87" s="112"/>
    </row>
    <row r="88" spans="1:14" x14ac:dyDescent="0.25">
      <c r="A88" s="117"/>
      <c r="B88" s="221"/>
      <c r="C88" s="220"/>
      <c r="D88" s="220"/>
      <c r="E88" s="220"/>
      <c r="F88" s="216"/>
      <c r="H88" s="215"/>
      <c r="I88" s="216"/>
      <c r="J88" s="92"/>
      <c r="K88" s="92"/>
      <c r="L88" s="92"/>
      <c r="M88" s="92"/>
      <c r="N88" s="112"/>
    </row>
    <row r="89" spans="1:14" x14ac:dyDescent="0.25">
      <c r="A89" s="119"/>
      <c r="B89" s="219"/>
      <c r="C89" s="220"/>
      <c r="D89" s="220"/>
      <c r="E89" s="220"/>
      <c r="F89" s="216"/>
      <c r="H89" s="215"/>
      <c r="I89" s="216"/>
      <c r="J89" s="92"/>
      <c r="K89" s="92"/>
      <c r="L89" s="92"/>
      <c r="M89" s="92"/>
      <c r="N89" s="112"/>
    </row>
    <row r="90" spans="1:14" x14ac:dyDescent="0.25">
      <c r="A90" s="115"/>
      <c r="B90" s="219"/>
      <c r="C90" s="220"/>
      <c r="D90" s="220"/>
      <c r="E90" s="220"/>
      <c r="F90" s="216"/>
      <c r="H90" s="215"/>
      <c r="I90" s="216"/>
      <c r="J90" s="92"/>
      <c r="K90" s="92"/>
      <c r="L90" s="92"/>
      <c r="M90" s="92"/>
      <c r="N90" s="112"/>
    </row>
    <row r="91" spans="1:14" x14ac:dyDescent="0.25">
      <c r="A91" s="119"/>
      <c r="B91" s="219"/>
      <c r="C91" s="220"/>
      <c r="D91" s="220"/>
      <c r="E91" s="220"/>
      <c r="F91" s="216"/>
      <c r="H91" s="215"/>
      <c r="I91" s="216"/>
      <c r="J91" s="92"/>
      <c r="K91" s="92"/>
      <c r="L91" s="92"/>
      <c r="M91" s="92"/>
      <c r="N91" s="112"/>
    </row>
    <row r="92" spans="1:14" x14ac:dyDescent="0.25">
      <c r="A92" s="125"/>
      <c r="B92" s="113"/>
      <c r="C92" s="222"/>
      <c r="D92" s="222"/>
      <c r="E92" s="222"/>
      <c r="F92" s="216"/>
      <c r="H92" s="215"/>
      <c r="I92" s="216"/>
      <c r="J92" s="92"/>
      <c r="K92" s="92"/>
      <c r="L92" s="92"/>
      <c r="M92" s="92"/>
      <c r="N92" s="112"/>
    </row>
    <row r="93" spans="1:14" ht="15.75" x14ac:dyDescent="0.25">
      <c r="A93" s="121"/>
      <c r="B93" s="223"/>
      <c r="C93" s="225"/>
      <c r="D93" s="225"/>
      <c r="E93" s="225"/>
      <c r="F93" s="216"/>
      <c r="H93" s="215"/>
      <c r="I93" s="216"/>
      <c r="J93" s="92"/>
      <c r="K93" s="92"/>
      <c r="L93" s="92"/>
      <c r="M93" s="92"/>
      <c r="N93" s="112"/>
    </row>
    <row r="94" spans="1:14" ht="15.75" x14ac:dyDescent="0.25">
      <c r="A94" s="126"/>
      <c r="B94" s="226"/>
      <c r="C94" s="222"/>
      <c r="D94" s="222"/>
      <c r="E94" s="222"/>
      <c r="F94" s="216"/>
      <c r="H94" s="215"/>
      <c r="I94" s="216"/>
      <c r="J94" s="92"/>
      <c r="K94" s="92"/>
      <c r="L94" s="92"/>
      <c r="M94" s="92"/>
      <c r="N94" s="112"/>
    </row>
    <row r="95" spans="1:14" ht="15.75" x14ac:dyDescent="0.25">
      <c r="A95" s="128"/>
      <c r="B95" s="226"/>
      <c r="C95" s="227"/>
      <c r="D95" s="227"/>
      <c r="E95" s="227"/>
      <c r="F95" s="216"/>
      <c r="H95" s="215"/>
      <c r="I95" s="216"/>
      <c r="J95" s="92"/>
      <c r="K95" s="92"/>
      <c r="L95" s="92"/>
      <c r="M95" s="92"/>
      <c r="N95" s="112"/>
    </row>
    <row r="96" spans="1:14" ht="15.75" x14ac:dyDescent="0.25">
      <c r="A96" s="128"/>
      <c r="B96" s="226"/>
      <c r="C96" s="222"/>
      <c r="D96" s="222"/>
      <c r="E96" s="222"/>
      <c r="F96" s="216"/>
      <c r="H96" s="215"/>
      <c r="I96" s="216"/>
      <c r="J96" s="92"/>
      <c r="K96" s="92"/>
      <c r="L96" s="92"/>
      <c r="M96" s="92"/>
      <c r="N96" s="112"/>
    </row>
    <row r="97" spans="1:14" x14ac:dyDescent="0.25">
      <c r="A97" s="125"/>
      <c r="B97" s="114"/>
      <c r="C97" s="222"/>
      <c r="D97" s="222"/>
      <c r="E97" s="222"/>
      <c r="F97" s="216"/>
      <c r="H97" s="215"/>
      <c r="I97" s="216"/>
      <c r="J97" s="92"/>
      <c r="K97" s="92"/>
      <c r="L97" s="92"/>
      <c r="M97" s="92"/>
      <c r="N97" s="112"/>
    </row>
    <row r="98" spans="1:14" x14ac:dyDescent="0.25">
      <c r="A98" s="129"/>
      <c r="B98" s="114"/>
      <c r="C98" s="220"/>
      <c r="D98" s="220"/>
      <c r="E98" s="220"/>
      <c r="F98" s="216"/>
      <c r="H98" s="215"/>
      <c r="I98" s="216"/>
      <c r="J98" s="92"/>
      <c r="K98" s="92"/>
      <c r="L98" s="92"/>
      <c r="M98" s="92"/>
      <c r="N98" s="112"/>
    </row>
    <row r="99" spans="1:14" x14ac:dyDescent="0.25">
      <c r="A99" s="115"/>
      <c r="B99" s="228"/>
      <c r="C99" s="220"/>
      <c r="D99" s="220"/>
      <c r="E99" s="220"/>
      <c r="F99" s="216"/>
      <c r="H99" s="215"/>
      <c r="I99" s="216"/>
      <c r="J99" s="92"/>
      <c r="K99" s="92"/>
      <c r="L99" s="92"/>
      <c r="M99" s="92"/>
      <c r="N99" s="112"/>
    </row>
    <row r="100" spans="1:14" x14ac:dyDescent="0.25">
      <c r="A100" s="115"/>
      <c r="B100" s="228"/>
      <c r="C100" s="220"/>
      <c r="D100" s="220"/>
      <c r="E100" s="220"/>
      <c r="F100" s="216"/>
      <c r="H100" s="215"/>
      <c r="I100" s="216"/>
      <c r="J100" s="92"/>
      <c r="K100" s="92"/>
      <c r="L100" s="92"/>
      <c r="M100" s="92"/>
      <c r="N100" s="112"/>
    </row>
    <row r="101" spans="1:14" x14ac:dyDescent="0.25">
      <c r="A101" s="115"/>
      <c r="B101" s="228"/>
      <c r="C101" s="220"/>
      <c r="D101" s="220"/>
      <c r="E101" s="220"/>
      <c r="F101" s="216"/>
      <c r="H101" s="215"/>
      <c r="I101" s="216"/>
      <c r="J101" s="92"/>
      <c r="K101" s="92"/>
      <c r="L101" s="92"/>
      <c r="M101" s="92"/>
      <c r="N101" s="112"/>
    </row>
    <row r="102" spans="1:14" x14ac:dyDescent="0.25">
      <c r="A102" s="119"/>
      <c r="B102" s="219"/>
      <c r="C102" s="220"/>
      <c r="D102" s="220"/>
      <c r="E102" s="220"/>
      <c r="F102" s="216"/>
      <c r="H102" s="215"/>
      <c r="I102" s="216"/>
      <c r="J102" s="92"/>
      <c r="K102" s="92"/>
      <c r="L102" s="92"/>
      <c r="M102" s="92"/>
      <c r="N102" s="112"/>
    </row>
    <row r="103" spans="1:14" x14ac:dyDescent="0.25">
      <c r="A103" s="120"/>
      <c r="B103" s="221"/>
      <c r="C103" s="222"/>
      <c r="D103" s="222"/>
      <c r="E103" s="222"/>
      <c r="F103" s="216"/>
      <c r="H103" s="215"/>
      <c r="I103" s="216"/>
      <c r="J103" s="92"/>
      <c r="K103" s="92"/>
      <c r="L103" s="92"/>
      <c r="M103" s="92"/>
      <c r="N103" s="112"/>
    </row>
    <row r="104" spans="1:14" x14ac:dyDescent="0.25">
      <c r="A104" s="130"/>
      <c r="B104" s="228"/>
      <c r="C104" s="220"/>
      <c r="D104" s="220"/>
      <c r="E104" s="220"/>
      <c r="F104" s="216"/>
      <c r="H104" s="215"/>
      <c r="I104" s="216"/>
      <c r="J104" s="92"/>
      <c r="K104" s="92"/>
      <c r="L104" s="92"/>
      <c r="M104" s="92"/>
      <c r="N104" s="112"/>
    </row>
    <row r="105" spans="1:14" x14ac:dyDescent="0.25">
      <c r="A105" s="130"/>
      <c r="B105" s="228"/>
      <c r="C105" s="220"/>
      <c r="D105" s="220"/>
      <c r="E105" s="220"/>
      <c r="F105" s="216"/>
      <c r="H105" s="215"/>
      <c r="I105" s="216"/>
      <c r="J105" s="92"/>
      <c r="K105" s="92"/>
      <c r="L105" s="92"/>
      <c r="M105" s="92"/>
      <c r="N105" s="112"/>
    </row>
    <row r="106" spans="1:14" x14ac:dyDescent="0.25">
      <c r="A106" s="130"/>
      <c r="B106" s="228"/>
      <c r="C106" s="220"/>
      <c r="D106" s="220"/>
      <c r="E106" s="220"/>
      <c r="F106" s="216"/>
    </row>
    <row r="107" spans="1:14" x14ac:dyDescent="0.25">
      <c r="A107" s="130"/>
      <c r="B107" s="228"/>
      <c r="C107" s="220"/>
      <c r="D107" s="220"/>
      <c r="E107" s="220"/>
      <c r="F107" s="216"/>
    </row>
    <row r="108" spans="1:14" x14ac:dyDescent="0.25">
      <c r="A108" s="119"/>
      <c r="B108" s="228"/>
      <c r="C108" s="220"/>
      <c r="D108" s="220"/>
      <c r="E108" s="220"/>
      <c r="F108" s="216"/>
    </row>
    <row r="109" spans="1:14" x14ac:dyDescent="0.25">
      <c r="A109" s="125"/>
      <c r="B109" s="114"/>
      <c r="C109" s="222"/>
      <c r="D109" s="222"/>
      <c r="E109" s="222"/>
      <c r="F109" s="216"/>
    </row>
    <row r="110" spans="1:14" x14ac:dyDescent="0.25">
      <c r="A110" s="125"/>
      <c r="B110" s="114"/>
      <c r="C110" s="220"/>
      <c r="D110" s="220"/>
      <c r="E110" s="220"/>
      <c r="F110" s="216"/>
    </row>
    <row r="111" spans="1:14" x14ac:dyDescent="0.25">
      <c r="A111" s="119"/>
      <c r="B111" s="228"/>
      <c r="C111" s="220"/>
      <c r="D111" s="220"/>
      <c r="E111" s="220"/>
      <c r="F111" s="216"/>
    </row>
    <row r="112" spans="1:14" x14ac:dyDescent="0.25">
      <c r="A112" s="120"/>
      <c r="B112" s="229"/>
      <c r="C112" s="222"/>
      <c r="D112" s="222"/>
      <c r="E112" s="222"/>
      <c r="F112" s="216"/>
    </row>
    <row r="113" spans="1:6" ht="15.75" x14ac:dyDescent="0.25">
      <c r="A113" s="128"/>
      <c r="B113" s="230"/>
      <c r="C113" s="222"/>
      <c r="D113" s="222"/>
      <c r="E113" s="222"/>
      <c r="F113" s="216"/>
    </row>
    <row r="114" spans="1:6" x14ac:dyDescent="0.25">
      <c r="A114" s="112"/>
      <c r="B114" s="213"/>
      <c r="C114" s="112"/>
      <c r="D114" s="112"/>
      <c r="E114" s="112"/>
      <c r="F114" s="214"/>
    </row>
    <row r="115" spans="1:6" x14ac:dyDescent="0.25">
      <c r="A115" s="112"/>
      <c r="B115" s="213"/>
      <c r="C115" s="112"/>
      <c r="D115" s="112"/>
      <c r="E115" s="112"/>
      <c r="F115" s="214"/>
    </row>
    <row r="116" spans="1:6" x14ac:dyDescent="0.25">
      <c r="A116" s="112"/>
      <c r="B116" s="213"/>
      <c r="C116" s="112"/>
      <c r="D116" s="112"/>
      <c r="E116" s="112"/>
      <c r="F116" s="214"/>
    </row>
    <row r="117" spans="1:6" x14ac:dyDescent="0.25">
      <c r="A117" s="112"/>
      <c r="B117" s="213"/>
      <c r="C117" s="112"/>
      <c r="D117" s="112"/>
      <c r="E117" s="112"/>
      <c r="F117" s="214"/>
    </row>
    <row r="118" spans="1:6" x14ac:dyDescent="0.25">
      <c r="A118" s="112"/>
      <c r="B118" s="213"/>
      <c r="C118" s="112"/>
      <c r="D118" s="112"/>
      <c r="E118" s="112"/>
      <c r="F118" s="214"/>
    </row>
    <row r="119" spans="1:6" x14ac:dyDescent="0.25">
      <c r="A119" s="112"/>
      <c r="B119" s="213"/>
      <c r="C119" s="112"/>
      <c r="D119" s="112"/>
      <c r="E119" s="112"/>
      <c r="F119" s="214"/>
    </row>
  </sheetData>
  <mergeCells count="9">
    <mergeCell ref="A1:N1"/>
    <mergeCell ref="A4:N4"/>
    <mergeCell ref="A5:N5"/>
    <mergeCell ref="K10:M10"/>
    <mergeCell ref="N10:N11"/>
    <mergeCell ref="A10:A11"/>
    <mergeCell ref="B10:B11"/>
    <mergeCell ref="C10:F10"/>
    <mergeCell ref="G10:J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0"/>
  <sheetViews>
    <sheetView workbookViewId="0">
      <selection activeCell="L20" sqref="L20"/>
    </sheetView>
  </sheetViews>
  <sheetFormatPr defaultRowHeight="15" x14ac:dyDescent="0.25"/>
  <cols>
    <col min="1" max="1" width="49.140625" style="350" customWidth="1"/>
    <col min="2" max="2" width="20.7109375" style="350" customWidth="1"/>
    <col min="3" max="3" width="17" style="350" customWidth="1"/>
    <col min="4" max="4" width="18.140625" style="350" customWidth="1"/>
    <col min="5" max="5" width="20" style="350" customWidth="1"/>
    <col min="6" max="16384" width="9.140625" style="350"/>
  </cols>
  <sheetData>
    <row r="1" spans="1:15" x14ac:dyDescent="0.25">
      <c r="A1" s="394" t="s">
        <v>665</v>
      </c>
      <c r="B1" s="394"/>
      <c r="C1" s="394"/>
      <c r="D1" s="394"/>
      <c r="E1" s="394"/>
      <c r="F1" s="348"/>
      <c r="G1" s="347"/>
      <c r="H1" s="347"/>
      <c r="I1" s="347"/>
      <c r="J1" s="347"/>
      <c r="K1" s="347"/>
      <c r="L1" s="347"/>
      <c r="M1" s="347"/>
      <c r="N1" s="347"/>
      <c r="O1" s="347"/>
    </row>
    <row r="2" spans="1:15" ht="15.75" x14ac:dyDescent="0.3">
      <c r="A2" s="409" t="s">
        <v>691</v>
      </c>
      <c r="B2" s="410"/>
      <c r="C2" s="410"/>
      <c r="D2" s="410"/>
      <c r="E2" s="410"/>
    </row>
    <row r="3" spans="1:15" ht="16.5" x14ac:dyDescent="0.35">
      <c r="A3" s="411" t="s">
        <v>692</v>
      </c>
      <c r="B3" s="412"/>
      <c r="C3" s="412"/>
      <c r="D3" s="412"/>
      <c r="E3" s="412"/>
    </row>
    <row r="4" spans="1:15" x14ac:dyDescent="0.25">
      <c r="A4" s="347"/>
    </row>
    <row r="5" spans="1:15" ht="100.5" customHeight="1" x14ac:dyDescent="0.25">
      <c r="A5" s="351" t="s">
        <v>693</v>
      </c>
      <c r="B5" s="352" t="s">
        <v>694</v>
      </c>
      <c r="C5" s="352" t="s">
        <v>695</v>
      </c>
      <c r="D5" s="353" t="s">
        <v>696</v>
      </c>
      <c r="E5" s="152" t="s">
        <v>323</v>
      </c>
    </row>
    <row r="6" spans="1:15" x14ac:dyDescent="0.25">
      <c r="A6" s="354" t="s">
        <v>697</v>
      </c>
      <c r="B6" s="355"/>
      <c r="C6" s="355">
        <v>1</v>
      </c>
      <c r="D6" s="355"/>
      <c r="E6" s="349">
        <v>1</v>
      </c>
    </row>
    <row r="7" spans="1:15" x14ac:dyDescent="0.25">
      <c r="A7" s="354" t="s">
        <v>698</v>
      </c>
      <c r="B7" s="355"/>
      <c r="C7" s="355">
        <v>4.75</v>
      </c>
      <c r="D7" s="355"/>
      <c r="E7" s="349">
        <f>SUM(B7:D7)</f>
        <v>4.75</v>
      </c>
    </row>
    <row r="8" spans="1:15" x14ac:dyDescent="0.25">
      <c r="A8" s="354" t="s">
        <v>699</v>
      </c>
      <c r="B8" s="355"/>
      <c r="C8" s="355">
        <v>1</v>
      </c>
      <c r="D8" s="355"/>
      <c r="E8" s="349">
        <f t="shared" ref="E8:E20" si="0">SUM(B8:D8)</f>
        <v>1</v>
      </c>
    </row>
    <row r="9" spans="1:15" x14ac:dyDescent="0.25">
      <c r="A9" s="354" t="s">
        <v>700</v>
      </c>
      <c r="B9" s="355"/>
      <c r="C9" s="355"/>
      <c r="D9" s="355"/>
      <c r="E9" s="349">
        <f t="shared" si="0"/>
        <v>0</v>
      </c>
    </row>
    <row r="10" spans="1:15" ht="25.5" x14ac:dyDescent="0.25">
      <c r="A10" s="356" t="s">
        <v>701</v>
      </c>
      <c r="B10" s="355"/>
      <c r="C10" s="357">
        <f>SUM(C6:C9)</f>
        <v>6.75</v>
      </c>
      <c r="D10" s="355"/>
      <c r="E10" s="349">
        <f t="shared" si="0"/>
        <v>6.75</v>
      </c>
    </row>
    <row r="11" spans="1:15" x14ac:dyDescent="0.25">
      <c r="A11" s="354" t="s">
        <v>702</v>
      </c>
      <c r="B11" s="355">
        <v>1</v>
      </c>
      <c r="C11" s="355"/>
      <c r="D11" s="355">
        <v>3</v>
      </c>
      <c r="E11" s="349">
        <f t="shared" si="0"/>
        <v>4</v>
      </c>
    </row>
    <row r="12" spans="1:15" x14ac:dyDescent="0.25">
      <c r="A12" s="354" t="s">
        <v>703</v>
      </c>
      <c r="B12" s="355">
        <v>3</v>
      </c>
      <c r="C12" s="355"/>
      <c r="D12" s="355">
        <v>1</v>
      </c>
      <c r="E12" s="349">
        <f t="shared" si="0"/>
        <v>4</v>
      </c>
    </row>
    <row r="13" spans="1:15" x14ac:dyDescent="0.25">
      <c r="A13" s="354" t="s">
        <v>704</v>
      </c>
      <c r="B13" s="355"/>
      <c r="C13" s="355"/>
      <c r="D13" s="355">
        <v>6</v>
      </c>
      <c r="E13" s="349">
        <f t="shared" si="0"/>
        <v>6</v>
      </c>
    </row>
    <row r="14" spans="1:15" x14ac:dyDescent="0.25">
      <c r="A14" s="356" t="s">
        <v>705</v>
      </c>
      <c r="B14" s="357">
        <f>SUM(B11:B13)</f>
        <v>4</v>
      </c>
      <c r="C14" s="355"/>
      <c r="D14" s="357">
        <f>SUM(D11:D13)</f>
        <v>10</v>
      </c>
      <c r="E14" s="349">
        <f t="shared" si="0"/>
        <v>14</v>
      </c>
    </row>
    <row r="15" spans="1:15" ht="38.25" x14ac:dyDescent="0.25">
      <c r="A15" s="354" t="s">
        <v>706</v>
      </c>
      <c r="B15" s="355">
        <v>3</v>
      </c>
      <c r="C15" s="355"/>
      <c r="D15" s="355"/>
      <c r="E15" s="349">
        <f t="shared" si="0"/>
        <v>3</v>
      </c>
    </row>
    <row r="16" spans="1:15" x14ac:dyDescent="0.25">
      <c r="A16" s="356" t="s">
        <v>707</v>
      </c>
      <c r="B16" s="357">
        <f>SUM(B15:B15)</f>
        <v>3</v>
      </c>
      <c r="C16" s="355"/>
      <c r="D16" s="355"/>
      <c r="E16" s="349">
        <f t="shared" si="0"/>
        <v>3</v>
      </c>
    </row>
    <row r="17" spans="1:5" x14ac:dyDescent="0.25">
      <c r="A17" s="354" t="s">
        <v>708</v>
      </c>
      <c r="B17" s="355">
        <v>1</v>
      </c>
      <c r="C17" s="355"/>
      <c r="D17" s="355"/>
      <c r="E17" s="349">
        <f t="shared" si="0"/>
        <v>1</v>
      </c>
    </row>
    <row r="18" spans="1:5" ht="25.5" x14ac:dyDescent="0.25">
      <c r="A18" s="354" t="s">
        <v>709</v>
      </c>
      <c r="B18" s="355">
        <v>6</v>
      </c>
      <c r="C18" s="355"/>
      <c r="D18" s="355"/>
      <c r="E18" s="349">
        <f t="shared" si="0"/>
        <v>6</v>
      </c>
    </row>
    <row r="19" spans="1:5" x14ac:dyDescent="0.25">
      <c r="A19" s="356" t="s">
        <v>710</v>
      </c>
      <c r="B19" s="357">
        <f>SUM(B17:B18)</f>
        <v>7</v>
      </c>
      <c r="C19" s="355"/>
      <c r="D19" s="355"/>
      <c r="E19" s="349">
        <f t="shared" si="0"/>
        <v>7</v>
      </c>
    </row>
    <row r="20" spans="1:5" ht="38.25" x14ac:dyDescent="0.25">
      <c r="A20" s="356" t="s">
        <v>711</v>
      </c>
      <c r="B20" s="156">
        <v>14</v>
      </c>
      <c r="C20" s="157">
        <v>4.75</v>
      </c>
      <c r="D20" s="157">
        <v>10</v>
      </c>
      <c r="E20" s="349">
        <f t="shared" si="0"/>
        <v>28.75</v>
      </c>
    </row>
  </sheetData>
  <mergeCells count="3">
    <mergeCell ref="A1:E1"/>
    <mergeCell ref="A2:E2"/>
    <mergeCell ref="A3:E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2"/>
  <sheetViews>
    <sheetView workbookViewId="0">
      <selection sqref="A1:O1"/>
    </sheetView>
  </sheetViews>
  <sheetFormatPr defaultRowHeight="15" x14ac:dyDescent="0.25"/>
  <cols>
    <col min="1" max="1" width="54.7109375" style="20" customWidth="1"/>
    <col min="2" max="2" width="9.140625" style="20"/>
    <col min="3" max="3" width="17.140625" style="20" bestFit="1" customWidth="1"/>
    <col min="4" max="5" width="9.140625" style="20"/>
    <col min="6" max="6" width="15.42578125" style="20" bestFit="1" customWidth="1"/>
    <col min="7" max="7" width="12.42578125" style="20" bestFit="1" customWidth="1"/>
    <col min="8" max="9" width="9.140625" style="20"/>
    <col min="10" max="10" width="19" style="20" customWidth="1"/>
    <col min="11" max="11" width="13.140625" style="1" customWidth="1"/>
    <col min="12" max="12" width="9" style="20" customWidth="1"/>
    <col min="13" max="13" width="11" style="20" customWidth="1"/>
    <col min="14" max="14" width="19.28515625" style="20" customWidth="1"/>
    <col min="15" max="15" width="13" style="231" customWidth="1"/>
    <col min="16" max="16384" width="9.140625" style="20"/>
  </cols>
  <sheetData>
    <row r="1" spans="1:15" x14ac:dyDescent="0.25">
      <c r="A1" s="394" t="s">
        <v>669</v>
      </c>
      <c r="B1" s="394"/>
      <c r="C1" s="394"/>
      <c r="D1" s="394"/>
      <c r="E1" s="394"/>
      <c r="F1" s="394"/>
      <c r="G1" s="374"/>
      <c r="H1" s="374"/>
      <c r="I1" s="374"/>
      <c r="J1" s="374"/>
      <c r="K1" s="359"/>
      <c r="L1" s="359"/>
      <c r="M1" s="359"/>
      <c r="N1" s="359"/>
      <c r="O1" s="359"/>
    </row>
    <row r="2" spans="1:15" x14ac:dyDescent="0.25">
      <c r="A2" s="131"/>
      <c r="B2" s="131"/>
      <c r="C2" s="131"/>
      <c r="D2" s="131"/>
      <c r="E2" s="131"/>
      <c r="F2" s="131"/>
    </row>
    <row r="3" spans="1:15" ht="18.75" x14ac:dyDescent="0.3">
      <c r="A3" s="373" t="s">
        <v>667</v>
      </c>
      <c r="B3" s="360"/>
      <c r="C3" s="360"/>
      <c r="D3" s="360"/>
      <c r="E3" s="360"/>
      <c r="F3" s="360"/>
      <c r="G3" s="374"/>
      <c r="H3" s="374"/>
      <c r="I3" s="374"/>
      <c r="J3" s="374"/>
      <c r="K3" s="359"/>
      <c r="L3" s="359"/>
      <c r="M3" s="359"/>
      <c r="N3" s="359"/>
      <c r="O3" s="359"/>
    </row>
    <row r="4" spans="1:15" ht="19.5" x14ac:dyDescent="0.35">
      <c r="A4" s="375" t="s">
        <v>277</v>
      </c>
      <c r="B4" s="360"/>
      <c r="C4" s="360"/>
      <c r="D4" s="360"/>
      <c r="E4" s="360"/>
      <c r="F4" s="360"/>
      <c r="G4" s="374"/>
      <c r="H4" s="374"/>
      <c r="I4" s="374"/>
      <c r="J4" s="374"/>
      <c r="K4" s="359"/>
      <c r="L4" s="359"/>
      <c r="M4" s="359"/>
      <c r="N4" s="359"/>
      <c r="O4" s="359"/>
    </row>
    <row r="5" spans="1:15" ht="19.5" x14ac:dyDescent="0.35">
      <c r="A5" s="133"/>
      <c r="B5" s="134"/>
      <c r="C5" s="134"/>
      <c r="D5" s="134"/>
      <c r="E5" s="134"/>
      <c r="F5" s="134"/>
    </row>
    <row r="6" spans="1:15" x14ac:dyDescent="0.25">
      <c r="A6" s="381" t="s">
        <v>28</v>
      </c>
      <c r="B6" s="383" t="s">
        <v>107</v>
      </c>
      <c r="C6" s="416" t="s">
        <v>278</v>
      </c>
      <c r="D6" s="416"/>
      <c r="E6" s="416"/>
      <c r="F6" s="416"/>
      <c r="G6" s="417" t="s">
        <v>279</v>
      </c>
      <c r="H6" s="385"/>
      <c r="I6" s="385"/>
      <c r="J6" s="385"/>
      <c r="K6" s="413" t="s">
        <v>4</v>
      </c>
      <c r="L6" s="413"/>
      <c r="M6" s="413"/>
      <c r="N6" s="380"/>
      <c r="O6" s="413" t="s">
        <v>110</v>
      </c>
    </row>
    <row r="7" spans="1:15" ht="51" x14ac:dyDescent="0.25">
      <c r="A7" s="414"/>
      <c r="B7" s="415"/>
      <c r="C7" s="152" t="s">
        <v>280</v>
      </c>
      <c r="D7" s="152" t="s">
        <v>281</v>
      </c>
      <c r="E7" s="152" t="s">
        <v>275</v>
      </c>
      <c r="F7" s="27" t="s">
        <v>282</v>
      </c>
      <c r="G7" s="93" t="s">
        <v>283</v>
      </c>
      <c r="H7" s="70" t="s">
        <v>284</v>
      </c>
      <c r="I7" s="70" t="s">
        <v>275</v>
      </c>
      <c r="J7" s="94" t="s">
        <v>282</v>
      </c>
      <c r="K7" s="197" t="s">
        <v>280</v>
      </c>
      <c r="L7" s="338" t="s">
        <v>285</v>
      </c>
      <c r="M7" s="338" t="s">
        <v>275</v>
      </c>
      <c r="N7" s="232" t="s">
        <v>36</v>
      </c>
      <c r="O7" s="413"/>
    </row>
    <row r="8" spans="1:15" x14ac:dyDescent="0.25">
      <c r="A8" s="32"/>
      <c r="B8" s="153"/>
      <c r="C8" s="233"/>
      <c r="D8" s="234"/>
      <c r="E8" s="234"/>
      <c r="F8" s="235">
        <v>0</v>
      </c>
      <c r="G8" s="35"/>
      <c r="H8" s="236"/>
      <c r="I8" s="236"/>
      <c r="J8" s="35"/>
      <c r="K8" s="35"/>
      <c r="L8" s="236"/>
      <c r="M8" s="236"/>
      <c r="N8" s="35"/>
      <c r="O8" s="96"/>
    </row>
    <row r="9" spans="1:15" x14ac:dyDescent="0.25">
      <c r="A9" s="160" t="s">
        <v>286</v>
      </c>
      <c r="B9" s="237" t="s">
        <v>287</v>
      </c>
      <c r="C9" s="61">
        <v>0</v>
      </c>
      <c r="D9" s="61"/>
      <c r="E9" s="61"/>
      <c r="F9" s="238">
        <v>0</v>
      </c>
      <c r="G9" s="45">
        <v>0</v>
      </c>
      <c r="H9" s="47"/>
      <c r="I9" s="47"/>
      <c r="J9" s="45">
        <v>0</v>
      </c>
      <c r="K9" s="35"/>
      <c r="L9" s="236"/>
      <c r="M9" s="236"/>
      <c r="N9" s="35"/>
      <c r="O9" s="96"/>
    </row>
    <row r="10" spans="1:15" x14ac:dyDescent="0.25">
      <c r="A10" s="49" t="s">
        <v>288</v>
      </c>
      <c r="B10" s="239"/>
      <c r="C10" s="138">
        <v>73945000</v>
      </c>
      <c r="D10" s="138"/>
      <c r="E10" s="138"/>
      <c r="F10" s="235">
        <v>73945000</v>
      </c>
      <c r="G10" s="35">
        <v>73945000</v>
      </c>
      <c r="H10" s="236"/>
      <c r="I10" s="236"/>
      <c r="J10" s="35">
        <v>73945000</v>
      </c>
      <c r="K10" s="35">
        <v>73945000</v>
      </c>
      <c r="L10" s="236"/>
      <c r="M10" s="236"/>
      <c r="N10" s="35">
        <v>73945000</v>
      </c>
      <c r="O10" s="96"/>
    </row>
    <row r="11" spans="1:15" x14ac:dyDescent="0.25">
      <c r="A11" s="49" t="s">
        <v>289</v>
      </c>
      <c r="B11" s="239"/>
      <c r="C11" s="138">
        <v>50000000</v>
      </c>
      <c r="D11" s="138"/>
      <c r="E11" s="138"/>
      <c r="F11" s="235">
        <v>50000000</v>
      </c>
      <c r="G11" s="35">
        <v>34840310</v>
      </c>
      <c r="H11" s="236"/>
      <c r="I11" s="236"/>
      <c r="J11" s="35">
        <v>34840310</v>
      </c>
      <c r="K11" s="35">
        <v>663000</v>
      </c>
      <c r="L11" s="236"/>
      <c r="M11" s="236"/>
      <c r="N11" s="35">
        <v>663000</v>
      </c>
      <c r="O11" s="96"/>
    </row>
    <row r="12" spans="1:15" x14ac:dyDescent="0.25">
      <c r="A12" s="49" t="s">
        <v>290</v>
      </c>
      <c r="B12" s="239"/>
      <c r="C12" s="138">
        <v>35000000</v>
      </c>
      <c r="D12" s="138"/>
      <c r="E12" s="138"/>
      <c r="F12" s="235">
        <v>35000000</v>
      </c>
      <c r="G12" s="35">
        <v>35000000</v>
      </c>
      <c r="H12" s="236"/>
      <c r="I12" s="236"/>
      <c r="J12" s="35">
        <v>35000000</v>
      </c>
      <c r="K12" s="35"/>
      <c r="L12" s="236"/>
      <c r="M12" s="236"/>
      <c r="N12" s="35"/>
      <c r="O12" s="96"/>
    </row>
    <row r="13" spans="1:15" x14ac:dyDescent="0.25">
      <c r="A13" s="49" t="s">
        <v>291</v>
      </c>
      <c r="B13" s="239"/>
      <c r="C13" s="138">
        <v>35971794</v>
      </c>
      <c r="D13" s="138"/>
      <c r="E13" s="138"/>
      <c r="F13" s="235">
        <v>35971794</v>
      </c>
      <c r="G13" s="35">
        <v>35971794</v>
      </c>
      <c r="H13" s="236"/>
      <c r="I13" s="236"/>
      <c r="J13" s="35">
        <v>35971794</v>
      </c>
      <c r="K13" s="35"/>
      <c r="L13" s="236"/>
      <c r="M13" s="236"/>
      <c r="N13" s="35"/>
      <c r="O13" s="96"/>
    </row>
    <row r="14" spans="1:15" x14ac:dyDescent="0.25">
      <c r="A14" s="49" t="s">
        <v>292</v>
      </c>
      <c r="B14" s="239"/>
      <c r="C14" s="138">
        <v>50000000</v>
      </c>
      <c r="D14" s="138"/>
      <c r="E14" s="138"/>
      <c r="F14" s="235">
        <v>50000000</v>
      </c>
      <c r="G14" s="35">
        <v>8000000</v>
      </c>
      <c r="H14" s="236"/>
      <c r="I14" s="236"/>
      <c r="J14" s="35">
        <v>8000000</v>
      </c>
      <c r="K14" s="35"/>
      <c r="L14" s="236"/>
      <c r="M14" s="236"/>
      <c r="N14" s="35"/>
      <c r="O14" s="96"/>
    </row>
    <row r="15" spans="1:15" x14ac:dyDescent="0.25">
      <c r="A15" s="49" t="s">
        <v>293</v>
      </c>
      <c r="B15" s="239"/>
      <c r="C15" s="138">
        <v>15000000</v>
      </c>
      <c r="D15" s="138"/>
      <c r="E15" s="138"/>
      <c r="F15" s="235">
        <v>15000000</v>
      </c>
      <c r="G15" s="35">
        <v>15000000</v>
      </c>
      <c r="H15" s="236"/>
      <c r="I15" s="236"/>
      <c r="J15" s="35">
        <v>15000000</v>
      </c>
      <c r="K15" s="35">
        <v>880000</v>
      </c>
      <c r="L15" s="236"/>
      <c r="M15" s="236"/>
      <c r="N15" s="35">
        <v>880000</v>
      </c>
      <c r="O15" s="96"/>
    </row>
    <row r="16" spans="1:15" x14ac:dyDescent="0.25">
      <c r="A16" s="49" t="s">
        <v>294</v>
      </c>
      <c r="B16" s="239"/>
      <c r="C16" s="138"/>
      <c r="D16" s="138"/>
      <c r="E16" s="138"/>
      <c r="F16" s="235"/>
      <c r="G16" s="35">
        <v>1580000</v>
      </c>
      <c r="H16" s="236"/>
      <c r="I16" s="236"/>
      <c r="J16" s="35">
        <v>1580000</v>
      </c>
      <c r="K16" s="35">
        <v>1580000</v>
      </c>
      <c r="L16" s="236"/>
      <c r="M16" s="236"/>
      <c r="N16" s="35">
        <v>1580000</v>
      </c>
      <c r="O16" s="96"/>
    </row>
    <row r="17" spans="1:15" ht="25.5" x14ac:dyDescent="0.25">
      <c r="A17" s="49" t="s">
        <v>295</v>
      </c>
      <c r="B17" s="239"/>
      <c r="C17" s="138">
        <v>11560109</v>
      </c>
      <c r="D17" s="138"/>
      <c r="E17" s="138"/>
      <c r="F17" s="235">
        <v>11560109</v>
      </c>
      <c r="G17" s="35">
        <v>11560109</v>
      </c>
      <c r="H17" s="236"/>
      <c r="I17" s="236"/>
      <c r="J17" s="35">
        <v>11560109</v>
      </c>
      <c r="K17" s="35">
        <v>11029212</v>
      </c>
      <c r="L17" s="236"/>
      <c r="M17" s="236"/>
      <c r="N17" s="35">
        <v>11029212</v>
      </c>
      <c r="O17" s="96"/>
    </row>
    <row r="18" spans="1:15" x14ac:dyDescent="0.25">
      <c r="A18" s="49" t="s">
        <v>296</v>
      </c>
      <c r="B18" s="239"/>
      <c r="C18" s="138"/>
      <c r="D18" s="138"/>
      <c r="E18" s="138"/>
      <c r="F18" s="235">
        <v>0</v>
      </c>
      <c r="G18" s="35">
        <v>1555200</v>
      </c>
      <c r="H18" s="236"/>
      <c r="I18" s="236"/>
      <c r="J18" s="35">
        <v>1555200</v>
      </c>
      <c r="K18" s="35">
        <v>1555200</v>
      </c>
      <c r="L18" s="236"/>
      <c r="M18" s="236"/>
      <c r="N18" s="35">
        <v>1555200</v>
      </c>
      <c r="O18" s="96"/>
    </row>
    <row r="19" spans="1:15" x14ac:dyDescent="0.25">
      <c r="A19" s="38" t="s">
        <v>297</v>
      </c>
      <c r="B19" s="239"/>
      <c r="C19" s="138"/>
      <c r="D19" s="138"/>
      <c r="E19" s="138"/>
      <c r="F19" s="235"/>
      <c r="G19" s="35">
        <v>294000</v>
      </c>
      <c r="H19" s="236"/>
      <c r="I19" s="236"/>
      <c r="J19" s="35">
        <v>294000</v>
      </c>
      <c r="K19" s="35">
        <v>294000</v>
      </c>
      <c r="L19" s="236"/>
      <c r="M19" s="236"/>
      <c r="N19" s="35">
        <v>294000</v>
      </c>
      <c r="O19" s="96"/>
    </row>
    <row r="20" spans="1:15" x14ac:dyDescent="0.25">
      <c r="A20" s="160" t="s">
        <v>298</v>
      </c>
      <c r="B20" s="237" t="s">
        <v>205</v>
      </c>
      <c r="C20" s="61">
        <v>271476903</v>
      </c>
      <c r="D20" s="61"/>
      <c r="E20" s="61"/>
      <c r="F20" s="238">
        <v>271476903</v>
      </c>
      <c r="G20" s="45">
        <v>217452413</v>
      </c>
      <c r="H20" s="236"/>
      <c r="I20" s="236"/>
      <c r="J20" s="45">
        <v>217452413</v>
      </c>
      <c r="K20" s="45">
        <f>SUM(K10:K19)</f>
        <v>89946412</v>
      </c>
      <c r="L20" s="236"/>
      <c r="M20" s="236"/>
      <c r="N20" s="45">
        <f>SUM(N10:N19)</f>
        <v>89946412</v>
      </c>
      <c r="O20" s="97">
        <f>SUM(K20/J20)*100</f>
        <v>41.363722185966267</v>
      </c>
    </row>
    <row r="21" spans="1:15" x14ac:dyDescent="0.25">
      <c r="A21" s="49" t="s">
        <v>299</v>
      </c>
      <c r="B21" s="239"/>
      <c r="C21" s="138">
        <v>1500000</v>
      </c>
      <c r="D21" s="138"/>
      <c r="E21" s="138"/>
      <c r="F21" s="235">
        <v>1500000</v>
      </c>
      <c r="G21" s="35">
        <v>1262400</v>
      </c>
      <c r="H21" s="236"/>
      <c r="I21" s="236"/>
      <c r="J21" s="35">
        <v>1262400</v>
      </c>
      <c r="K21" s="35"/>
      <c r="L21" s="236"/>
      <c r="M21" s="236"/>
      <c r="N21" s="35"/>
      <c r="O21" s="96"/>
    </row>
    <row r="22" spans="1:15" x14ac:dyDescent="0.25">
      <c r="A22" s="49" t="s">
        <v>300</v>
      </c>
      <c r="B22" s="239"/>
      <c r="C22" s="138"/>
      <c r="D22" s="138"/>
      <c r="E22" s="138"/>
      <c r="F22" s="235"/>
      <c r="G22" s="35">
        <v>237600</v>
      </c>
      <c r="H22" s="236"/>
      <c r="I22" s="236"/>
      <c r="J22" s="35">
        <v>237600</v>
      </c>
      <c r="K22" s="35">
        <v>237600</v>
      </c>
      <c r="L22" s="236"/>
      <c r="M22" s="236"/>
      <c r="N22" s="35">
        <v>237600</v>
      </c>
      <c r="O22" s="96"/>
    </row>
    <row r="23" spans="1:15" x14ac:dyDescent="0.25">
      <c r="A23" s="82" t="s">
        <v>206</v>
      </c>
      <c r="B23" s="237" t="s">
        <v>207</v>
      </c>
      <c r="C23" s="61">
        <v>1500000</v>
      </c>
      <c r="D23" s="61"/>
      <c r="E23" s="61"/>
      <c r="F23" s="238">
        <v>1500000</v>
      </c>
      <c r="G23" s="45">
        <v>1500000</v>
      </c>
      <c r="H23" s="236"/>
      <c r="I23" s="236"/>
      <c r="J23" s="45">
        <v>1500000</v>
      </c>
      <c r="K23" s="45">
        <f>SUM(K21:K22)</f>
        <v>237600</v>
      </c>
      <c r="L23" s="236"/>
      <c r="M23" s="236"/>
      <c r="N23" s="45">
        <f>SUM(N21:N22)</f>
        <v>237600</v>
      </c>
      <c r="O23" s="97">
        <f>SUM(K23/J23)*100</f>
        <v>15.840000000000002</v>
      </c>
    </row>
    <row r="24" spans="1:15" x14ac:dyDescent="0.25">
      <c r="A24" s="38" t="s">
        <v>301</v>
      </c>
      <c r="B24" s="239"/>
      <c r="C24" s="138">
        <v>10999990</v>
      </c>
      <c r="D24" s="138"/>
      <c r="E24" s="138">
        <v>0</v>
      </c>
      <c r="F24" s="235">
        <v>10999990</v>
      </c>
      <c r="G24" s="35">
        <v>8266929</v>
      </c>
      <c r="H24" s="236"/>
      <c r="I24" s="236"/>
      <c r="J24" s="35">
        <v>8266929</v>
      </c>
      <c r="K24" s="35">
        <v>8266929</v>
      </c>
      <c r="L24" s="236"/>
      <c r="M24" s="236"/>
      <c r="N24" s="35">
        <v>8266929</v>
      </c>
      <c r="O24" s="96"/>
    </row>
    <row r="25" spans="1:15" ht="25.5" x14ac:dyDescent="0.25">
      <c r="A25" s="38" t="s">
        <v>302</v>
      </c>
      <c r="B25" s="239"/>
      <c r="C25" s="138">
        <v>3814675</v>
      </c>
      <c r="D25" s="138"/>
      <c r="E25" s="138"/>
      <c r="F25" s="235">
        <v>3814675</v>
      </c>
      <c r="G25" s="35">
        <v>7506050</v>
      </c>
      <c r="H25" s="236"/>
      <c r="I25" s="236"/>
      <c r="J25" s="35">
        <v>7506050</v>
      </c>
      <c r="K25" s="35">
        <v>2505515</v>
      </c>
      <c r="L25" s="236"/>
      <c r="M25" s="236"/>
      <c r="N25" s="35">
        <v>2505515</v>
      </c>
      <c r="O25" s="96"/>
    </row>
    <row r="26" spans="1:15" x14ac:dyDescent="0.25">
      <c r="A26" s="38" t="s">
        <v>303</v>
      </c>
      <c r="B26" s="239"/>
      <c r="C26" s="138"/>
      <c r="D26" s="138"/>
      <c r="E26" s="138"/>
      <c r="F26" s="235"/>
      <c r="G26" s="35">
        <v>180488</v>
      </c>
      <c r="H26" s="236"/>
      <c r="I26" s="236"/>
      <c r="J26" s="35">
        <v>180488</v>
      </c>
      <c r="K26" s="35">
        <v>99488</v>
      </c>
      <c r="L26" s="236"/>
      <c r="M26" s="236"/>
      <c r="N26" s="35">
        <v>99488</v>
      </c>
      <c r="O26" s="96"/>
    </row>
    <row r="27" spans="1:15" x14ac:dyDescent="0.25">
      <c r="A27" s="38" t="s">
        <v>304</v>
      </c>
      <c r="B27" s="239"/>
      <c r="C27" s="138"/>
      <c r="D27" s="138"/>
      <c r="E27" s="138"/>
      <c r="F27" s="235"/>
      <c r="G27" s="35">
        <v>142000</v>
      </c>
      <c r="H27" s="236"/>
      <c r="I27" s="236"/>
      <c r="J27" s="35">
        <v>142000</v>
      </c>
      <c r="K27" s="35">
        <v>142000</v>
      </c>
      <c r="L27" s="236"/>
      <c r="M27" s="236"/>
      <c r="N27" s="35">
        <v>142000</v>
      </c>
      <c r="O27" s="96"/>
    </row>
    <row r="28" spans="1:15" x14ac:dyDescent="0.25">
      <c r="A28" s="38" t="s">
        <v>305</v>
      </c>
      <c r="B28" s="239"/>
      <c r="C28" s="138"/>
      <c r="D28" s="138"/>
      <c r="E28" s="138"/>
      <c r="F28" s="235"/>
      <c r="G28" s="35"/>
      <c r="H28" s="236"/>
      <c r="I28" s="236"/>
      <c r="J28" s="35"/>
      <c r="K28" s="35">
        <v>138000</v>
      </c>
      <c r="L28" s="236"/>
      <c r="M28" s="236"/>
      <c r="N28" s="35">
        <v>138000</v>
      </c>
      <c r="O28" s="96"/>
    </row>
    <row r="29" spans="1:15" x14ac:dyDescent="0.25">
      <c r="A29" s="160" t="s">
        <v>208</v>
      </c>
      <c r="B29" s="237" t="s">
        <v>209</v>
      </c>
      <c r="C29" s="61">
        <v>14814665</v>
      </c>
      <c r="D29" s="61"/>
      <c r="E29" s="61">
        <v>0</v>
      </c>
      <c r="F29" s="238">
        <v>14814665</v>
      </c>
      <c r="G29" s="45">
        <f>SUM(G24:G27)</f>
        <v>16095467</v>
      </c>
      <c r="H29" s="236"/>
      <c r="I29" s="236"/>
      <c r="J29" s="45">
        <v>16389467</v>
      </c>
      <c r="K29" s="45">
        <f>SUM(K24:K28)</f>
        <v>11151932</v>
      </c>
      <c r="L29" s="236"/>
      <c r="M29" s="236"/>
      <c r="N29" s="45">
        <f>SUM(N24:N28)</f>
        <v>11151932</v>
      </c>
      <c r="O29" s="97">
        <f>SUM(K29/J29)*100</f>
        <v>68.043286581558746</v>
      </c>
    </row>
    <row r="30" spans="1:15" x14ac:dyDescent="0.25">
      <c r="A30" s="160" t="s">
        <v>306</v>
      </c>
      <c r="B30" s="237" t="s">
        <v>307</v>
      </c>
      <c r="C30" s="61">
        <v>0</v>
      </c>
      <c r="D30" s="61"/>
      <c r="E30" s="61"/>
      <c r="F30" s="235">
        <v>0</v>
      </c>
      <c r="G30" s="35"/>
      <c r="H30" s="236"/>
      <c r="I30" s="236"/>
      <c r="J30" s="35"/>
      <c r="K30" s="35"/>
      <c r="L30" s="236"/>
      <c r="M30" s="236"/>
      <c r="N30" s="35"/>
      <c r="O30" s="96"/>
    </row>
    <row r="31" spans="1:15" x14ac:dyDescent="0.25">
      <c r="A31" s="82" t="s">
        <v>308</v>
      </c>
      <c r="B31" s="237" t="s">
        <v>309</v>
      </c>
      <c r="C31" s="61">
        <v>0</v>
      </c>
      <c r="D31" s="61"/>
      <c r="E31" s="61"/>
      <c r="F31" s="235">
        <v>0</v>
      </c>
      <c r="G31" s="35"/>
      <c r="H31" s="236"/>
      <c r="I31" s="236"/>
      <c r="J31" s="35"/>
      <c r="K31" s="35"/>
      <c r="L31" s="236"/>
      <c r="M31" s="236"/>
      <c r="N31" s="35"/>
      <c r="O31" s="96"/>
    </row>
    <row r="32" spans="1:15" x14ac:dyDescent="0.25">
      <c r="A32" s="82" t="s">
        <v>210</v>
      </c>
      <c r="B32" s="237" t="s">
        <v>211</v>
      </c>
      <c r="C32" s="61">
        <v>76884181</v>
      </c>
      <c r="D32" s="61"/>
      <c r="E32" s="61"/>
      <c r="F32" s="238">
        <v>76884181</v>
      </c>
      <c r="G32" s="45">
        <v>66309378</v>
      </c>
      <c r="H32" s="236"/>
      <c r="I32" s="236"/>
      <c r="J32" s="45">
        <v>66309378</v>
      </c>
      <c r="K32" s="45">
        <v>27303952</v>
      </c>
      <c r="L32" s="236"/>
      <c r="M32" s="236"/>
      <c r="N32" s="45">
        <v>27303952</v>
      </c>
      <c r="O32" s="96"/>
    </row>
    <row r="33" spans="1:15" ht="15.75" x14ac:dyDescent="0.25">
      <c r="A33" s="240" t="s">
        <v>212</v>
      </c>
      <c r="B33" s="241" t="s">
        <v>213</v>
      </c>
      <c r="C33" s="242">
        <v>364675749</v>
      </c>
      <c r="D33" s="242"/>
      <c r="E33" s="242">
        <v>0</v>
      </c>
      <c r="F33" s="243">
        <v>364675749</v>
      </c>
      <c r="G33" s="244">
        <v>300076456</v>
      </c>
      <c r="H33" s="245"/>
      <c r="I33" s="245"/>
      <c r="J33" s="244">
        <v>301651258</v>
      </c>
      <c r="K33" s="45">
        <f>SUM(K20+K23+K29+K32)</f>
        <v>128639896</v>
      </c>
      <c r="L33" s="236"/>
      <c r="M33" s="236"/>
      <c r="N33" s="45">
        <f>SUM(N20+N23+N29+N32)</f>
        <v>128639896</v>
      </c>
      <c r="O33" s="97">
        <f>SUM(K33/J33)*100</f>
        <v>42.645237700285008</v>
      </c>
    </row>
    <row r="34" spans="1:15" s="249" customFormat="1" ht="12.75" x14ac:dyDescent="0.2">
      <c r="A34" s="49" t="s">
        <v>310</v>
      </c>
      <c r="B34" s="237"/>
      <c r="C34" s="46">
        <v>2000000</v>
      </c>
      <c r="D34" s="46"/>
      <c r="E34" s="46"/>
      <c r="F34" s="246">
        <v>2000000</v>
      </c>
      <c r="G34" s="142">
        <v>2000000</v>
      </c>
      <c r="H34" s="247"/>
      <c r="I34" s="247"/>
      <c r="J34" s="142">
        <v>2000000</v>
      </c>
      <c r="K34" s="142"/>
      <c r="L34" s="247"/>
      <c r="M34" s="247"/>
      <c r="N34" s="142"/>
      <c r="O34" s="248"/>
    </row>
    <row r="35" spans="1:15" s="249" customFormat="1" ht="12.75" x14ac:dyDescent="0.2">
      <c r="A35" s="49" t="s">
        <v>311</v>
      </c>
      <c r="B35" s="237"/>
      <c r="C35" s="46">
        <v>4500000</v>
      </c>
      <c r="D35" s="46"/>
      <c r="E35" s="46"/>
      <c r="F35" s="246">
        <v>4500000</v>
      </c>
      <c r="G35" s="142">
        <v>4500000</v>
      </c>
      <c r="H35" s="247"/>
      <c r="I35" s="247"/>
      <c r="J35" s="142">
        <v>4500000</v>
      </c>
      <c r="K35" s="142"/>
      <c r="L35" s="247"/>
      <c r="M35" s="247"/>
      <c r="N35" s="142"/>
      <c r="O35" s="248"/>
    </row>
    <row r="36" spans="1:15" s="249" customFormat="1" ht="12.75" x14ac:dyDescent="0.2">
      <c r="A36" s="49" t="s">
        <v>312</v>
      </c>
      <c r="B36" s="237"/>
      <c r="C36" s="46">
        <v>15000000</v>
      </c>
      <c r="D36" s="46"/>
      <c r="E36" s="46"/>
      <c r="F36" s="246">
        <v>15000000</v>
      </c>
      <c r="G36" s="142">
        <v>15000000</v>
      </c>
      <c r="H36" s="247"/>
      <c r="I36" s="247"/>
      <c r="J36" s="142">
        <v>15000000</v>
      </c>
      <c r="K36" s="142"/>
      <c r="L36" s="247"/>
      <c r="M36" s="247"/>
      <c r="N36" s="142"/>
      <c r="O36" s="248"/>
    </row>
    <row r="37" spans="1:15" ht="15.75" x14ac:dyDescent="0.25">
      <c r="A37" s="250" t="s">
        <v>313</v>
      </c>
      <c r="B37" s="237"/>
      <c r="C37" s="138">
        <v>2500000</v>
      </c>
      <c r="D37" s="138"/>
      <c r="E37" s="138"/>
      <c r="F37" s="235">
        <v>2500000</v>
      </c>
      <c r="G37" s="35">
        <v>2500000</v>
      </c>
      <c r="H37" s="236"/>
      <c r="I37" s="236"/>
      <c r="J37" s="35">
        <v>2500000</v>
      </c>
      <c r="K37" s="35"/>
      <c r="L37" s="236"/>
      <c r="M37" s="236"/>
      <c r="N37" s="35"/>
      <c r="O37" s="96"/>
    </row>
    <row r="38" spans="1:15" ht="15.75" x14ac:dyDescent="0.25">
      <c r="A38" s="250" t="s">
        <v>314</v>
      </c>
      <c r="B38" s="237"/>
      <c r="C38" s="138">
        <v>2500000</v>
      </c>
      <c r="D38" s="138"/>
      <c r="E38" s="138"/>
      <c r="F38" s="235">
        <v>2500000</v>
      </c>
      <c r="G38" s="35">
        <v>2500000</v>
      </c>
      <c r="H38" s="236"/>
      <c r="I38" s="236"/>
      <c r="J38" s="35">
        <v>2500000</v>
      </c>
      <c r="K38" s="35"/>
      <c r="L38" s="236"/>
      <c r="M38" s="236"/>
      <c r="N38" s="35"/>
      <c r="O38" s="96"/>
    </row>
    <row r="39" spans="1:15" ht="15.75" x14ac:dyDescent="0.25">
      <c r="A39" s="250" t="s">
        <v>315</v>
      </c>
      <c r="B39" s="237"/>
      <c r="C39" s="138">
        <v>2500000</v>
      </c>
      <c r="D39" s="138"/>
      <c r="E39" s="138"/>
      <c r="F39" s="235">
        <v>2500000</v>
      </c>
      <c r="G39" s="35">
        <v>2500000</v>
      </c>
      <c r="H39" s="236"/>
      <c r="I39" s="236"/>
      <c r="J39" s="35">
        <v>2500000</v>
      </c>
      <c r="K39" s="35"/>
      <c r="L39" s="236"/>
      <c r="M39" s="236"/>
      <c r="N39" s="35"/>
      <c r="O39" s="96"/>
    </row>
    <row r="40" spans="1:15" x14ac:dyDescent="0.25">
      <c r="A40" s="160" t="s">
        <v>214</v>
      </c>
      <c r="B40" s="237" t="s">
        <v>215</v>
      </c>
      <c r="C40" s="61">
        <v>29000000</v>
      </c>
      <c r="D40" s="61"/>
      <c r="E40" s="61"/>
      <c r="F40" s="238">
        <v>29000000</v>
      </c>
      <c r="G40" s="45">
        <v>29000000</v>
      </c>
      <c r="H40" s="236"/>
      <c r="I40" s="236"/>
      <c r="J40" s="45">
        <v>29000000</v>
      </c>
      <c r="K40" s="35"/>
      <c r="L40" s="236"/>
      <c r="M40" s="236"/>
      <c r="N40" s="35"/>
      <c r="O40" s="96"/>
    </row>
    <row r="41" spans="1:15" x14ac:dyDescent="0.25">
      <c r="A41" s="160" t="s">
        <v>316</v>
      </c>
      <c r="B41" s="237" t="s">
        <v>317</v>
      </c>
      <c r="C41" s="61">
        <v>0</v>
      </c>
      <c r="D41" s="61"/>
      <c r="E41" s="61"/>
      <c r="F41" s="235">
        <v>0</v>
      </c>
      <c r="G41" s="35"/>
      <c r="H41" s="236"/>
      <c r="I41" s="236"/>
      <c r="J41" s="35"/>
      <c r="K41" s="35"/>
      <c r="L41" s="236"/>
      <c r="M41" s="236"/>
      <c r="N41" s="35"/>
      <c r="O41" s="96"/>
    </row>
    <row r="42" spans="1:15" x14ac:dyDescent="0.25">
      <c r="A42" s="160" t="s">
        <v>318</v>
      </c>
      <c r="B42" s="237" t="s">
        <v>319</v>
      </c>
      <c r="C42" s="61">
        <v>0</v>
      </c>
      <c r="D42" s="61"/>
      <c r="E42" s="61"/>
      <c r="F42" s="235">
        <v>0</v>
      </c>
      <c r="G42" s="35"/>
      <c r="H42" s="236"/>
      <c r="I42" s="236"/>
      <c r="J42" s="35"/>
      <c r="K42" s="35"/>
      <c r="L42" s="236"/>
      <c r="M42" s="236"/>
      <c r="N42" s="35"/>
      <c r="O42" s="96"/>
    </row>
    <row r="43" spans="1:15" x14ac:dyDescent="0.25">
      <c r="A43" s="160" t="s">
        <v>216</v>
      </c>
      <c r="B43" s="237" t="s">
        <v>217</v>
      </c>
      <c r="C43" s="61">
        <v>7830000</v>
      </c>
      <c r="D43" s="61"/>
      <c r="E43" s="61"/>
      <c r="F43" s="238">
        <v>7830000</v>
      </c>
      <c r="G43" s="45">
        <v>7830000</v>
      </c>
      <c r="H43" s="236"/>
      <c r="I43" s="236"/>
      <c r="J43" s="45">
        <v>7830000</v>
      </c>
      <c r="K43" s="35"/>
      <c r="L43" s="236"/>
      <c r="M43" s="236"/>
      <c r="N43" s="35"/>
      <c r="O43" s="96"/>
    </row>
    <row r="44" spans="1:15" ht="15.75" x14ac:dyDescent="0.25">
      <c r="A44" s="240" t="s">
        <v>218</v>
      </c>
      <c r="B44" s="241" t="s">
        <v>219</v>
      </c>
      <c r="C44" s="242">
        <v>36830000</v>
      </c>
      <c r="D44" s="242">
        <v>0</v>
      </c>
      <c r="E44" s="242">
        <v>0</v>
      </c>
      <c r="F44" s="243">
        <v>36830000</v>
      </c>
      <c r="G44" s="244">
        <v>36830000</v>
      </c>
      <c r="H44" s="245"/>
      <c r="I44" s="245"/>
      <c r="J44" s="244">
        <v>36830000</v>
      </c>
      <c r="K44" s="35"/>
      <c r="L44" s="236"/>
      <c r="M44" s="236"/>
      <c r="N44" s="35"/>
      <c r="O44" s="96"/>
    </row>
    <row r="47" spans="1:15" x14ac:dyDescent="0.25">
      <c r="A47" s="26"/>
      <c r="B47" s="251"/>
      <c r="C47" s="26"/>
      <c r="D47" s="26"/>
      <c r="E47" s="26"/>
    </row>
    <row r="48" spans="1:15" x14ac:dyDescent="0.25">
      <c r="A48" s="26"/>
      <c r="B48" s="251"/>
      <c r="C48" s="26"/>
      <c r="D48" s="26"/>
      <c r="E48" s="26"/>
    </row>
    <row r="49" spans="1:5" x14ac:dyDescent="0.25">
      <c r="A49" s="26"/>
      <c r="B49" s="251"/>
      <c r="C49" s="26"/>
      <c r="D49" s="26"/>
      <c r="E49" s="26"/>
    </row>
    <row r="50" spans="1:5" x14ac:dyDescent="0.25">
      <c r="A50" s="26"/>
      <c r="B50" s="251"/>
      <c r="C50" s="26"/>
      <c r="D50" s="26"/>
      <c r="E50" s="26"/>
    </row>
    <row r="51" spans="1:5" x14ac:dyDescent="0.25">
      <c r="A51" s="26"/>
      <c r="B51" s="251"/>
      <c r="C51" s="26"/>
      <c r="D51" s="26"/>
      <c r="E51" s="26"/>
    </row>
    <row r="52" spans="1:5" x14ac:dyDescent="0.25">
      <c r="A52" s="26"/>
      <c r="B52" s="251"/>
      <c r="C52" s="26"/>
      <c r="D52" s="26"/>
      <c r="E52" s="26"/>
    </row>
  </sheetData>
  <mergeCells count="9">
    <mergeCell ref="A3:O3"/>
    <mergeCell ref="A4:O4"/>
    <mergeCell ref="A1:O1"/>
    <mergeCell ref="K6:N6"/>
    <mergeCell ref="O6:O7"/>
    <mergeCell ref="A6:A7"/>
    <mergeCell ref="B6:B7"/>
    <mergeCell ref="C6:F6"/>
    <mergeCell ref="G6:J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27</vt:i4>
      </vt:variant>
    </vt:vector>
  </HeadingPairs>
  <TitlesOfParts>
    <vt:vector size="27" baseType="lpstr">
      <vt:lpstr>Kiemelt ei. összes</vt:lpstr>
      <vt:lpstr>Bevételek összes</vt:lpstr>
      <vt:lpstr>Kiadások összes</vt:lpstr>
      <vt:lpstr>Bevételek Önkorm.</vt:lpstr>
      <vt:lpstr>Bevételek intézmények</vt:lpstr>
      <vt:lpstr>Kiadások önkorm.</vt:lpstr>
      <vt:lpstr>Kiadások intézményi</vt:lpstr>
      <vt:lpstr>Létszám</vt:lpstr>
      <vt:lpstr>Beruhzás, felújítás összes</vt:lpstr>
      <vt:lpstr>Tartalék összes</vt:lpstr>
      <vt:lpstr>Szociális</vt:lpstr>
      <vt:lpstr>Adott támogatás</vt:lpstr>
      <vt:lpstr>Kapott támogatás</vt:lpstr>
      <vt:lpstr>Közhatalmi</vt:lpstr>
      <vt:lpstr>Önkorm. maradvány</vt:lpstr>
      <vt:lpstr>KÖH maradvány</vt:lpstr>
      <vt:lpstr>Óvoda maradvány</vt:lpstr>
      <vt:lpstr>Önkorm. mérleg</vt:lpstr>
      <vt:lpstr>Részesedések</vt:lpstr>
      <vt:lpstr>KÖH mérleg </vt:lpstr>
      <vt:lpstr>Óvoda mérleg</vt:lpstr>
      <vt:lpstr>Önkorm. eredmény</vt:lpstr>
      <vt:lpstr>KÖH Eredmény</vt:lpstr>
      <vt:lpstr>Óvoda eredmény</vt:lpstr>
      <vt:lpstr>Önkorm. vagyon. </vt:lpstr>
      <vt:lpstr>KÖH vagyon. </vt:lpstr>
      <vt:lpstr>Óvoda vagyon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Penzugy2</dc:creator>
  <cp:lastModifiedBy>Admin</cp:lastModifiedBy>
  <cp:lastPrinted>2022-05-31T10:19:40Z</cp:lastPrinted>
  <dcterms:created xsi:type="dcterms:W3CDTF">2022-05-18T16:27:17Z</dcterms:created>
  <dcterms:modified xsi:type="dcterms:W3CDTF">2022-06-01T06:47:05Z</dcterms:modified>
</cp:coreProperties>
</file>