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90" windowWidth="19440" windowHeight="11760" firstSheet="1" activeTab="1"/>
  </bookViews>
  <sheets>
    <sheet name="kiadások-bevételek mérlege" sheetId="1" state="hidden" r:id="rId1"/>
    <sheet name="Össz.bevételek rovatok szerint" sheetId="6" r:id="rId2"/>
    <sheet name="Össz.Kiadások rovatok szerint" sheetId="2" r:id="rId3"/>
    <sheet name="Munka1" sheetId="7" r:id="rId4"/>
  </sheets>
  <definedNames>
    <definedName name="_xlnm.Print_Area" localSheetId="0">'kiadások-bevételek mérlege'!$A$1:$G$135</definedName>
    <definedName name="_xlnm.Print_Area" localSheetId="2">'Össz.Kiadások rovatok szerint'!$A$1:$F$101</definedName>
  </definedNames>
  <calcPr calcId="125725"/>
</workbook>
</file>

<file path=xl/calcChain.xml><?xml version="1.0" encoding="utf-8"?>
<calcChain xmlns="http://schemas.openxmlformats.org/spreadsheetml/2006/main">
  <c r="C100" i="2"/>
  <c r="C93"/>
  <c r="C88"/>
  <c r="C84"/>
  <c r="C78"/>
  <c r="C66"/>
  <c r="C61"/>
  <c r="C29"/>
  <c r="C23"/>
  <c r="C19"/>
  <c r="C24" s="1"/>
  <c r="C101" s="1"/>
  <c r="C49" i="6"/>
  <c r="F47" l="1"/>
  <c r="C44"/>
  <c r="F44" s="1"/>
  <c r="F40"/>
  <c r="C40"/>
  <c r="F39"/>
  <c r="C38"/>
  <c r="C29"/>
  <c r="C23"/>
  <c r="F22"/>
  <c r="F21"/>
  <c r="F23" s="1"/>
  <c r="C20"/>
  <c r="C19"/>
  <c r="C15"/>
  <c r="F14"/>
  <c r="E49"/>
  <c r="E38"/>
  <c r="E45" s="1"/>
  <c r="D49"/>
  <c r="D38"/>
  <c r="D20"/>
  <c r="D19"/>
  <c r="D84" i="2"/>
  <c r="D61"/>
  <c r="D29"/>
  <c r="D23"/>
  <c r="D24" s="1"/>
  <c r="D101" s="1"/>
  <c r="D19"/>
  <c r="E61"/>
  <c r="E29"/>
  <c r="E24"/>
  <c r="E101" s="1"/>
  <c r="E23"/>
  <c r="E19"/>
  <c r="F12"/>
  <c r="F10"/>
  <c r="I48" i="1"/>
  <c r="I18"/>
  <c r="I11"/>
  <c r="I60" s="1"/>
  <c r="J48"/>
  <c r="J18"/>
  <c r="J11"/>
  <c r="J60" s="1"/>
  <c r="H57"/>
  <c r="H52"/>
  <c r="H48"/>
  <c r="H41"/>
  <c r="H18"/>
  <c r="H60" s="1"/>
  <c r="H11"/>
  <c r="F98" i="2"/>
  <c r="F78"/>
  <c r="F76"/>
  <c r="F72"/>
  <c r="F71"/>
  <c r="F66"/>
  <c r="F14"/>
  <c r="F13"/>
  <c r="F11"/>
  <c r="F41" i="6"/>
  <c r="F42"/>
  <c r="F35"/>
  <c r="F97" i="2"/>
  <c r="F100" s="1"/>
  <c r="F96"/>
  <c r="F92"/>
  <c r="F93" s="1"/>
  <c r="F91"/>
  <c r="F90"/>
  <c r="F89"/>
  <c r="F87"/>
  <c r="F86"/>
  <c r="F85"/>
  <c r="F83"/>
  <c r="F82"/>
  <c r="F84" s="1"/>
  <c r="F81"/>
  <c r="F80"/>
  <c r="F79"/>
  <c r="F75"/>
  <c r="F74"/>
  <c r="F73"/>
  <c r="F70"/>
  <c r="F69"/>
  <c r="F68"/>
  <c r="F67"/>
  <c r="F65"/>
  <c r="F64"/>
  <c r="F63"/>
  <c r="F62"/>
  <c r="F58"/>
  <c r="F53"/>
  <c r="F52"/>
  <c r="F36"/>
  <c r="F31"/>
  <c r="F27"/>
  <c r="F18"/>
  <c r="F17"/>
  <c r="F16"/>
  <c r="F56"/>
  <c r="F15"/>
  <c r="F25"/>
  <c r="F26"/>
  <c r="F28"/>
  <c r="F30"/>
  <c r="F32"/>
  <c r="F33"/>
  <c r="F34"/>
  <c r="F35"/>
  <c r="F37"/>
  <c r="F38"/>
  <c r="F39"/>
  <c r="F40"/>
  <c r="F41"/>
  <c r="F42"/>
  <c r="F43"/>
  <c r="F44"/>
  <c r="F45"/>
  <c r="F46"/>
  <c r="F47"/>
  <c r="F48"/>
  <c r="F49"/>
  <c r="F50"/>
  <c r="F51"/>
  <c r="F54"/>
  <c r="F55"/>
  <c r="F57"/>
  <c r="F59"/>
  <c r="F60"/>
  <c r="F20"/>
  <c r="F21"/>
  <c r="F22"/>
  <c r="F23" s="1"/>
  <c r="F9"/>
  <c r="F10" i="6"/>
  <c r="F11"/>
  <c r="F12"/>
  <c r="F13"/>
  <c r="F17"/>
  <c r="F24"/>
  <c r="F25"/>
  <c r="F26"/>
  <c r="F28"/>
  <c r="F46"/>
  <c r="F49" s="1"/>
  <c r="F43"/>
  <c r="F37"/>
  <c r="F36"/>
  <c r="F34"/>
  <c r="F33"/>
  <c r="F32"/>
  <c r="F31"/>
  <c r="F30"/>
  <c r="F27"/>
  <c r="F18"/>
  <c r="F16"/>
  <c r="F9"/>
  <c r="F61" i="2"/>
  <c r="F19" i="6"/>
  <c r="F19" i="2" l="1"/>
  <c r="F24" s="1"/>
  <c r="C45" i="6"/>
  <c r="C50" s="1"/>
  <c r="F15"/>
  <c r="F20" s="1"/>
  <c r="D45"/>
  <c r="F38"/>
  <c r="F88" i="2"/>
  <c r="F29"/>
  <c r="E50" i="6"/>
  <c r="D50"/>
  <c r="F29"/>
  <c r="F45" l="1"/>
  <c r="F50" s="1"/>
  <c r="F101" i="2"/>
</calcChain>
</file>

<file path=xl/sharedStrings.xml><?xml version="1.0" encoding="utf-8"?>
<sst xmlns="http://schemas.openxmlformats.org/spreadsheetml/2006/main" count="521" uniqueCount="445">
  <si>
    <t>Rovat megnevezése</t>
  </si>
  <si>
    <t>Rovat-szám</t>
  </si>
  <si>
    <t xml:space="preserve">Foglalkoztatottak személyi juttatásai </t>
  </si>
  <si>
    <t>K11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</si>
  <si>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</si>
  <si>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</si>
  <si>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</si>
  <si>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</si>
  <si>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</si>
  <si>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</si>
  <si>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 xml:space="preserve">Készletbeszerzés </t>
  </si>
  <si>
    <t>K31</t>
  </si>
  <si>
    <t xml:space="preserve">Kommunikációs szolgáltatások </t>
  </si>
  <si>
    <t>K32</t>
  </si>
  <si>
    <t xml:space="preserve">Szolgáltatási kiadások </t>
  </si>
  <si>
    <t xml:space="preserve">Kiküldetések, reklám- és propagandakiadások </t>
  </si>
  <si>
    <t>K34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</si>
  <si>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</si>
  <si>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</si>
  <si>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</si>
  <si>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</si>
  <si>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</si>
  <si>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</si>
  <si>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</si>
  <si>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</si>
  <si>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</si>
  <si>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</si>
  <si>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</si>
  <si>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</si>
  <si>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</si>
  <si>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</si>
  <si>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</si>
  <si>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</si>
  <si>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</si>
  <si>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</si>
  <si>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</si>
  <si>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</si>
  <si>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</si>
  <si>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</si>
  <si>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</si>
  <si>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</si>
  <si>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</si>
  <si>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</si>
  <si>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</si>
  <si>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</si>
  <si>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</si>
  <si>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</si>
  <si>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</si>
  <si>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</si>
  <si>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</si>
  <si>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</si>
  <si>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</si>
  <si>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</si>
  <si>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</si>
  <si>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</si>
  <si>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</si>
  <si>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</si>
  <si>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</si>
  <si>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</si>
  <si>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</si>
  <si>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 xml:space="preserve">Egyéb működési célú kiadások </t>
  </si>
  <si>
    <t>K5</t>
  </si>
  <si>
    <t>Működési költségvetés előirányzat csoport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</si>
  <si>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</si>
  <si>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</si>
  <si>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</si>
  <si>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</si>
  <si>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</si>
  <si>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</si>
  <si>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</si>
  <si>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</si>
  <si>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</si>
  <si>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</si>
  <si>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</si>
  <si>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</si>
  <si>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Felújítási célú előzetesen felszámított általános forgalmi adó</t>
  </si>
  <si>
    <t>K74</t>
  </si>
  <si>
    <t xml:space="preserve">Felújítások </t>
  </si>
  <si>
    <t>K7</t>
  </si>
  <si>
    <t>Lakástámogatás</t>
  </si>
  <si>
    <t>K87</t>
  </si>
  <si>
    <t xml:space="preserve">Egyéb felhalmozási célú kiadások </t>
  </si>
  <si>
    <t>K8</t>
  </si>
  <si>
    <t xml:space="preserve">Felhalmozási költségvetés előirányzat csoport </t>
  </si>
  <si>
    <t>Államháztartáson belüli megelőlegezések visszafizetése</t>
  </si>
  <si>
    <t xml:space="preserve">Finanszírozási kiadások </t>
  </si>
  <si>
    <t>K9</t>
  </si>
  <si>
    <t>KIADÁSOK ÖSSZESEN (K1-9)</t>
  </si>
  <si>
    <t>Rovat-
szám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</si>
  <si>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</si>
  <si>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</si>
  <si>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</si>
  <si>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</si>
  <si>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</si>
  <si>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</si>
  <si>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</si>
  <si>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</si>
  <si>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B16</t>
  </si>
  <si>
    <t>Működési célú támogatások államháztartáson belülről</t>
  </si>
  <si>
    <t>B1</t>
  </si>
  <si>
    <t xml:space="preserve">Vagyoni tipusú adók </t>
  </si>
  <si>
    <t>B34</t>
  </si>
  <si>
    <t xml:space="preserve">Termékek és szolgáltatások adói </t>
  </si>
  <si>
    <t>B35</t>
  </si>
  <si>
    <t xml:space="preserve">Közhatalmi bevételek </t>
  </si>
  <si>
    <t>B3</t>
  </si>
  <si>
    <t>Szolgáltatások ellenértéke</t>
  </si>
  <si>
    <t>B402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</si>
  <si>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</si>
  <si>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</si>
  <si>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</si>
  <si>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</si>
  <si>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</si>
  <si>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</si>
  <si>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</si>
  <si>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</si>
  <si>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</si>
  <si>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</si>
  <si>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 xml:space="preserve">Működési célú átvett pénzeszközök </t>
  </si>
  <si>
    <t>B6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</si>
  <si>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</si>
  <si>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</si>
  <si>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</si>
  <si>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</si>
  <si>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</si>
  <si>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</si>
  <si>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</si>
  <si>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</si>
  <si>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</si>
  <si>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</si>
  <si>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</si>
  <si>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</si>
  <si>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</si>
  <si>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</si>
  <si>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</si>
  <si>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</si>
  <si>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</si>
  <si>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</si>
  <si>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</si>
  <si>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</si>
  <si>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</si>
  <si>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</si>
  <si>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</si>
  <si>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</si>
  <si>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</si>
  <si>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</si>
  <si>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</si>
  <si>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</si>
  <si>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</si>
  <si>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</si>
  <si>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Költségvetési bevételek </t>
  </si>
  <si>
    <t>költségvetési egyenleg  MŰKÖDÉSI</t>
  </si>
  <si>
    <t>költségvetési egyenleg FELHALMOZÁSI</t>
  </si>
  <si>
    <t xml:space="preserve">Hitel-, kölcsönfelvétel államháztartáson kívülről </t>
  </si>
  <si>
    <t>B811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</si>
  <si>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</si>
  <si>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</si>
  <si>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</si>
  <si>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</si>
  <si>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</si>
  <si>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</si>
  <si>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</si>
  <si>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</si>
  <si>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</si>
  <si>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</si>
  <si>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</si>
  <si>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</si>
  <si>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</si>
  <si>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</si>
  <si>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</si>
  <si>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</si>
  <si>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</si>
  <si>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</si>
  <si>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</si>
  <si>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</si>
  <si>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</si>
  <si>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</si>
  <si>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</si>
  <si>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</si>
  <si>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</si>
  <si>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</si>
  <si>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</si>
  <si>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</si>
  <si>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</si>
  <si>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</si>
  <si>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</si>
  <si>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</si>
  <si>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</si>
  <si>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</si>
  <si>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</si>
  <si>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BEVÉTELEK ÖSSZESEN (B1-8)</t>
  </si>
  <si>
    <t>Főkvi szám.</t>
  </si>
  <si>
    <t>Megnevezés</t>
  </si>
  <si>
    <t>Mindösszesen</t>
  </si>
  <si>
    <t>Helyi önkormányzatok működésének általános támogatása</t>
  </si>
  <si>
    <t>Települési önkormányzatok szoc.és gyermekj. Támogatása</t>
  </si>
  <si>
    <t>Építményadó</t>
  </si>
  <si>
    <t>Gépjárműadó</t>
  </si>
  <si>
    <t>Közhatalmi bevételek</t>
  </si>
  <si>
    <t>Tárgyi eszközök bérbeadásából származó bevételek</t>
  </si>
  <si>
    <t>Működési bevételek</t>
  </si>
  <si>
    <t>Bevételek összesen</t>
  </si>
  <si>
    <t>Főkvi. szám</t>
  </si>
  <si>
    <t>Foglalkoztatottak személyi juttatásai</t>
  </si>
  <si>
    <t>Választott tisztségviselők juttatásai</t>
  </si>
  <si>
    <t>Egyéb jogviszonyban nem saját dolgozónak fizetett juttatások</t>
  </si>
  <si>
    <t>Külső szemmélyi juttatások</t>
  </si>
  <si>
    <t>Szociális hozzájárulási adó</t>
  </si>
  <si>
    <t>Egészségügyi hozzájárulás</t>
  </si>
  <si>
    <t>Munkáltatói szja</t>
  </si>
  <si>
    <t>Munkáltatói járulék</t>
  </si>
  <si>
    <t>Hajtó- és kenőanyagok</t>
  </si>
  <si>
    <t xml:space="preserve">Egyéb üzemeltetési anyagok (tisztítószer, vegyszer, karbantartási és  egyéb anyag) </t>
  </si>
  <si>
    <t>Egyéb kommunikációs szolgáltatás</t>
  </si>
  <si>
    <t>Villamosenergia szolg.</t>
  </si>
  <si>
    <t>Gázdíj</t>
  </si>
  <si>
    <t>Víz- és csatornadíj</t>
  </si>
  <si>
    <t>karbantartás, kisjavítási szolgáltatások</t>
  </si>
  <si>
    <t>Kéményseprés</t>
  </si>
  <si>
    <t xml:space="preserve">Egyéb dologi jellegű kiadások (bankköltség, kerekítési különbözetek) </t>
  </si>
  <si>
    <t>Kamatkiadások</t>
  </si>
  <si>
    <t>Dologi kiadások</t>
  </si>
  <si>
    <t>Ellátottak pénzbeli juttatása</t>
  </si>
  <si>
    <t>Működési c. támogatás áh. Belülre önkormányzatoknak és kv.szerveknek</t>
  </si>
  <si>
    <t>Tartalékok</t>
  </si>
  <si>
    <t>Egyéb működési célú kiadások</t>
  </si>
  <si>
    <t xml:space="preserve">Ingatlanfelújítás </t>
  </si>
  <si>
    <t>Felújítások előzetesen felszámított áfa</t>
  </si>
  <si>
    <t>Felhalmozási c. pe. Átadás áh. Kívülre</t>
  </si>
  <si>
    <t>Finanszírozási kiadások</t>
  </si>
  <si>
    <t>Kiadások összesen</t>
  </si>
  <si>
    <t>Egyéb külső személyi juttatások</t>
  </si>
  <si>
    <t>Települési önkormányzatok kulturális feladatainak támogatása</t>
  </si>
  <si>
    <t>Közfoglalkoztatott bére</t>
  </si>
  <si>
    <t>Más rovaton nem szerepeltethető dologi jellegű kiadás</t>
  </si>
  <si>
    <t xml:space="preserve">Postaktg.  </t>
  </si>
  <si>
    <t>Más egyéb szolgáltatás ( tűz- és munkavédelem, egyéb)</t>
  </si>
  <si>
    <t>Működési támogatás áh.belülre társulásoknak</t>
  </si>
  <si>
    <t>Ingatlan vásárlás</t>
  </si>
  <si>
    <t>Beruházás áfa</t>
  </si>
  <si>
    <t>Előző év költségvetési maradványának igénybevétele</t>
  </si>
  <si>
    <t>Felhalmozási c. visszatérítendő támogatások áh.kívülről</t>
  </si>
  <si>
    <t>Finanszírozási bevételek</t>
  </si>
  <si>
    <t>B721</t>
  </si>
  <si>
    <t>Előző év kv.maradvány igénybevétel</t>
  </si>
  <si>
    <t>Felhalmozási c. támogatások államháztartáson kívülről</t>
  </si>
  <si>
    <t>B7</t>
  </si>
  <si>
    <t>B1-B6</t>
  </si>
  <si>
    <t>ÁFA bevételek</t>
  </si>
  <si>
    <t>B1111</t>
  </si>
  <si>
    <t>B1131</t>
  </si>
  <si>
    <t>B1141</t>
  </si>
  <si>
    <t>B35411</t>
  </si>
  <si>
    <t>B40211</t>
  </si>
  <si>
    <t>B406</t>
  </si>
  <si>
    <t>B81311</t>
  </si>
  <si>
    <t>B405</t>
  </si>
  <si>
    <t>Ellátási díjak</t>
  </si>
  <si>
    <t>B4031</t>
  </si>
  <si>
    <t>Továbbszámlázott szolgáltatás</t>
  </si>
  <si>
    <t>B1121</t>
  </si>
  <si>
    <t>Települési önk. Egyes köznevelési feladatainak támogatása</t>
  </si>
  <si>
    <t>B16051</t>
  </si>
  <si>
    <t>Egyéb működési célú támogatások bev.ÁH -n belülről</t>
  </si>
  <si>
    <t>B3411</t>
  </si>
  <si>
    <t>B35111</t>
  </si>
  <si>
    <t>Állandó jelleggel végzett iparűzési tev. Után fiz. Helyi adó</t>
  </si>
  <si>
    <t>B35521</t>
  </si>
  <si>
    <t>Talajterhelési díj</t>
  </si>
  <si>
    <t>B161</t>
  </si>
  <si>
    <t>B403</t>
  </si>
  <si>
    <t>Törvény szerinti illetmények</t>
  </si>
  <si>
    <t>SZEMÉLYI JUTTATÁSOK</t>
  </si>
  <si>
    <t>Gyógyszer</t>
  </si>
  <si>
    <t>Könyv,folyóirat</t>
  </si>
  <si>
    <t>Munka- és védőruha</t>
  </si>
  <si>
    <t>Vásárolt élelmezés</t>
  </si>
  <si>
    <t>Közvetített szolgáltatás ÁH belül</t>
  </si>
  <si>
    <t>Közvetített szolgáltatás ÁH kívül</t>
  </si>
  <si>
    <t>Központi , irányító szervi  támogatás folyósítása</t>
  </si>
  <si>
    <t xml:space="preserve">Szállítás ( személyszáll.,hulladékszáll., lomt., erzsébet-utalványok ktg., </t>
  </si>
  <si>
    <t>Szakmai tevékenységet segítő szolg.</t>
  </si>
  <si>
    <t>Kiküldetési költség</t>
  </si>
  <si>
    <t>A helyi önkormányzat költségvetési mérlege közgazdasági tagolásban ( Ft)</t>
  </si>
  <si>
    <t>K33-K34-K35</t>
  </si>
  <si>
    <t>K44-K48</t>
  </si>
  <si>
    <t>Lövő Község Önkormányzata</t>
  </si>
  <si>
    <t>Lövői Közös Önkormányzati Hivatal</t>
  </si>
  <si>
    <t>Lövői Napsugár Óvoda és Bölcsőde</t>
  </si>
  <si>
    <t>Lövő Község Önkormányzat</t>
  </si>
  <si>
    <t>Informatikai eszközök beszerzése</t>
  </si>
  <si>
    <t>Egyéb TE beszerzése</t>
  </si>
  <si>
    <t>Informatikai szolg. Igénybevétele</t>
  </si>
  <si>
    <t>Működési  ÁFA</t>
  </si>
  <si>
    <t>Egyéb működési célú támogatások  ÁH-n belülről</t>
  </si>
  <si>
    <t>Teljesítés</t>
  </si>
  <si>
    <t>Immateriális javak beszerzése, létesítése</t>
  </si>
  <si>
    <t>Egyéb felhalmozási célú támogatások ÁH-n belülre</t>
  </si>
  <si>
    <t>K84</t>
  </si>
  <si>
    <t>Felhalmozási célú visszatér. Támog.ÁH-n kívölre</t>
  </si>
  <si>
    <t>K86</t>
  </si>
  <si>
    <t>Egyéb felhalm.célú támog. ÁH-n kívülre</t>
  </si>
  <si>
    <t>K89</t>
  </si>
  <si>
    <t>Műk.c.visszatér. Támog.,kölcsönök ÁH-n belülről</t>
  </si>
  <si>
    <t>Közvetített szolgáltatások értéke</t>
  </si>
  <si>
    <t>Kiszámlázott általános forgalmi adó</t>
  </si>
  <si>
    <t>B36</t>
  </si>
  <si>
    <t>Egyéb közhatalmi bevételek</t>
  </si>
  <si>
    <t>B404</t>
  </si>
  <si>
    <t>B411</t>
  </si>
  <si>
    <t>Tulajdonosi bevételek</t>
  </si>
  <si>
    <t>B75</t>
  </si>
  <si>
    <t>Lövő</t>
  </si>
  <si>
    <t>ÓV.</t>
  </si>
  <si>
    <t>KÖH</t>
  </si>
  <si>
    <t>K61</t>
  </si>
  <si>
    <t>B8</t>
  </si>
  <si>
    <t>Bérleti díjak</t>
  </si>
  <si>
    <t>Biztosítási díjak, egyéb szolgáltatások</t>
  </si>
  <si>
    <t>Reklám- és propaganda</t>
  </si>
  <si>
    <t>Előző évi elszámolásból származó kiadások</t>
  </si>
  <si>
    <t>Egyéb működési célú támog. ÁH-n belülre</t>
  </si>
  <si>
    <t>Egyéb felhalm.célú támogatások ÁH-n belülre</t>
  </si>
  <si>
    <t>Felh.célú  visszatérítendő támogatások, kölcsönök nyújtása ÁH-n  kívülre</t>
  </si>
  <si>
    <t>Egyéb felhalm.célú támogatások ÁH-n kívülre</t>
  </si>
  <si>
    <t>Forgatási célú értékpapír vásárlása</t>
  </si>
  <si>
    <t>ÁH-n belüli megelőlegezések visszafizetése</t>
  </si>
  <si>
    <t>Finanszírozási műveletek</t>
  </si>
  <si>
    <t>B1151</t>
  </si>
  <si>
    <t>Működési célú költségvetési támogatások és kiegészítő támogatások</t>
  </si>
  <si>
    <t>Működési célú visszatérítendő támogatások</t>
  </si>
  <si>
    <t>B361</t>
  </si>
  <si>
    <t>Béren kívüli juttatás (CAFETÉRIA-juttatás)</t>
  </si>
  <si>
    <t>Közlekedési költségtérítés</t>
  </si>
  <si>
    <t>Egyéb költségtérítés</t>
  </si>
  <si>
    <t>Foglalkoztatottak egyéb személyi juttatásai</t>
  </si>
  <si>
    <t>Irodaszer,nyomtatvány</t>
  </si>
  <si>
    <t>Nyomtatást segítő anyagok</t>
  </si>
  <si>
    <t>Táppénz hozzájárulás</t>
  </si>
  <si>
    <t>Költségvetési bevételek</t>
  </si>
  <si>
    <t>Szakmai anyagok beszerzése</t>
  </si>
  <si>
    <t>Fizetendő általános forgalmi adó</t>
  </si>
  <si>
    <t>Betegséggel kapcs. Ellátások</t>
  </si>
  <si>
    <t>Egyéb működési támogatás áh.kívülre- nonprofit társaságnak</t>
  </si>
  <si>
    <t>Egyéb működési támogatás áh.kívülre-egyéb civil szervezeteknek</t>
  </si>
  <si>
    <t>Egyéb működési támogatás áh.kívülre-háztartásoknak</t>
  </si>
  <si>
    <t>Egyéb tárgyi eszközök felújítása</t>
  </si>
  <si>
    <t>Felhalmozási célú átvett pénzeszközök</t>
  </si>
  <si>
    <t>K73</t>
  </si>
  <si>
    <t>Működési célú visszatér.támogatások ÁH-n kívülre</t>
  </si>
  <si>
    <t>Mód.ei. I.</t>
  </si>
  <si>
    <t>Mód.ei. II.</t>
  </si>
  <si>
    <t>Működési célú átvett pénzeszközök</t>
  </si>
  <si>
    <t>Normatív jutalmak</t>
  </si>
  <si>
    <t>Készenléti,ügyeleti,helyettesítési díj, túlóra, túlszolgálat</t>
  </si>
  <si>
    <t>Jubileumi jutalom</t>
  </si>
  <si>
    <t>Működési célú visszatér. támogatások, kölcsönök nyújtása ÁH-n kívülre</t>
  </si>
  <si>
    <t>Egyéb működési célú támog. ÁH-n kívülre-egyházi jogi személyek</t>
  </si>
  <si>
    <t>Pénzeszközök bankbetétként elhelyezése</t>
  </si>
  <si>
    <t>Mód.ei. III.</t>
  </si>
  <si>
    <t>B65</t>
  </si>
  <si>
    <t>Óvoda</t>
  </si>
  <si>
    <t>12.sz.táblázat</t>
  </si>
  <si>
    <t>14.sz.táblázat</t>
  </si>
  <si>
    <t>K11011</t>
  </si>
  <si>
    <t>K1102</t>
  </si>
  <si>
    <t>K1104</t>
  </si>
  <si>
    <t>K1106</t>
  </si>
  <si>
    <t>K110141</t>
  </si>
  <si>
    <t>K1107</t>
  </si>
  <si>
    <t>K1109</t>
  </si>
  <si>
    <t>K1110</t>
  </si>
  <si>
    <t>K1113</t>
  </si>
  <si>
    <t>K121</t>
  </si>
  <si>
    <t>K122</t>
  </si>
  <si>
    <t>K123</t>
  </si>
  <si>
    <t>K241</t>
  </si>
  <si>
    <t>K251</t>
  </si>
  <si>
    <t>K271</t>
  </si>
  <si>
    <t>K211</t>
  </si>
  <si>
    <t>K31111</t>
  </si>
  <si>
    <t>K3111</t>
  </si>
  <si>
    <t>K31121</t>
  </si>
  <si>
    <t>K31221</t>
  </si>
  <si>
    <t>K31231</t>
  </si>
  <si>
    <t>K31241</t>
  </si>
  <si>
    <t>K31251</t>
  </si>
  <si>
    <t>K31261</t>
  </si>
  <si>
    <t>K32111</t>
  </si>
  <si>
    <t>K32211</t>
  </si>
  <si>
    <t>K33111</t>
  </si>
  <si>
    <t>K33121</t>
  </si>
  <si>
    <t>K33131</t>
  </si>
  <si>
    <t>K3321</t>
  </si>
  <si>
    <t>K3331</t>
  </si>
  <si>
    <t>K3341</t>
  </si>
  <si>
    <t>K33511</t>
  </si>
  <si>
    <t>K33521</t>
  </si>
  <si>
    <t>K33621</t>
  </si>
  <si>
    <t>K33713</t>
  </si>
  <si>
    <t>K33721</t>
  </si>
  <si>
    <t>K33741</t>
  </si>
  <si>
    <t>K33761</t>
  </si>
  <si>
    <t>K3371</t>
  </si>
  <si>
    <t>K34111</t>
  </si>
  <si>
    <t>K3511</t>
  </si>
  <si>
    <t>K3521</t>
  </si>
  <si>
    <t>K342</t>
  </si>
  <si>
    <t>K3551</t>
  </si>
  <si>
    <t>K35571</t>
  </si>
  <si>
    <t>K48</t>
  </si>
  <si>
    <t>K506071</t>
  </si>
  <si>
    <t>K5060711</t>
  </si>
  <si>
    <t>K506081</t>
  </si>
  <si>
    <t>K5131</t>
  </si>
  <si>
    <t>K611</t>
  </si>
  <si>
    <t>K621</t>
  </si>
  <si>
    <t>K631</t>
  </si>
  <si>
    <t>K641</t>
  </si>
  <si>
    <t>K671</t>
  </si>
  <si>
    <t>K711</t>
  </si>
  <si>
    <t>K731</t>
  </si>
  <si>
    <t>K741</t>
  </si>
  <si>
    <t>K871</t>
  </si>
  <si>
    <t>K9121</t>
  </si>
  <si>
    <t>K9141</t>
  </si>
  <si>
    <t>K916</t>
  </si>
  <si>
    <t>K9151</t>
  </si>
  <si>
    <t xml:space="preserve"> Ft</t>
  </si>
  <si>
    <t>Lövő Község Önkormányzat és költségvetési szervei 2016. évi  kiadási</t>
  </si>
  <si>
    <t>2016. évi eredeti ei.</t>
  </si>
  <si>
    <t>2016.évi mód.ei.</t>
  </si>
  <si>
    <t xml:space="preserve">Lövő Község Önkormányzat és költségvetési szervei 2016. évi  bevételei </t>
  </si>
  <si>
    <t>Lövő  Község Önkormányzat és költségvetési szervei 2016.  évi  kiadásai</t>
  </si>
  <si>
    <t>K1103</t>
  </si>
  <si>
    <t>Jutalom</t>
  </si>
  <si>
    <t>B116</t>
  </si>
  <si>
    <t>Elszámolásból származó bevételek</t>
  </si>
  <si>
    <t>Egyéb felhalmozási célú támogatások bevételei ÁH-n belül</t>
  </si>
  <si>
    <t>Más egyéb pénzügyi műveletek bevételei</t>
  </si>
  <si>
    <t>Felhalmozási célú támogatások ÁH-n belülről</t>
  </si>
  <si>
    <t>Felhalmozási bevételek</t>
  </si>
  <si>
    <t>Egyéb működési célú támog. - egyéb vállalkozásoknak</t>
  </si>
  <si>
    <t>13.sz.melléklet</t>
  </si>
  <si>
    <t>Ft</t>
  </si>
</sst>
</file>

<file path=xl/styles.xml><?xml version="1.0" encoding="utf-8"?>
<styleSheet xmlns="http://schemas.openxmlformats.org/spreadsheetml/2006/main">
  <numFmts count="5">
    <numFmt numFmtId="164" formatCode="_-* #,##0.00_-;\-* #,##0.00_-;_-* &quot;-&quot;??_-;_-@_-"/>
    <numFmt numFmtId="165" formatCode="\ ##########"/>
    <numFmt numFmtId="166" formatCode="0__"/>
    <numFmt numFmtId="167" formatCode="#&quot; &quot;?/2"/>
    <numFmt numFmtId="168" formatCode="_-* #,##0_-;\-* #,##0_-;_-* &quot;-&quot;??_-;_-@_-"/>
  </numFmts>
  <fonts count="35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  <charset val="238"/>
    </font>
    <font>
      <b/>
      <sz val="14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sz val="14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u/>
      <sz val="12"/>
      <color indexed="8"/>
      <name val="Times New Roman"/>
      <family val="1"/>
      <charset val="238"/>
    </font>
    <font>
      <b/>
      <i/>
      <u/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u/>
      <sz val="11"/>
      <color indexed="8"/>
      <name val="Times New Roman"/>
      <family val="1"/>
      <charset val="238"/>
    </font>
    <font>
      <b/>
      <sz val="14"/>
      <color indexed="8"/>
      <name val="Calibri"/>
      <family val="2"/>
      <charset val="238"/>
    </font>
    <font>
      <b/>
      <u/>
      <sz val="11"/>
      <color indexed="8"/>
      <name val="Calibri"/>
      <family val="2"/>
      <charset val="238"/>
    </font>
    <font>
      <b/>
      <i/>
      <sz val="11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20"/>
      <color indexed="8"/>
      <name val="Calibri"/>
      <family val="2"/>
      <charset val="238"/>
    </font>
    <font>
      <sz val="14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name val="Times New Roman"/>
      <family val="1"/>
      <charset val="238"/>
    </font>
    <font>
      <sz val="14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21" fillId="0" borderId="0" applyFont="0" applyFill="0" applyBorder="0" applyAlignment="0" applyProtection="0"/>
  </cellStyleXfs>
  <cellXfs count="139">
    <xf numFmtId="0" fontId="0" fillId="0" borderId="0" xfId="0"/>
    <xf numFmtId="0" fontId="4" fillId="2" borderId="0" xfId="0" applyFont="1" applyFill="1"/>
    <xf numFmtId="3" fontId="4" fillId="2" borderId="0" xfId="0" applyNumberFormat="1" applyFont="1" applyFill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165" fontId="7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165" fontId="8" fillId="2" borderId="1" xfId="0" applyNumberFormat="1" applyFont="1" applyFill="1" applyBorder="1" applyAlignment="1">
      <alignment vertical="center"/>
    </xf>
    <xf numFmtId="3" fontId="8" fillId="2" borderId="1" xfId="0" applyNumberFormat="1" applyFont="1" applyFill="1" applyBorder="1"/>
    <xf numFmtId="0" fontId="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0" fontId="11" fillId="2" borderId="1" xfId="0" applyFont="1" applyFill="1" applyBorder="1"/>
    <xf numFmtId="165" fontId="12" fillId="2" borderId="1" xfId="0" applyNumberFormat="1" applyFont="1" applyFill="1" applyBorder="1" applyAlignment="1">
      <alignment vertical="center"/>
    </xf>
    <xf numFmtId="3" fontId="12" fillId="2" borderId="1" xfId="0" applyNumberFormat="1" applyFont="1" applyFill="1" applyBorder="1"/>
    <xf numFmtId="166" fontId="7" fillId="2" borderId="1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/>
    <xf numFmtId="3" fontId="0" fillId="0" borderId="0" xfId="0" applyNumberFormat="1"/>
    <xf numFmtId="3" fontId="6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/>
    <xf numFmtId="3" fontId="16" fillId="2" borderId="1" xfId="0" applyNumberFormat="1" applyFont="1" applyFill="1" applyBorder="1"/>
    <xf numFmtId="0" fontId="12" fillId="2" borderId="1" xfId="0" applyFont="1" applyFill="1" applyBorder="1" applyAlignment="1">
      <alignment horizontal="left" vertical="center"/>
    </xf>
    <xf numFmtId="3" fontId="17" fillId="2" borderId="1" xfId="0" applyNumberFormat="1" applyFont="1" applyFill="1" applyBorder="1"/>
    <xf numFmtId="0" fontId="15" fillId="2" borderId="1" xfId="0" applyFont="1" applyFill="1" applyBorder="1" applyAlignment="1">
      <alignment horizontal="left" vertical="center" wrapText="1"/>
    </xf>
    <xf numFmtId="0" fontId="13" fillId="2" borderId="0" xfId="0" applyFont="1" applyFill="1" applyBorder="1"/>
    <xf numFmtId="3" fontId="8" fillId="2" borderId="0" xfId="0" applyNumberFormat="1" applyFont="1" applyFill="1" applyBorder="1"/>
    <xf numFmtId="0" fontId="18" fillId="0" borderId="0" xfId="0" applyFont="1"/>
    <xf numFmtId="0" fontId="2" fillId="0" borderId="0" xfId="0" applyFont="1"/>
    <xf numFmtId="0" fontId="0" fillId="0" borderId="1" xfId="0" applyBorder="1"/>
    <xf numFmtId="3" fontId="0" fillId="0" borderId="1" xfId="0" applyNumberFormat="1" applyBorder="1"/>
    <xf numFmtId="0" fontId="2" fillId="3" borderId="1" xfId="0" applyFont="1" applyFill="1" applyBorder="1"/>
    <xf numFmtId="0" fontId="18" fillId="3" borderId="1" xfId="0" applyFont="1" applyFill="1" applyBorder="1" applyAlignment="1">
      <alignment vertical="center"/>
    </xf>
    <xf numFmtId="3" fontId="18" fillId="3" borderId="1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Alignment="1"/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0" borderId="1" xfId="0" applyFont="1" applyFill="1" applyBorder="1"/>
    <xf numFmtId="0" fontId="0" fillId="0" borderId="0" xfId="0" applyFont="1"/>
    <xf numFmtId="3" fontId="18" fillId="0" borderId="0" xfId="0" applyNumberFormat="1" applyFont="1" applyAlignment="1">
      <alignment vertical="center"/>
    </xf>
    <xf numFmtId="3" fontId="2" fillId="0" borderId="0" xfId="0" applyNumberFormat="1" applyFont="1"/>
    <xf numFmtId="0" fontId="0" fillId="2" borderId="1" xfId="0" applyFont="1" applyFill="1" applyBorder="1"/>
    <xf numFmtId="3" fontId="0" fillId="2" borderId="0" xfId="0" applyNumberFormat="1" applyFont="1" applyFill="1"/>
    <xf numFmtId="0" fontId="0" fillId="2" borderId="0" xfId="0" applyFont="1" applyFill="1"/>
    <xf numFmtId="0" fontId="2" fillId="4" borderId="1" xfId="0" applyFont="1" applyFill="1" applyBorder="1"/>
    <xf numFmtId="3" fontId="2" fillId="4" borderId="1" xfId="0" applyNumberFormat="1" applyFont="1" applyFill="1" applyBorder="1"/>
    <xf numFmtId="3" fontId="6" fillId="2" borderId="1" xfId="0" applyNumberFormat="1" applyFont="1" applyFill="1" applyBorder="1" applyAlignment="1">
      <alignment horizontal="center" wrapText="1"/>
    </xf>
    <xf numFmtId="3" fontId="16" fillId="2" borderId="1" xfId="0" applyNumberFormat="1" applyFont="1" applyFill="1" applyBorder="1" applyAlignment="1">
      <alignment horizontal="right"/>
    </xf>
    <xf numFmtId="3" fontId="10" fillId="2" borderId="1" xfId="0" applyNumberFormat="1" applyFont="1" applyFill="1" applyBorder="1" applyAlignment="1">
      <alignment horizontal="right" vertical="center"/>
    </xf>
    <xf numFmtId="0" fontId="19" fillId="0" borderId="0" xfId="0" applyFont="1"/>
    <xf numFmtId="3" fontId="20" fillId="2" borderId="1" xfId="0" applyNumberFormat="1" applyFont="1" applyFill="1" applyBorder="1"/>
    <xf numFmtId="0" fontId="1" fillId="0" borderId="1" xfId="0" applyFont="1" applyBorder="1" applyAlignment="1"/>
    <xf numFmtId="0" fontId="1" fillId="0" borderId="2" xfId="0" applyFont="1" applyBorder="1" applyAlignment="1">
      <alignment horizontal="left" vertical="center"/>
    </xf>
    <xf numFmtId="0" fontId="0" fillId="2" borderId="1" xfId="0" applyFill="1" applyBorder="1"/>
    <xf numFmtId="3" fontId="23" fillId="3" borderId="1" xfId="0" applyNumberFormat="1" applyFont="1" applyFill="1" applyBorder="1"/>
    <xf numFmtId="0" fontId="24" fillId="0" borderId="0" xfId="0" applyFont="1" applyAlignment="1">
      <alignment horizontal="right"/>
    </xf>
    <xf numFmtId="0" fontId="0" fillId="4" borderId="1" xfId="0" applyFill="1" applyBorder="1"/>
    <xf numFmtId="3" fontId="0" fillId="4" borderId="1" xfId="0" applyNumberFormat="1" applyFill="1" applyBorder="1"/>
    <xf numFmtId="3" fontId="23" fillId="2" borderId="1" xfId="0" applyNumberFormat="1" applyFont="1" applyFill="1" applyBorder="1"/>
    <xf numFmtId="3" fontId="23" fillId="4" borderId="1" xfId="0" applyNumberFormat="1" applyFont="1" applyFill="1" applyBorder="1"/>
    <xf numFmtId="0" fontId="2" fillId="0" borderId="0" xfId="0" applyFont="1" applyAlignment="1">
      <alignment horizontal="right"/>
    </xf>
    <xf numFmtId="3" fontId="28" fillId="0" borderId="1" xfId="0" applyNumberFormat="1" applyFont="1" applyBorder="1"/>
    <xf numFmtId="3" fontId="25" fillId="4" borderId="1" xfId="0" applyNumberFormat="1" applyFont="1" applyFill="1" applyBorder="1"/>
    <xf numFmtId="3" fontId="28" fillId="2" borderId="1" xfId="0" applyNumberFormat="1" applyFont="1" applyFill="1" applyBorder="1"/>
    <xf numFmtId="3" fontId="25" fillId="3" borderId="1" xfId="0" applyNumberFormat="1" applyFont="1" applyFill="1" applyBorder="1"/>
    <xf numFmtId="3" fontId="29" fillId="4" borderId="1" xfId="0" applyNumberFormat="1" applyFont="1" applyFill="1" applyBorder="1"/>
    <xf numFmtId="3" fontId="29" fillId="3" borderId="1" xfId="0" applyNumberFormat="1" applyFont="1" applyFill="1" applyBorder="1"/>
    <xf numFmtId="168" fontId="28" fillId="0" borderId="1" xfId="1" applyNumberFormat="1" applyFont="1" applyBorder="1"/>
    <xf numFmtId="3" fontId="25" fillId="3" borderId="1" xfId="0" applyNumberFormat="1" applyFont="1" applyFill="1" applyBorder="1" applyAlignment="1">
      <alignment vertical="center"/>
    </xf>
    <xf numFmtId="3" fontId="28" fillId="0" borderId="3" xfId="0" applyNumberFormat="1" applyFont="1" applyBorder="1"/>
    <xf numFmtId="3" fontId="28" fillId="2" borderId="3" xfId="0" applyNumberFormat="1" applyFont="1" applyFill="1" applyBorder="1"/>
    <xf numFmtId="3" fontId="29" fillId="0" borderId="1" xfId="0" applyNumberFormat="1" applyFont="1" applyBorder="1" applyAlignment="1">
      <alignment horizontal="right"/>
    </xf>
    <xf numFmtId="3" fontId="29" fillId="0" borderId="1" xfId="0" applyNumberFormat="1" applyFont="1" applyBorder="1"/>
    <xf numFmtId="0" fontId="18" fillId="0" borderId="0" xfId="0" applyFont="1" applyAlignment="1">
      <alignment horizontal="right"/>
    </xf>
    <xf numFmtId="0" fontId="7" fillId="2" borderId="1" xfId="0" applyFont="1" applyFill="1" applyBorder="1"/>
    <xf numFmtId="0" fontId="30" fillId="2" borderId="1" xfId="0" applyFont="1" applyFill="1" applyBorder="1" applyAlignment="1">
      <alignment horizontal="left" vertical="center" wrapText="1"/>
    </xf>
    <xf numFmtId="165" fontId="4" fillId="2" borderId="1" xfId="0" applyNumberFormat="1" applyFont="1" applyFill="1" applyBorder="1" applyAlignment="1">
      <alignment vertical="center"/>
    </xf>
    <xf numFmtId="3" fontId="6" fillId="2" borderId="4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/>
    <xf numFmtId="3" fontId="4" fillId="2" borderId="0" xfId="0" applyNumberFormat="1" applyFont="1" applyFill="1" applyBorder="1"/>
    <xf numFmtId="3" fontId="0" fillId="0" borderId="0" xfId="0" applyNumberFormat="1" applyFont="1"/>
    <xf numFmtId="0" fontId="21" fillId="2" borderId="1" xfId="0" applyFont="1" applyFill="1" applyBorder="1"/>
    <xf numFmtId="3" fontId="21" fillId="2" borderId="1" xfId="0" applyNumberFormat="1" applyFont="1" applyFill="1" applyBorder="1"/>
    <xf numFmtId="0" fontId="21" fillId="0" borderId="1" xfId="0" applyFont="1" applyFill="1" applyBorder="1"/>
    <xf numFmtId="3" fontId="31" fillId="0" borderId="1" xfId="0" applyNumberFormat="1" applyFont="1" applyFill="1" applyBorder="1"/>
    <xf numFmtId="3" fontId="21" fillId="0" borderId="1" xfId="0" applyNumberFormat="1" applyFont="1" applyFill="1" applyBorder="1"/>
    <xf numFmtId="3" fontId="32" fillId="0" borderId="1" xfId="0" applyNumberFormat="1" applyFont="1" applyFill="1" applyBorder="1"/>
    <xf numFmtId="0" fontId="33" fillId="4" borderId="1" xfId="0" applyFont="1" applyFill="1" applyBorder="1"/>
    <xf numFmtId="3" fontId="33" fillId="4" borderId="1" xfId="0" applyNumberFormat="1" applyFont="1" applyFill="1" applyBorder="1"/>
    <xf numFmtId="3" fontId="34" fillId="4" borderId="1" xfId="0" applyNumberFormat="1" applyFont="1" applyFill="1" applyBorder="1"/>
    <xf numFmtId="3" fontId="24" fillId="0" borderId="1" xfId="0" applyNumberFormat="1" applyFont="1" applyFill="1" applyBorder="1"/>
    <xf numFmtId="3" fontId="24" fillId="0" borderId="1" xfId="0" applyNumberFormat="1" applyFont="1" applyBorder="1"/>
    <xf numFmtId="0" fontId="2" fillId="0" borderId="1" xfId="0" applyFont="1" applyFill="1" applyBorder="1"/>
    <xf numFmtId="3" fontId="25" fillId="0" borderId="1" xfId="0" applyNumberFormat="1" applyFont="1" applyFill="1" applyBorder="1"/>
    <xf numFmtId="3" fontId="25" fillId="0" borderId="3" xfId="0" applyNumberFormat="1" applyFont="1" applyFill="1" applyBorder="1"/>
    <xf numFmtId="3" fontId="29" fillId="0" borderId="1" xfId="0" applyNumberFormat="1" applyFont="1" applyFill="1" applyBorder="1"/>
    <xf numFmtId="3" fontId="23" fillId="4" borderId="1" xfId="0" applyNumberFormat="1" applyFont="1" applyFill="1" applyBorder="1"/>
    <xf numFmtId="168" fontId="27" fillId="0" borderId="1" xfId="1" applyNumberFormat="1" applyFont="1" applyBorder="1" applyAlignment="1"/>
    <xf numFmtId="168" fontId="27" fillId="0" borderId="3" xfId="1" applyNumberFormat="1" applyFont="1" applyBorder="1" applyAlignment="1"/>
    <xf numFmtId="168" fontId="29" fillId="0" borderId="1" xfId="0" applyNumberFormat="1" applyFont="1" applyBorder="1" applyAlignment="1"/>
    <xf numFmtId="3" fontId="23" fillId="2" borderId="0" xfId="0" applyNumberFormat="1" applyFont="1" applyFill="1" applyBorder="1"/>
    <xf numFmtId="3" fontId="10" fillId="2" borderId="0" xfId="0" applyNumberFormat="1" applyFont="1" applyFill="1" applyBorder="1" applyAlignment="1">
      <alignment horizontal="right" vertical="center"/>
    </xf>
    <xf numFmtId="3" fontId="4" fillId="2" borderId="4" xfId="0" applyNumberFormat="1" applyFont="1" applyFill="1" applyBorder="1"/>
    <xf numFmtId="3" fontId="8" fillId="2" borderId="4" xfId="0" applyNumberFormat="1" applyFont="1" applyFill="1" applyBorder="1"/>
    <xf numFmtId="3" fontId="23" fillId="5" borderId="1" xfId="0" applyNumberFormat="1" applyFont="1" applyFill="1" applyBorder="1"/>
    <xf numFmtId="0" fontId="21" fillId="5" borderId="1" xfId="0" applyFont="1" applyFill="1" applyBorder="1"/>
    <xf numFmtId="3" fontId="21" fillId="5" borderId="1" xfId="0" applyNumberFormat="1" applyFont="1" applyFill="1" applyBorder="1"/>
    <xf numFmtId="0" fontId="0" fillId="6" borderId="1" xfId="0" applyFill="1" applyBorder="1"/>
    <xf numFmtId="0" fontId="21" fillId="4" borderId="1" xfId="0" applyFont="1" applyFill="1" applyBorder="1"/>
    <xf numFmtId="3" fontId="21" fillId="4" borderId="1" xfId="0" applyNumberFormat="1" applyFont="1" applyFill="1" applyBorder="1"/>
    <xf numFmtId="0" fontId="4" fillId="2" borderId="6" xfId="0" applyFont="1" applyFill="1" applyBorder="1" applyAlignment="1">
      <alignment horizontal="right"/>
    </xf>
    <xf numFmtId="0" fontId="3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167" fontId="13" fillId="2" borderId="6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6" fillId="0" borderId="0" xfId="0" applyFont="1" applyAlignment="1">
      <alignment horizontal="center"/>
    </xf>
    <xf numFmtId="0" fontId="2" fillId="0" borderId="1" xfId="0" applyFont="1" applyBorder="1" applyAlignment="1"/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2:M135"/>
  <sheetViews>
    <sheetView workbookViewId="0">
      <selection activeCell="E87" sqref="E87"/>
    </sheetView>
  </sheetViews>
  <sheetFormatPr defaultRowHeight="15"/>
  <cols>
    <col min="1" max="1" width="49.42578125" customWidth="1"/>
    <col min="2" max="2" width="12.85546875" customWidth="1"/>
    <col min="3" max="3" width="12" customWidth="1"/>
    <col min="4" max="6" width="11.140625" customWidth="1"/>
    <col min="7" max="7" width="13.140625" customWidth="1"/>
    <col min="8" max="10" width="0" hidden="1" customWidth="1"/>
  </cols>
  <sheetData>
    <row r="2" spans="1:13" ht="1.5" customHeight="1"/>
    <row r="3" spans="1:13" ht="34.5" customHeight="1">
      <c r="A3" s="124" t="s">
        <v>429</v>
      </c>
      <c r="B3" s="124"/>
      <c r="C3" s="124"/>
      <c r="D3" s="124"/>
      <c r="E3" s="124"/>
      <c r="F3" s="124"/>
      <c r="G3" s="124"/>
    </row>
    <row r="4" spans="1:13" ht="16.5" customHeight="1">
      <c r="A4" s="125" t="s">
        <v>283</v>
      </c>
      <c r="B4" s="125"/>
      <c r="C4" s="125"/>
      <c r="D4" s="125"/>
      <c r="E4" s="125"/>
      <c r="F4" s="125"/>
      <c r="G4" s="125"/>
    </row>
    <row r="5" spans="1:13" ht="2.25" customHeight="1">
      <c r="A5" s="1"/>
      <c r="B5" s="1"/>
      <c r="C5" s="1"/>
      <c r="D5" s="1"/>
      <c r="E5" s="1"/>
      <c r="F5" s="1"/>
      <c r="G5" s="2"/>
    </row>
    <row r="6" spans="1:13" ht="2.25" customHeight="1">
      <c r="A6" s="1"/>
      <c r="B6" s="1"/>
      <c r="C6" s="1"/>
      <c r="D6" s="1"/>
      <c r="E6" s="1"/>
      <c r="F6" s="1"/>
      <c r="G6" s="2"/>
    </row>
    <row r="7" spans="1:13" ht="25.5" customHeight="1">
      <c r="A7" s="123" t="s">
        <v>362</v>
      </c>
      <c r="B7" s="123"/>
      <c r="C7" s="123"/>
      <c r="D7" s="123"/>
      <c r="E7" s="123"/>
      <c r="F7" s="123"/>
      <c r="G7" s="123"/>
    </row>
    <row r="8" spans="1:13" ht="37.5" customHeight="1">
      <c r="A8" s="3" t="s">
        <v>0</v>
      </c>
      <c r="B8" s="4" t="s">
        <v>1</v>
      </c>
      <c r="C8" s="31" t="s">
        <v>430</v>
      </c>
      <c r="D8" s="31" t="s">
        <v>350</v>
      </c>
      <c r="E8" s="31" t="s">
        <v>351</v>
      </c>
      <c r="F8" s="31" t="s">
        <v>359</v>
      </c>
      <c r="G8" s="31" t="s">
        <v>295</v>
      </c>
      <c r="H8" s="90" t="s">
        <v>312</v>
      </c>
      <c r="I8" s="90" t="s">
        <v>313</v>
      </c>
      <c r="J8" s="90" t="s">
        <v>314</v>
      </c>
      <c r="K8" s="90" t="s">
        <v>312</v>
      </c>
      <c r="L8" s="90" t="s">
        <v>361</v>
      </c>
      <c r="M8" s="90" t="s">
        <v>314</v>
      </c>
    </row>
    <row r="9" spans="1:13" ht="15.75" customHeight="1">
      <c r="A9" s="5" t="s">
        <v>2</v>
      </c>
      <c r="B9" s="6" t="s">
        <v>3</v>
      </c>
      <c r="C9" s="32"/>
      <c r="D9" s="32"/>
      <c r="E9" s="32"/>
      <c r="F9" s="32"/>
      <c r="G9" s="32"/>
      <c r="H9" s="115">
        <v>10385</v>
      </c>
      <c r="I9" s="91">
        <v>31855</v>
      </c>
      <c r="J9" s="91">
        <v>21645</v>
      </c>
      <c r="K9" s="91"/>
      <c r="L9" s="91"/>
      <c r="M9" s="92"/>
    </row>
    <row r="10" spans="1:13" ht="18.75" customHeight="1">
      <c r="A10" s="7" t="s">
        <v>4</v>
      </c>
      <c r="B10" s="6" t="s">
        <v>5</v>
      </c>
      <c r="C10" s="32"/>
      <c r="D10" s="32"/>
      <c r="E10" s="32"/>
      <c r="F10" s="32"/>
      <c r="G10" s="32"/>
      <c r="H10" s="115">
        <v>4693</v>
      </c>
      <c r="I10" s="115">
        <v>144</v>
      </c>
      <c r="J10">
        <v>120</v>
      </c>
      <c r="K10" s="91"/>
      <c r="L10" s="91"/>
      <c r="M10" s="92"/>
    </row>
    <row r="11" spans="1:13" ht="27" customHeight="1">
      <c r="A11" s="8" t="s">
        <v>6</v>
      </c>
      <c r="B11" s="9" t="s">
        <v>7</v>
      </c>
      <c r="C11" s="10"/>
      <c r="D11" s="10"/>
      <c r="E11" s="10"/>
      <c r="F11" s="10"/>
      <c r="G11" s="10"/>
      <c r="H11" s="30">
        <f>SUM(H9:H10)</f>
        <v>15078</v>
      </c>
      <c r="I11" s="30">
        <f>SUM(I9:I10)</f>
        <v>31999</v>
      </c>
      <c r="J11" s="30">
        <f>SUM(J9:J10)</f>
        <v>21765</v>
      </c>
      <c r="K11" s="30"/>
      <c r="L11" s="30"/>
      <c r="M11" s="30"/>
    </row>
    <row r="12" spans="1:13" ht="28.5">
      <c r="A12" s="11" t="s">
        <v>8</v>
      </c>
      <c r="B12" s="9" t="s">
        <v>9</v>
      </c>
      <c r="C12" s="10"/>
      <c r="D12" s="10"/>
      <c r="E12" s="10"/>
      <c r="F12" s="10"/>
      <c r="G12" s="10"/>
      <c r="H12" s="116">
        <v>4092</v>
      </c>
      <c r="I12" s="38">
        <v>8692</v>
      </c>
      <c r="J12" s="38">
        <v>4879</v>
      </c>
      <c r="K12" s="38"/>
      <c r="L12" s="38"/>
      <c r="M12" s="38"/>
    </row>
    <row r="13" spans="1:13" ht="19.5" customHeight="1">
      <c r="A13" s="7" t="s">
        <v>10</v>
      </c>
      <c r="B13" s="6" t="s">
        <v>11</v>
      </c>
      <c r="C13" s="32"/>
      <c r="D13" s="32"/>
      <c r="E13" s="32"/>
      <c r="F13" s="32"/>
      <c r="G13" s="32"/>
      <c r="H13" s="115">
        <v>6470</v>
      </c>
      <c r="I13" s="92">
        <v>1194</v>
      </c>
      <c r="J13" s="92">
        <v>2150</v>
      </c>
      <c r="K13" s="92"/>
      <c r="L13" s="92"/>
      <c r="M13" s="92"/>
    </row>
    <row r="14" spans="1:13" ht="20.25" customHeight="1">
      <c r="A14" s="7" t="s">
        <v>12</v>
      </c>
      <c r="B14" s="6" t="s">
        <v>13</v>
      </c>
      <c r="C14" s="32"/>
      <c r="D14" s="32"/>
      <c r="E14" s="32"/>
      <c r="F14" s="32"/>
      <c r="G14" s="32"/>
      <c r="H14" s="91">
        <v>550</v>
      </c>
      <c r="I14" s="92">
        <v>190</v>
      </c>
      <c r="J14" s="92">
        <v>1200</v>
      </c>
      <c r="K14" s="92"/>
      <c r="L14" s="92"/>
      <c r="M14" s="92"/>
    </row>
    <row r="15" spans="1:13" ht="18.75" customHeight="1">
      <c r="A15" s="7" t="s">
        <v>14</v>
      </c>
      <c r="B15" s="6" t="s">
        <v>284</v>
      </c>
      <c r="C15" s="32"/>
      <c r="D15" s="32"/>
      <c r="E15" s="32"/>
      <c r="F15" s="32"/>
      <c r="G15" s="32"/>
      <c r="H15" s="91">
        <v>51957</v>
      </c>
      <c r="I15" s="92">
        <v>9651</v>
      </c>
      <c r="J15" s="92">
        <v>5704</v>
      </c>
      <c r="K15" s="92"/>
      <c r="L15" s="92"/>
      <c r="M15" s="92"/>
    </row>
    <row r="16" spans="1:13" hidden="1">
      <c r="A16" s="7" t="s">
        <v>15</v>
      </c>
      <c r="B16" s="6" t="s">
        <v>16</v>
      </c>
      <c r="C16" s="32"/>
      <c r="D16" s="32"/>
      <c r="E16" s="32"/>
      <c r="F16" s="32"/>
      <c r="G16" s="32"/>
    </row>
    <row r="17" spans="1:13" hidden="1">
      <c r="A17" s="7" t="s">
        <v>17</v>
      </c>
      <c r="B17" s="6" t="s">
        <v>18</v>
      </c>
      <c r="C17" s="32"/>
      <c r="D17" s="32"/>
      <c r="E17" s="32"/>
      <c r="F17" s="32"/>
      <c r="G17" s="32"/>
    </row>
    <row r="18" spans="1:13" ht="23.25" customHeight="1">
      <c r="A18" s="11" t="s">
        <v>19</v>
      </c>
      <c r="B18" s="9" t="s">
        <v>20</v>
      </c>
      <c r="C18" s="10"/>
      <c r="D18" s="10"/>
      <c r="E18" s="10"/>
      <c r="F18" s="10"/>
      <c r="G18" s="10"/>
      <c r="H18" s="30">
        <f>SUM(H13:H15)</f>
        <v>58977</v>
      </c>
      <c r="I18" s="30">
        <f>SUM(I13:I15)</f>
        <v>11035</v>
      </c>
      <c r="J18" s="30">
        <f>SUM(J13:J15)</f>
        <v>9054</v>
      </c>
      <c r="K18" s="30"/>
      <c r="L18" s="30"/>
      <c r="M18" s="30"/>
    </row>
    <row r="19" spans="1:13" hidden="1">
      <c r="A19" s="12" t="s">
        <v>21</v>
      </c>
      <c r="B19" s="6" t="s">
        <v>22</v>
      </c>
      <c r="C19" s="32"/>
      <c r="D19" s="32"/>
      <c r="E19" s="32"/>
      <c r="F19" s="32"/>
      <c r="G19" s="32"/>
    </row>
    <row r="20" spans="1:13" hidden="1">
      <c r="A20" s="12" t="s">
        <v>23</v>
      </c>
      <c r="B20" s="6" t="s">
        <v>24</v>
      </c>
      <c r="C20" s="32"/>
      <c r="D20" s="32"/>
      <c r="E20" s="32"/>
      <c r="F20" s="32"/>
      <c r="G20" s="32"/>
    </row>
    <row r="21" spans="1:13" hidden="1">
      <c r="A21" s="12" t="s">
        <v>25</v>
      </c>
      <c r="B21" s="6" t="s">
        <v>26</v>
      </c>
      <c r="C21" s="32"/>
      <c r="D21" s="32"/>
      <c r="E21" s="32"/>
      <c r="F21" s="32"/>
      <c r="G21" s="32"/>
    </row>
    <row r="22" spans="1:13" ht="25.5" hidden="1">
      <c r="A22" s="12" t="s">
        <v>27</v>
      </c>
      <c r="B22" s="6" t="s">
        <v>28</v>
      </c>
      <c r="C22" s="32"/>
      <c r="D22" s="32"/>
      <c r="E22" s="32"/>
      <c r="F22" s="32"/>
      <c r="G22" s="32"/>
    </row>
    <row r="23" spans="1:13" hidden="1">
      <c r="A23" s="12" t="s">
        <v>29</v>
      </c>
      <c r="B23" s="6" t="s">
        <v>30</v>
      </c>
      <c r="C23" s="32"/>
      <c r="D23" s="32"/>
      <c r="E23" s="32"/>
      <c r="F23" s="32"/>
      <c r="G23" s="32"/>
    </row>
    <row r="24" spans="1:13" hidden="1">
      <c r="A24" s="12" t="s">
        <v>31</v>
      </c>
      <c r="B24" s="6" t="s">
        <v>32</v>
      </c>
      <c r="C24" s="32"/>
      <c r="D24" s="32"/>
      <c r="E24" s="32"/>
      <c r="F24" s="32"/>
      <c r="G24" s="32"/>
    </row>
    <row r="25" spans="1:13" hidden="1">
      <c r="A25" s="12" t="s">
        <v>33</v>
      </c>
      <c r="B25" s="6" t="s">
        <v>34</v>
      </c>
      <c r="C25" s="32"/>
      <c r="D25" s="32"/>
      <c r="E25" s="32"/>
      <c r="F25" s="32"/>
      <c r="G25" s="32"/>
    </row>
    <row r="26" spans="1:13" ht="18.75" customHeight="1">
      <c r="A26" s="12" t="s">
        <v>35</v>
      </c>
      <c r="B26" s="6" t="s">
        <v>285</v>
      </c>
      <c r="C26" s="32"/>
      <c r="D26" s="32"/>
      <c r="E26" s="32"/>
      <c r="F26" s="32"/>
      <c r="G26" s="32"/>
      <c r="H26" s="115">
        <v>5088</v>
      </c>
    </row>
    <row r="27" spans="1:13" ht="21" customHeight="1">
      <c r="A27" s="13" t="s">
        <v>36</v>
      </c>
      <c r="B27" s="9" t="s">
        <v>37</v>
      </c>
      <c r="C27" s="10"/>
      <c r="D27" s="10"/>
      <c r="E27" s="10"/>
      <c r="F27" s="10"/>
      <c r="G27" s="10"/>
      <c r="H27">
        <v>5088</v>
      </c>
    </row>
    <row r="28" spans="1:13" hidden="1">
      <c r="A28" s="14" t="s">
        <v>38</v>
      </c>
      <c r="B28" s="6" t="s">
        <v>39</v>
      </c>
      <c r="C28" s="32"/>
      <c r="D28" s="32"/>
      <c r="E28" s="32"/>
      <c r="F28" s="32"/>
      <c r="G28" s="32"/>
    </row>
    <row r="29" spans="1:13" hidden="1">
      <c r="A29" s="14" t="s">
        <v>40</v>
      </c>
      <c r="B29" s="6" t="s">
        <v>41</v>
      </c>
      <c r="C29" s="32"/>
      <c r="D29" s="32"/>
      <c r="E29" s="32"/>
      <c r="F29" s="32"/>
      <c r="G29" s="32"/>
    </row>
    <row r="30" spans="1:13" ht="25.5" hidden="1">
      <c r="A30" s="14" t="s">
        <v>42</v>
      </c>
      <c r="B30" s="6" t="s">
        <v>43</v>
      </c>
      <c r="C30" s="32"/>
      <c r="D30" s="32"/>
      <c r="E30" s="32"/>
      <c r="F30" s="32"/>
      <c r="G30" s="32"/>
    </row>
    <row r="31" spans="1:13" ht="25.5" hidden="1">
      <c r="A31" s="14" t="s">
        <v>44</v>
      </c>
      <c r="B31" s="6" t="s">
        <v>45</v>
      </c>
      <c r="C31" s="32"/>
      <c r="D31" s="32"/>
      <c r="E31" s="32"/>
      <c r="F31" s="32"/>
      <c r="G31" s="32"/>
    </row>
    <row r="32" spans="1:13" ht="18" customHeight="1">
      <c r="A32" s="14" t="s">
        <v>40</v>
      </c>
      <c r="B32" s="6" t="s">
        <v>41</v>
      </c>
      <c r="C32" s="32"/>
      <c r="D32" s="32"/>
      <c r="E32" s="32"/>
      <c r="F32" s="32"/>
      <c r="G32" s="32"/>
      <c r="H32">
        <v>442</v>
      </c>
    </row>
    <row r="33" spans="1:12" ht="18.75" customHeight="1">
      <c r="A33" s="14" t="s">
        <v>46</v>
      </c>
      <c r="B33" s="6" t="s">
        <v>47</v>
      </c>
      <c r="C33" s="32"/>
      <c r="D33" s="32"/>
      <c r="E33" s="32"/>
      <c r="F33" s="32"/>
      <c r="G33" s="32"/>
      <c r="H33" s="115">
        <v>21654</v>
      </c>
    </row>
    <row r="34" spans="1:12" ht="25.5" hidden="1">
      <c r="A34" s="14" t="s">
        <v>48</v>
      </c>
      <c r="B34" s="6" t="s">
        <v>49</v>
      </c>
      <c r="C34" s="32"/>
      <c r="D34" s="32"/>
      <c r="E34" s="32"/>
      <c r="F34" s="32"/>
      <c r="G34" s="32"/>
    </row>
    <row r="35" spans="1:12" ht="25.5" hidden="1">
      <c r="A35" s="14" t="s">
        <v>50</v>
      </c>
      <c r="B35" s="6" t="s">
        <v>51</v>
      </c>
      <c r="C35" s="32"/>
      <c r="D35" s="32"/>
      <c r="E35" s="32"/>
      <c r="F35" s="32"/>
      <c r="G35" s="32"/>
    </row>
    <row r="36" spans="1:12" hidden="1">
      <c r="A36" s="14" t="s">
        <v>52</v>
      </c>
      <c r="B36" s="6" t="s">
        <v>53</v>
      </c>
      <c r="C36" s="32"/>
      <c r="D36" s="32"/>
      <c r="E36" s="32"/>
      <c r="F36" s="32"/>
      <c r="G36" s="32"/>
    </row>
    <row r="37" spans="1:12" hidden="1">
      <c r="A37" s="15" t="s">
        <v>54</v>
      </c>
      <c r="B37" s="6" t="s">
        <v>55</v>
      </c>
      <c r="C37" s="32"/>
      <c r="D37" s="32"/>
      <c r="E37" s="32"/>
      <c r="F37" s="32"/>
      <c r="G37" s="32"/>
    </row>
    <row r="38" spans="1:12" ht="22.5" customHeight="1">
      <c r="A38" s="15" t="s">
        <v>349</v>
      </c>
      <c r="B38" s="6" t="s">
        <v>51</v>
      </c>
      <c r="C38" s="32"/>
      <c r="D38" s="32"/>
      <c r="E38" s="32"/>
      <c r="F38" s="32"/>
      <c r="G38" s="32"/>
      <c r="H38">
        <v>2613</v>
      </c>
    </row>
    <row r="39" spans="1:12" ht="20.25" customHeight="1">
      <c r="A39" s="14" t="s">
        <v>56</v>
      </c>
      <c r="B39" s="6" t="s">
        <v>57</v>
      </c>
      <c r="C39" s="32"/>
      <c r="D39" s="32"/>
      <c r="E39" s="32"/>
      <c r="F39" s="32"/>
      <c r="G39" s="32"/>
      <c r="H39" s="115">
        <v>49101</v>
      </c>
      <c r="J39" s="30"/>
    </row>
    <row r="40" spans="1:12" ht="21" customHeight="1">
      <c r="A40" s="15" t="s">
        <v>58</v>
      </c>
      <c r="B40" s="6" t="s">
        <v>59</v>
      </c>
      <c r="C40" s="32"/>
      <c r="D40" s="32"/>
      <c r="E40" s="32"/>
      <c r="F40" s="32"/>
      <c r="G40" s="32"/>
      <c r="H40" s="115">
        <v>3787</v>
      </c>
    </row>
    <row r="41" spans="1:12" ht="16.5" customHeight="1">
      <c r="A41" s="13" t="s">
        <v>60</v>
      </c>
      <c r="B41" s="9" t="s">
        <v>61</v>
      </c>
      <c r="C41" s="10"/>
      <c r="D41" s="10"/>
      <c r="E41" s="10"/>
      <c r="F41" s="10"/>
      <c r="G41" s="10"/>
      <c r="H41">
        <f>SUM(H32:H40)</f>
        <v>77597</v>
      </c>
    </row>
    <row r="42" spans="1:12" ht="33.75" customHeight="1">
      <c r="A42" s="16" t="s">
        <v>62</v>
      </c>
      <c r="B42" s="17"/>
      <c r="C42" s="18"/>
      <c r="D42" s="18"/>
      <c r="E42" s="18"/>
      <c r="F42" s="18"/>
      <c r="G42" s="18"/>
    </row>
    <row r="43" spans="1:12" ht="14.25" customHeight="1">
      <c r="A43" s="87" t="s">
        <v>296</v>
      </c>
      <c r="B43" s="6" t="s">
        <v>315</v>
      </c>
      <c r="C43" s="32"/>
      <c r="D43" s="32"/>
      <c r="E43" s="32"/>
      <c r="F43" s="32"/>
      <c r="G43" s="32"/>
      <c r="H43">
        <v>100</v>
      </c>
    </row>
    <row r="44" spans="1:12" ht="19.5" customHeight="1">
      <c r="A44" s="19" t="s">
        <v>63</v>
      </c>
      <c r="B44" s="6" t="s">
        <v>64</v>
      </c>
      <c r="C44" s="32"/>
      <c r="D44" s="32"/>
      <c r="E44" s="32"/>
      <c r="F44" s="32"/>
      <c r="G44" s="32"/>
      <c r="H44" s="115">
        <v>78888</v>
      </c>
    </row>
    <row r="45" spans="1:12" ht="19.5" customHeight="1">
      <c r="A45" s="19" t="s">
        <v>65</v>
      </c>
      <c r="B45" s="6" t="s">
        <v>66</v>
      </c>
      <c r="C45" s="32"/>
      <c r="D45" s="32"/>
      <c r="E45" s="32"/>
      <c r="F45" s="32"/>
      <c r="G45" s="32"/>
      <c r="H45" s="115">
        <v>139</v>
      </c>
      <c r="I45" s="115">
        <v>400</v>
      </c>
      <c r="J45">
        <v>1000</v>
      </c>
      <c r="K45" s="91"/>
    </row>
    <row r="46" spans="1:12" ht="23.25" customHeight="1">
      <c r="A46" s="19" t="s">
        <v>67</v>
      </c>
      <c r="B46" s="6" t="s">
        <v>68</v>
      </c>
      <c r="C46" s="32"/>
      <c r="D46" s="32"/>
      <c r="E46" s="32"/>
      <c r="F46" s="32"/>
      <c r="G46" s="32"/>
      <c r="H46" s="115">
        <v>7086</v>
      </c>
      <c r="I46" s="92">
        <v>753</v>
      </c>
      <c r="J46">
        <v>400</v>
      </c>
      <c r="K46" s="92"/>
      <c r="L46" s="92"/>
    </row>
    <row r="47" spans="1:12" ht="27" customHeight="1">
      <c r="A47" s="20" t="s">
        <v>69</v>
      </c>
      <c r="B47" s="6" t="s">
        <v>70</v>
      </c>
      <c r="C47" s="32"/>
      <c r="D47" s="32"/>
      <c r="E47" s="32"/>
      <c r="F47" s="32"/>
      <c r="G47" s="32"/>
      <c r="H47" s="91">
        <v>38027</v>
      </c>
      <c r="I47" s="92">
        <v>311</v>
      </c>
      <c r="J47">
        <v>384</v>
      </c>
      <c r="K47" s="92"/>
      <c r="L47" s="92"/>
    </row>
    <row r="48" spans="1:12" ht="21.75" customHeight="1">
      <c r="A48" s="21" t="s">
        <v>71</v>
      </c>
      <c r="B48" s="9" t="s">
        <v>72</v>
      </c>
      <c r="C48" s="10"/>
      <c r="D48" s="10"/>
      <c r="E48" s="10"/>
      <c r="F48" s="10"/>
      <c r="G48" s="10"/>
      <c r="H48">
        <f>SUM(H43:H47)</f>
        <v>124240</v>
      </c>
      <c r="I48">
        <f>SUM(I43:I47)</f>
        <v>1464</v>
      </c>
      <c r="J48">
        <f>SUM(J43:J47)</f>
        <v>1784</v>
      </c>
    </row>
    <row r="49" spans="1:13" ht="19.5" customHeight="1">
      <c r="A49" s="12" t="s">
        <v>73</v>
      </c>
      <c r="B49" s="6" t="s">
        <v>74</v>
      </c>
      <c r="C49" s="32"/>
      <c r="D49" s="32"/>
      <c r="E49" s="32"/>
      <c r="F49" s="32"/>
      <c r="G49" s="32"/>
      <c r="H49" s="91">
        <v>108049</v>
      </c>
      <c r="K49" s="92"/>
    </row>
    <row r="50" spans="1:13" ht="19.5" customHeight="1">
      <c r="A50" s="12"/>
      <c r="B50" s="6" t="s">
        <v>348</v>
      </c>
      <c r="C50" s="32"/>
      <c r="D50" s="32"/>
      <c r="E50" s="32"/>
      <c r="F50" s="32"/>
      <c r="G50" s="32"/>
      <c r="H50" s="91">
        <v>5816</v>
      </c>
      <c r="K50" s="92"/>
    </row>
    <row r="51" spans="1:13">
      <c r="A51" s="12" t="s">
        <v>75</v>
      </c>
      <c r="B51" s="6" t="s">
        <v>76</v>
      </c>
      <c r="C51" s="32"/>
      <c r="D51" s="32"/>
      <c r="E51" s="32"/>
      <c r="F51" s="32"/>
      <c r="G51" s="32"/>
      <c r="H51" s="91">
        <v>32672</v>
      </c>
      <c r="K51" s="92"/>
    </row>
    <row r="52" spans="1:13" ht="21.75" customHeight="1">
      <c r="A52" s="13" t="s">
        <v>77</v>
      </c>
      <c r="B52" s="9" t="s">
        <v>78</v>
      </c>
      <c r="C52" s="10"/>
      <c r="D52" s="10"/>
      <c r="E52" s="10"/>
      <c r="F52" s="10"/>
      <c r="G52" s="42"/>
      <c r="H52" s="30">
        <f>SUM(H49:H51)</f>
        <v>146537</v>
      </c>
      <c r="K52" s="30"/>
    </row>
    <row r="53" spans="1:13" ht="21.75" customHeight="1">
      <c r="A53" s="88" t="s">
        <v>297</v>
      </c>
      <c r="B53" s="89" t="s">
        <v>298</v>
      </c>
      <c r="C53" s="32"/>
      <c r="D53" s="32"/>
      <c r="E53" s="32"/>
      <c r="F53" s="32"/>
      <c r="G53" s="32"/>
      <c r="H53" s="91">
        <v>14621</v>
      </c>
      <c r="K53" s="92"/>
    </row>
    <row r="54" spans="1:13" ht="21.75" customHeight="1">
      <c r="A54" s="88" t="s">
        <v>299</v>
      </c>
      <c r="B54" s="89" t="s">
        <v>300</v>
      </c>
      <c r="C54" s="32"/>
      <c r="D54" s="32"/>
      <c r="E54" s="32"/>
      <c r="F54" s="32"/>
      <c r="G54" s="32"/>
    </row>
    <row r="55" spans="1:13" ht="20.25" customHeight="1">
      <c r="A55" s="12" t="s">
        <v>79</v>
      </c>
      <c r="B55" s="6" t="s">
        <v>80</v>
      </c>
      <c r="C55" s="32"/>
      <c r="D55" s="32"/>
      <c r="E55" s="32"/>
      <c r="F55" s="32"/>
      <c r="G55" s="32"/>
      <c r="H55" s="91">
        <v>600</v>
      </c>
      <c r="K55" s="92"/>
    </row>
    <row r="56" spans="1:13" ht="18" customHeight="1">
      <c r="A56" s="12" t="s">
        <v>301</v>
      </c>
      <c r="B56" s="6" t="s">
        <v>302</v>
      </c>
      <c r="C56" s="32"/>
      <c r="D56" s="32"/>
      <c r="E56" s="32"/>
      <c r="F56" s="32"/>
      <c r="G56" s="32"/>
      <c r="H56" s="91">
        <v>33578</v>
      </c>
      <c r="K56" s="92"/>
    </row>
    <row r="57" spans="1:13" ht="21.75" customHeight="1">
      <c r="A57" s="13" t="s">
        <v>81</v>
      </c>
      <c r="B57" s="9" t="s">
        <v>82</v>
      </c>
      <c r="C57" s="10"/>
      <c r="D57" s="10"/>
      <c r="E57" s="10"/>
      <c r="F57" s="10"/>
      <c r="G57" s="10"/>
      <c r="H57" s="30">
        <f>SUM(H53:H56)</f>
        <v>48799</v>
      </c>
      <c r="K57" s="30"/>
    </row>
    <row r="58" spans="1:13" ht="33" customHeight="1">
      <c r="A58" s="16" t="s">
        <v>83</v>
      </c>
      <c r="B58" s="17"/>
      <c r="C58" s="18"/>
      <c r="D58" s="18"/>
      <c r="E58" s="18"/>
      <c r="F58" s="18"/>
      <c r="G58" s="18"/>
    </row>
    <row r="59" spans="1:13" ht="24" customHeight="1">
      <c r="A59" s="27" t="s">
        <v>85</v>
      </c>
      <c r="B59" s="28" t="s">
        <v>86</v>
      </c>
      <c r="C59" s="61"/>
      <c r="D59" s="61"/>
      <c r="E59" s="61"/>
      <c r="F59" s="61"/>
      <c r="G59" s="61"/>
      <c r="H59">
        <v>117106</v>
      </c>
      <c r="I59" s="114"/>
      <c r="J59" s="114"/>
    </row>
    <row r="60" spans="1:13" ht="30" customHeight="1">
      <c r="A60" s="29" t="s">
        <v>87</v>
      </c>
      <c r="B60" s="29"/>
      <c r="C60" s="33"/>
      <c r="D60" s="33"/>
      <c r="E60" s="33"/>
      <c r="F60" s="33"/>
      <c r="G60" s="33"/>
      <c r="H60" s="30">
        <f>SUM(H11+H12+H18+H27+H41+H48+H52+H57+H59)</f>
        <v>597514</v>
      </c>
      <c r="I60" s="30">
        <f>SUM(I11+I12+I18+I27+I41+I48+I52+I57+I59)</f>
        <v>53190</v>
      </c>
      <c r="J60" s="30">
        <f>SUM(J11+J12+J18+J27+J41+J48+J52+J57+J59)</f>
        <v>37482</v>
      </c>
      <c r="K60" s="30"/>
      <c r="L60" s="30"/>
      <c r="M60" s="30"/>
    </row>
    <row r="61" spans="1:13" ht="30" customHeight="1">
      <c r="A61" s="37"/>
      <c r="B61" s="37"/>
      <c r="C61" s="38"/>
    </row>
    <row r="62" spans="1:13" ht="30" customHeight="1">
      <c r="A62" s="126">
        <v>0.5</v>
      </c>
      <c r="B62" s="126"/>
      <c r="C62" s="126"/>
      <c r="D62" s="126"/>
      <c r="E62" s="126"/>
      <c r="F62" s="126"/>
      <c r="G62" s="126"/>
    </row>
    <row r="63" spans="1:13" ht="26.25">
      <c r="A63" s="3" t="s">
        <v>0</v>
      </c>
      <c r="B63" s="4" t="s">
        <v>88</v>
      </c>
      <c r="C63" s="59" t="s">
        <v>430</v>
      </c>
      <c r="D63" s="59" t="s">
        <v>431</v>
      </c>
      <c r="E63" s="31" t="s">
        <v>351</v>
      </c>
      <c r="F63" s="31" t="s">
        <v>359</v>
      </c>
      <c r="G63" s="59" t="s">
        <v>295</v>
      </c>
    </row>
    <row r="64" spans="1:13" ht="19.5" customHeight="1">
      <c r="A64" s="7" t="s">
        <v>89</v>
      </c>
      <c r="B64" s="20" t="s">
        <v>90</v>
      </c>
      <c r="C64" s="32"/>
      <c r="D64" s="32"/>
      <c r="E64" s="32"/>
      <c r="F64" s="32"/>
      <c r="G64" s="32"/>
      <c r="H64" s="115"/>
    </row>
    <row r="65" spans="1:8" hidden="1">
      <c r="A65" s="7" t="s">
        <v>91</v>
      </c>
      <c r="B65" s="20" t="s">
        <v>92</v>
      </c>
      <c r="C65" s="32"/>
      <c r="D65" s="32"/>
      <c r="E65" s="32"/>
      <c r="F65" s="32"/>
      <c r="G65" s="32"/>
    </row>
    <row r="66" spans="1:8" ht="25.5" hidden="1">
      <c r="A66" s="7" t="s">
        <v>93</v>
      </c>
      <c r="B66" s="20" t="s">
        <v>94</v>
      </c>
      <c r="C66" s="32"/>
      <c r="D66" s="32"/>
      <c r="E66" s="32"/>
      <c r="F66" s="32"/>
      <c r="G66" s="32"/>
    </row>
    <row r="67" spans="1:8" ht="25.5" hidden="1">
      <c r="A67" s="7" t="s">
        <v>95</v>
      </c>
      <c r="B67" s="20" t="s">
        <v>96</v>
      </c>
      <c r="C67" s="32"/>
      <c r="D67" s="32"/>
      <c r="E67" s="32"/>
      <c r="F67" s="32"/>
      <c r="G67" s="32"/>
    </row>
    <row r="68" spans="1:8">
      <c r="A68" s="7" t="s">
        <v>303</v>
      </c>
      <c r="B68" s="20" t="s">
        <v>96</v>
      </c>
      <c r="C68" s="32"/>
      <c r="D68" s="32"/>
      <c r="E68" s="32"/>
      <c r="F68" s="32"/>
      <c r="G68" s="32"/>
    </row>
    <row r="69" spans="1:8">
      <c r="A69" s="7" t="s">
        <v>294</v>
      </c>
      <c r="B69" s="20" t="s">
        <v>97</v>
      </c>
      <c r="C69" s="32"/>
      <c r="D69" s="32"/>
      <c r="E69" s="32"/>
      <c r="F69" s="32"/>
      <c r="G69" s="32"/>
      <c r="H69" s="115"/>
    </row>
    <row r="70" spans="1:8" ht="28.5">
      <c r="A70" s="11" t="s">
        <v>98</v>
      </c>
      <c r="B70" s="21" t="s">
        <v>99</v>
      </c>
      <c r="C70" s="33"/>
      <c r="D70" s="33"/>
      <c r="E70" s="33"/>
      <c r="F70" s="33"/>
      <c r="G70" s="33"/>
      <c r="H70" s="30"/>
    </row>
    <row r="71" spans="1:8">
      <c r="A71" s="7" t="s">
        <v>100</v>
      </c>
      <c r="B71" s="20" t="s">
        <v>101</v>
      </c>
      <c r="C71" s="32"/>
      <c r="D71" s="32"/>
      <c r="E71" s="32"/>
      <c r="F71" s="32"/>
      <c r="G71" s="32"/>
      <c r="H71" s="115"/>
    </row>
    <row r="72" spans="1:8">
      <c r="A72" s="7" t="s">
        <v>102</v>
      </c>
      <c r="B72" s="20" t="s">
        <v>103</v>
      </c>
      <c r="C72" s="32"/>
      <c r="D72" s="32"/>
      <c r="E72" s="32"/>
      <c r="F72" s="32"/>
      <c r="G72" s="32"/>
      <c r="H72" s="115"/>
    </row>
    <row r="73" spans="1:8">
      <c r="A73" s="7" t="s">
        <v>307</v>
      </c>
      <c r="B73" s="20" t="s">
        <v>306</v>
      </c>
      <c r="C73" s="32"/>
      <c r="D73" s="32"/>
      <c r="E73" s="32"/>
      <c r="F73" s="32"/>
      <c r="G73" s="32"/>
      <c r="H73" s="91"/>
    </row>
    <row r="74" spans="1:8">
      <c r="A74" s="11" t="s">
        <v>104</v>
      </c>
      <c r="B74" s="21" t="s">
        <v>105</v>
      </c>
      <c r="C74" s="33"/>
      <c r="D74" s="33"/>
      <c r="E74" s="33"/>
      <c r="F74" s="33"/>
      <c r="G74" s="33"/>
      <c r="H74" s="30"/>
    </row>
    <row r="75" spans="1:8">
      <c r="A75" s="12" t="s">
        <v>106</v>
      </c>
      <c r="B75" s="20" t="s">
        <v>107</v>
      </c>
      <c r="C75" s="32"/>
      <c r="D75" s="32"/>
      <c r="E75" s="32"/>
      <c r="F75" s="32"/>
      <c r="G75" s="32"/>
      <c r="H75" s="91"/>
    </row>
    <row r="76" spans="1:8" hidden="1">
      <c r="A76" s="12" t="s">
        <v>108</v>
      </c>
      <c r="B76" s="20" t="s">
        <v>109</v>
      </c>
      <c r="C76" s="32"/>
      <c r="D76" s="32"/>
      <c r="E76" s="32"/>
      <c r="F76" s="32"/>
      <c r="G76" s="32"/>
    </row>
    <row r="77" spans="1:8" hidden="1">
      <c r="A77" s="12" t="s">
        <v>110</v>
      </c>
      <c r="B77" s="20" t="s">
        <v>111</v>
      </c>
      <c r="C77" s="32"/>
      <c r="D77" s="32"/>
      <c r="E77" s="32"/>
      <c r="F77" s="32"/>
      <c r="G77" s="32"/>
    </row>
    <row r="78" spans="1:8" hidden="1">
      <c r="A78" s="12" t="s">
        <v>112</v>
      </c>
      <c r="B78" s="20" t="s">
        <v>113</v>
      </c>
      <c r="C78" s="32"/>
      <c r="D78" s="32"/>
      <c r="E78" s="32"/>
      <c r="F78" s="32"/>
      <c r="G78" s="32"/>
    </row>
    <row r="79" spans="1:8" hidden="1">
      <c r="A79" s="12" t="s">
        <v>114</v>
      </c>
      <c r="B79" s="20" t="s">
        <v>115</v>
      </c>
      <c r="C79" s="32"/>
      <c r="D79" s="32"/>
      <c r="E79" s="32"/>
      <c r="F79" s="32"/>
      <c r="G79" s="32"/>
    </row>
    <row r="80" spans="1:8">
      <c r="A80" s="12" t="s">
        <v>304</v>
      </c>
      <c r="B80" s="20" t="s">
        <v>270</v>
      </c>
      <c r="C80" s="32"/>
      <c r="D80" s="32"/>
      <c r="E80" s="32"/>
      <c r="F80" s="32"/>
      <c r="G80" s="32"/>
      <c r="H80" s="115"/>
    </row>
    <row r="81" spans="1:13">
      <c r="A81" s="12" t="s">
        <v>310</v>
      </c>
      <c r="B81" s="20" t="s">
        <v>308</v>
      </c>
      <c r="C81" s="32"/>
      <c r="D81" s="32"/>
      <c r="E81" s="32"/>
      <c r="F81" s="32"/>
      <c r="G81" s="32"/>
    </row>
    <row r="82" spans="1:13">
      <c r="A82" s="12" t="s">
        <v>257</v>
      </c>
      <c r="B82" s="20" t="s">
        <v>256</v>
      </c>
      <c r="C82" s="32"/>
      <c r="D82" s="32"/>
      <c r="E82" s="32"/>
      <c r="F82" s="32"/>
      <c r="G82" s="32"/>
      <c r="H82" s="115"/>
    </row>
    <row r="83" spans="1:13">
      <c r="A83" s="12" t="s">
        <v>305</v>
      </c>
      <c r="B83" s="20" t="s">
        <v>254</v>
      </c>
      <c r="C83" s="32"/>
      <c r="D83" s="32"/>
      <c r="E83" s="32"/>
      <c r="F83" s="32"/>
      <c r="G83" s="32"/>
      <c r="H83" s="115"/>
    </row>
    <row r="84" spans="1:13">
      <c r="A84" s="12"/>
      <c r="B84" s="20" t="s">
        <v>109</v>
      </c>
      <c r="C84" s="32"/>
      <c r="D84" s="32"/>
      <c r="E84" s="32"/>
      <c r="F84" s="32"/>
      <c r="G84" s="32"/>
      <c r="H84" s="91"/>
    </row>
    <row r="85" spans="1:13">
      <c r="A85" s="12" t="s">
        <v>110</v>
      </c>
      <c r="B85" s="20" t="s">
        <v>111</v>
      </c>
      <c r="C85" s="32"/>
      <c r="D85" s="32"/>
      <c r="E85" s="32"/>
      <c r="F85" s="32"/>
      <c r="G85" s="32"/>
      <c r="H85" s="91"/>
      <c r="I85" s="91"/>
      <c r="J85" s="91"/>
      <c r="K85" s="91"/>
      <c r="L85" s="91"/>
      <c r="M85" s="92"/>
    </row>
    <row r="86" spans="1:13">
      <c r="A86" s="12" t="s">
        <v>114</v>
      </c>
      <c r="B86" s="20" t="s">
        <v>309</v>
      </c>
      <c r="C86" s="32"/>
      <c r="D86" s="32"/>
      <c r="E86" s="32"/>
      <c r="F86" s="32"/>
      <c r="G86" s="32"/>
      <c r="H86" s="91"/>
      <c r="J86" s="92"/>
      <c r="K86" s="92"/>
      <c r="L86" s="92"/>
      <c r="M86" s="92"/>
    </row>
    <row r="87" spans="1:13">
      <c r="A87" s="13" t="s">
        <v>116</v>
      </c>
      <c r="B87" s="21" t="s">
        <v>117</v>
      </c>
      <c r="C87" s="33"/>
      <c r="D87" s="33"/>
      <c r="E87" s="33"/>
      <c r="F87" s="33"/>
      <c r="G87" s="33"/>
      <c r="H87" s="30"/>
    </row>
    <row r="88" spans="1:13" hidden="1">
      <c r="A88" s="11" t="s">
        <v>118</v>
      </c>
      <c r="B88" s="21" t="s">
        <v>119</v>
      </c>
      <c r="C88" s="33"/>
      <c r="D88" s="33"/>
      <c r="E88" s="33"/>
      <c r="F88" s="33"/>
      <c r="G88" s="33"/>
    </row>
    <row r="89" spans="1:13" ht="15.75">
      <c r="A89" s="16" t="s">
        <v>62</v>
      </c>
      <c r="B89" s="34"/>
      <c r="C89" s="35"/>
      <c r="D89" s="35"/>
      <c r="E89" s="35"/>
      <c r="F89" s="35"/>
      <c r="G89" s="35"/>
    </row>
    <row r="90" spans="1:13" hidden="1">
      <c r="A90" s="7" t="s">
        <v>120</v>
      </c>
      <c r="B90" s="20" t="s">
        <v>121</v>
      </c>
      <c r="C90" s="32"/>
      <c r="D90" s="32"/>
      <c r="E90" s="32"/>
      <c r="F90" s="32"/>
      <c r="G90" s="32"/>
    </row>
    <row r="91" spans="1:13" ht="25.5" hidden="1">
      <c r="A91" s="7" t="s">
        <v>122</v>
      </c>
      <c r="B91" s="20" t="s">
        <v>123</v>
      </c>
      <c r="C91" s="32"/>
      <c r="D91" s="32"/>
      <c r="E91" s="32"/>
      <c r="F91" s="32"/>
      <c r="G91" s="32"/>
    </row>
    <row r="92" spans="1:13" ht="25.5" hidden="1">
      <c r="A92" s="7" t="s">
        <v>124</v>
      </c>
      <c r="B92" s="20" t="s">
        <v>125</v>
      </c>
      <c r="C92" s="32"/>
      <c r="D92" s="32"/>
      <c r="E92" s="32"/>
      <c r="F92" s="32"/>
      <c r="G92" s="32"/>
    </row>
    <row r="93" spans="1:13" ht="25.5" hidden="1">
      <c r="A93" s="7" t="s">
        <v>126</v>
      </c>
      <c r="B93" s="20" t="s">
        <v>127</v>
      </c>
      <c r="C93" s="32"/>
      <c r="D93" s="32"/>
      <c r="E93" s="32"/>
      <c r="F93" s="32"/>
      <c r="G93" s="32"/>
    </row>
    <row r="94" spans="1:13" ht="25.5">
      <c r="A94" s="7" t="s">
        <v>128</v>
      </c>
      <c r="B94" s="20" t="s">
        <v>129</v>
      </c>
      <c r="C94" s="32"/>
      <c r="D94" s="32"/>
      <c r="E94" s="32"/>
      <c r="F94" s="32"/>
      <c r="G94" s="32"/>
      <c r="H94" s="115"/>
    </row>
    <row r="95" spans="1:13" ht="28.5">
      <c r="A95" s="11" t="s">
        <v>130</v>
      </c>
      <c r="B95" s="21" t="s">
        <v>131</v>
      </c>
      <c r="C95" s="33"/>
      <c r="D95" s="33"/>
      <c r="E95" s="33"/>
      <c r="F95" s="33"/>
      <c r="G95" s="33"/>
    </row>
    <row r="96" spans="1:13" hidden="1">
      <c r="A96" s="12" t="s">
        <v>132</v>
      </c>
      <c r="B96" s="20" t="s">
        <v>133</v>
      </c>
      <c r="C96" s="32"/>
      <c r="D96" s="32"/>
      <c r="E96" s="32"/>
      <c r="F96" s="32"/>
      <c r="G96" s="32"/>
    </row>
    <row r="97" spans="1:12" hidden="1">
      <c r="A97" s="12" t="s">
        <v>134</v>
      </c>
      <c r="B97" s="20" t="s">
        <v>135</v>
      </c>
      <c r="C97" s="32"/>
      <c r="D97" s="32"/>
      <c r="E97" s="32"/>
      <c r="F97" s="32"/>
      <c r="G97" s="32"/>
    </row>
    <row r="98" spans="1:12" hidden="1">
      <c r="A98" s="12" t="s">
        <v>136</v>
      </c>
      <c r="B98" s="20" t="s">
        <v>137</v>
      </c>
      <c r="C98" s="32"/>
      <c r="D98" s="32"/>
      <c r="E98" s="32"/>
      <c r="F98" s="32"/>
      <c r="G98" s="32"/>
    </row>
    <row r="99" spans="1:12" hidden="1">
      <c r="A99" s="12" t="s">
        <v>138</v>
      </c>
      <c r="B99" s="20" t="s">
        <v>139</v>
      </c>
      <c r="C99" s="32"/>
      <c r="D99" s="32"/>
      <c r="E99" s="32"/>
      <c r="F99" s="32"/>
      <c r="G99" s="32"/>
    </row>
    <row r="100" spans="1:12" hidden="1">
      <c r="A100" s="12" t="s">
        <v>140</v>
      </c>
      <c r="B100" s="20" t="s">
        <v>141</v>
      </c>
      <c r="C100" s="32"/>
      <c r="D100" s="32"/>
      <c r="E100" s="32"/>
      <c r="F100" s="32"/>
      <c r="G100" s="32"/>
    </row>
    <row r="101" spans="1:12" hidden="1">
      <c r="A101" s="11" t="s">
        <v>142</v>
      </c>
      <c r="B101" s="21" t="s">
        <v>143</v>
      </c>
      <c r="C101" s="32"/>
      <c r="D101" s="32"/>
      <c r="E101" s="32"/>
      <c r="F101" s="32"/>
      <c r="G101" s="32"/>
    </row>
    <row r="102" spans="1:12" ht="25.5" hidden="1">
      <c r="A102" s="12" t="s">
        <v>144</v>
      </c>
      <c r="B102" s="20" t="s">
        <v>145</v>
      </c>
      <c r="C102" s="32"/>
      <c r="D102" s="32"/>
      <c r="E102" s="32"/>
      <c r="F102" s="32"/>
      <c r="G102" s="32"/>
    </row>
    <row r="103" spans="1:12" ht="25.5" hidden="1">
      <c r="A103" s="7" t="s">
        <v>146</v>
      </c>
      <c r="B103" s="20" t="s">
        <v>147</v>
      </c>
      <c r="C103" s="32"/>
      <c r="D103" s="32"/>
      <c r="E103" s="32"/>
      <c r="F103" s="32"/>
      <c r="G103" s="32"/>
    </row>
    <row r="104" spans="1:12" hidden="1">
      <c r="A104" s="12" t="s">
        <v>148</v>
      </c>
      <c r="B104" s="20" t="s">
        <v>149</v>
      </c>
      <c r="C104" s="32"/>
      <c r="D104" s="32"/>
      <c r="E104" s="32"/>
      <c r="F104" s="32"/>
      <c r="G104" s="32"/>
    </row>
    <row r="105" spans="1:12">
      <c r="A105" s="12"/>
      <c r="B105" s="20" t="s">
        <v>360</v>
      </c>
      <c r="C105" s="32"/>
      <c r="D105" s="32"/>
      <c r="E105" s="32"/>
      <c r="F105" s="32"/>
      <c r="G105" s="32"/>
    </row>
    <row r="106" spans="1:12" ht="15.75">
      <c r="A106" s="16" t="s">
        <v>83</v>
      </c>
      <c r="B106" s="34"/>
      <c r="C106" s="63"/>
      <c r="D106" s="63"/>
      <c r="E106" s="63"/>
      <c r="F106" s="63"/>
      <c r="G106" s="63"/>
    </row>
    <row r="107" spans="1:12" ht="25.5" customHeight="1">
      <c r="A107" s="36" t="s">
        <v>150</v>
      </c>
      <c r="B107" s="22" t="s">
        <v>247</v>
      </c>
      <c r="C107" s="33"/>
      <c r="D107" s="33"/>
      <c r="E107" s="33"/>
      <c r="F107" s="33"/>
      <c r="G107" s="33"/>
      <c r="H107" s="30"/>
      <c r="J107" s="62"/>
      <c r="L107" s="30"/>
    </row>
    <row r="108" spans="1:12" ht="18" customHeight="1">
      <c r="A108" s="29" t="s">
        <v>151</v>
      </c>
      <c r="B108" s="22"/>
      <c r="C108" s="60"/>
      <c r="D108" s="60"/>
      <c r="E108" s="60"/>
      <c r="F108" s="60"/>
      <c r="G108" s="60"/>
    </row>
    <row r="109" spans="1:12" ht="21" customHeight="1">
      <c r="A109" s="29" t="s">
        <v>152</v>
      </c>
      <c r="B109" s="22"/>
      <c r="C109" s="33"/>
      <c r="D109" s="33"/>
      <c r="E109" s="33"/>
      <c r="F109" s="33"/>
      <c r="G109" s="33"/>
    </row>
    <row r="110" spans="1:12" hidden="1">
      <c r="A110" s="23" t="s">
        <v>153</v>
      </c>
      <c r="B110" s="24" t="s">
        <v>154</v>
      </c>
      <c r="C110" s="33"/>
      <c r="D110" s="33"/>
      <c r="E110" s="33"/>
      <c r="F110" s="33"/>
      <c r="G110" s="33"/>
    </row>
    <row r="111" spans="1:12" hidden="1">
      <c r="A111" s="25" t="s">
        <v>155</v>
      </c>
      <c r="B111" s="24" t="s">
        <v>156</v>
      </c>
      <c r="C111" s="32"/>
      <c r="D111" s="32"/>
      <c r="E111" s="32"/>
      <c r="F111" s="32"/>
      <c r="G111" s="32"/>
    </row>
    <row r="112" spans="1:12" ht="25.5" hidden="1">
      <c r="A112" s="7" t="s">
        <v>157</v>
      </c>
      <c r="B112" s="7" t="s">
        <v>158</v>
      </c>
      <c r="C112" s="32"/>
      <c r="D112" s="32"/>
      <c r="E112" s="32"/>
      <c r="F112" s="32"/>
      <c r="G112" s="32"/>
    </row>
    <row r="113" spans="1:7" ht="25.5" hidden="1">
      <c r="A113" s="7" t="s">
        <v>159</v>
      </c>
      <c r="B113" s="7" t="s">
        <v>158</v>
      </c>
      <c r="C113" s="32"/>
      <c r="D113" s="32"/>
      <c r="E113" s="32"/>
      <c r="F113" s="32"/>
      <c r="G113" s="32"/>
    </row>
    <row r="114" spans="1:7" ht="25.5" hidden="1">
      <c r="A114" s="7" t="s">
        <v>160</v>
      </c>
      <c r="B114" s="7" t="s">
        <v>161</v>
      </c>
      <c r="C114" s="32"/>
      <c r="D114" s="32"/>
      <c r="E114" s="32"/>
      <c r="F114" s="32"/>
      <c r="G114" s="32"/>
    </row>
    <row r="115" spans="1:7" ht="25.5" hidden="1">
      <c r="A115" s="7" t="s">
        <v>162</v>
      </c>
      <c r="B115" s="7" t="s">
        <v>161</v>
      </c>
      <c r="C115" s="32"/>
      <c r="D115" s="32"/>
      <c r="E115" s="32"/>
      <c r="F115" s="32"/>
      <c r="G115" s="32"/>
    </row>
    <row r="116" spans="1:7" hidden="1">
      <c r="A116" s="24" t="s">
        <v>163</v>
      </c>
      <c r="B116" s="24" t="s">
        <v>164</v>
      </c>
      <c r="C116" s="33"/>
      <c r="D116" s="33"/>
      <c r="E116" s="33"/>
      <c r="F116" s="33"/>
      <c r="G116" s="33"/>
    </row>
    <row r="117" spans="1:7" hidden="1">
      <c r="A117" s="26" t="s">
        <v>165</v>
      </c>
      <c r="B117" s="7" t="s">
        <v>166</v>
      </c>
      <c r="C117" s="32"/>
      <c r="D117" s="32"/>
      <c r="E117" s="32"/>
      <c r="F117" s="32"/>
      <c r="G117" s="32"/>
    </row>
    <row r="118" spans="1:7" hidden="1">
      <c r="A118" s="26" t="s">
        <v>167</v>
      </c>
      <c r="B118" s="7" t="s">
        <v>168</v>
      </c>
      <c r="C118" s="32"/>
      <c r="D118" s="32"/>
      <c r="E118" s="32"/>
      <c r="F118" s="32"/>
      <c r="G118" s="32"/>
    </row>
    <row r="119" spans="1:7" hidden="1">
      <c r="A119" s="26" t="s">
        <v>169</v>
      </c>
      <c r="B119" s="7" t="s">
        <v>170</v>
      </c>
      <c r="C119" s="32"/>
      <c r="D119" s="32"/>
      <c r="E119" s="32"/>
      <c r="F119" s="32"/>
      <c r="G119" s="32"/>
    </row>
    <row r="120" spans="1:7" hidden="1">
      <c r="A120" s="26" t="s">
        <v>171</v>
      </c>
      <c r="B120" s="7" t="s">
        <v>172</v>
      </c>
      <c r="C120" s="32"/>
      <c r="D120" s="32"/>
      <c r="E120" s="32"/>
      <c r="F120" s="32"/>
      <c r="G120" s="32"/>
    </row>
    <row r="121" spans="1:7" hidden="1">
      <c r="A121" s="12" t="s">
        <v>173</v>
      </c>
      <c r="B121" s="7" t="s">
        <v>174</v>
      </c>
      <c r="C121" s="32"/>
      <c r="D121" s="32"/>
      <c r="E121" s="32"/>
      <c r="F121" s="32"/>
      <c r="G121" s="32"/>
    </row>
    <row r="122" spans="1:7" hidden="1">
      <c r="A122" s="23" t="s">
        <v>175</v>
      </c>
      <c r="B122" s="24" t="s">
        <v>176</v>
      </c>
      <c r="C122" s="33"/>
      <c r="D122" s="33"/>
      <c r="E122" s="33"/>
      <c r="F122" s="33"/>
      <c r="G122" s="33"/>
    </row>
    <row r="123" spans="1:7" hidden="1">
      <c r="A123" s="12" t="s">
        <v>177</v>
      </c>
      <c r="B123" s="7" t="s">
        <v>178</v>
      </c>
      <c r="C123" s="32"/>
      <c r="D123" s="32"/>
      <c r="E123" s="32"/>
      <c r="F123" s="32"/>
      <c r="G123" s="32"/>
    </row>
    <row r="124" spans="1:7" hidden="1">
      <c r="A124" s="12" t="s">
        <v>179</v>
      </c>
      <c r="B124" s="7" t="s">
        <v>180</v>
      </c>
      <c r="C124" s="32"/>
      <c r="D124" s="32"/>
      <c r="E124" s="32"/>
      <c r="F124" s="32"/>
      <c r="G124" s="32"/>
    </row>
    <row r="125" spans="1:7" hidden="1">
      <c r="A125" s="26" t="s">
        <v>181</v>
      </c>
      <c r="B125" s="7" t="s">
        <v>182</v>
      </c>
      <c r="C125" s="32"/>
      <c r="D125" s="32"/>
      <c r="E125" s="32"/>
      <c r="F125" s="32"/>
      <c r="G125" s="32"/>
    </row>
    <row r="126" spans="1:7" hidden="1">
      <c r="A126" s="26" t="s">
        <v>183</v>
      </c>
      <c r="B126" s="7" t="s">
        <v>184</v>
      </c>
      <c r="C126" s="32"/>
      <c r="D126" s="32"/>
      <c r="E126" s="32"/>
      <c r="F126" s="32"/>
      <c r="G126" s="32"/>
    </row>
    <row r="127" spans="1:7" hidden="1">
      <c r="A127" s="25" t="s">
        <v>185</v>
      </c>
      <c r="B127" s="24" t="s">
        <v>186</v>
      </c>
      <c r="C127" s="32"/>
      <c r="D127" s="32"/>
      <c r="E127" s="32"/>
      <c r="F127" s="32"/>
      <c r="G127" s="32"/>
    </row>
    <row r="128" spans="1:7" hidden="1">
      <c r="A128" s="23" t="s">
        <v>187</v>
      </c>
      <c r="B128" s="24" t="s">
        <v>188</v>
      </c>
      <c r="C128" s="32"/>
      <c r="D128" s="32"/>
      <c r="E128" s="32"/>
      <c r="F128" s="32"/>
      <c r="G128" s="32"/>
    </row>
    <row r="129" spans="1:12">
      <c r="A129" s="12" t="s">
        <v>241</v>
      </c>
      <c r="B129" s="20" t="s">
        <v>243</v>
      </c>
      <c r="C129" s="32"/>
      <c r="D129" s="32"/>
      <c r="E129" s="32"/>
      <c r="F129" s="32"/>
      <c r="G129" s="32"/>
    </row>
    <row r="130" spans="1:12">
      <c r="A130" s="12"/>
      <c r="B130" s="20" t="s">
        <v>311</v>
      </c>
      <c r="C130" s="32"/>
      <c r="D130" s="32"/>
      <c r="E130" s="32"/>
      <c r="F130" s="32"/>
      <c r="G130" s="32"/>
    </row>
    <row r="131" spans="1:12" s="40" customFormat="1" ht="27.75" customHeight="1">
      <c r="A131" s="13" t="s">
        <v>245</v>
      </c>
      <c r="B131" s="21" t="s">
        <v>246</v>
      </c>
      <c r="C131" s="33"/>
      <c r="D131" s="33"/>
      <c r="E131" s="33"/>
      <c r="F131" s="33"/>
      <c r="G131" s="33"/>
    </row>
    <row r="132" spans="1:12" s="51" customFormat="1">
      <c r="A132" s="12" t="s">
        <v>244</v>
      </c>
      <c r="B132" s="7" t="s">
        <v>164</v>
      </c>
      <c r="C132" s="32"/>
      <c r="D132" s="32"/>
      <c r="E132" s="32"/>
      <c r="F132" s="32"/>
      <c r="G132" s="32"/>
      <c r="H132" s="115"/>
      <c r="I132" s="92"/>
      <c r="J132" s="92"/>
    </row>
    <row r="133" spans="1:12" s="51" customFormat="1">
      <c r="A133" s="12" t="s">
        <v>169</v>
      </c>
      <c r="B133" s="7" t="s">
        <v>170</v>
      </c>
      <c r="C133" s="32"/>
      <c r="D133" s="32"/>
      <c r="E133" s="32"/>
      <c r="F133" s="32"/>
      <c r="G133" s="32"/>
      <c r="I133" s="92"/>
      <c r="K133" s="93"/>
    </row>
    <row r="134" spans="1:12" ht="19.5" customHeight="1">
      <c r="A134" s="27" t="s">
        <v>189</v>
      </c>
      <c r="B134" s="28" t="s">
        <v>316</v>
      </c>
      <c r="C134" s="33"/>
      <c r="D134" s="33"/>
      <c r="E134" s="33"/>
      <c r="F134" s="33"/>
      <c r="G134" s="33"/>
      <c r="H134" s="93"/>
      <c r="I134" s="30"/>
      <c r="L134" s="30"/>
    </row>
    <row r="135" spans="1:12" ht="22.5" customHeight="1">
      <c r="A135" s="29" t="s">
        <v>190</v>
      </c>
      <c r="B135" s="29"/>
      <c r="C135" s="33"/>
      <c r="D135" s="33"/>
      <c r="E135" s="33"/>
      <c r="F135" s="33"/>
      <c r="G135" s="33"/>
      <c r="H135" s="93"/>
      <c r="I135" s="30"/>
      <c r="L135" s="30"/>
    </row>
  </sheetData>
  <mergeCells count="4">
    <mergeCell ref="A7:G7"/>
    <mergeCell ref="A3:G3"/>
    <mergeCell ref="A4:G4"/>
    <mergeCell ref="A62:G62"/>
  </mergeCells>
  <phoneticPr fontId="22" type="noConversion"/>
  <printOptions horizontalCentered="1"/>
  <pageMargins left="0" right="0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I51"/>
  <sheetViews>
    <sheetView tabSelected="1" workbookViewId="0">
      <selection activeCell="B32" sqref="B32"/>
    </sheetView>
  </sheetViews>
  <sheetFormatPr defaultRowHeight="15"/>
  <cols>
    <col min="2" max="2" width="61.140625" customWidth="1"/>
    <col min="3" max="3" width="25.42578125" customWidth="1"/>
    <col min="4" max="4" width="22.85546875" customWidth="1"/>
    <col min="5" max="5" width="24.28515625" customWidth="1"/>
    <col min="6" max="6" width="21.42578125" customWidth="1"/>
  </cols>
  <sheetData>
    <row r="1" spans="1:6" ht="18.75">
      <c r="A1" s="127" t="s">
        <v>432</v>
      </c>
      <c r="B1" s="127"/>
      <c r="C1" s="127"/>
      <c r="D1" s="127"/>
      <c r="E1" s="127"/>
      <c r="F1" s="127"/>
    </row>
    <row r="2" spans="1:6" hidden="1">
      <c r="F2" s="40"/>
    </row>
    <row r="3" spans="1:6" ht="15" customHeight="1">
      <c r="F3" s="68" t="s">
        <v>428</v>
      </c>
    </row>
    <row r="4" spans="1:6" hidden="1">
      <c r="F4" s="40"/>
    </row>
    <row r="5" spans="1:6">
      <c r="F5" s="73" t="s">
        <v>443</v>
      </c>
    </row>
    <row r="6" spans="1:6" ht="2.25" customHeight="1">
      <c r="A6" s="128" t="s">
        <v>191</v>
      </c>
      <c r="B6" s="128" t="s">
        <v>192</v>
      </c>
      <c r="C6" s="129"/>
      <c r="D6" s="129"/>
      <c r="E6" s="130"/>
      <c r="F6" s="131" t="s">
        <v>193</v>
      </c>
    </row>
    <row r="7" spans="1:6">
      <c r="A7" s="128"/>
      <c r="B7" s="128"/>
      <c r="C7" s="129" t="s">
        <v>289</v>
      </c>
      <c r="D7" s="132" t="s">
        <v>287</v>
      </c>
      <c r="E7" s="132" t="s">
        <v>288</v>
      </c>
      <c r="F7" s="131"/>
    </row>
    <row r="8" spans="1:6">
      <c r="A8" s="128"/>
      <c r="B8" s="128"/>
      <c r="C8" s="129"/>
      <c r="D8" s="132"/>
      <c r="E8" s="132"/>
      <c r="F8" s="131"/>
    </row>
    <row r="9" spans="1:6" ht="15.75">
      <c r="A9" s="41" t="s">
        <v>249</v>
      </c>
      <c r="B9" s="41" t="s">
        <v>194</v>
      </c>
      <c r="C9" s="42">
        <v>103251</v>
      </c>
      <c r="D9" s="42"/>
      <c r="E9" s="42"/>
      <c r="F9" s="71">
        <f t="shared" ref="F9:F14" si="0">SUM(C9:E9)</f>
        <v>103251</v>
      </c>
    </row>
    <row r="10" spans="1:6" ht="15.75">
      <c r="A10" s="41" t="s">
        <v>260</v>
      </c>
      <c r="B10" s="41" t="s">
        <v>261</v>
      </c>
      <c r="C10" s="42">
        <v>43722533</v>
      </c>
      <c r="D10" s="42"/>
      <c r="E10" s="42"/>
      <c r="F10" s="71">
        <f t="shared" si="0"/>
        <v>43722533</v>
      </c>
    </row>
    <row r="11" spans="1:6" ht="15.75">
      <c r="A11" s="41" t="s">
        <v>250</v>
      </c>
      <c r="B11" s="41" t="s">
        <v>195</v>
      </c>
      <c r="C11" s="42">
        <v>37248221</v>
      </c>
      <c r="D11" s="42"/>
      <c r="E11" s="42"/>
      <c r="F11" s="71">
        <f t="shared" si="0"/>
        <v>37248221</v>
      </c>
    </row>
    <row r="12" spans="1:6" ht="15.75">
      <c r="A12" s="41" t="s">
        <v>251</v>
      </c>
      <c r="B12" s="41" t="s">
        <v>232</v>
      </c>
      <c r="C12" s="42">
        <v>1608540</v>
      </c>
      <c r="D12" s="42"/>
      <c r="E12" s="42"/>
      <c r="F12" s="71">
        <f t="shared" si="0"/>
        <v>1608540</v>
      </c>
    </row>
    <row r="13" spans="1:6" ht="15.75">
      <c r="A13" s="41" t="s">
        <v>328</v>
      </c>
      <c r="B13" s="41" t="s">
        <v>329</v>
      </c>
      <c r="C13" s="42">
        <v>1174496</v>
      </c>
      <c r="D13" s="42"/>
      <c r="E13" s="42"/>
      <c r="F13" s="71">
        <f t="shared" si="0"/>
        <v>1174496</v>
      </c>
    </row>
    <row r="14" spans="1:6" ht="15.75">
      <c r="A14" s="41" t="s">
        <v>436</v>
      </c>
      <c r="B14" s="41" t="s">
        <v>437</v>
      </c>
      <c r="C14" s="42">
        <v>104135</v>
      </c>
      <c r="D14" s="42"/>
      <c r="E14" s="42"/>
      <c r="F14" s="71">
        <f t="shared" si="0"/>
        <v>104135</v>
      </c>
    </row>
    <row r="15" spans="1:6" ht="15.75">
      <c r="A15" s="57"/>
      <c r="B15" s="57" t="s">
        <v>98</v>
      </c>
      <c r="C15" s="58">
        <f>SUM(C9:C14)</f>
        <v>83961176</v>
      </c>
      <c r="D15" s="58"/>
      <c r="E15" s="58"/>
      <c r="F15" s="72">
        <f>SUM(F9:F14)</f>
        <v>83961176</v>
      </c>
    </row>
    <row r="16" spans="1:6" ht="15.75">
      <c r="A16" s="96" t="s">
        <v>96</v>
      </c>
      <c r="B16" s="96" t="s">
        <v>330</v>
      </c>
      <c r="C16" s="98"/>
      <c r="D16" s="98"/>
      <c r="E16" s="98"/>
      <c r="F16" s="99">
        <f>SUM(C16:E16)</f>
        <v>0</v>
      </c>
    </row>
    <row r="17" spans="1:6" ht="15.75">
      <c r="A17" s="94" t="s">
        <v>262</v>
      </c>
      <c r="B17" s="94" t="s">
        <v>263</v>
      </c>
      <c r="C17" s="95"/>
      <c r="D17" s="95">
        <v>833582</v>
      </c>
      <c r="E17" s="95"/>
      <c r="F17" s="71">
        <f>SUM(C17:E17)</f>
        <v>833582</v>
      </c>
    </row>
    <row r="18" spans="1:6" ht="15.75">
      <c r="A18" s="94" t="s">
        <v>269</v>
      </c>
      <c r="B18" s="94" t="s">
        <v>263</v>
      </c>
      <c r="C18" s="95">
        <v>9796494</v>
      </c>
      <c r="D18" s="95"/>
      <c r="E18" s="95"/>
      <c r="F18" s="71">
        <f>SUM(C18:E18)</f>
        <v>9796494</v>
      </c>
    </row>
    <row r="19" spans="1:6" ht="15.75">
      <c r="A19" s="57"/>
      <c r="B19" s="57" t="s">
        <v>263</v>
      </c>
      <c r="C19" s="58">
        <f>SUM(C16:C18)</f>
        <v>9796494</v>
      </c>
      <c r="D19" s="58">
        <f>SUM(D16:D18)</f>
        <v>833582</v>
      </c>
      <c r="E19" s="58"/>
      <c r="F19" s="72">
        <f>SUM(F16:F18)</f>
        <v>10630076</v>
      </c>
    </row>
    <row r="20" spans="1:6" ht="15.75">
      <c r="A20" s="100"/>
      <c r="B20" s="100" t="s">
        <v>98</v>
      </c>
      <c r="C20" s="101">
        <f>SUM(C19,C15)</f>
        <v>93757670</v>
      </c>
      <c r="D20" s="101">
        <f>SUM(D15+D19)</f>
        <v>833582</v>
      </c>
      <c r="E20" s="101"/>
      <c r="F20" s="102">
        <f>SUM(F19,F15)</f>
        <v>94591252</v>
      </c>
    </row>
    <row r="21" spans="1:6" ht="15.75">
      <c r="A21" s="118" t="s">
        <v>121</v>
      </c>
      <c r="B21" s="118" t="s">
        <v>120</v>
      </c>
      <c r="C21" s="119">
        <v>19999960</v>
      </c>
      <c r="D21" s="119"/>
      <c r="E21" s="119"/>
      <c r="F21" s="117">
        <f>SUM(C21:E21)</f>
        <v>19999960</v>
      </c>
    </row>
    <row r="22" spans="1:6" ht="15.75">
      <c r="A22" s="118" t="s">
        <v>129</v>
      </c>
      <c r="B22" s="118" t="s">
        <v>438</v>
      </c>
      <c r="C22" s="119">
        <v>3299993</v>
      </c>
      <c r="D22" s="119"/>
      <c r="E22" s="119"/>
      <c r="F22" s="117">
        <f>SUM(C22:E22)</f>
        <v>3299993</v>
      </c>
    </row>
    <row r="23" spans="1:6" ht="15.75">
      <c r="A23" s="57"/>
      <c r="B23" s="57" t="s">
        <v>440</v>
      </c>
      <c r="C23" s="58">
        <f>SUM(C21:C22)</f>
        <v>23299953</v>
      </c>
      <c r="D23" s="58"/>
      <c r="E23" s="58"/>
      <c r="F23" s="109">
        <f>SUM(F21:F22)</f>
        <v>23299953</v>
      </c>
    </row>
    <row r="24" spans="1:6" ht="15.75">
      <c r="A24" s="41" t="s">
        <v>264</v>
      </c>
      <c r="B24" s="41" t="s">
        <v>196</v>
      </c>
      <c r="C24" s="42">
        <v>2909260</v>
      </c>
      <c r="D24" s="42"/>
      <c r="E24" s="42"/>
      <c r="F24" s="71">
        <f>SUM(C24:E24)</f>
        <v>2909260</v>
      </c>
    </row>
    <row r="25" spans="1:6" ht="15.75">
      <c r="A25" s="41" t="s">
        <v>265</v>
      </c>
      <c r="B25" s="41" t="s">
        <v>266</v>
      </c>
      <c r="C25" s="42">
        <v>255975339</v>
      </c>
      <c r="D25" s="42"/>
      <c r="E25" s="42"/>
      <c r="F25" s="71">
        <f>SUM(C25:E25)</f>
        <v>255975339</v>
      </c>
    </row>
    <row r="26" spans="1:6" ht="15.75">
      <c r="A26" s="41" t="s">
        <v>252</v>
      </c>
      <c r="B26" s="41" t="s">
        <v>197</v>
      </c>
      <c r="C26" s="42">
        <v>6309819</v>
      </c>
      <c r="D26" s="42"/>
      <c r="E26" s="42"/>
      <c r="F26" s="71">
        <f>SUM(C26:E26)</f>
        <v>6309819</v>
      </c>
    </row>
    <row r="27" spans="1:6" ht="15.75">
      <c r="A27" s="41" t="s">
        <v>267</v>
      </c>
      <c r="B27" s="41" t="s">
        <v>268</v>
      </c>
      <c r="C27" s="42"/>
      <c r="D27" s="42"/>
      <c r="E27" s="42"/>
      <c r="F27" s="71">
        <f>SUM(C27:E27)</f>
        <v>0</v>
      </c>
    </row>
    <row r="28" spans="1:6" ht="15.75">
      <c r="A28" s="41" t="s">
        <v>331</v>
      </c>
      <c r="B28" s="41" t="s">
        <v>307</v>
      </c>
      <c r="C28" s="42">
        <v>467613</v>
      </c>
      <c r="D28" s="42"/>
      <c r="E28" s="42"/>
      <c r="F28" s="71">
        <f>SUM(C28:E28)</f>
        <v>467613</v>
      </c>
    </row>
    <row r="29" spans="1:6" ht="15.75">
      <c r="A29" s="57"/>
      <c r="B29" s="57" t="s">
        <v>198</v>
      </c>
      <c r="C29" s="58">
        <f>SUM(C24:C28)</f>
        <v>265662031</v>
      </c>
      <c r="D29" s="58"/>
      <c r="E29" s="58"/>
      <c r="F29" s="72">
        <f>SUM(F24:F28)</f>
        <v>265662031</v>
      </c>
    </row>
    <row r="30" spans="1:6" ht="15.75">
      <c r="A30" s="41" t="s">
        <v>253</v>
      </c>
      <c r="B30" s="41" t="s">
        <v>199</v>
      </c>
      <c r="C30" s="42">
        <v>14103108</v>
      </c>
      <c r="D30" s="42"/>
      <c r="E30" s="42"/>
      <c r="F30" s="71">
        <f t="shared" ref="F30:F46" si="1">SUM(C30:E30)</f>
        <v>14103108</v>
      </c>
    </row>
    <row r="31" spans="1:6" ht="15.75">
      <c r="A31" s="41" t="s">
        <v>258</v>
      </c>
      <c r="B31" s="41" t="s">
        <v>259</v>
      </c>
      <c r="C31" s="42">
        <v>1501955</v>
      </c>
      <c r="D31" s="42">
        <v>48000</v>
      </c>
      <c r="E31" s="42"/>
      <c r="F31" s="71">
        <f t="shared" si="1"/>
        <v>1549955</v>
      </c>
    </row>
    <row r="32" spans="1:6" ht="15.75">
      <c r="A32" s="41" t="s">
        <v>308</v>
      </c>
      <c r="B32" s="42" t="s">
        <v>310</v>
      </c>
      <c r="C32" s="42">
        <v>2888322</v>
      </c>
      <c r="D32" s="42"/>
      <c r="E32" s="42"/>
      <c r="F32" s="71">
        <f t="shared" si="1"/>
        <v>2888322</v>
      </c>
    </row>
    <row r="33" spans="1:7" ht="15.75">
      <c r="A33" s="41" t="s">
        <v>256</v>
      </c>
      <c r="B33" s="41" t="s">
        <v>257</v>
      </c>
      <c r="C33" s="42">
        <v>3530416</v>
      </c>
      <c r="D33" s="42"/>
      <c r="E33" s="42"/>
      <c r="F33" s="71">
        <f t="shared" si="1"/>
        <v>3530416</v>
      </c>
    </row>
    <row r="34" spans="1:7" ht="15.75">
      <c r="A34" s="41" t="s">
        <v>254</v>
      </c>
      <c r="B34" s="41" t="s">
        <v>248</v>
      </c>
      <c r="C34" s="42">
        <v>5877513</v>
      </c>
      <c r="D34" s="42"/>
      <c r="E34" s="42"/>
      <c r="F34" s="71">
        <f t="shared" si="1"/>
        <v>5877513</v>
      </c>
    </row>
    <row r="35" spans="1:7" ht="15.75" hidden="1">
      <c r="A35" s="41" t="s">
        <v>109</v>
      </c>
      <c r="B35" s="41" t="s">
        <v>108</v>
      </c>
      <c r="C35" s="42"/>
      <c r="D35" s="42"/>
      <c r="E35" s="42"/>
      <c r="F35" s="71">
        <f t="shared" si="1"/>
        <v>0</v>
      </c>
    </row>
    <row r="36" spans="1:7" ht="15.75">
      <c r="A36" s="41" t="s">
        <v>113</v>
      </c>
      <c r="B36" s="41" t="s">
        <v>439</v>
      </c>
      <c r="C36" s="42">
        <v>1762083</v>
      </c>
      <c r="D36" s="42">
        <v>16337</v>
      </c>
      <c r="E36" s="42">
        <v>7481</v>
      </c>
      <c r="F36" s="71">
        <f t="shared" si="1"/>
        <v>1785901</v>
      </c>
    </row>
    <row r="37" spans="1:7" ht="15.75">
      <c r="A37" s="41" t="s">
        <v>309</v>
      </c>
      <c r="B37" s="41" t="s">
        <v>114</v>
      </c>
      <c r="C37" s="42">
        <v>2424602</v>
      </c>
      <c r="D37" s="42">
        <v>21</v>
      </c>
      <c r="E37" s="42">
        <v>1713</v>
      </c>
      <c r="F37" s="71">
        <f t="shared" si="1"/>
        <v>2426336</v>
      </c>
    </row>
    <row r="38" spans="1:7" ht="15.75">
      <c r="A38" s="57"/>
      <c r="B38" s="57" t="s">
        <v>200</v>
      </c>
      <c r="C38" s="58">
        <f>SUM(C30:C37)</f>
        <v>32087999</v>
      </c>
      <c r="D38" s="58">
        <f>SUM(D30:D37)</f>
        <v>64358</v>
      </c>
      <c r="E38" s="58">
        <f>SUM(E30:E37)</f>
        <v>9194</v>
      </c>
      <c r="F38" s="72">
        <f>SUM(C38:E38)</f>
        <v>32161551</v>
      </c>
      <c r="G38" s="113"/>
    </row>
    <row r="39" spans="1:7" ht="15.75">
      <c r="A39" s="118" t="s">
        <v>135</v>
      </c>
      <c r="B39" s="118" t="s">
        <v>134</v>
      </c>
      <c r="C39" s="119">
        <v>423000</v>
      </c>
      <c r="D39" s="119"/>
      <c r="E39" s="119"/>
      <c r="F39" s="117">
        <f>SUM(C39:E39)</f>
        <v>423000</v>
      </c>
      <c r="G39" s="113"/>
    </row>
    <row r="40" spans="1:7" ht="15.75">
      <c r="A40" s="121"/>
      <c r="B40" s="121" t="s">
        <v>441</v>
      </c>
      <c r="C40" s="122">
        <f>SUM(C39)</f>
        <v>423000</v>
      </c>
      <c r="D40" s="122"/>
      <c r="E40" s="122"/>
      <c r="F40" s="109">
        <f>SUM(F39)</f>
        <v>423000</v>
      </c>
      <c r="G40" s="113"/>
    </row>
    <row r="41" spans="1:7" ht="15.75">
      <c r="A41" s="41" t="s">
        <v>119</v>
      </c>
      <c r="B41" s="41" t="s">
        <v>352</v>
      </c>
      <c r="C41" s="42"/>
      <c r="D41" s="42"/>
      <c r="E41" s="42"/>
      <c r="F41" s="71">
        <f>SUM(C41:E41)</f>
        <v>0</v>
      </c>
    </row>
    <row r="42" spans="1:7" ht="15.75">
      <c r="A42" s="57"/>
      <c r="B42" s="120" t="s">
        <v>352</v>
      </c>
      <c r="C42" s="58"/>
      <c r="D42" s="58"/>
      <c r="E42" s="58"/>
      <c r="F42" s="72">
        <f t="shared" si="1"/>
        <v>0</v>
      </c>
    </row>
    <row r="43" spans="1:7" ht="15.75">
      <c r="A43" s="41" t="s">
        <v>311</v>
      </c>
      <c r="B43" s="41" t="s">
        <v>148</v>
      </c>
      <c r="C43" s="42">
        <v>31752251</v>
      </c>
      <c r="D43" s="42"/>
      <c r="E43" s="42"/>
      <c r="F43" s="71">
        <f t="shared" si="1"/>
        <v>31752251</v>
      </c>
    </row>
    <row r="44" spans="1:7" ht="15.75">
      <c r="A44" s="69"/>
      <c r="B44" s="69" t="s">
        <v>347</v>
      </c>
      <c r="C44" s="70">
        <f>SUM(C43)</f>
        <v>31752251</v>
      </c>
      <c r="D44" s="70"/>
      <c r="E44" s="70"/>
      <c r="F44" s="109">
        <f t="shared" si="1"/>
        <v>31752251</v>
      </c>
    </row>
    <row r="45" spans="1:7" ht="15.75">
      <c r="A45" s="57"/>
      <c r="B45" s="57" t="s">
        <v>339</v>
      </c>
      <c r="C45" s="58">
        <f>SUM(C20+C23+C29+C38+C40+C42+C44)</f>
        <v>446982904</v>
      </c>
      <c r="D45" s="58">
        <f>SUM(D20+D29+D38+D42+D44)</f>
        <v>897940</v>
      </c>
      <c r="E45" s="58">
        <f>SUM(E20+E29+E38+E42+E44)</f>
        <v>9194</v>
      </c>
      <c r="F45" s="72">
        <f>SUM(F20+F23+F29+F38+F40+F42+F44)</f>
        <v>447890038</v>
      </c>
    </row>
    <row r="46" spans="1:7" ht="15.75">
      <c r="A46" s="41" t="s">
        <v>255</v>
      </c>
      <c r="B46" s="41" t="s">
        <v>240</v>
      </c>
      <c r="C46" s="42">
        <v>161733319</v>
      </c>
      <c r="D46" s="42">
        <v>7938481</v>
      </c>
      <c r="E46" s="42">
        <v>4281556</v>
      </c>
      <c r="F46" s="71">
        <f t="shared" si="1"/>
        <v>173953356</v>
      </c>
    </row>
    <row r="47" spans="1:7" ht="15.75">
      <c r="A47" s="41" t="s">
        <v>166</v>
      </c>
      <c r="B47" s="41" t="s">
        <v>165</v>
      </c>
      <c r="C47" s="42">
        <v>2396013</v>
      </c>
      <c r="D47" s="42"/>
      <c r="E47" s="42"/>
      <c r="F47" s="71">
        <f>SUM(C47:E47)</f>
        <v>2396013</v>
      </c>
    </row>
    <row r="48" spans="1:7" ht="15.75">
      <c r="A48" s="41" t="s">
        <v>170</v>
      </c>
      <c r="B48" s="41" t="s">
        <v>169</v>
      </c>
      <c r="C48" s="42"/>
      <c r="D48" s="42"/>
      <c r="E48" s="42"/>
      <c r="F48" s="71"/>
    </row>
    <row r="49" spans="1:9" ht="15.75">
      <c r="A49" s="69"/>
      <c r="B49" s="69" t="s">
        <v>242</v>
      </c>
      <c r="C49" s="70">
        <f>SUM(C46:C48)</f>
        <v>164129332</v>
      </c>
      <c r="D49" s="70">
        <f>SUM(D46:D48)</f>
        <v>7938481</v>
      </c>
      <c r="E49" s="70">
        <f>SUM(E46:E48)</f>
        <v>4281556</v>
      </c>
      <c r="F49" s="72">
        <f>SUM(F46:F48)</f>
        <v>176349369</v>
      </c>
      <c r="H49" s="30"/>
    </row>
    <row r="50" spans="1:9" ht="18.75">
      <c r="A50" s="44"/>
      <c r="B50" s="44" t="s">
        <v>201</v>
      </c>
      <c r="C50" s="45">
        <f>SUM(C49,C45)</f>
        <v>611112236</v>
      </c>
      <c r="D50" s="45">
        <f>SUM(D45+D49)</f>
        <v>8836421</v>
      </c>
      <c r="E50" s="45">
        <f>SUM(E49,E45)</f>
        <v>4290750</v>
      </c>
      <c r="F50" s="67">
        <f>SUM(F45+F49)</f>
        <v>624239407</v>
      </c>
      <c r="I50" s="30"/>
    </row>
    <row r="51" spans="1:9">
      <c r="F51" s="30"/>
    </row>
  </sheetData>
  <mergeCells count="8">
    <mergeCell ref="A1:F1"/>
    <mergeCell ref="A6:A8"/>
    <mergeCell ref="B6:B8"/>
    <mergeCell ref="C6:E6"/>
    <mergeCell ref="F6:F8"/>
    <mergeCell ref="C7:C8"/>
    <mergeCell ref="D7:D8"/>
    <mergeCell ref="E7:E8"/>
  </mergeCells>
  <phoneticPr fontId="22" type="noConversion"/>
  <printOptions horizontalCentered="1"/>
  <pageMargins left="0" right="0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/>
  <dimension ref="A1:H103"/>
  <sheetViews>
    <sheetView topLeftCell="A52" zoomScale="75" zoomScaleNormal="75" workbookViewId="0">
      <selection activeCell="H34" sqref="H34"/>
    </sheetView>
  </sheetViews>
  <sheetFormatPr defaultRowHeight="15"/>
  <cols>
    <col min="1" max="1" width="11.140625" bestFit="1" customWidth="1"/>
    <col min="2" max="2" width="62.5703125" customWidth="1"/>
    <col min="3" max="3" width="26.5703125" customWidth="1"/>
    <col min="4" max="4" width="25" customWidth="1"/>
    <col min="5" max="5" width="22.5703125" customWidth="1"/>
    <col min="6" max="6" width="28.28515625" style="40" customWidth="1"/>
    <col min="7" max="7" width="14.140625" bestFit="1" customWidth="1"/>
    <col min="8" max="8" width="10.42578125" bestFit="1" customWidth="1"/>
  </cols>
  <sheetData>
    <row r="1" spans="1:6" s="39" customFormat="1" ht="53.25" customHeight="1">
      <c r="A1" s="133" t="s">
        <v>433</v>
      </c>
      <c r="B1" s="133"/>
      <c r="C1" s="133"/>
      <c r="D1" s="133"/>
      <c r="E1" s="133"/>
      <c r="F1" s="133"/>
    </row>
    <row r="2" spans="1:6" ht="15.75" customHeight="1">
      <c r="F2" s="68"/>
    </row>
    <row r="3" spans="1:6" ht="26.25" customHeight="1">
      <c r="A3" s="47"/>
      <c r="B3" s="47"/>
    </row>
    <row r="4" spans="1:6" ht="23.25" customHeight="1">
      <c r="A4" s="47"/>
      <c r="B4" s="47"/>
      <c r="F4" s="86" t="s">
        <v>363</v>
      </c>
    </row>
    <row r="5" spans="1:6" ht="0.75" customHeight="1">
      <c r="A5" s="47"/>
      <c r="B5" s="47"/>
    </row>
    <row r="6" spans="1:6" ht="18.75" customHeight="1">
      <c r="A6" s="47"/>
      <c r="B6" s="47"/>
      <c r="F6" s="73" t="s">
        <v>444</v>
      </c>
    </row>
    <row r="7" spans="1:6" s="40" customFormat="1" ht="23.25" customHeight="1">
      <c r="A7" s="134" t="s">
        <v>202</v>
      </c>
      <c r="B7" s="135" t="s">
        <v>192</v>
      </c>
      <c r="C7" s="137" t="s">
        <v>286</v>
      </c>
      <c r="D7" s="137" t="s">
        <v>287</v>
      </c>
      <c r="E7" s="137" t="s">
        <v>288</v>
      </c>
      <c r="F7" s="137" t="s">
        <v>193</v>
      </c>
    </row>
    <row r="8" spans="1:6" s="40" customFormat="1" ht="24.75" customHeight="1">
      <c r="A8" s="134"/>
      <c r="B8" s="136"/>
      <c r="C8" s="138"/>
      <c r="D8" s="138"/>
      <c r="E8" s="138"/>
      <c r="F8" s="138"/>
    </row>
    <row r="9" spans="1:6" s="40" customFormat="1" ht="17.25" customHeight="1">
      <c r="A9" s="64" t="s">
        <v>364</v>
      </c>
      <c r="B9" s="65" t="s">
        <v>271</v>
      </c>
      <c r="C9" s="110">
        <v>6737237</v>
      </c>
      <c r="D9" s="110">
        <v>16828553</v>
      </c>
      <c r="E9" s="111">
        <v>30896598</v>
      </c>
      <c r="F9" s="112">
        <f t="shared" ref="F9:F18" si="0">SUM(C9:E9)</f>
        <v>54462388</v>
      </c>
    </row>
    <row r="10" spans="1:6" s="40" customFormat="1" ht="17.25" customHeight="1">
      <c r="A10" s="41" t="s">
        <v>368</v>
      </c>
      <c r="B10" s="41" t="s">
        <v>233</v>
      </c>
      <c r="C10" s="74">
        <v>2071327</v>
      </c>
      <c r="D10" s="74"/>
      <c r="E10" s="82"/>
      <c r="F10" s="84">
        <f>SUM(C10:E10)</f>
        <v>2071327</v>
      </c>
    </row>
    <row r="11" spans="1:6" s="40" customFormat="1" ht="17.25" customHeight="1">
      <c r="A11" s="64" t="s">
        <v>365</v>
      </c>
      <c r="B11" s="65" t="s">
        <v>353</v>
      </c>
      <c r="C11" s="110"/>
      <c r="D11" s="110"/>
      <c r="E11" s="111"/>
      <c r="F11" s="112">
        <f>SUM(C11:E11)</f>
        <v>0</v>
      </c>
    </row>
    <row r="12" spans="1:6" s="40" customFormat="1" ht="17.25" customHeight="1">
      <c r="A12" s="64" t="s">
        <v>434</v>
      </c>
      <c r="B12" s="65" t="s">
        <v>435</v>
      </c>
      <c r="C12" s="110"/>
      <c r="D12" s="110"/>
      <c r="E12" s="111">
        <v>998000</v>
      </c>
      <c r="F12" s="112">
        <f>SUM(C12:E12)</f>
        <v>998000</v>
      </c>
    </row>
    <row r="13" spans="1:6" s="40" customFormat="1" ht="17.25" customHeight="1">
      <c r="A13" s="64" t="s">
        <v>366</v>
      </c>
      <c r="B13" s="65" t="s">
        <v>354</v>
      </c>
      <c r="C13" s="110"/>
      <c r="D13" s="110"/>
      <c r="E13" s="111">
        <v>114285</v>
      </c>
      <c r="F13" s="112">
        <f>SUM(C13:E13)</f>
        <v>114285</v>
      </c>
    </row>
    <row r="14" spans="1:6" s="40" customFormat="1" ht="17.25" customHeight="1">
      <c r="A14" s="64" t="s">
        <v>367</v>
      </c>
      <c r="B14" s="65" t="s">
        <v>355</v>
      </c>
      <c r="C14" s="110"/>
      <c r="D14" s="110"/>
      <c r="E14" s="111"/>
      <c r="F14" s="112">
        <f>SUM(C14:E14)</f>
        <v>0</v>
      </c>
    </row>
    <row r="15" spans="1:6" ht="21">
      <c r="A15" s="41" t="s">
        <v>369</v>
      </c>
      <c r="B15" s="41" t="s">
        <v>332</v>
      </c>
      <c r="C15" s="74">
        <v>696152</v>
      </c>
      <c r="D15" s="80">
        <v>884304</v>
      </c>
      <c r="E15" s="82">
        <v>1613224</v>
      </c>
      <c r="F15" s="84">
        <f t="shared" si="0"/>
        <v>3193680</v>
      </c>
    </row>
    <row r="16" spans="1:6" ht="21">
      <c r="A16" s="41" t="s">
        <v>370</v>
      </c>
      <c r="B16" s="41" t="s">
        <v>333</v>
      </c>
      <c r="C16" s="74"/>
      <c r="D16" s="80">
        <v>295696</v>
      </c>
      <c r="E16" s="82">
        <v>138348</v>
      </c>
      <c r="F16" s="84">
        <f t="shared" si="0"/>
        <v>434044</v>
      </c>
    </row>
    <row r="17" spans="1:8" ht="21">
      <c r="A17" s="41" t="s">
        <v>371</v>
      </c>
      <c r="B17" s="41" t="s">
        <v>334</v>
      </c>
      <c r="C17" s="74"/>
      <c r="D17" s="80">
        <v>100000</v>
      </c>
      <c r="E17" s="82">
        <v>50000</v>
      </c>
      <c r="F17" s="84">
        <f t="shared" si="0"/>
        <v>150000</v>
      </c>
    </row>
    <row r="18" spans="1:8" ht="21">
      <c r="A18" s="41" t="s">
        <v>372</v>
      </c>
      <c r="B18" s="41" t="s">
        <v>335</v>
      </c>
      <c r="C18" s="74">
        <v>1012731</v>
      </c>
      <c r="D18" s="80">
        <v>5553157</v>
      </c>
      <c r="E18" s="82">
        <v>461199</v>
      </c>
      <c r="F18" s="84">
        <f t="shared" si="0"/>
        <v>7027087</v>
      </c>
    </row>
    <row r="19" spans="1:8" s="40" customFormat="1" ht="27" customHeight="1">
      <c r="A19" s="57"/>
      <c r="B19" s="57" t="s">
        <v>203</v>
      </c>
      <c r="C19" s="75">
        <f>SUM(C9:C18)</f>
        <v>10517447</v>
      </c>
      <c r="D19" s="75">
        <f>SUM(D9:D18)</f>
        <v>23661710</v>
      </c>
      <c r="E19" s="75">
        <f>SUM(E9:E18)</f>
        <v>34271654</v>
      </c>
      <c r="F19" s="78">
        <f>SUM(F9:F18)</f>
        <v>68450811</v>
      </c>
      <c r="G19" s="53"/>
    </row>
    <row r="20" spans="1:8" ht="21">
      <c r="A20" s="41" t="s">
        <v>373</v>
      </c>
      <c r="B20" s="41" t="s">
        <v>204</v>
      </c>
      <c r="C20" s="74">
        <v>3403474</v>
      </c>
      <c r="D20" s="74"/>
      <c r="E20" s="82"/>
      <c r="F20" s="85">
        <f>SUM(C20:E20)</f>
        <v>3403474</v>
      </c>
    </row>
    <row r="21" spans="1:8" ht="21">
      <c r="A21" s="41" t="s">
        <v>374</v>
      </c>
      <c r="B21" s="41" t="s">
        <v>205</v>
      </c>
      <c r="C21" s="74">
        <v>500700</v>
      </c>
      <c r="D21" s="74">
        <v>60000</v>
      </c>
      <c r="E21" s="82">
        <v>425600</v>
      </c>
      <c r="F21" s="85">
        <f>SUM(C21:E21)</f>
        <v>986300</v>
      </c>
    </row>
    <row r="22" spans="1:8" ht="21">
      <c r="A22" s="41" t="s">
        <v>375</v>
      </c>
      <c r="B22" s="41" t="s">
        <v>231</v>
      </c>
      <c r="C22" s="74">
        <v>291437</v>
      </c>
      <c r="D22" s="80">
        <v>374225</v>
      </c>
      <c r="E22" s="82"/>
      <c r="F22" s="85">
        <f>SUM(C22:E22)</f>
        <v>665662</v>
      </c>
    </row>
    <row r="23" spans="1:8" s="40" customFormat="1" ht="26.25" customHeight="1">
      <c r="A23" s="57"/>
      <c r="B23" s="57" t="s">
        <v>206</v>
      </c>
      <c r="C23" s="75">
        <f>SUM(C20:C22)</f>
        <v>4195611</v>
      </c>
      <c r="D23" s="75">
        <f>SUM(D20:D22)</f>
        <v>434225</v>
      </c>
      <c r="E23" s="75">
        <f>SUM(E20:E22)</f>
        <v>425600</v>
      </c>
      <c r="F23" s="78">
        <f>SUM(F20:F22)</f>
        <v>5055436</v>
      </c>
      <c r="G23" s="53"/>
      <c r="H23" s="53"/>
    </row>
    <row r="24" spans="1:8" s="40" customFormat="1" ht="31.5" customHeight="1">
      <c r="A24" s="57"/>
      <c r="B24" s="57" t="s">
        <v>272</v>
      </c>
      <c r="C24" s="75">
        <f>SUM(C23,C19)</f>
        <v>14713058</v>
      </c>
      <c r="D24" s="75">
        <f>SUM(D23,D19)</f>
        <v>24095935</v>
      </c>
      <c r="E24" s="75">
        <f>SUM(E23,E19)</f>
        <v>34697254</v>
      </c>
      <c r="F24" s="78">
        <f>SUM(F19+F23)</f>
        <v>73506247</v>
      </c>
    </row>
    <row r="25" spans="1:8" ht="21">
      <c r="A25" s="41" t="s">
        <v>379</v>
      </c>
      <c r="B25" s="41" t="s">
        <v>207</v>
      </c>
      <c r="C25" s="74">
        <v>3395854</v>
      </c>
      <c r="D25" s="74">
        <v>5049799</v>
      </c>
      <c r="E25" s="82">
        <v>8847790</v>
      </c>
      <c r="F25" s="85">
        <f>SUM(C25:E25)</f>
        <v>17293443</v>
      </c>
    </row>
    <row r="26" spans="1:8" ht="21">
      <c r="A26" s="41" t="s">
        <v>376</v>
      </c>
      <c r="B26" s="41" t="s">
        <v>208</v>
      </c>
      <c r="C26" s="74">
        <v>178469</v>
      </c>
      <c r="D26" s="74">
        <v>161541</v>
      </c>
      <c r="E26" s="82">
        <v>264109</v>
      </c>
      <c r="F26" s="85">
        <f>SUM(C26:E26)</f>
        <v>604119</v>
      </c>
    </row>
    <row r="27" spans="1:8" ht="21">
      <c r="A27" s="41" t="s">
        <v>377</v>
      </c>
      <c r="B27" s="41" t="s">
        <v>338</v>
      </c>
      <c r="C27" s="74">
        <v>12426</v>
      </c>
      <c r="D27" s="74"/>
      <c r="E27" s="82">
        <v>32280</v>
      </c>
      <c r="F27" s="85">
        <f>SUM(C27:E27)</f>
        <v>44706</v>
      </c>
    </row>
    <row r="28" spans="1:8" ht="21">
      <c r="A28" s="41" t="s">
        <v>378</v>
      </c>
      <c r="B28" s="41" t="s">
        <v>209</v>
      </c>
      <c r="C28" s="74">
        <v>159479</v>
      </c>
      <c r="D28" s="74">
        <v>165741</v>
      </c>
      <c r="E28" s="82">
        <v>284470</v>
      </c>
      <c r="F28" s="85">
        <f>SUM(C28:E28)</f>
        <v>609690</v>
      </c>
    </row>
    <row r="29" spans="1:8" s="40" customFormat="1" ht="36" customHeight="1">
      <c r="A29" s="57"/>
      <c r="B29" s="57" t="s">
        <v>210</v>
      </c>
      <c r="C29" s="75">
        <f>SUM(C25:C28)</f>
        <v>3746228</v>
      </c>
      <c r="D29" s="75">
        <f>SUM(D25:D28)</f>
        <v>5377081</v>
      </c>
      <c r="E29" s="75">
        <f>SUM(E25:E28)</f>
        <v>9428649</v>
      </c>
      <c r="F29" s="78">
        <f>SUM(F25:F28)</f>
        <v>18551958</v>
      </c>
      <c r="G29" s="53"/>
    </row>
    <row r="30" spans="1:8" ht="21">
      <c r="A30" s="41" t="s">
        <v>380</v>
      </c>
      <c r="B30" s="41" t="s">
        <v>273</v>
      </c>
      <c r="C30" s="74">
        <v>28477</v>
      </c>
      <c r="D30" s="74"/>
      <c r="E30" s="82">
        <v>4035</v>
      </c>
      <c r="F30" s="85">
        <f t="shared" ref="F30:F51" si="1">SUM(C30:E30)</f>
        <v>32512</v>
      </c>
    </row>
    <row r="31" spans="1:8" ht="21">
      <c r="A31" s="41" t="s">
        <v>381</v>
      </c>
      <c r="B31" s="41" t="s">
        <v>340</v>
      </c>
      <c r="C31" s="74">
        <v>225356</v>
      </c>
      <c r="D31" s="74"/>
      <c r="E31" s="82"/>
      <c r="F31" s="85">
        <f>SUM(C31:E31)</f>
        <v>225356</v>
      </c>
    </row>
    <row r="32" spans="1:8" ht="21">
      <c r="A32" s="41" t="s">
        <v>382</v>
      </c>
      <c r="B32" s="41" t="s">
        <v>274</v>
      </c>
      <c r="C32" s="74">
        <v>10704</v>
      </c>
      <c r="D32" s="74">
        <v>199019</v>
      </c>
      <c r="E32" s="82">
        <v>169253</v>
      </c>
      <c r="F32" s="85">
        <f t="shared" si="1"/>
        <v>378976</v>
      </c>
    </row>
    <row r="33" spans="1:7" ht="21">
      <c r="A33" s="41" t="s">
        <v>383</v>
      </c>
      <c r="B33" s="41" t="s">
        <v>336</v>
      </c>
      <c r="C33" s="74">
        <v>130867</v>
      </c>
      <c r="D33" s="74">
        <v>364309</v>
      </c>
      <c r="E33" s="82">
        <v>37995</v>
      </c>
      <c r="F33" s="85">
        <f t="shared" si="1"/>
        <v>533171</v>
      </c>
    </row>
    <row r="34" spans="1:7" ht="21">
      <c r="A34" s="41" t="s">
        <v>384</v>
      </c>
      <c r="B34" s="41" t="s">
        <v>211</v>
      </c>
      <c r="C34" s="74">
        <v>578816</v>
      </c>
      <c r="D34" s="74"/>
      <c r="E34" s="82"/>
      <c r="F34" s="85">
        <f t="shared" si="1"/>
        <v>578816</v>
      </c>
    </row>
    <row r="35" spans="1:7" ht="21">
      <c r="A35" s="41" t="s">
        <v>385</v>
      </c>
      <c r="B35" s="41" t="s">
        <v>275</v>
      </c>
      <c r="C35" s="74">
        <v>31679</v>
      </c>
      <c r="D35" s="74"/>
      <c r="E35" s="82">
        <v>18897</v>
      </c>
      <c r="F35" s="85">
        <f t="shared" si="1"/>
        <v>50576</v>
      </c>
    </row>
    <row r="36" spans="1:7" ht="21">
      <c r="A36" s="41" t="s">
        <v>386</v>
      </c>
      <c r="B36" s="41" t="s">
        <v>337</v>
      </c>
      <c r="C36" s="74"/>
      <c r="D36" s="74">
        <v>172817</v>
      </c>
      <c r="E36" s="82">
        <v>34040</v>
      </c>
      <c r="F36" s="85">
        <f>SUM(C36:E36)</f>
        <v>206857</v>
      </c>
    </row>
    <row r="37" spans="1:7" ht="36" customHeight="1">
      <c r="A37" s="41" t="s">
        <v>387</v>
      </c>
      <c r="B37" s="48" t="s">
        <v>212</v>
      </c>
      <c r="C37" s="74">
        <v>2973152</v>
      </c>
      <c r="D37" s="74">
        <v>182483</v>
      </c>
      <c r="E37" s="82">
        <v>993735</v>
      </c>
      <c r="F37" s="85">
        <f t="shared" si="1"/>
        <v>4149370</v>
      </c>
    </row>
    <row r="38" spans="1:7" ht="21">
      <c r="A38" s="41" t="s">
        <v>388</v>
      </c>
      <c r="B38" s="41" t="s">
        <v>292</v>
      </c>
      <c r="C38" s="74">
        <v>19200</v>
      </c>
      <c r="D38" s="74">
        <v>123575</v>
      </c>
      <c r="E38" s="82">
        <v>4500</v>
      </c>
      <c r="F38" s="85">
        <f t="shared" si="1"/>
        <v>147275</v>
      </c>
    </row>
    <row r="39" spans="1:7" ht="21">
      <c r="A39" s="41" t="s">
        <v>389</v>
      </c>
      <c r="B39" s="41" t="s">
        <v>213</v>
      </c>
      <c r="C39" s="74">
        <v>599187</v>
      </c>
      <c r="D39" s="74">
        <v>210939</v>
      </c>
      <c r="E39" s="82">
        <v>120223</v>
      </c>
      <c r="F39" s="85">
        <f t="shared" si="1"/>
        <v>930349</v>
      </c>
    </row>
    <row r="40" spans="1:7" ht="21">
      <c r="A40" s="41" t="s">
        <v>390</v>
      </c>
      <c r="B40" s="41" t="s">
        <v>214</v>
      </c>
      <c r="C40" s="74">
        <v>4883953</v>
      </c>
      <c r="D40" s="74">
        <v>21082</v>
      </c>
      <c r="E40" s="82">
        <v>66550</v>
      </c>
      <c r="F40" s="85">
        <f t="shared" si="1"/>
        <v>4971585</v>
      </c>
    </row>
    <row r="41" spans="1:7" ht="21">
      <c r="A41" s="41" t="s">
        <v>391</v>
      </c>
      <c r="B41" s="41" t="s">
        <v>215</v>
      </c>
      <c r="C41" s="74">
        <v>883048</v>
      </c>
      <c r="D41" s="74">
        <v>254119</v>
      </c>
      <c r="E41" s="82">
        <v>573002</v>
      </c>
      <c r="F41" s="85">
        <f t="shared" si="1"/>
        <v>1710169</v>
      </c>
    </row>
    <row r="42" spans="1:7" ht="21">
      <c r="A42" s="41" t="s">
        <v>392</v>
      </c>
      <c r="B42" s="41" t="s">
        <v>216</v>
      </c>
      <c r="C42" s="74">
        <v>149127</v>
      </c>
      <c r="D42" s="74"/>
      <c r="E42" s="82">
        <v>216529</v>
      </c>
      <c r="F42" s="85">
        <f t="shared" si="1"/>
        <v>365656</v>
      </c>
      <c r="G42" s="30"/>
    </row>
    <row r="43" spans="1:7" ht="21">
      <c r="A43" s="41" t="s">
        <v>393</v>
      </c>
      <c r="B43" s="41" t="s">
        <v>276</v>
      </c>
      <c r="C43" s="74">
        <v>14243175</v>
      </c>
      <c r="D43" s="74"/>
      <c r="E43" s="82"/>
      <c r="F43" s="85">
        <f t="shared" si="1"/>
        <v>14243175</v>
      </c>
      <c r="G43" s="30"/>
    </row>
    <row r="44" spans="1:7" ht="21">
      <c r="A44" s="41" t="s">
        <v>394</v>
      </c>
      <c r="B44" s="41" t="s">
        <v>317</v>
      </c>
      <c r="C44" s="74">
        <v>166568</v>
      </c>
      <c r="D44" s="74"/>
      <c r="E44" s="82"/>
      <c r="F44" s="85">
        <f t="shared" si="1"/>
        <v>166568</v>
      </c>
      <c r="G44" s="30"/>
    </row>
    <row r="45" spans="1:7" ht="21">
      <c r="A45" s="41" t="s">
        <v>395</v>
      </c>
      <c r="B45" s="41" t="s">
        <v>217</v>
      </c>
      <c r="C45" s="74">
        <v>3748347</v>
      </c>
      <c r="D45" s="74">
        <v>127285</v>
      </c>
      <c r="E45" s="82">
        <v>138865</v>
      </c>
      <c r="F45" s="85">
        <f t="shared" si="1"/>
        <v>4014497</v>
      </c>
      <c r="G45" s="30"/>
    </row>
    <row r="46" spans="1:7" ht="21">
      <c r="A46" s="41" t="s">
        <v>396</v>
      </c>
      <c r="B46" s="41" t="s">
        <v>277</v>
      </c>
      <c r="C46" s="74">
        <v>1770761</v>
      </c>
      <c r="D46" s="74"/>
      <c r="E46" s="82"/>
      <c r="F46" s="85">
        <f t="shared" si="1"/>
        <v>1770761</v>
      </c>
      <c r="G46" s="30"/>
    </row>
    <row r="47" spans="1:7" ht="21">
      <c r="A47" s="41" t="s">
        <v>397</v>
      </c>
      <c r="B47" s="41" t="s">
        <v>278</v>
      </c>
      <c r="C47" s="74">
        <v>310292</v>
      </c>
      <c r="D47" s="74"/>
      <c r="E47" s="82"/>
      <c r="F47" s="85">
        <f t="shared" si="1"/>
        <v>310292</v>
      </c>
      <c r="G47" s="30"/>
    </row>
    <row r="48" spans="1:7" ht="21">
      <c r="A48" s="41" t="s">
        <v>398</v>
      </c>
      <c r="B48" s="41" t="s">
        <v>281</v>
      </c>
      <c r="C48" s="74">
        <v>210807</v>
      </c>
      <c r="D48" s="74"/>
      <c r="E48" s="82">
        <v>198858</v>
      </c>
      <c r="F48" s="85">
        <f t="shared" si="1"/>
        <v>409665</v>
      </c>
      <c r="G48" s="30"/>
    </row>
    <row r="49" spans="1:7" ht="21">
      <c r="A49" s="41" t="s">
        <v>399</v>
      </c>
      <c r="B49" s="41" t="s">
        <v>235</v>
      </c>
      <c r="C49" s="74">
        <v>353214</v>
      </c>
      <c r="D49" s="74">
        <v>78792</v>
      </c>
      <c r="E49" s="82">
        <v>15980</v>
      </c>
      <c r="F49" s="85">
        <f t="shared" si="1"/>
        <v>447986</v>
      </c>
    </row>
    <row r="50" spans="1:7" ht="21">
      <c r="A50" s="41" t="s">
        <v>400</v>
      </c>
      <c r="B50" s="41" t="s">
        <v>318</v>
      </c>
      <c r="C50" s="74">
        <v>558800</v>
      </c>
      <c r="D50" s="74">
        <v>1588044</v>
      </c>
      <c r="E50" s="82">
        <v>865017</v>
      </c>
      <c r="F50" s="85">
        <f t="shared" si="1"/>
        <v>3011861</v>
      </c>
    </row>
    <row r="51" spans="1:7" ht="21">
      <c r="A51" s="41" t="s">
        <v>401</v>
      </c>
      <c r="B51" s="41" t="s">
        <v>280</v>
      </c>
      <c r="C51" s="74">
        <v>3038202</v>
      </c>
      <c r="D51" s="74"/>
      <c r="E51" s="82">
        <v>2602653</v>
      </c>
      <c r="F51" s="85">
        <f t="shared" si="1"/>
        <v>5640855</v>
      </c>
    </row>
    <row r="52" spans="1:7" ht="21">
      <c r="A52" s="41" t="s">
        <v>402</v>
      </c>
      <c r="B52" s="41" t="s">
        <v>218</v>
      </c>
      <c r="C52" s="74">
        <v>28312</v>
      </c>
      <c r="D52" s="74"/>
      <c r="E52" s="82">
        <v>7342</v>
      </c>
      <c r="F52" s="85">
        <f t="shared" ref="F52:F76" si="2">SUM(C52:E52)</f>
        <v>35654</v>
      </c>
    </row>
    <row r="53" spans="1:7" ht="21">
      <c r="A53" s="41" t="s">
        <v>403</v>
      </c>
      <c r="B53" s="48" t="s">
        <v>236</v>
      </c>
      <c r="C53" s="74">
        <v>7352429</v>
      </c>
      <c r="D53" s="74">
        <v>59500</v>
      </c>
      <c r="E53" s="82"/>
      <c r="F53" s="85">
        <f t="shared" si="2"/>
        <v>7411929</v>
      </c>
      <c r="G53" s="30"/>
    </row>
    <row r="54" spans="1:7" ht="21">
      <c r="A54" s="41" t="s">
        <v>404</v>
      </c>
      <c r="B54" s="41" t="s">
        <v>282</v>
      </c>
      <c r="C54" s="74">
        <v>1840</v>
      </c>
      <c r="D54" s="74">
        <v>187562</v>
      </c>
      <c r="E54" s="82">
        <v>35640</v>
      </c>
      <c r="F54" s="85">
        <f t="shared" si="2"/>
        <v>225042</v>
      </c>
    </row>
    <row r="55" spans="1:7" ht="21">
      <c r="A55" s="41" t="s">
        <v>405</v>
      </c>
      <c r="B55" s="41" t="s">
        <v>293</v>
      </c>
      <c r="C55" s="74">
        <v>9628812</v>
      </c>
      <c r="D55" s="74">
        <v>582627</v>
      </c>
      <c r="E55" s="82">
        <v>1360709</v>
      </c>
      <c r="F55" s="85">
        <f t="shared" si="2"/>
        <v>11572148</v>
      </c>
    </row>
    <row r="56" spans="1:7" ht="21">
      <c r="A56" s="41" t="s">
        <v>406</v>
      </c>
      <c r="B56" s="41" t="s">
        <v>341</v>
      </c>
      <c r="C56" s="74">
        <v>399187</v>
      </c>
      <c r="D56" s="74"/>
      <c r="E56" s="82"/>
      <c r="F56" s="85">
        <f t="shared" si="2"/>
        <v>399187</v>
      </c>
    </row>
    <row r="57" spans="1:7" ht="21">
      <c r="A57" s="41" t="s">
        <v>407</v>
      </c>
      <c r="B57" s="41" t="s">
        <v>319</v>
      </c>
      <c r="C57" s="74"/>
      <c r="D57" s="74"/>
      <c r="E57" s="82"/>
      <c r="F57" s="85">
        <f t="shared" si="2"/>
        <v>0</v>
      </c>
    </row>
    <row r="58" spans="1:7" ht="27" customHeight="1">
      <c r="A58" s="41" t="s">
        <v>408</v>
      </c>
      <c r="B58" s="41" t="s">
        <v>219</v>
      </c>
      <c r="C58" s="74">
        <v>259</v>
      </c>
      <c r="D58" s="74">
        <v>6</v>
      </c>
      <c r="E58" s="82">
        <v>6</v>
      </c>
      <c r="F58" s="85">
        <f t="shared" si="2"/>
        <v>271</v>
      </c>
    </row>
    <row r="59" spans="1:7" ht="19.5" customHeight="1">
      <c r="A59" s="41" t="s">
        <v>409</v>
      </c>
      <c r="B59" s="41" t="s">
        <v>220</v>
      </c>
      <c r="C59" s="74"/>
      <c r="D59" s="74"/>
      <c r="E59" s="82"/>
      <c r="F59" s="85">
        <f t="shared" si="2"/>
        <v>0</v>
      </c>
      <c r="G59" s="30"/>
    </row>
    <row r="60" spans="1:7" ht="21">
      <c r="A60" s="41" t="s">
        <v>409</v>
      </c>
      <c r="B60" s="41" t="s">
        <v>234</v>
      </c>
      <c r="C60" s="74">
        <v>1006844</v>
      </c>
      <c r="D60" s="74"/>
      <c r="E60" s="82">
        <v>305</v>
      </c>
      <c r="F60" s="85">
        <f t="shared" si="2"/>
        <v>1007149</v>
      </c>
      <c r="G60" s="30"/>
    </row>
    <row r="61" spans="1:7" s="40" customFormat="1" ht="33.75" customHeight="1">
      <c r="A61" s="57"/>
      <c r="B61" s="57" t="s">
        <v>221</v>
      </c>
      <c r="C61" s="75">
        <f>SUM(C30:C60)</f>
        <v>53331415</v>
      </c>
      <c r="D61" s="75">
        <f>SUM(D30:D60)</f>
        <v>4152159</v>
      </c>
      <c r="E61" s="75">
        <f>SUM(E30:E60)</f>
        <v>7464134</v>
      </c>
      <c r="F61" s="78">
        <f t="shared" si="2"/>
        <v>64947708</v>
      </c>
      <c r="G61" s="53"/>
    </row>
    <row r="62" spans="1:7" s="40" customFormat="1" ht="23.25" customHeight="1">
      <c r="A62" s="105" t="s">
        <v>24</v>
      </c>
      <c r="B62" s="105" t="s">
        <v>23</v>
      </c>
      <c r="C62" s="106">
        <v>81200</v>
      </c>
      <c r="D62" s="106"/>
      <c r="E62" s="107"/>
      <c r="F62" s="108">
        <f t="shared" si="2"/>
        <v>81200</v>
      </c>
      <c r="G62" s="53"/>
    </row>
    <row r="63" spans="1:7" s="56" customFormat="1" ht="21">
      <c r="A63" s="66" t="s">
        <v>28</v>
      </c>
      <c r="B63" s="66" t="s">
        <v>342</v>
      </c>
      <c r="C63" s="76"/>
      <c r="D63" s="76"/>
      <c r="E63" s="83"/>
      <c r="F63" s="85">
        <f t="shared" si="2"/>
        <v>0</v>
      </c>
      <c r="G63" s="55"/>
    </row>
    <row r="64" spans="1:7" s="56" customFormat="1" ht="21">
      <c r="A64" s="66" t="s">
        <v>34</v>
      </c>
      <c r="B64" s="66" t="s">
        <v>33</v>
      </c>
      <c r="C64" s="76">
        <v>525000</v>
      </c>
      <c r="D64" s="76"/>
      <c r="E64" s="83"/>
      <c r="F64" s="85">
        <f t="shared" si="2"/>
        <v>525000</v>
      </c>
      <c r="G64" s="55"/>
    </row>
    <row r="65" spans="1:7" s="56" customFormat="1" ht="21">
      <c r="A65" s="66" t="s">
        <v>410</v>
      </c>
      <c r="B65" s="66" t="s">
        <v>35</v>
      </c>
      <c r="C65" s="76">
        <v>2566517</v>
      </c>
      <c r="D65" s="76"/>
      <c r="E65" s="83"/>
      <c r="F65" s="85">
        <f t="shared" si="2"/>
        <v>2566517</v>
      </c>
      <c r="G65" s="55"/>
    </row>
    <row r="66" spans="1:7" s="40" customFormat="1" ht="42.75" customHeight="1">
      <c r="A66" s="57"/>
      <c r="B66" s="57" t="s">
        <v>222</v>
      </c>
      <c r="C66" s="75">
        <f>SUM(C62:C65)</f>
        <v>3172717</v>
      </c>
      <c r="D66" s="75"/>
      <c r="E66" s="75"/>
      <c r="F66" s="78">
        <f t="shared" si="2"/>
        <v>3172717</v>
      </c>
      <c r="G66" s="53"/>
    </row>
    <row r="67" spans="1:7" s="40" customFormat="1" ht="18" customHeight="1">
      <c r="A67" s="96" t="s">
        <v>41</v>
      </c>
      <c r="B67" s="96" t="s">
        <v>320</v>
      </c>
      <c r="C67" s="97">
        <v>4198835</v>
      </c>
      <c r="D67" s="97"/>
      <c r="E67" s="97"/>
      <c r="F67" s="103">
        <f t="shared" si="2"/>
        <v>4198835</v>
      </c>
      <c r="G67" s="53"/>
    </row>
    <row r="68" spans="1:7" ht="21">
      <c r="A68" s="49" t="s">
        <v>411</v>
      </c>
      <c r="B68" s="49" t="s">
        <v>223</v>
      </c>
      <c r="C68" s="74">
        <v>507960</v>
      </c>
      <c r="D68" s="74"/>
      <c r="E68" s="74"/>
      <c r="F68" s="85">
        <f t="shared" si="2"/>
        <v>507960</v>
      </c>
    </row>
    <row r="69" spans="1:7" ht="21">
      <c r="A69" s="49" t="s">
        <v>412</v>
      </c>
      <c r="B69" s="49" t="s">
        <v>237</v>
      </c>
      <c r="C69" s="74">
        <v>28148924</v>
      </c>
      <c r="D69" s="74"/>
      <c r="E69" s="74"/>
      <c r="F69" s="85">
        <f t="shared" si="2"/>
        <v>28148924</v>
      </c>
    </row>
    <row r="70" spans="1:7" ht="21">
      <c r="A70" s="49" t="s">
        <v>413</v>
      </c>
      <c r="B70" s="49" t="s">
        <v>321</v>
      </c>
      <c r="C70" s="74"/>
      <c r="D70" s="74"/>
      <c r="E70" s="74"/>
      <c r="F70" s="85">
        <f t="shared" si="2"/>
        <v>0</v>
      </c>
    </row>
    <row r="71" spans="1:7" ht="21">
      <c r="A71" s="49" t="s">
        <v>51</v>
      </c>
      <c r="B71" s="49" t="s">
        <v>356</v>
      </c>
      <c r="C71" s="74"/>
      <c r="D71" s="74"/>
      <c r="E71" s="74"/>
      <c r="F71" s="85">
        <f>SUM(C71:E71)</f>
        <v>0</v>
      </c>
    </row>
    <row r="72" spans="1:7" ht="21">
      <c r="A72" s="49" t="s">
        <v>59</v>
      </c>
      <c r="B72" s="49" t="s">
        <v>357</v>
      </c>
      <c r="C72" s="74">
        <v>270000</v>
      </c>
      <c r="D72" s="74"/>
      <c r="E72" s="74"/>
      <c r="F72" s="85">
        <f>SUM(C72:E72)</f>
        <v>270000</v>
      </c>
    </row>
    <row r="73" spans="1:7" ht="21">
      <c r="A73" s="49" t="s">
        <v>59</v>
      </c>
      <c r="B73" s="49" t="s">
        <v>343</v>
      </c>
      <c r="C73" s="74">
        <v>17586000</v>
      </c>
      <c r="D73" s="74"/>
      <c r="E73" s="74"/>
      <c r="F73" s="85">
        <f t="shared" si="2"/>
        <v>17586000</v>
      </c>
    </row>
    <row r="74" spans="1:7" ht="21">
      <c r="A74" s="49" t="s">
        <v>59</v>
      </c>
      <c r="B74" s="49" t="s">
        <v>344</v>
      </c>
      <c r="C74" s="74">
        <v>12294900</v>
      </c>
      <c r="D74" s="74"/>
      <c r="E74" s="74"/>
      <c r="F74" s="85">
        <f t="shared" si="2"/>
        <v>12294900</v>
      </c>
    </row>
    <row r="75" spans="1:7" ht="21">
      <c r="A75" s="49" t="s">
        <v>59</v>
      </c>
      <c r="B75" s="49" t="s">
        <v>345</v>
      </c>
      <c r="C75" s="74">
        <v>3768090</v>
      </c>
      <c r="D75" s="74"/>
      <c r="E75" s="74"/>
      <c r="F75" s="85">
        <f t="shared" si="2"/>
        <v>3768090</v>
      </c>
    </row>
    <row r="76" spans="1:7" ht="21">
      <c r="A76" s="49" t="s">
        <v>59</v>
      </c>
      <c r="B76" s="49" t="s">
        <v>442</v>
      </c>
      <c r="C76" s="74">
        <v>682500</v>
      </c>
      <c r="D76" s="74"/>
      <c r="E76" s="74"/>
      <c r="F76" s="85">
        <f t="shared" si="2"/>
        <v>682500</v>
      </c>
    </row>
    <row r="77" spans="1:7" ht="21">
      <c r="A77" s="49" t="s">
        <v>414</v>
      </c>
      <c r="B77" s="49" t="s">
        <v>224</v>
      </c>
      <c r="C77" s="74"/>
      <c r="D77" s="74"/>
      <c r="E77" s="74"/>
      <c r="F77" s="85"/>
    </row>
    <row r="78" spans="1:7" s="40" customFormat="1" ht="32.25" customHeight="1">
      <c r="A78" s="57"/>
      <c r="B78" s="57" t="s">
        <v>225</v>
      </c>
      <c r="C78" s="75">
        <f>SUM(C67:C77)</f>
        <v>67457209</v>
      </c>
      <c r="D78" s="75"/>
      <c r="E78" s="75"/>
      <c r="F78" s="78">
        <f t="shared" ref="F78:F83" si="3">SUM(C78:E78)</f>
        <v>67457209</v>
      </c>
      <c r="G78" s="53"/>
    </row>
    <row r="79" spans="1:7" s="40" customFormat="1" ht="16.5" customHeight="1">
      <c r="A79" s="96" t="s">
        <v>415</v>
      </c>
      <c r="B79" s="96" t="s">
        <v>296</v>
      </c>
      <c r="C79" s="97">
        <v>550000</v>
      </c>
      <c r="D79" s="97"/>
      <c r="E79" s="97"/>
      <c r="F79" s="103">
        <f t="shared" si="3"/>
        <v>550000</v>
      </c>
      <c r="G79" s="53"/>
    </row>
    <row r="80" spans="1:7" s="56" customFormat="1" ht="21">
      <c r="A80" s="66" t="s">
        <v>416</v>
      </c>
      <c r="B80" s="54" t="s">
        <v>238</v>
      </c>
      <c r="C80" s="76">
        <v>19219595</v>
      </c>
      <c r="D80" s="76"/>
      <c r="E80" s="76"/>
      <c r="F80" s="85">
        <f t="shared" si="3"/>
        <v>19219595</v>
      </c>
      <c r="G80" s="55"/>
    </row>
    <row r="81" spans="1:7" s="56" customFormat="1" ht="21">
      <c r="A81" s="66" t="s">
        <v>417</v>
      </c>
      <c r="B81" s="66" t="s">
        <v>290</v>
      </c>
      <c r="C81" s="76"/>
      <c r="D81" s="76">
        <v>75820</v>
      </c>
      <c r="E81" s="76"/>
      <c r="F81" s="85">
        <f t="shared" si="3"/>
        <v>75820</v>
      </c>
      <c r="G81" s="55"/>
    </row>
    <row r="82" spans="1:7" s="56" customFormat="1" ht="21">
      <c r="A82" s="66" t="s">
        <v>418</v>
      </c>
      <c r="B82" s="66" t="s">
        <v>291</v>
      </c>
      <c r="C82" s="76">
        <v>4525578</v>
      </c>
      <c r="D82" s="76"/>
      <c r="E82" s="76"/>
      <c r="F82" s="85">
        <f t="shared" si="3"/>
        <v>4525578</v>
      </c>
      <c r="G82" s="55"/>
    </row>
    <row r="83" spans="1:7" s="56" customFormat="1" ht="21">
      <c r="A83" s="66" t="s">
        <v>419</v>
      </c>
      <c r="B83" s="54" t="s">
        <v>239</v>
      </c>
      <c r="C83" s="76">
        <v>4793008</v>
      </c>
      <c r="D83" s="76">
        <v>20471</v>
      </c>
      <c r="E83" s="76"/>
      <c r="F83" s="85">
        <f t="shared" si="3"/>
        <v>4813479</v>
      </c>
      <c r="G83" s="55"/>
    </row>
    <row r="84" spans="1:7" s="40" customFormat="1" ht="30.75" customHeight="1">
      <c r="A84" s="57"/>
      <c r="B84" s="57" t="s">
        <v>71</v>
      </c>
      <c r="C84" s="75">
        <f>SUM(C79:C83)</f>
        <v>29088181</v>
      </c>
      <c r="D84" s="75">
        <f>SUM(D79:D83)</f>
        <v>96291</v>
      </c>
      <c r="E84" s="75"/>
      <c r="F84" s="78">
        <f>SUM(F79:F83)</f>
        <v>29184472</v>
      </c>
      <c r="G84" s="53"/>
    </row>
    <row r="85" spans="1:7" ht="18.75" customHeight="1">
      <c r="A85" s="49" t="s">
        <v>420</v>
      </c>
      <c r="B85" s="49" t="s">
        <v>226</v>
      </c>
      <c r="C85" s="74">
        <v>22659352</v>
      </c>
      <c r="D85" s="74"/>
      <c r="E85" s="74"/>
      <c r="F85" s="85">
        <f>SUM(C85:E85)</f>
        <v>22659352</v>
      </c>
    </row>
    <row r="86" spans="1:7" ht="18.75" customHeight="1">
      <c r="A86" s="49" t="s">
        <v>421</v>
      </c>
      <c r="B86" s="49" t="s">
        <v>346</v>
      </c>
      <c r="C86" s="74">
        <v>1000146</v>
      </c>
      <c r="D86" s="74"/>
      <c r="E86" s="74"/>
      <c r="F86" s="85">
        <f>SUM(C86:E86)</f>
        <v>1000146</v>
      </c>
    </row>
    <row r="87" spans="1:7" ht="21" customHeight="1">
      <c r="A87" s="49" t="s">
        <v>422</v>
      </c>
      <c r="B87" s="49" t="s">
        <v>227</v>
      </c>
      <c r="C87" s="74">
        <v>6198379</v>
      </c>
      <c r="D87" s="74"/>
      <c r="E87" s="74"/>
      <c r="F87" s="85">
        <f>SUM(C87:E87)</f>
        <v>6198379</v>
      </c>
    </row>
    <row r="88" spans="1:7" s="40" customFormat="1" ht="30" customHeight="1">
      <c r="A88" s="57"/>
      <c r="B88" s="57" t="s">
        <v>77</v>
      </c>
      <c r="C88" s="75">
        <f>SUM(C85:C87)</f>
        <v>29857877</v>
      </c>
      <c r="D88" s="75"/>
      <c r="E88" s="75"/>
      <c r="F88" s="78">
        <f>SUM(F85:F87)</f>
        <v>29857877</v>
      </c>
      <c r="G88" s="53"/>
    </row>
    <row r="89" spans="1:7" s="40" customFormat="1" ht="18" customHeight="1">
      <c r="A89" s="96" t="s">
        <v>298</v>
      </c>
      <c r="B89" s="96" t="s">
        <v>322</v>
      </c>
      <c r="C89" s="97"/>
      <c r="D89" s="97"/>
      <c r="E89" s="97"/>
      <c r="F89" s="103">
        <f>SUM(C89:E89)</f>
        <v>0</v>
      </c>
      <c r="G89" s="53"/>
    </row>
    <row r="90" spans="1:7" s="40" customFormat="1" ht="18" customHeight="1">
      <c r="A90" s="96" t="s">
        <v>300</v>
      </c>
      <c r="B90" s="96" t="s">
        <v>323</v>
      </c>
      <c r="C90" s="97"/>
      <c r="D90" s="97"/>
      <c r="E90" s="97"/>
      <c r="F90" s="103">
        <f>SUM(C90:E90)</f>
        <v>0</v>
      </c>
      <c r="G90" s="53"/>
    </row>
    <row r="91" spans="1:7" s="51" customFormat="1" ht="21">
      <c r="A91" s="49" t="s">
        <v>423</v>
      </c>
      <c r="B91" s="50" t="s">
        <v>79</v>
      </c>
      <c r="C91" s="74"/>
      <c r="D91" s="74"/>
      <c r="E91" s="74"/>
      <c r="F91" s="104">
        <f>SUM(C91:E91)</f>
        <v>0</v>
      </c>
    </row>
    <row r="92" spans="1:7" s="51" customFormat="1" ht="21">
      <c r="A92" s="49" t="s">
        <v>302</v>
      </c>
      <c r="B92" s="49" t="s">
        <v>324</v>
      </c>
      <c r="C92" s="74">
        <v>5700000</v>
      </c>
      <c r="D92" s="74"/>
      <c r="E92" s="74"/>
      <c r="F92" s="104">
        <f>SUM(C92:E92)</f>
        <v>5700000</v>
      </c>
    </row>
    <row r="93" spans="1:7" s="40" customFormat="1" ht="36.75" customHeight="1">
      <c r="A93" s="57"/>
      <c r="B93" s="57" t="s">
        <v>228</v>
      </c>
      <c r="C93" s="75">
        <f>SUM(C89:C92)</f>
        <v>5700000</v>
      </c>
      <c r="D93" s="75"/>
      <c r="E93" s="75"/>
      <c r="F93" s="78">
        <f>SUM(F89:F92)</f>
        <v>5700000</v>
      </c>
      <c r="G93" s="53"/>
    </row>
    <row r="94" spans="1:7" ht="21" hidden="1">
      <c r="A94" s="50">
        <v>59141</v>
      </c>
      <c r="B94" s="50" t="s">
        <v>84</v>
      </c>
      <c r="C94" s="74"/>
      <c r="D94" s="74"/>
      <c r="E94" s="74"/>
      <c r="F94" s="79"/>
    </row>
    <row r="95" spans="1:7" s="40" customFormat="1" ht="21" hidden="1">
      <c r="A95" s="43"/>
      <c r="B95" s="43" t="s">
        <v>229</v>
      </c>
      <c r="C95" s="77"/>
      <c r="D95" s="77"/>
      <c r="E95" s="77"/>
      <c r="F95" s="79"/>
      <c r="G95" s="53"/>
    </row>
    <row r="96" spans="1:7" s="40" customFormat="1" ht="21">
      <c r="A96" s="96" t="s">
        <v>424</v>
      </c>
      <c r="B96" s="96" t="s">
        <v>325</v>
      </c>
      <c r="C96" s="97"/>
      <c r="D96" s="97"/>
      <c r="E96" s="97"/>
      <c r="F96" s="103">
        <f>SUM(C96:E96)</f>
        <v>0</v>
      </c>
      <c r="G96" s="53"/>
    </row>
    <row r="97" spans="1:8" s="40" customFormat="1" ht="21">
      <c r="A97" s="96" t="s">
        <v>425</v>
      </c>
      <c r="B97" s="96" t="s">
        <v>326</v>
      </c>
      <c r="C97" s="97">
        <v>2558266</v>
      </c>
      <c r="D97" s="97"/>
      <c r="E97" s="97"/>
      <c r="F97" s="103">
        <f>SUM(C97:E97)</f>
        <v>2558266</v>
      </c>
      <c r="G97" s="53"/>
    </row>
    <row r="98" spans="1:8" s="40" customFormat="1" ht="21">
      <c r="A98" s="96" t="s">
        <v>426</v>
      </c>
      <c r="B98" s="96" t="s">
        <v>358</v>
      </c>
      <c r="C98" s="97"/>
      <c r="D98" s="97"/>
      <c r="E98" s="97"/>
      <c r="F98" s="103">
        <f>SUM(C98:E98)</f>
        <v>0</v>
      </c>
      <c r="G98" s="53"/>
    </row>
    <row r="99" spans="1:8" s="40" customFormat="1" ht="18.75" customHeight="1">
      <c r="A99" s="96" t="s">
        <v>427</v>
      </c>
      <c r="B99" s="96" t="s">
        <v>279</v>
      </c>
      <c r="C99" s="97">
        <v>80391749</v>
      </c>
      <c r="D99" s="97"/>
      <c r="E99" s="97"/>
      <c r="F99" s="103"/>
      <c r="G99" s="53"/>
    </row>
    <row r="100" spans="1:8" s="40" customFormat="1" ht="33.75" customHeight="1">
      <c r="A100" s="57"/>
      <c r="B100" s="57" t="s">
        <v>327</v>
      </c>
      <c r="C100" s="75">
        <f>SUM(C96:C99)</f>
        <v>82950015</v>
      </c>
      <c r="D100" s="75"/>
      <c r="E100" s="75"/>
      <c r="F100" s="78">
        <f>SUM(F96:F99)</f>
        <v>2558266</v>
      </c>
      <c r="G100" s="53"/>
    </row>
    <row r="101" spans="1:8" s="46" customFormat="1" ht="33.75" customHeight="1">
      <c r="A101" s="44"/>
      <c r="B101" s="44" t="s">
        <v>230</v>
      </c>
      <c r="C101" s="45">
        <f>SUM(C24+C29+C61+C66+C78+C84+C88+C93+C100)</f>
        <v>290016700</v>
      </c>
      <c r="D101" s="81">
        <f>SUM(D24+D29+D61+D66+D78+D84+D88+D93+D100)</f>
        <v>33721466</v>
      </c>
      <c r="E101" s="81">
        <f>SUM(E24+E29+E61+E66+E78+E84+E88+E93+E100)</f>
        <v>51590037</v>
      </c>
      <c r="F101" s="79">
        <f>SUM(F24+F29+F61+F66+F78+F84+F88+F93+F100)</f>
        <v>294936454</v>
      </c>
      <c r="G101" s="52"/>
      <c r="H101" s="52"/>
    </row>
    <row r="102" spans="1:8" ht="19.5" customHeight="1"/>
    <row r="103" spans="1:8" ht="21" customHeight="1">
      <c r="C103" s="30"/>
      <c r="E103" s="30"/>
      <c r="F103" s="53"/>
    </row>
  </sheetData>
  <mergeCells count="7">
    <mergeCell ref="A1:F1"/>
    <mergeCell ref="A7:A8"/>
    <mergeCell ref="B7:B8"/>
    <mergeCell ref="C7:C8"/>
    <mergeCell ref="D7:D8"/>
    <mergeCell ref="E7:E8"/>
    <mergeCell ref="F7:F8"/>
  </mergeCells>
  <phoneticPr fontId="22" type="noConversion"/>
  <printOptions horizontalCentered="1"/>
  <pageMargins left="0" right="0" top="0.35433070866141736" bottom="0.35433070866141736" header="0.31496062992125984" footer="0.31496062992125984"/>
  <pageSetup paperSize="9"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2</vt:i4>
      </vt:variant>
    </vt:vector>
  </HeadingPairs>
  <TitlesOfParts>
    <vt:vector size="6" baseType="lpstr">
      <vt:lpstr>kiadások-bevételek mérlege</vt:lpstr>
      <vt:lpstr>Össz.bevételek rovatok szerint</vt:lpstr>
      <vt:lpstr>Össz.Kiadások rovatok szerint</vt:lpstr>
      <vt:lpstr>Munka1</vt:lpstr>
      <vt:lpstr>'kiadások-bevételek mérlege'!Nyomtatási_terület</vt:lpstr>
      <vt:lpstr>'Össz.Kiadások rovatok szerint'!Nyomtatási_terület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Penzugy2</dc:creator>
  <cp:lastModifiedBy>Jegyző</cp:lastModifiedBy>
  <cp:lastPrinted>2017-05-18T06:18:01Z</cp:lastPrinted>
  <dcterms:created xsi:type="dcterms:W3CDTF">2015-02-12T11:13:43Z</dcterms:created>
  <dcterms:modified xsi:type="dcterms:W3CDTF">2017-06-01T08:55:32Z</dcterms:modified>
</cp:coreProperties>
</file>