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11520" tabRatio="601" firstSheet="11" activeTab="26"/>
  </bookViews>
  <sheets>
    <sheet name="kiemelt ei" sheetId="1" r:id="rId1"/>
    <sheet name="kiadások működés felhalmozás" sheetId="2" r:id="rId2"/>
    <sheet name="kiadások működés felhalmozá (2)" sheetId="15" r:id="rId3"/>
    <sheet name="kiadások működés felhalmozá (3)" sheetId="17" r:id="rId4"/>
    <sheet name="kiadások funkciócsoportra" sheetId="5" state="hidden" r:id="rId5"/>
    <sheet name="bevételek" sheetId="3" state="hidden" r:id="rId6"/>
    <sheet name="bevételek működés felhalmozás" sheetId="10" r:id="rId7"/>
    <sheet name="bevételek működés felhalmoz (3)" sheetId="34" r:id="rId8"/>
    <sheet name="bevételek működés felhalmoz (2)" sheetId="33" r:id="rId9"/>
    <sheet name="bevételek funkciócsoportra" sheetId="6" state="hidden" r:id="rId10"/>
    <sheet name="létszám" sheetId="8" state="hidden" r:id="rId11"/>
    <sheet name="beruházások felújítások" sheetId="11" r:id="rId12"/>
    <sheet name="tartalékok" sheetId="12" r:id="rId13"/>
    <sheet name="stabilitási 1" sheetId="13" state="hidden" r:id="rId14"/>
    <sheet name="stabilitási 2" sheetId="14" state="hidden" r:id="rId15"/>
    <sheet name="EU projektek" sheetId="18" state="hidden" r:id="rId16"/>
    <sheet name="hitelek" sheetId="28" state="hidden" r:id="rId17"/>
    <sheet name="finanszírozás" sheetId="27" r:id="rId18"/>
    <sheet name="szociális kiadások" sheetId="29" r:id="rId19"/>
    <sheet name="átadott" sheetId="30" r:id="rId20"/>
    <sheet name="átvett" sheetId="31" r:id="rId21"/>
    <sheet name="helyi adók" sheetId="32" r:id="rId22"/>
    <sheet name="MÉRLEG" sheetId="19" state="hidden" r:id="rId23"/>
    <sheet name="MÉRLEG (2)" sheetId="25" state="hidden" r:id="rId24"/>
    <sheet name="MÉRLEG (3)" sheetId="26" state="hidden" r:id="rId25"/>
    <sheet name="EI FELHASZN TERV" sheetId="20" r:id="rId26"/>
    <sheet name="EI FELHASZN TERV (2)" sheetId="24" r:id="rId27"/>
    <sheet name="TÖBB ÉVES" sheetId="21" state="hidden" r:id="rId28"/>
    <sheet name="KÖZVETETT" sheetId="22" state="hidden" r:id="rId29"/>
    <sheet name="GÖRDÜLŐ" sheetId="23" state="hidden" r:id="rId30"/>
    <sheet name="Munka9" sheetId="35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átadott!$A$1:$E$115</definedName>
    <definedName name="_xlnm.Print_Area" localSheetId="20">átvett!$A$1:$E$115</definedName>
    <definedName name="_xlnm.Print_Area" localSheetId="11">'beruházások felújítások'!$A$1:$I$37</definedName>
    <definedName name="_xlnm.Print_Area" localSheetId="5">bevételek!$A$1:$F$95</definedName>
    <definedName name="_xlnm.Print_Area" localSheetId="9">'bevételek funkciócsoportra'!$A$1:$O$269</definedName>
    <definedName name="_xlnm.Print_Area" localSheetId="8">'bevételek működés felhalmoz (2)'!$A$1:$J$96</definedName>
    <definedName name="_xlnm.Print_Area" localSheetId="7">'bevételek működés felhalmoz (3)'!$A$1:$H$96</definedName>
    <definedName name="_xlnm.Print_Area" localSheetId="6">'bevételek működés felhalmozás'!$A$2:$H$97</definedName>
    <definedName name="_xlnm.Print_Area" localSheetId="25">'EI FELHASZN TERV'!$A$1:$O$214</definedName>
    <definedName name="_xlnm.Print_Area" localSheetId="26">'EI FELHASZN TERV (2)'!$A$1:$O$215</definedName>
    <definedName name="_xlnm.Print_Area" localSheetId="15">'EU projektek'!$A$1:$B$43</definedName>
    <definedName name="_xlnm.Print_Area" localSheetId="17">finanszírozás!$A$1:$L$8</definedName>
    <definedName name="_xlnm.Print_Area" localSheetId="29">GÖRDÜLŐ!$A$1:$J$43</definedName>
    <definedName name="_xlnm.Print_Area" localSheetId="16">hitelek!$A$1:$D$70</definedName>
    <definedName name="_xlnm.Print_Area" localSheetId="4">'kiadások funkciócsoportra'!$B$1:$P$301</definedName>
    <definedName name="_xlnm.Print_Area" localSheetId="2">'kiadások működés felhalmozá (2)'!$A$1:$H$122</definedName>
    <definedName name="_xlnm.Print_Area" localSheetId="3">'kiadások működés felhalmozá (3)'!$A$1:$J$122</definedName>
    <definedName name="_xlnm.Print_Area" localSheetId="1">'kiadások működés felhalmozás'!$A$1:$H$123</definedName>
    <definedName name="_xlnm.Print_Area" localSheetId="0">'kiemelt ei'!$A$1:$D$30</definedName>
    <definedName name="_xlnm.Print_Area" localSheetId="28">KÖZVETETT!$A$1:$E$35</definedName>
    <definedName name="_xlnm.Print_Area" localSheetId="10">létszám!$A$1:$E$34</definedName>
    <definedName name="_xlnm.Print_Area" localSheetId="22">MÉRLEG!$A$1:$E$154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kiadások'!$A$1:$E$38</definedName>
    <definedName name="_xlnm.Print_Area" localSheetId="12">tartalékok!$A$1:$J$15</definedName>
    <definedName name="_xlnm.Print_Area" localSheetId="27">'TÖBB ÉVES'!$A$1:$I$32</definedName>
    <definedName name="_pr232" localSheetId="29">GÖRDÜLŐ!#REF!</definedName>
    <definedName name="_pr232" localSheetId="28">KÖZVETETT!$A$11</definedName>
    <definedName name="_pr232" localSheetId="22">MÉRLEG!#REF!</definedName>
    <definedName name="_pr232" localSheetId="23">'MÉRLEG (2)'!$A$17</definedName>
    <definedName name="_pr232" localSheetId="24">'MÉRLEG (3)'!$A$17</definedName>
    <definedName name="_pr232" localSheetId="27">'TÖBB ÉVES'!$A$17</definedName>
    <definedName name="_pr233" localSheetId="29">GÖRDÜLŐ!#REF!</definedName>
    <definedName name="_pr233" localSheetId="28">KÖZVETETT!$A$16</definedName>
    <definedName name="_pr233" localSheetId="22">MÉRLEG!#REF!</definedName>
    <definedName name="_pr233" localSheetId="23">'MÉRLEG (2)'!$A$18</definedName>
    <definedName name="_pr233" localSheetId="24">'MÉRLEG (3)'!$A$18</definedName>
    <definedName name="_pr233" localSheetId="27">'TÖBB ÉVES'!$A$18</definedName>
    <definedName name="_pr234" localSheetId="29">GÖRDÜLŐ!#REF!</definedName>
    <definedName name="_pr234" localSheetId="28">KÖZVETETT!$A$24</definedName>
    <definedName name="_pr234" localSheetId="22">MÉRLEG!#REF!</definedName>
    <definedName name="_pr234" localSheetId="23">'MÉRLEG (2)'!$A$19</definedName>
    <definedName name="_pr234" localSheetId="24">'MÉRLEG (3)'!$A$19</definedName>
    <definedName name="_pr234" localSheetId="27">'TÖBB ÉVES'!$A$19</definedName>
    <definedName name="_pr235" localSheetId="29">GÖRDÜLŐ!#REF!</definedName>
    <definedName name="_pr235" localSheetId="28">KÖZVETETT!$A$29</definedName>
    <definedName name="_pr235" localSheetId="22">MÉRLEG!#REF!</definedName>
    <definedName name="_pr235" localSheetId="23">'MÉRLEG (2)'!$A$20</definedName>
    <definedName name="_pr235" localSheetId="24">'MÉRLEG (3)'!$A$20</definedName>
    <definedName name="_pr235" localSheetId="27">'TÖBB ÉVES'!$A$20</definedName>
    <definedName name="_pr236" localSheetId="29">GÖRDÜLŐ!#REF!</definedName>
    <definedName name="_pr236" localSheetId="28">KÖZVETETT!$A$34</definedName>
    <definedName name="_pr236" localSheetId="22">MÉRLEG!#REF!</definedName>
    <definedName name="_pr236" localSheetId="23">'MÉRLEG (2)'!$A$21</definedName>
    <definedName name="_pr236" localSheetId="24">'MÉRLEG (3)'!$A$21</definedName>
    <definedName name="_pr236" localSheetId="27">'TÖBB ÉVES'!$A$21</definedName>
    <definedName name="_pr312" localSheetId="29">GÖRDÜLŐ!#REF!</definedName>
    <definedName name="_pr312" localSheetId="28">KÖZVETETT!#REF!</definedName>
    <definedName name="_pr312" localSheetId="22">MÉRLEG!#REF!</definedName>
    <definedName name="_pr312" localSheetId="23">'MÉRLEG (2)'!$A$8</definedName>
    <definedName name="_pr312" localSheetId="24">'MÉRLEG (3)'!$A$8</definedName>
    <definedName name="_pr312" localSheetId="27">'TÖBB ÉVES'!$A$8</definedName>
    <definedName name="_pr313" localSheetId="29">GÖRDÜLŐ!#REF!</definedName>
    <definedName name="_pr313" localSheetId="28">KÖZVETETT!#REF!</definedName>
    <definedName name="_pr313" localSheetId="22">MÉRLEG!#REF!</definedName>
    <definedName name="_pr313" localSheetId="23">'MÉRLEG (2)'!$A$9</definedName>
    <definedName name="_pr313" localSheetId="24">'MÉRLEG (3)'!$A$9</definedName>
    <definedName name="_pr313" localSheetId="27">'TÖBB ÉVES'!$A$3</definedName>
    <definedName name="_pr314" localSheetId="29">GÖRDÜLŐ!#REF!</definedName>
    <definedName name="_pr314" localSheetId="28">KÖZVETETT!$A$3</definedName>
    <definedName name="_pr314" localSheetId="22">MÉRLEG!#REF!</definedName>
    <definedName name="_pr314" localSheetId="23">'MÉRLEG (2)'!$A$10</definedName>
    <definedName name="_pr314" localSheetId="24">'MÉRLEG (3)'!$A$10</definedName>
    <definedName name="_pr314" localSheetId="27">'TÖBB ÉVES'!$A$10</definedName>
    <definedName name="_pr315" localSheetId="29">GÖRDÜLŐ!$A$3</definedName>
    <definedName name="_pr315" localSheetId="28">KÖZVETETT!#REF!</definedName>
    <definedName name="_pr315" localSheetId="22">MÉRLEG!#REF!</definedName>
    <definedName name="_pr315" localSheetId="23">'MÉRLEG (2)'!$A$11</definedName>
    <definedName name="_pr315" localSheetId="24">'MÉRLEG (3)'!$A$11</definedName>
    <definedName name="_pr315" localSheetId="27">'TÖBB ÉVES'!$A$11</definedName>
    <definedName name="_pr347" localSheetId="29">GÖRDÜLŐ!$A$6</definedName>
    <definedName name="_pr348" localSheetId="29">GÖRDÜLŐ!$A$7</definedName>
    <definedName name="_pr349" localSheetId="29">GÖRDÜLŐ!$A$8</definedName>
  </definedNames>
  <calcPr calcId="125725"/>
</workbook>
</file>

<file path=xl/calcChain.xml><?xml version="1.0" encoding="utf-8"?>
<calcChain xmlns="http://schemas.openxmlformats.org/spreadsheetml/2006/main">
  <c r="O7" i="24"/>
  <c r="O9"/>
  <c r="O13"/>
  <c r="O15"/>
  <c r="O19"/>
  <c r="C20"/>
  <c r="D20"/>
  <c r="E20"/>
  <c r="F20"/>
  <c r="G20"/>
  <c r="H20"/>
  <c r="I20"/>
  <c r="J20"/>
  <c r="K20"/>
  <c r="L20"/>
  <c r="M20"/>
  <c r="N20"/>
  <c r="O20"/>
  <c r="O21"/>
  <c r="O22"/>
  <c r="O23"/>
  <c r="C24"/>
  <c r="D24"/>
  <c r="E24"/>
  <c r="F24"/>
  <c r="G24"/>
  <c r="H24"/>
  <c r="I24"/>
  <c r="J24"/>
  <c r="K24"/>
  <c r="L24"/>
  <c r="M24"/>
  <c r="N24"/>
  <c r="O24"/>
  <c r="C25"/>
  <c r="D25"/>
  <c r="E25"/>
  <c r="F25"/>
  <c r="G25"/>
  <c r="H25"/>
  <c r="I25"/>
  <c r="J25"/>
  <c r="K25"/>
  <c r="L25"/>
  <c r="M25"/>
  <c r="N25"/>
  <c r="O25"/>
  <c r="O26"/>
  <c r="O27"/>
  <c r="O28"/>
  <c r="C30"/>
  <c r="D30"/>
  <c r="E30"/>
  <c r="F30"/>
  <c r="G30"/>
  <c r="H30"/>
  <c r="I30"/>
  <c r="J30"/>
  <c r="K30"/>
  <c r="L30"/>
  <c r="M30"/>
  <c r="N30"/>
  <c r="O30"/>
  <c r="O31"/>
  <c r="O32"/>
  <c r="C33"/>
  <c r="D33"/>
  <c r="E33"/>
  <c r="F33"/>
  <c r="G33"/>
  <c r="H33"/>
  <c r="I33"/>
  <c r="J33"/>
  <c r="K33"/>
  <c r="L33"/>
  <c r="M33"/>
  <c r="N33"/>
  <c r="O33"/>
  <c r="O34"/>
  <c r="O35"/>
  <c r="O36"/>
  <c r="O37"/>
  <c r="O38"/>
  <c r="O39"/>
  <c r="O40"/>
  <c r="C41"/>
  <c r="D41"/>
  <c r="E41"/>
  <c r="F41"/>
  <c r="G41"/>
  <c r="H41"/>
  <c r="I41"/>
  <c r="J41"/>
  <c r="K41"/>
  <c r="L41"/>
  <c r="M41"/>
  <c r="N41"/>
  <c r="O41"/>
  <c r="O42"/>
  <c r="E44"/>
  <c r="H44"/>
  <c r="J44"/>
  <c r="L44"/>
  <c r="N44"/>
  <c r="O44"/>
  <c r="O45"/>
  <c r="O46"/>
  <c r="O49"/>
  <c r="C50"/>
  <c r="D50"/>
  <c r="E50"/>
  <c r="F50"/>
  <c r="G50"/>
  <c r="H50"/>
  <c r="I50"/>
  <c r="J50"/>
  <c r="K50"/>
  <c r="L50"/>
  <c r="M50"/>
  <c r="N50"/>
  <c r="O50"/>
  <c r="C51"/>
  <c r="D51"/>
  <c r="E51"/>
  <c r="F51"/>
  <c r="G51"/>
  <c r="H51"/>
  <c r="I51"/>
  <c r="J51"/>
  <c r="K51"/>
  <c r="L51"/>
  <c r="M51"/>
  <c r="N51"/>
  <c r="O51"/>
  <c r="O58"/>
  <c r="O59"/>
  <c r="C60"/>
  <c r="D60"/>
  <c r="E60"/>
  <c r="F60"/>
  <c r="G60"/>
  <c r="H60"/>
  <c r="I60"/>
  <c r="J60"/>
  <c r="K60"/>
  <c r="L60"/>
  <c r="M60"/>
  <c r="N60"/>
  <c r="O60"/>
  <c r="O62"/>
  <c r="O66"/>
  <c r="O71"/>
  <c r="O72"/>
  <c r="C74"/>
  <c r="D74"/>
  <c r="E74"/>
  <c r="F74"/>
  <c r="G74"/>
  <c r="H74"/>
  <c r="I74"/>
  <c r="J74"/>
  <c r="K74"/>
  <c r="L74"/>
  <c r="M74"/>
  <c r="N74"/>
  <c r="O74"/>
  <c r="O77"/>
  <c r="O78"/>
  <c r="O79"/>
  <c r="O82"/>
  <c r="H83"/>
  <c r="I83"/>
  <c r="J83"/>
  <c r="K83"/>
  <c r="L83"/>
  <c r="M83"/>
  <c r="O83"/>
  <c r="O84"/>
  <c r="O86"/>
  <c r="O87"/>
  <c r="H88"/>
  <c r="J88"/>
  <c r="K88"/>
  <c r="L88"/>
  <c r="O88"/>
  <c r="O96"/>
  <c r="J97"/>
  <c r="K97"/>
  <c r="L97"/>
  <c r="M97"/>
  <c r="O97"/>
  <c r="C99"/>
  <c r="D99"/>
  <c r="E99"/>
  <c r="F99"/>
  <c r="G99"/>
  <c r="H99"/>
  <c r="I99"/>
  <c r="J99"/>
  <c r="K99"/>
  <c r="L99"/>
  <c r="M99"/>
  <c r="N99"/>
  <c r="O99"/>
  <c r="O110"/>
  <c r="O111"/>
  <c r="C115"/>
  <c r="I115"/>
  <c r="J115"/>
  <c r="K115"/>
  <c r="L115"/>
  <c r="M115"/>
  <c r="N115"/>
  <c r="O115"/>
  <c r="C122"/>
  <c r="O122"/>
  <c r="C123"/>
  <c r="D123"/>
  <c r="E123"/>
  <c r="F123"/>
  <c r="G123"/>
  <c r="H123"/>
  <c r="I123"/>
  <c r="J123"/>
  <c r="K123"/>
  <c r="L123"/>
  <c r="M123"/>
  <c r="N123"/>
  <c r="O123"/>
  <c r="O125"/>
  <c r="O126"/>
  <c r="O127"/>
  <c r="O128"/>
  <c r="O129"/>
  <c r="O130"/>
  <c r="C131"/>
  <c r="D131"/>
  <c r="E131"/>
  <c r="F131"/>
  <c r="G131"/>
  <c r="H131"/>
  <c r="I131"/>
  <c r="J131"/>
  <c r="K131"/>
  <c r="L131"/>
  <c r="M131"/>
  <c r="N131"/>
  <c r="O131"/>
  <c r="O136"/>
  <c r="C137"/>
  <c r="D137"/>
  <c r="E137"/>
  <c r="F137"/>
  <c r="G137"/>
  <c r="H137"/>
  <c r="I137"/>
  <c r="J137"/>
  <c r="K137"/>
  <c r="L137"/>
  <c r="M137"/>
  <c r="N137"/>
  <c r="O137"/>
  <c r="O143"/>
  <c r="O144"/>
  <c r="O147"/>
  <c r="E149"/>
  <c r="G149"/>
  <c r="K149"/>
  <c r="N149"/>
  <c r="O149"/>
  <c r="E151"/>
  <c r="K151"/>
  <c r="O151"/>
  <c r="O152"/>
  <c r="O153"/>
  <c r="O154"/>
  <c r="O156"/>
  <c r="O157"/>
  <c r="O159"/>
  <c r="E160"/>
  <c r="C161"/>
  <c r="D161"/>
  <c r="E161"/>
  <c r="F161"/>
  <c r="G161"/>
  <c r="H161"/>
  <c r="I161"/>
  <c r="J161"/>
  <c r="K161"/>
  <c r="L161"/>
  <c r="M161"/>
  <c r="N161"/>
  <c r="O161"/>
  <c r="C184"/>
  <c r="D184"/>
  <c r="E184"/>
  <c r="F184"/>
  <c r="G184"/>
  <c r="H184"/>
  <c r="I184"/>
  <c r="J184"/>
  <c r="K184"/>
  <c r="L184"/>
  <c r="M184"/>
  <c r="N184"/>
  <c r="O184"/>
  <c r="O196"/>
  <c r="C200"/>
  <c r="O200"/>
  <c r="C206"/>
  <c r="O206"/>
  <c r="C213"/>
  <c r="O213"/>
  <c r="C214"/>
  <c r="D214"/>
  <c r="E214"/>
  <c r="F214"/>
  <c r="G214"/>
  <c r="H214"/>
  <c r="I214"/>
  <c r="J214"/>
  <c r="K214"/>
  <c r="L214"/>
  <c r="M214"/>
  <c r="N214"/>
  <c r="O214"/>
  <c r="O6" i="20"/>
  <c r="O7"/>
  <c r="O8"/>
  <c r="O9"/>
  <c r="O11"/>
  <c r="O12"/>
  <c r="O14"/>
  <c r="O15"/>
  <c r="O18"/>
  <c r="C19"/>
  <c r="D19"/>
  <c r="E19"/>
  <c r="F19"/>
  <c r="G19"/>
  <c r="H19"/>
  <c r="I19"/>
  <c r="J19"/>
  <c r="K19"/>
  <c r="L19"/>
  <c r="M19"/>
  <c r="N19"/>
  <c r="O19"/>
  <c r="O20"/>
  <c r="O21"/>
  <c r="O22"/>
  <c r="C23"/>
  <c r="D23"/>
  <c r="E23"/>
  <c r="F23"/>
  <c r="G23"/>
  <c r="H23"/>
  <c r="I23"/>
  <c r="J23"/>
  <c r="K23"/>
  <c r="L23"/>
  <c r="M23"/>
  <c r="N23"/>
  <c r="O23"/>
  <c r="C24"/>
  <c r="D24"/>
  <c r="E24"/>
  <c r="F24"/>
  <c r="G24"/>
  <c r="H24"/>
  <c r="I24"/>
  <c r="J24"/>
  <c r="K24"/>
  <c r="L24"/>
  <c r="M24"/>
  <c r="N24"/>
  <c r="O24"/>
  <c r="O25"/>
  <c r="O26"/>
  <c r="O27"/>
  <c r="C29"/>
  <c r="D29"/>
  <c r="E29"/>
  <c r="F29"/>
  <c r="G29"/>
  <c r="H29"/>
  <c r="I29"/>
  <c r="J29"/>
  <c r="K29"/>
  <c r="L29"/>
  <c r="M29"/>
  <c r="N29"/>
  <c r="O29"/>
  <c r="O30"/>
  <c r="O31"/>
  <c r="C32"/>
  <c r="D32"/>
  <c r="E32"/>
  <c r="F32"/>
  <c r="G32"/>
  <c r="H32"/>
  <c r="I32"/>
  <c r="J32"/>
  <c r="K32"/>
  <c r="L32"/>
  <c r="M32"/>
  <c r="N32"/>
  <c r="O32"/>
  <c r="O33"/>
  <c r="O34"/>
  <c r="O35"/>
  <c r="O36"/>
  <c r="O37"/>
  <c r="O38"/>
  <c r="O39"/>
  <c r="C40"/>
  <c r="D40"/>
  <c r="E40"/>
  <c r="F40"/>
  <c r="G40"/>
  <c r="H40"/>
  <c r="I40"/>
  <c r="J40"/>
  <c r="K40"/>
  <c r="L40"/>
  <c r="M40"/>
  <c r="N40"/>
  <c r="O40"/>
  <c r="O41"/>
  <c r="E43"/>
  <c r="H43"/>
  <c r="J43"/>
  <c r="L43"/>
  <c r="M43"/>
  <c r="N43"/>
  <c r="O43"/>
  <c r="O44"/>
  <c r="O45"/>
  <c r="O48"/>
  <c r="C49"/>
  <c r="D49"/>
  <c r="E49"/>
  <c r="F49"/>
  <c r="G49"/>
  <c r="H49"/>
  <c r="I49"/>
  <c r="J49"/>
  <c r="K49"/>
  <c r="L49"/>
  <c r="M49"/>
  <c r="N49"/>
  <c r="O49"/>
  <c r="C50"/>
  <c r="D50"/>
  <c r="E50"/>
  <c r="F50"/>
  <c r="G50"/>
  <c r="H50"/>
  <c r="I50"/>
  <c r="J50"/>
  <c r="K50"/>
  <c r="L50"/>
  <c r="M50"/>
  <c r="N50"/>
  <c r="O50"/>
  <c r="O57"/>
  <c r="O58"/>
  <c r="C59"/>
  <c r="D59"/>
  <c r="E59"/>
  <c r="F59"/>
  <c r="G59"/>
  <c r="H59"/>
  <c r="I59"/>
  <c r="J59"/>
  <c r="K59"/>
  <c r="L59"/>
  <c r="M59"/>
  <c r="N59"/>
  <c r="O59"/>
  <c r="O61"/>
  <c r="O65"/>
  <c r="O70"/>
  <c r="O71"/>
  <c r="C73"/>
  <c r="D73"/>
  <c r="E73"/>
  <c r="F73"/>
  <c r="G73"/>
  <c r="H73"/>
  <c r="I73"/>
  <c r="J73"/>
  <c r="K73"/>
  <c r="L73"/>
  <c r="M73"/>
  <c r="N73"/>
  <c r="O73"/>
  <c r="O76"/>
  <c r="O77"/>
  <c r="O78"/>
  <c r="O81"/>
  <c r="H82"/>
  <c r="I82"/>
  <c r="J82"/>
  <c r="K82"/>
  <c r="L82"/>
  <c r="M82"/>
  <c r="O82"/>
  <c r="O83"/>
  <c r="O85"/>
  <c r="O86"/>
  <c r="H87"/>
  <c r="J87"/>
  <c r="K87"/>
  <c r="L87"/>
  <c r="O87"/>
  <c r="O95"/>
  <c r="I96"/>
  <c r="J96"/>
  <c r="K96"/>
  <c r="L96"/>
  <c r="M96"/>
  <c r="O96"/>
  <c r="C98"/>
  <c r="D98"/>
  <c r="E98"/>
  <c r="F98"/>
  <c r="G98"/>
  <c r="H98"/>
  <c r="I98"/>
  <c r="J98"/>
  <c r="K98"/>
  <c r="L98"/>
  <c r="M98"/>
  <c r="N98"/>
  <c r="O98"/>
  <c r="Q98"/>
  <c r="O109"/>
  <c r="C122"/>
  <c r="O122"/>
  <c r="O124"/>
  <c r="O125"/>
  <c r="O126"/>
  <c r="O127"/>
  <c r="O128"/>
  <c r="L129"/>
  <c r="O129"/>
  <c r="C130"/>
  <c r="D130"/>
  <c r="E130"/>
  <c r="F130"/>
  <c r="G130"/>
  <c r="H130"/>
  <c r="I130"/>
  <c r="J130"/>
  <c r="K130"/>
  <c r="L130"/>
  <c r="M130"/>
  <c r="N130"/>
  <c r="O130"/>
  <c r="O135"/>
  <c r="C136"/>
  <c r="D136"/>
  <c r="E136"/>
  <c r="F136"/>
  <c r="G136"/>
  <c r="H136"/>
  <c r="I136"/>
  <c r="J136"/>
  <c r="K136"/>
  <c r="L136"/>
  <c r="M136"/>
  <c r="N136"/>
  <c r="O136"/>
  <c r="O142"/>
  <c r="O143"/>
  <c r="O146"/>
  <c r="E148"/>
  <c r="G148"/>
  <c r="K148"/>
  <c r="N148"/>
  <c r="O148"/>
  <c r="O149"/>
  <c r="E150"/>
  <c r="K150"/>
  <c r="N150"/>
  <c r="O150"/>
  <c r="O151"/>
  <c r="O152"/>
  <c r="O153"/>
  <c r="O155"/>
  <c r="O156"/>
  <c r="O158"/>
  <c r="E159"/>
  <c r="O159"/>
  <c r="C160"/>
  <c r="D160"/>
  <c r="E160"/>
  <c r="F160"/>
  <c r="G160"/>
  <c r="H160"/>
  <c r="I160"/>
  <c r="J160"/>
  <c r="K160"/>
  <c r="L160"/>
  <c r="M160"/>
  <c r="N160"/>
  <c r="O160"/>
  <c r="C183"/>
  <c r="D183"/>
  <c r="E183"/>
  <c r="F183"/>
  <c r="G183"/>
  <c r="H183"/>
  <c r="I183"/>
  <c r="J183"/>
  <c r="K183"/>
  <c r="L183"/>
  <c r="M183"/>
  <c r="N183"/>
  <c r="O183"/>
  <c r="O195"/>
  <c r="C199"/>
  <c r="C205"/>
  <c r="O205"/>
  <c r="C212"/>
  <c r="O212"/>
  <c r="C213"/>
  <c r="D213"/>
  <c r="E213"/>
  <c r="F213"/>
  <c r="G213"/>
  <c r="H213"/>
  <c r="I213"/>
  <c r="J213"/>
  <c r="K213"/>
  <c r="L213"/>
  <c r="M213"/>
  <c r="N213"/>
  <c r="O213"/>
  <c r="E9" i="19"/>
  <c r="E16"/>
  <c r="E25"/>
  <c r="E39"/>
  <c r="E40"/>
  <c r="E48"/>
  <c r="E53"/>
  <c r="E63"/>
  <c r="E64"/>
  <c r="E81"/>
  <c r="E89"/>
  <c r="E96"/>
  <c r="E107"/>
  <c r="E111"/>
  <c r="E112"/>
  <c r="E118"/>
  <c r="E129"/>
  <c r="E130"/>
  <c r="E139"/>
  <c r="E145"/>
  <c r="E152"/>
  <c r="E153"/>
  <c r="C9" i="32"/>
  <c r="D9"/>
  <c r="C21"/>
  <c r="D32"/>
  <c r="C38" i="31"/>
  <c r="D38"/>
  <c r="E38"/>
  <c r="C38" i="30"/>
  <c r="D38"/>
  <c r="E38"/>
  <c r="E59"/>
  <c r="C60"/>
  <c r="D60"/>
  <c r="E60"/>
  <c r="C115"/>
  <c r="D115"/>
  <c r="E115"/>
  <c r="E21" i="29"/>
  <c r="C24"/>
  <c r="D24"/>
  <c r="C25"/>
  <c r="D25"/>
  <c r="C37"/>
  <c r="D37"/>
  <c r="D38"/>
  <c r="E37"/>
  <c r="C38"/>
  <c r="E38"/>
  <c r="J6" i="27"/>
  <c r="K6"/>
  <c r="L6"/>
  <c r="C8"/>
  <c r="D8"/>
  <c r="E8"/>
  <c r="F8"/>
  <c r="H8"/>
  <c r="I8"/>
  <c r="J8"/>
  <c r="K8"/>
  <c r="L8"/>
  <c r="H10" i="12"/>
  <c r="H5" i="11"/>
  <c r="H6"/>
  <c r="H7"/>
  <c r="H8"/>
  <c r="H9"/>
  <c r="H10"/>
  <c r="H11"/>
  <c r="H12"/>
  <c r="H13"/>
  <c r="H14"/>
  <c r="H15"/>
  <c r="H16"/>
  <c r="C17"/>
  <c r="H17"/>
  <c r="I17"/>
  <c r="H19"/>
  <c r="H20"/>
  <c r="C21"/>
  <c r="H21"/>
  <c r="I21"/>
  <c r="H24"/>
  <c r="C25"/>
  <c r="H25"/>
  <c r="I25"/>
  <c r="H26"/>
  <c r="H27"/>
  <c r="H29"/>
  <c r="H30"/>
  <c r="H31"/>
  <c r="C32"/>
  <c r="H32"/>
  <c r="I32"/>
  <c r="H34"/>
  <c r="H35"/>
  <c r="I35"/>
  <c r="H36"/>
  <c r="C37"/>
  <c r="H37"/>
  <c r="I37"/>
  <c r="E19" i="8"/>
  <c r="F6" i="33"/>
  <c r="F7"/>
  <c r="F8"/>
  <c r="F9"/>
  <c r="C12"/>
  <c r="F12"/>
  <c r="I12"/>
  <c r="I18"/>
  <c r="J12"/>
  <c r="F17"/>
  <c r="C18"/>
  <c r="F18"/>
  <c r="J18"/>
  <c r="F24"/>
  <c r="F25"/>
  <c r="F28"/>
  <c r="F29"/>
  <c r="C30"/>
  <c r="F30"/>
  <c r="I30"/>
  <c r="F31"/>
  <c r="C32"/>
  <c r="F32"/>
  <c r="I32"/>
  <c r="J32"/>
  <c r="F34"/>
  <c r="F35"/>
  <c r="F36"/>
  <c r="F37"/>
  <c r="F38"/>
  <c r="F40"/>
  <c r="C43"/>
  <c r="D43"/>
  <c r="F43"/>
  <c r="I43"/>
  <c r="J43"/>
  <c r="F53"/>
  <c r="F54"/>
  <c r="C66"/>
  <c r="D66"/>
  <c r="F66"/>
  <c r="J66"/>
  <c r="F78"/>
  <c r="C82"/>
  <c r="E82"/>
  <c r="F82"/>
  <c r="C88"/>
  <c r="E88"/>
  <c r="F88"/>
  <c r="C95"/>
  <c r="E95"/>
  <c r="F95"/>
  <c r="C96"/>
  <c r="D96"/>
  <c r="E96"/>
  <c r="F96"/>
  <c r="J96"/>
  <c r="G18" i="34"/>
  <c r="H43"/>
  <c r="G66"/>
  <c r="H66"/>
  <c r="F78"/>
  <c r="C82"/>
  <c r="E82"/>
  <c r="F82"/>
  <c r="G82"/>
  <c r="F85"/>
  <c r="C88"/>
  <c r="E88"/>
  <c r="F88"/>
  <c r="G88"/>
  <c r="H88"/>
  <c r="C95"/>
  <c r="E95"/>
  <c r="F95"/>
  <c r="G95"/>
  <c r="H95"/>
  <c r="C96"/>
  <c r="E96"/>
  <c r="F96"/>
  <c r="G96"/>
  <c r="H96"/>
  <c r="F7" i="10"/>
  <c r="F8"/>
  <c r="F9"/>
  <c r="F10"/>
  <c r="C13"/>
  <c r="F13"/>
  <c r="G13"/>
  <c r="G19"/>
  <c r="G67"/>
  <c r="G97"/>
  <c r="H13"/>
  <c r="F18"/>
  <c r="C19"/>
  <c r="F19"/>
  <c r="H19"/>
  <c r="F25"/>
  <c r="F26"/>
  <c r="F29"/>
  <c r="F30"/>
  <c r="C31"/>
  <c r="F31"/>
  <c r="G31"/>
  <c r="C33"/>
  <c r="F33"/>
  <c r="G33"/>
  <c r="F35"/>
  <c r="F36"/>
  <c r="F37"/>
  <c r="F38"/>
  <c r="F39"/>
  <c r="F41"/>
  <c r="F43"/>
  <c r="C44"/>
  <c r="D44"/>
  <c r="F44"/>
  <c r="G44"/>
  <c r="H44"/>
  <c r="D55"/>
  <c r="C67"/>
  <c r="D67"/>
  <c r="F67"/>
  <c r="H67"/>
  <c r="F80"/>
  <c r="C83"/>
  <c r="F83"/>
  <c r="C89"/>
  <c r="F89"/>
  <c r="C96"/>
  <c r="F96"/>
  <c r="C97"/>
  <c r="D97"/>
  <c r="F97"/>
  <c r="H97"/>
  <c r="C6" i="17"/>
  <c r="F6"/>
  <c r="C9"/>
  <c r="F9"/>
  <c r="C11"/>
  <c r="F11"/>
  <c r="C12"/>
  <c r="F12"/>
  <c r="F14"/>
  <c r="F15"/>
  <c r="F18"/>
  <c r="C19"/>
  <c r="E19"/>
  <c r="F19"/>
  <c r="G19"/>
  <c r="H19"/>
  <c r="I19"/>
  <c r="J19"/>
  <c r="C20"/>
  <c r="F20"/>
  <c r="F21"/>
  <c r="F22"/>
  <c r="G22"/>
  <c r="C23"/>
  <c r="D23"/>
  <c r="E23"/>
  <c r="F23"/>
  <c r="G23"/>
  <c r="H23"/>
  <c r="I23"/>
  <c r="I24"/>
  <c r="J23"/>
  <c r="C24"/>
  <c r="D24"/>
  <c r="E24"/>
  <c r="F24"/>
  <c r="G24"/>
  <c r="H24"/>
  <c r="J24"/>
  <c r="F25"/>
  <c r="C26"/>
  <c r="F26"/>
  <c r="C27"/>
  <c r="F27"/>
  <c r="C29"/>
  <c r="E29"/>
  <c r="F29"/>
  <c r="G29"/>
  <c r="H29"/>
  <c r="I29"/>
  <c r="J29"/>
  <c r="C30"/>
  <c r="F30"/>
  <c r="C31"/>
  <c r="F31"/>
  <c r="C32"/>
  <c r="E32"/>
  <c r="F32"/>
  <c r="G32"/>
  <c r="H32"/>
  <c r="I32"/>
  <c r="J32"/>
  <c r="C33"/>
  <c r="F33"/>
  <c r="F34"/>
  <c r="C35"/>
  <c r="F35"/>
  <c r="C36"/>
  <c r="F36"/>
  <c r="F37"/>
  <c r="C38"/>
  <c r="F38"/>
  <c r="C39"/>
  <c r="F39"/>
  <c r="C40"/>
  <c r="D40"/>
  <c r="E40"/>
  <c r="F40"/>
  <c r="G40"/>
  <c r="H40"/>
  <c r="I40"/>
  <c r="J40"/>
  <c r="C41"/>
  <c r="F41"/>
  <c r="C43"/>
  <c r="E43"/>
  <c r="F43"/>
  <c r="G43"/>
  <c r="H43"/>
  <c r="I43"/>
  <c r="J43"/>
  <c r="F44"/>
  <c r="C45"/>
  <c r="F45"/>
  <c r="C48"/>
  <c r="F48"/>
  <c r="C49"/>
  <c r="D49"/>
  <c r="E49"/>
  <c r="F49"/>
  <c r="G49"/>
  <c r="H49"/>
  <c r="I49"/>
  <c r="J49"/>
  <c r="C50"/>
  <c r="D50"/>
  <c r="E50"/>
  <c r="F50"/>
  <c r="G50"/>
  <c r="H50"/>
  <c r="J50"/>
  <c r="F54"/>
  <c r="F56"/>
  <c r="C57"/>
  <c r="C58"/>
  <c r="F58"/>
  <c r="C59"/>
  <c r="F59"/>
  <c r="G59"/>
  <c r="I59"/>
  <c r="J59"/>
  <c r="F61"/>
  <c r="C65"/>
  <c r="F65"/>
  <c r="F70"/>
  <c r="F71"/>
  <c r="C73"/>
  <c r="D73"/>
  <c r="F73"/>
  <c r="G73"/>
  <c r="I73"/>
  <c r="J73"/>
  <c r="F76"/>
  <c r="F77"/>
  <c r="C78"/>
  <c r="F78"/>
  <c r="C81"/>
  <c r="F81"/>
  <c r="C82"/>
  <c r="F82"/>
  <c r="G82"/>
  <c r="I82"/>
  <c r="J82"/>
  <c r="C83"/>
  <c r="F83"/>
  <c r="C85"/>
  <c r="F85"/>
  <c r="C86"/>
  <c r="F86"/>
  <c r="C87"/>
  <c r="F87"/>
  <c r="G87"/>
  <c r="I87"/>
  <c r="J87"/>
  <c r="C94"/>
  <c r="F94"/>
  <c r="F95"/>
  <c r="C96"/>
  <c r="D96"/>
  <c r="F96"/>
  <c r="G96"/>
  <c r="I96"/>
  <c r="J96"/>
  <c r="C98"/>
  <c r="D98"/>
  <c r="E98"/>
  <c r="F98"/>
  <c r="G98"/>
  <c r="H98"/>
  <c r="J98"/>
  <c r="C109"/>
  <c r="F109"/>
  <c r="C114"/>
  <c r="F114"/>
  <c r="G114"/>
  <c r="I114"/>
  <c r="J114"/>
  <c r="C121"/>
  <c r="F121"/>
  <c r="G121"/>
  <c r="H121"/>
  <c r="I121"/>
  <c r="C122"/>
  <c r="D122"/>
  <c r="E122"/>
  <c r="F122"/>
  <c r="H122"/>
  <c r="J122"/>
  <c r="F6" i="15"/>
  <c r="I6"/>
  <c r="F9"/>
  <c r="F19"/>
  <c r="F24"/>
  <c r="I9"/>
  <c r="I19"/>
  <c r="I24"/>
  <c r="I10"/>
  <c r="F11"/>
  <c r="I11"/>
  <c r="F12"/>
  <c r="I12"/>
  <c r="F14"/>
  <c r="I14"/>
  <c r="F15"/>
  <c r="I15"/>
  <c r="F18"/>
  <c r="I18"/>
  <c r="C19"/>
  <c r="E19"/>
  <c r="G19"/>
  <c r="G24"/>
  <c r="G98"/>
  <c r="G122"/>
  <c r="H19"/>
  <c r="J19"/>
  <c r="M19"/>
  <c r="K19"/>
  <c r="K24"/>
  <c r="K98"/>
  <c r="F21"/>
  <c r="I21"/>
  <c r="F22"/>
  <c r="I22"/>
  <c r="C23"/>
  <c r="E23"/>
  <c r="E24"/>
  <c r="E98"/>
  <c r="E122"/>
  <c r="F23"/>
  <c r="G23"/>
  <c r="H23"/>
  <c r="I23"/>
  <c r="J23"/>
  <c r="M23"/>
  <c r="K23"/>
  <c r="C24"/>
  <c r="H24"/>
  <c r="F25"/>
  <c r="I25"/>
  <c r="M25"/>
  <c r="F26"/>
  <c r="I26"/>
  <c r="F27"/>
  <c r="I27"/>
  <c r="C29"/>
  <c r="E29"/>
  <c r="E50"/>
  <c r="F29"/>
  <c r="G29"/>
  <c r="H29"/>
  <c r="I29"/>
  <c r="J29"/>
  <c r="M29"/>
  <c r="K29"/>
  <c r="F30"/>
  <c r="F32"/>
  <c r="I30"/>
  <c r="F31"/>
  <c r="I31"/>
  <c r="C32"/>
  <c r="C50"/>
  <c r="E32"/>
  <c r="G32"/>
  <c r="H32"/>
  <c r="H50"/>
  <c r="H98"/>
  <c r="H122"/>
  <c r="I32"/>
  <c r="J32"/>
  <c r="K32"/>
  <c r="M32"/>
  <c r="F33"/>
  <c r="F40"/>
  <c r="I33"/>
  <c r="F36"/>
  <c r="I36"/>
  <c r="I40"/>
  <c r="F38"/>
  <c r="I38"/>
  <c r="F39"/>
  <c r="I39"/>
  <c r="C40"/>
  <c r="E40"/>
  <c r="G40"/>
  <c r="G50"/>
  <c r="H40"/>
  <c r="J40"/>
  <c r="K40"/>
  <c r="M40"/>
  <c r="F41"/>
  <c r="I41"/>
  <c r="C43"/>
  <c r="E43"/>
  <c r="F43"/>
  <c r="G43"/>
  <c r="H43"/>
  <c r="I43"/>
  <c r="J43"/>
  <c r="K43"/>
  <c r="M43"/>
  <c r="F44"/>
  <c r="F49"/>
  <c r="I44"/>
  <c r="F48"/>
  <c r="I48"/>
  <c r="I49"/>
  <c r="I50"/>
  <c r="C49"/>
  <c r="E49"/>
  <c r="G49"/>
  <c r="H49"/>
  <c r="J49"/>
  <c r="K49"/>
  <c r="M49"/>
  <c r="K50"/>
  <c r="A115"/>
  <c r="C121"/>
  <c r="E121"/>
  <c r="F7" i="2"/>
  <c r="F13"/>
  <c r="F15"/>
  <c r="C20"/>
  <c r="F20"/>
  <c r="G20"/>
  <c r="H20"/>
  <c r="F21"/>
  <c r="F22"/>
  <c r="F23"/>
  <c r="C24"/>
  <c r="D24"/>
  <c r="F24"/>
  <c r="G24"/>
  <c r="H24"/>
  <c r="C25"/>
  <c r="D25"/>
  <c r="F25"/>
  <c r="H25"/>
  <c r="F26"/>
  <c r="F27"/>
  <c r="F28"/>
  <c r="C30"/>
  <c r="F30"/>
  <c r="G30"/>
  <c r="H30"/>
  <c r="F31"/>
  <c r="F32"/>
  <c r="C33"/>
  <c r="F33"/>
  <c r="G33"/>
  <c r="H33"/>
  <c r="F34"/>
  <c r="F35"/>
  <c r="F36"/>
  <c r="F37"/>
  <c r="F38"/>
  <c r="F39"/>
  <c r="F40"/>
  <c r="C41"/>
  <c r="D41"/>
  <c r="F41"/>
  <c r="G41"/>
  <c r="H41"/>
  <c r="F42"/>
  <c r="C44"/>
  <c r="F44"/>
  <c r="G44"/>
  <c r="H44"/>
  <c r="F45"/>
  <c r="F46"/>
  <c r="F49"/>
  <c r="C50"/>
  <c r="D50"/>
  <c r="F50"/>
  <c r="G50"/>
  <c r="H50"/>
  <c r="C51"/>
  <c r="D51"/>
  <c r="F51"/>
  <c r="G51"/>
  <c r="H51"/>
  <c r="F58"/>
  <c r="F59"/>
  <c r="C60"/>
  <c r="F60"/>
  <c r="G60"/>
  <c r="H60"/>
  <c r="F62"/>
  <c r="F66"/>
  <c r="F71"/>
  <c r="F72"/>
  <c r="C74"/>
  <c r="D74"/>
  <c r="F74"/>
  <c r="G74"/>
  <c r="H74"/>
  <c r="F77"/>
  <c r="F79"/>
  <c r="F82"/>
  <c r="C83"/>
  <c r="F83"/>
  <c r="G83"/>
  <c r="H83"/>
  <c r="F84"/>
  <c r="F86"/>
  <c r="F87"/>
  <c r="C88"/>
  <c r="F88"/>
  <c r="G88"/>
  <c r="H88"/>
  <c r="F95"/>
  <c r="F96"/>
  <c r="C97"/>
  <c r="D97"/>
  <c r="F97"/>
  <c r="G97"/>
  <c r="H97"/>
  <c r="C99"/>
  <c r="D99"/>
  <c r="F99"/>
  <c r="H99"/>
  <c r="F110"/>
  <c r="F111"/>
  <c r="C115"/>
  <c r="F115"/>
  <c r="G115"/>
  <c r="H115"/>
  <c r="C122"/>
  <c r="F122"/>
  <c r="G122"/>
  <c r="H122"/>
  <c r="C123"/>
  <c r="D123"/>
  <c r="F123"/>
  <c r="H123"/>
  <c r="B18" i="1"/>
  <c r="C18"/>
  <c r="C20"/>
  <c r="D18"/>
  <c r="B20"/>
  <c r="D20"/>
  <c r="B28"/>
  <c r="C28"/>
  <c r="D28"/>
  <c r="B30"/>
  <c r="C30"/>
  <c r="D30"/>
  <c r="I66" i="33"/>
  <c r="I96"/>
  <c r="I50" i="17"/>
  <c r="I98"/>
  <c r="I122"/>
  <c r="G25" i="2"/>
  <c r="G99"/>
  <c r="G123"/>
  <c r="F98" i="15"/>
  <c r="F50"/>
  <c r="M24"/>
  <c r="I98"/>
  <c r="C98"/>
  <c r="C122"/>
  <c r="F122"/>
  <c r="J24"/>
  <c r="J98"/>
  <c r="M98"/>
  <c r="J50"/>
  <c r="M50"/>
</calcChain>
</file>

<file path=xl/sharedStrings.xml><?xml version="1.0" encoding="utf-8"?>
<sst xmlns="http://schemas.openxmlformats.org/spreadsheetml/2006/main" count="5591" uniqueCount="911">
  <si>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</si>
  <si>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</si>
  <si>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</si>
  <si>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</si>
  <si>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</si>
  <si>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</si>
  <si>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</si>
  <si>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</si>
  <si>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</si>
  <si>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</si>
  <si>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</si>
  <si>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</si>
  <si>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</si>
  <si>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</si>
  <si>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</si>
  <si>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</si>
  <si>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</si>
  <si>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</si>
  <si>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</si>
  <si>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</si>
  <si>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</si>
  <si>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</si>
  <si>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</si>
  <si>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</si>
  <si>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</si>
  <si>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</si>
  <si>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</si>
  <si>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</si>
  <si>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</si>
  <si>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</si>
  <si>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</si>
  <si>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</si>
  <si>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</si>
  <si>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</si>
  <si>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</si>
  <si>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</si>
  <si>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</si>
  <si>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</si>
  <si>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</si>
  <si>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</si>
  <si>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</si>
  <si>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</si>
  <si>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</si>
  <si>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</si>
  <si>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</si>
  <si>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</si>
  <si>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</si>
  <si>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</si>
  <si>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</si>
  <si>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</si>
  <si>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</si>
  <si>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</si>
  <si>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</si>
  <si>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</si>
  <si>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</si>
  <si>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</si>
  <si>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</si>
  <si>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</si>
  <si>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</si>
  <si>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</si>
  <si>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</si>
  <si>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</si>
  <si>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</si>
  <si>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</si>
  <si>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</si>
  <si>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</si>
  <si>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</si>
  <si>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</si>
  <si>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</si>
  <si>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</si>
  <si>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</si>
  <si>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</si>
  <si>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</si>
  <si>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</si>
  <si>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</si>
  <si>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</si>
  <si>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</si>
  <si>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</si>
  <si>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</si>
  <si>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</si>
  <si>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</si>
  <si>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</si>
  <si>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</si>
  <si>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</si>
  <si>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</si>
  <si>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</si>
  <si>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</si>
  <si>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</si>
  <si>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</si>
  <si>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</si>
  <si>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</si>
  <si>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</si>
  <si>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</si>
  <si>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</si>
  <si>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</si>
  <si>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</si>
  <si>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</si>
  <si>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</si>
  <si>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</si>
  <si>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</si>
  <si>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</si>
  <si>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</si>
  <si>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</si>
  <si>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</si>
  <si>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</si>
  <si>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</si>
  <si>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</si>
  <si>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</si>
  <si>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</si>
  <si>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</si>
  <si>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</si>
  <si>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</si>
  <si>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</si>
  <si>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</si>
  <si>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</si>
  <si>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</si>
  <si>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</si>
  <si>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</si>
  <si>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</si>
  <si>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</si>
  <si>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</si>
  <si>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</si>
  <si>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</si>
  <si>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</si>
  <si>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</si>
  <si>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</si>
  <si>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</si>
  <si>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</si>
  <si>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</si>
  <si>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</si>
  <si>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</si>
  <si>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</si>
  <si>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</si>
  <si>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</si>
  <si>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</si>
  <si>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</si>
  <si>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</si>
  <si>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</si>
  <si>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</si>
  <si>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Helyi adó és egyéb közhatalmi bevételek ( Ft)</t>
  </si>
  <si>
    <t>Előirányzat felhasználási terv ( Ft)</t>
  </si>
  <si>
    <t>Támogatások, kölcsönök bevételei ( Ft)</t>
  </si>
  <si>
    <t>Támogatások, kölcsönök nyújtása és törlesztése ( Ft)</t>
  </si>
  <si>
    <t>Lakosságnak juttatott támogatások, szociális, rászorultsági jellegű ellátások ( Ft)</t>
  </si>
  <si>
    <t>Irányító szervi támogatások folyósítása ( Ft)</t>
  </si>
  <si>
    <t>Beruházások és felújítások ( Ft)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</si>
  <si>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</si>
  <si>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</si>
  <si>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</si>
  <si>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</si>
  <si>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</si>
  <si>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</si>
  <si>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</si>
  <si>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</si>
  <si>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</si>
  <si>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</si>
  <si>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</si>
  <si>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</si>
  <si>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</si>
  <si>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</si>
  <si>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</si>
  <si>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</si>
  <si>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</si>
  <si>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</si>
  <si>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</si>
  <si>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</si>
  <si>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</si>
  <si>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</si>
  <si>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</si>
  <si>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</si>
  <si>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</si>
  <si>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</si>
  <si>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</si>
  <si>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</si>
  <si>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</si>
  <si>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</si>
  <si>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</si>
  <si>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</si>
  <si>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</si>
  <si>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</si>
  <si>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</si>
  <si>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</si>
  <si>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</si>
  <si>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</si>
  <si>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</si>
  <si>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</si>
  <si>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</si>
  <si>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</si>
  <si>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</si>
  <si>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</si>
  <si>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</si>
  <si>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</si>
  <si>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</si>
  <si>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</si>
  <si>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</si>
  <si>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</si>
  <si>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</si>
  <si>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</si>
  <si>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</si>
  <si>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</si>
  <si>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</si>
  <si>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</si>
  <si>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</si>
  <si>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</si>
  <si>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</si>
  <si>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</si>
  <si>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</si>
  <si>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</si>
  <si>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</si>
  <si>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</si>
  <si>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</si>
  <si>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</si>
  <si>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</si>
  <si>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</si>
  <si>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</si>
  <si>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</si>
  <si>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</si>
  <si>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</si>
  <si>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</si>
  <si>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</si>
  <si>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</si>
  <si>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</si>
  <si>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</si>
  <si>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</si>
  <si>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</si>
  <si>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</si>
  <si>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</si>
  <si>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</si>
  <si>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</si>
  <si>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</si>
  <si>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</si>
  <si>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</si>
  <si>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Lövői Közös Önk.Hivatal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</si>
  <si>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</si>
  <si>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</si>
  <si>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</si>
  <si>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</si>
  <si>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</si>
  <si>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</si>
  <si>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</si>
  <si>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</si>
  <si>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</si>
  <si>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</si>
  <si>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</si>
  <si>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</si>
  <si>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</si>
  <si>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</si>
  <si>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</si>
  <si>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</si>
  <si>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</si>
  <si>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</si>
  <si>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</si>
  <si>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</si>
  <si>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</si>
  <si>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</si>
  <si>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</si>
  <si>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</si>
  <si>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</si>
  <si>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</si>
  <si>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</si>
  <si>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</si>
  <si>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</si>
  <si>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</si>
  <si>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</si>
  <si>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</si>
  <si>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</si>
  <si>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</si>
  <si>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</si>
  <si>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</si>
  <si>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</si>
  <si>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</si>
  <si>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</si>
  <si>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</si>
  <si>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</si>
  <si>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</si>
  <si>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</si>
  <si>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</si>
  <si>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</si>
  <si>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</si>
  <si>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</si>
  <si>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</si>
  <si>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</si>
  <si>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</si>
  <si>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</si>
  <si>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</si>
  <si>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</si>
  <si>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</si>
  <si>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</si>
  <si>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</si>
  <si>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</si>
  <si>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</si>
  <si>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</si>
  <si>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</si>
  <si>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</si>
  <si>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</si>
  <si>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</si>
  <si>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</si>
  <si>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</si>
  <si>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</si>
  <si>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</si>
  <si>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</si>
  <si>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</si>
  <si>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</si>
  <si>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</si>
  <si>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</si>
  <si>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</si>
  <si>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</si>
  <si>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</si>
  <si>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</si>
  <si>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</si>
  <si>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</si>
  <si>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</si>
  <si>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</si>
  <si>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</si>
  <si>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</si>
  <si>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</si>
  <si>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</si>
  <si>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</si>
  <si>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</si>
  <si>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</si>
  <si>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</si>
  <si>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</si>
  <si>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</si>
  <si>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</si>
  <si>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</si>
  <si>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</si>
  <si>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</si>
  <si>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</si>
  <si>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</si>
  <si>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</si>
  <si>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</si>
  <si>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</si>
  <si>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</si>
  <si>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</si>
  <si>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</si>
  <si>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</si>
  <si>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</si>
  <si>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</si>
  <si>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</si>
  <si>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</si>
  <si>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</si>
  <si>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</si>
  <si>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</si>
  <si>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</si>
  <si>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</si>
  <si>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</si>
  <si>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</si>
  <si>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</si>
  <si>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</si>
  <si>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</si>
  <si>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</si>
  <si>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</si>
  <si>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</si>
  <si>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K89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</si>
  <si>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</si>
  <si>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</si>
  <si>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</si>
  <si>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</si>
  <si>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</si>
  <si>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</si>
  <si>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</si>
  <si>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</si>
  <si>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</si>
  <si>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</si>
  <si>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</si>
  <si>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</si>
  <si>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</si>
  <si>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</si>
  <si>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</si>
  <si>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</si>
  <si>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</si>
  <si>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</si>
  <si>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</si>
  <si>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</si>
  <si>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</si>
  <si>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</si>
  <si>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</si>
  <si>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</si>
  <si>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</si>
  <si>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</si>
  <si>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</si>
  <si>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</si>
  <si>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</si>
  <si>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</si>
  <si>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</si>
  <si>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</si>
  <si>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</si>
  <si>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</si>
  <si>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</si>
  <si>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</si>
  <si>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</si>
  <si>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</si>
  <si>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</si>
  <si>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</si>
  <si>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</si>
  <si>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</si>
  <si>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</si>
  <si>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</si>
  <si>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</si>
  <si>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</si>
  <si>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</si>
  <si>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</si>
  <si>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</si>
  <si>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</si>
  <si>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</si>
  <si>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</si>
  <si>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</si>
  <si>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</si>
  <si>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</si>
  <si>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</si>
  <si>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</si>
  <si>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</si>
  <si>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</si>
  <si>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</si>
  <si>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</si>
  <si>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</si>
  <si>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</si>
  <si>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</si>
  <si>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</si>
  <si>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</si>
  <si>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</si>
  <si>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</si>
  <si>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</si>
  <si>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</si>
  <si>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</si>
  <si>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</si>
  <si>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</si>
  <si>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</si>
  <si>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</si>
  <si>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</si>
  <si>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</si>
  <si>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</si>
  <si>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</si>
  <si>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</si>
  <si>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</si>
  <si>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</si>
  <si>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</si>
  <si>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</si>
  <si>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</si>
  <si>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</si>
  <si>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</si>
  <si>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</si>
  <si>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</si>
  <si>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</si>
  <si>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</si>
  <si>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</si>
  <si>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</si>
  <si>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</si>
  <si>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</si>
  <si>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</si>
  <si>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</si>
  <si>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</si>
  <si>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</si>
  <si>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</si>
  <si>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</si>
  <si>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</si>
  <si>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</si>
  <si>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</si>
  <si>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</si>
  <si>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</si>
  <si>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</si>
  <si>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</si>
  <si>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</si>
  <si>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</si>
  <si>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</si>
  <si>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</si>
  <si>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</si>
  <si>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</si>
  <si>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</si>
  <si>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</si>
  <si>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</si>
  <si>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</si>
  <si>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</si>
  <si>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</si>
  <si>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</si>
  <si>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</si>
  <si>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</si>
  <si>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</si>
  <si>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</si>
  <si>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</si>
  <si>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</si>
  <si>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</si>
  <si>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</si>
  <si>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</si>
  <si>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</si>
  <si>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</si>
  <si>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</si>
  <si>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</si>
  <si>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</si>
  <si>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</si>
  <si>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</si>
  <si>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</si>
  <si>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</si>
  <si>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</si>
  <si>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</si>
  <si>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</si>
  <si>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</si>
  <si>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</si>
  <si>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</si>
  <si>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</si>
  <si>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</si>
  <si>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</si>
  <si>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</si>
  <si>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</si>
  <si>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</si>
  <si>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</si>
  <si>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</si>
  <si>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</si>
  <si>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</si>
  <si>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</si>
  <si>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</si>
  <si>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</si>
  <si>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</si>
  <si>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</si>
  <si>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</si>
  <si>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</si>
  <si>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</si>
  <si>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</si>
  <si>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</si>
  <si>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</si>
  <si>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</si>
  <si>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</si>
  <si>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</si>
  <si>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</si>
  <si>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</si>
  <si>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</si>
  <si>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</si>
  <si>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</si>
  <si>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</si>
  <si>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</si>
  <si>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</si>
  <si>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</si>
  <si>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</si>
  <si>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</si>
  <si>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</si>
  <si>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</si>
  <si>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</si>
  <si>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</si>
  <si>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</si>
  <si>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</si>
  <si>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</si>
  <si>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</si>
  <si>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</si>
  <si>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</si>
  <si>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</si>
  <si>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</si>
  <si>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</si>
  <si>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</si>
  <si>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</si>
  <si>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</si>
  <si>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</si>
  <si>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</si>
  <si>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</si>
  <si>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</si>
  <si>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</si>
  <si>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</si>
  <si>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</si>
  <si>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</si>
  <si>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</si>
  <si>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</si>
  <si>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</si>
  <si>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</si>
  <si>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</si>
  <si>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</si>
  <si>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</si>
  <si>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</si>
  <si>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</si>
  <si>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</si>
  <si>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</si>
  <si>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</si>
  <si>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</si>
  <si>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</si>
  <si>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</si>
  <si>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</si>
  <si>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</si>
  <si>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</si>
  <si>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</si>
  <si>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</si>
  <si>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</si>
  <si>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</si>
  <si>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</si>
  <si>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</si>
  <si>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</si>
  <si>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</si>
  <si>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</si>
  <si>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</si>
  <si>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</si>
  <si>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</si>
  <si>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</si>
  <si>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</si>
  <si>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</si>
  <si>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</si>
  <si>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</si>
  <si>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</si>
  <si>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</si>
  <si>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</si>
  <si>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</si>
  <si>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</si>
  <si>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</si>
  <si>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</si>
  <si>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</si>
  <si>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</si>
  <si>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</si>
  <si>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</si>
  <si>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</si>
  <si>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</si>
  <si>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</si>
  <si>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</si>
  <si>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</si>
  <si>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</si>
  <si>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</si>
  <si>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</si>
  <si>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</si>
  <si>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</si>
  <si>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</si>
  <si>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Kiadások ( Ft)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</si>
  <si>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</si>
  <si>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</si>
  <si>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</si>
  <si>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</si>
  <si>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</si>
  <si>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</si>
  <si>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</si>
  <si>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</si>
  <si>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</si>
  <si>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</si>
  <si>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</si>
  <si>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</si>
  <si>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</si>
  <si>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</si>
  <si>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</si>
  <si>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</si>
  <si>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</si>
  <si>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</si>
  <si>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</si>
  <si>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</si>
  <si>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</si>
  <si>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</si>
  <si>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</si>
  <si>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</si>
  <si>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</si>
  <si>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</si>
  <si>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</si>
  <si>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</si>
  <si>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</si>
  <si>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</si>
  <si>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</si>
  <si>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</si>
  <si>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</si>
  <si>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</si>
  <si>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</si>
  <si>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</si>
  <si>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</si>
  <si>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</si>
  <si>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</si>
  <si>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</si>
  <si>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</si>
  <si>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</si>
  <si>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</si>
  <si>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</si>
  <si>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</si>
  <si>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</si>
  <si>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</si>
  <si>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</si>
  <si>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</si>
  <si>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</si>
  <si>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</si>
  <si>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</si>
  <si>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</si>
  <si>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</si>
  <si>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</si>
  <si>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</si>
  <si>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</si>
  <si>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</si>
  <si>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</si>
  <si>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</si>
  <si>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</si>
  <si>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</si>
  <si>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</si>
  <si>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</si>
  <si>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</si>
  <si>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</si>
  <si>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</si>
  <si>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</si>
  <si>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</si>
  <si>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</si>
  <si>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</si>
  <si>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</si>
  <si>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</si>
  <si>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</si>
  <si>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</si>
  <si>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</si>
  <si>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</si>
  <si>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</si>
  <si>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</si>
  <si>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</si>
  <si>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</si>
  <si>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</si>
  <si>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</si>
  <si>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</si>
  <si>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</si>
  <si>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</si>
  <si>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</si>
  <si>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</si>
  <si>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</si>
  <si>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</si>
  <si>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</si>
  <si>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</si>
  <si>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</si>
  <si>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</si>
  <si>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</si>
  <si>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</si>
  <si>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</si>
  <si>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</si>
  <si>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</si>
  <si>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</si>
  <si>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</si>
  <si>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</si>
  <si>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</si>
  <si>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</si>
  <si>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</si>
  <si>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</si>
  <si>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</si>
  <si>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</si>
  <si>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</si>
  <si>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</si>
  <si>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</si>
  <si>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</si>
  <si>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</si>
  <si>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</si>
  <si>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</si>
  <si>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</si>
  <si>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</si>
  <si>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</si>
  <si>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</si>
  <si>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</si>
  <si>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</si>
  <si>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</si>
  <si>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</si>
  <si>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</si>
  <si>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</si>
  <si>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</si>
  <si>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</si>
  <si>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</si>
  <si>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</si>
  <si>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</si>
  <si>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</si>
  <si>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</si>
  <si>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</si>
  <si>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</si>
  <si>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</si>
  <si>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</si>
  <si>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</si>
  <si>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</si>
  <si>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</si>
  <si>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</si>
  <si>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</si>
  <si>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</si>
  <si>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</si>
  <si>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</si>
  <si>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</si>
  <si>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</si>
  <si>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</si>
  <si>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</si>
  <si>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</si>
  <si>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</si>
  <si>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</si>
  <si>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</si>
  <si>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Bevételek ( Ft)</t>
  </si>
  <si>
    <t>Általános- és céltartalékok ( Ft)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</si>
  <si>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</si>
  <si>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</si>
  <si>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</si>
  <si>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</si>
  <si>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</si>
  <si>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</si>
  <si>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</si>
  <si>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</si>
  <si>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</si>
  <si>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</si>
  <si>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</si>
  <si>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</si>
  <si>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</si>
  <si>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</si>
  <si>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</si>
  <si>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</si>
  <si>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</si>
  <si>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</si>
  <si>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</si>
  <si>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</si>
  <si>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</si>
  <si>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</si>
  <si>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</si>
  <si>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</si>
  <si>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</si>
  <si>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</si>
  <si>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</si>
  <si>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</si>
  <si>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</si>
  <si>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</si>
  <si>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</si>
  <si>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</si>
  <si>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</si>
  <si>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</si>
  <si>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</si>
  <si>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</si>
  <si>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</si>
  <si>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</si>
  <si>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</si>
  <si>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</si>
  <si>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</si>
  <si>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</si>
  <si>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</si>
  <si>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</si>
  <si>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</si>
  <si>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</si>
  <si>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</si>
  <si>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</si>
  <si>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</si>
  <si>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</si>
  <si>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</si>
  <si>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</si>
  <si>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</si>
  <si>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</si>
  <si>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</si>
  <si>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</si>
  <si>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</si>
  <si>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</si>
  <si>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</si>
  <si>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</si>
  <si>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</si>
  <si>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</si>
  <si>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</si>
  <si>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</si>
  <si>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</si>
  <si>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</si>
  <si>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</si>
  <si>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</si>
  <si>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</si>
  <si>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</si>
  <si>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</si>
  <si>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</si>
  <si>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</si>
  <si>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</si>
  <si>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</si>
  <si>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</si>
  <si>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</si>
  <si>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</si>
  <si>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</si>
  <si>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</si>
  <si>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</si>
  <si>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</si>
  <si>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</si>
  <si>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</si>
  <si>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</si>
  <si>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</si>
  <si>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</si>
  <si>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</si>
  <si>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Ped.I.-Ped.II.</t>
  </si>
  <si>
    <t>Lövő</t>
  </si>
  <si>
    <t>óvoda</t>
  </si>
  <si>
    <t xml:space="preserve">lövő </t>
  </si>
  <si>
    <t>ÖNKORMÁNYZAT ÉS KÖLTSÉGVETÉSI  SZERVEI  ELŐIRÁNYZATA MINDÖSSZESEN</t>
  </si>
  <si>
    <t>Telkesítés- Mohl Adolf  II. kialakítása</t>
  </si>
  <si>
    <t>Ingatlan vásárlás</t>
  </si>
  <si>
    <t>Közvilágítás bővítés</t>
  </si>
  <si>
    <t>Szép Gáspárné utca - járdaépítés</t>
  </si>
  <si>
    <t>Kossuth L. utca</t>
  </si>
  <si>
    <t>Iskola- középső épület emeleti rész</t>
  </si>
  <si>
    <t>Temetó-köz   - járda építés</t>
  </si>
  <si>
    <t>Régi napközi épület felújítása</t>
  </si>
  <si>
    <t>Mezőgazdasági út fejújítás</t>
  </si>
  <si>
    <t>Faluház  felújítás</t>
  </si>
  <si>
    <t>B411</t>
  </si>
  <si>
    <t>Lövő Község Önkormányzata  2018. évi költségvetése</t>
  </si>
  <si>
    <t>Lövő Község Önkormányzata 2018. évi költségvetése</t>
  </si>
  <si>
    <t>Egészség-ház- emeleti két lakás</t>
  </si>
  <si>
    <t>Buszmegállók - ROTO</t>
  </si>
  <si>
    <t>Kert u. vége közművesítés</t>
  </si>
  <si>
    <t>TŰO emlékhely kialakítása</t>
  </si>
  <si>
    <t>Karácsonyi dísz kivilágítás</t>
  </si>
  <si>
    <t>Önkormányzati kisbusz vásárlása</t>
  </si>
  <si>
    <t>Kis utca járda felújítás</t>
  </si>
  <si>
    <t>Polgárőrség épületének felújítása</t>
  </si>
  <si>
    <t>Felújítások - VÍZMŰ</t>
  </si>
  <si>
    <t>8.számú melléklet az 1/2018.(III.14. )számú önkormányzati rendelethez</t>
  </si>
  <si>
    <t>Módosított ei.</t>
  </si>
  <si>
    <t>EREDETI EI.</t>
  </si>
  <si>
    <t>MÓDOSÍTOTT EI.</t>
  </si>
  <si>
    <t>K513</t>
  </si>
  <si>
    <t>köh</t>
  </si>
  <si>
    <t>össz</t>
  </si>
  <si>
    <t>Óvoda épület födém hőszigetelése</t>
  </si>
  <si>
    <t>Ft</t>
  </si>
  <si>
    <t>1.számú melléklet az 4/2019.(V.29.) számú   önkormányzati rendelethez</t>
  </si>
  <si>
    <t>5.1.számú melléklet az 4/2019.(V.29. )számú önkormányzati rendelethez</t>
  </si>
  <si>
    <t>5.2.számú melléklet az 4/2019.(V.29. )számú önkormányzati rendelethez</t>
  </si>
  <si>
    <t>3.számú melléklet az  4/2019.(V.29.)számú önkormányzati rendelethez</t>
  </si>
  <si>
    <t>4.1.számú melléklet az 4/2019.(V.29.)számú önkormányzati rendelethez</t>
  </si>
  <si>
    <t>4.2.számú melléklet az 4/2019.(V.29.)számú önkormányzati rendelethez</t>
  </si>
  <si>
    <t>2.számú melléklet az 4/2019.(V.29. )számú önkormányzati rendelethez</t>
  </si>
  <si>
    <t>6.számú melléklet az 4/2019.(V.29.) számú önkormányzati rendelethez</t>
  </si>
  <si>
    <t>7.számú melléklet az 4/2019.(V.29.) számú önkormányzati rendelethez</t>
  </si>
  <si>
    <t>9.számú melléklet az 4/2019.(V.29.) számú önkormányzati rendelethez</t>
  </si>
  <si>
    <t>10.számú melléklet az 4/2019.(V.29. ) számú önkormányzati rendelethez</t>
  </si>
  <si>
    <t>11.számú melléklet az 4/2019.(V.29). számú önkormányzati rendelethez</t>
  </si>
  <si>
    <t>13.számú melléklet az 4/2019.(V.29.) számú önkormányzati rendelethez</t>
  </si>
  <si>
    <t>12.számú melléklet az 4/2019.(V.29.) számú önkormányzati rendelethez</t>
  </si>
  <si>
    <t>14.2.számú melléklet az 4/2019.(V.29. ) számú önkormányzati rendelethez</t>
  </si>
  <si>
    <t>14.1.számú melléklet az 4/2019.(V.29.) számú önkormányzati rendelethez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</si>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</sst>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72" formatCode="0__"/>
    <numFmt numFmtId="173" formatCode="\ ##########"/>
    <numFmt numFmtId="179" formatCode="[$-40E]yyyy/\ mmmm;@"/>
    <numFmt numFmtId="182" formatCode="_-* #,##0\ _F_t_-;\-* #,##0\ _F_t_-;_-* &quot;-&quot;??\ _F_t_-;_-@_-"/>
  </numFmts>
  <fonts count="8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Bookman Old Style"/>
      <family val="1"/>
      <charset val="238"/>
    </font>
    <font>
      <b/>
      <i/>
      <sz val="10"/>
      <color indexed="8"/>
      <name val="Bookman Old Style"/>
      <family val="1"/>
      <charset val="238"/>
    </font>
    <font>
      <i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Bookman Old Style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Bookman Old Style"/>
      <family val="1"/>
      <charset val="238"/>
    </font>
    <font>
      <b/>
      <i/>
      <sz val="8"/>
      <color indexed="8"/>
      <name val="Bookman Old Style"/>
      <family val="1"/>
      <charset val="238"/>
    </font>
    <font>
      <sz val="8"/>
      <color indexed="8"/>
      <name val="Arial Unicode MS"/>
      <family val="2"/>
      <charset val="238"/>
    </font>
    <font>
      <b/>
      <sz val="8"/>
      <color indexed="8"/>
      <name val="Arial Unicode MS"/>
      <family val="2"/>
      <charset val="238"/>
    </font>
    <font>
      <b/>
      <i/>
      <sz val="8"/>
      <color indexed="8"/>
      <name val="Arial Unicode MS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5" fillId="0" borderId="0" applyFon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308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72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73" fontId="6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26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30" fillId="5" borderId="1" xfId="0" applyFont="1" applyFill="1" applyBorder="1"/>
    <xf numFmtId="0" fontId="31" fillId="5" borderId="1" xfId="0" applyFont="1" applyFill="1" applyBorder="1"/>
    <xf numFmtId="0" fontId="9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2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173" fontId="12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30" fillId="0" borderId="0" xfId="0" applyFont="1"/>
    <xf numFmtId="0" fontId="7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5" fillId="6" borderId="1" xfId="0" applyFont="1" applyFill="1" applyBorder="1"/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/>
    </xf>
    <xf numFmtId="0" fontId="30" fillId="7" borderId="1" xfId="0" applyFont="1" applyFill="1" applyBorder="1"/>
    <xf numFmtId="0" fontId="12" fillId="6" borderId="1" xfId="0" applyFont="1" applyFill="1" applyBorder="1" applyAlignment="1">
      <alignment horizontal="left" vertical="center"/>
    </xf>
    <xf numFmtId="0" fontId="37" fillId="0" borderId="1" xfId="0" applyFont="1" applyBorder="1"/>
    <xf numFmtId="0" fontId="37" fillId="0" borderId="1" xfId="0" applyFont="1" applyBorder="1" applyAlignment="1">
      <alignment wrapText="1"/>
    </xf>
    <xf numFmtId="0" fontId="38" fillId="0" borderId="0" xfId="2" applyFont="1" applyAlignment="1" applyProtection="1"/>
    <xf numFmtId="0" fontId="39" fillId="0" borderId="0" xfId="0" applyFont="1"/>
    <xf numFmtId="0" fontId="4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" xfId="0" applyFont="1" applyBorder="1" applyAlignment="1">
      <alignment wrapText="1"/>
    </xf>
    <xf numFmtId="0" fontId="28" fillId="5" borderId="1" xfId="0" applyFont="1" applyFill="1" applyBorder="1"/>
    <xf numFmtId="0" fontId="32" fillId="0" borderId="0" xfId="0" applyFont="1" applyAlignment="1">
      <alignment horizontal="center"/>
    </xf>
    <xf numFmtId="0" fontId="26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6" fillId="5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justify"/>
    </xf>
    <xf numFmtId="0" fontId="28" fillId="0" borderId="1" xfId="0" applyFont="1" applyBorder="1" applyAlignment="1">
      <alignment horizontal="justify"/>
    </xf>
    <xf numFmtId="0" fontId="46" fillId="0" borderId="1" xfId="0" applyFont="1" applyBorder="1" applyAlignment="1">
      <alignment horizontal="justify"/>
    </xf>
    <xf numFmtId="0" fontId="19" fillId="0" borderId="1" xfId="0" applyFont="1" applyFill="1" applyBorder="1" applyAlignment="1">
      <alignment horizontal="left" vertical="center"/>
    </xf>
    <xf numFmtId="0" fontId="28" fillId="2" borderId="0" xfId="0" applyFont="1" applyFill="1"/>
    <xf numFmtId="0" fontId="0" fillId="2" borderId="0" xfId="0" applyFill="1"/>
    <xf numFmtId="0" fontId="47" fillId="0" borderId="1" xfId="0" applyFont="1" applyBorder="1" applyAlignment="1">
      <alignment wrapText="1"/>
    </xf>
    <xf numFmtId="0" fontId="48" fillId="0" borderId="0" xfId="0" applyFont="1"/>
    <xf numFmtId="0" fontId="41" fillId="0" borderId="1" xfId="0" applyFont="1" applyBorder="1"/>
    <xf numFmtId="0" fontId="18" fillId="0" borderId="1" xfId="0" applyFont="1" applyFill="1" applyBorder="1" applyAlignment="1">
      <alignment horizontal="left" vertical="center"/>
    </xf>
    <xf numFmtId="0" fontId="29" fillId="0" borderId="0" xfId="0" applyFont="1"/>
    <xf numFmtId="0" fontId="28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22" fillId="0" borderId="1" xfId="0" applyFont="1" applyFill="1" applyBorder="1"/>
    <xf numFmtId="3" fontId="22" fillId="0" borderId="1" xfId="0" applyNumberFormat="1" applyFont="1" applyFill="1" applyBorder="1"/>
    <xf numFmtId="0" fontId="21" fillId="0" borderId="1" xfId="0" applyFont="1" applyFill="1" applyBorder="1"/>
    <xf numFmtId="3" fontId="21" fillId="0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173" fontId="12" fillId="6" borderId="1" xfId="0" applyNumberFormat="1" applyFont="1" applyFill="1" applyBorder="1" applyAlignment="1">
      <alignment vertical="center"/>
    </xf>
    <xf numFmtId="0" fontId="0" fillId="0" borderId="0" xfId="0" applyFill="1"/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wrapText="1"/>
    </xf>
    <xf numFmtId="0" fontId="51" fillId="0" borderId="1" xfId="0" applyFont="1" applyBorder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43" fontId="56" fillId="0" borderId="1" xfId="1" applyFont="1" applyBorder="1" applyAlignment="1">
      <alignment horizontal="center"/>
    </xf>
    <xf numFmtId="182" fontId="5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/>
    <xf numFmtId="0" fontId="53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/>
    <xf numFmtId="0" fontId="59" fillId="0" borderId="0" xfId="0" applyFont="1" applyAlignment="1">
      <alignment wrapText="1"/>
    </xf>
    <xf numFmtId="182" fontId="60" fillId="0" borderId="1" xfId="1" applyNumberFormat="1" applyFont="1" applyBorder="1"/>
    <xf numFmtId="182" fontId="3" fillId="0" borderId="1" xfId="1" applyNumberFormat="1" applyFont="1" applyFill="1" applyBorder="1" applyAlignment="1">
      <alignment horizontal="right" vertical="center" wrapText="1"/>
    </xf>
    <xf numFmtId="182" fontId="3" fillId="0" borderId="1" xfId="1" applyNumberFormat="1" applyFont="1" applyFill="1" applyBorder="1" applyAlignment="1">
      <alignment horizontal="right" vertical="center"/>
    </xf>
    <xf numFmtId="182" fontId="57" fillId="0" borderId="1" xfId="1" applyNumberFormat="1" applyFont="1" applyBorder="1"/>
    <xf numFmtId="182" fontId="61" fillId="0" borderId="1" xfId="1" applyNumberFormat="1" applyFont="1" applyBorder="1"/>
    <xf numFmtId="182" fontId="58" fillId="0" borderId="1" xfId="1" applyNumberFormat="1" applyFont="1" applyBorder="1"/>
    <xf numFmtId="0" fontId="5" fillId="0" borderId="2" xfId="0" applyFont="1" applyFill="1" applyBorder="1" applyAlignment="1">
      <alignment horizontal="center" wrapText="1"/>
    </xf>
    <xf numFmtId="182" fontId="60" fillId="0" borderId="0" xfId="1" applyNumberFormat="1" applyFont="1"/>
    <xf numFmtId="182" fontId="0" fillId="0" borderId="0" xfId="0" applyNumberFormat="1"/>
    <xf numFmtId="182" fontId="81" fillId="0" borderId="1" xfId="1" applyNumberFormat="1" applyFont="1" applyBorder="1"/>
    <xf numFmtId="182" fontId="63" fillId="0" borderId="1" xfId="1" applyNumberFormat="1" applyFont="1" applyBorder="1"/>
    <xf numFmtId="182" fontId="64" fillId="0" borderId="1" xfId="1" applyNumberFormat="1" applyFont="1" applyBorder="1"/>
    <xf numFmtId="182" fontId="65" fillId="0" borderId="1" xfId="1" applyNumberFormat="1" applyFont="1" applyFill="1" applyBorder="1" applyAlignment="1">
      <alignment horizontal="right" vertical="center" wrapText="1"/>
    </xf>
    <xf numFmtId="182" fontId="65" fillId="0" borderId="1" xfId="1" applyNumberFormat="1" applyFont="1" applyFill="1" applyBorder="1" applyAlignment="1">
      <alignment horizontal="left" vertical="center" wrapText="1"/>
    </xf>
    <xf numFmtId="182" fontId="66" fillId="0" borderId="1" xfId="1" applyNumberFormat="1" applyFont="1" applyFill="1" applyBorder="1" applyAlignment="1">
      <alignment horizontal="right" vertical="center" wrapText="1"/>
    </xf>
    <xf numFmtId="182" fontId="66" fillId="0" borderId="1" xfId="1" applyNumberFormat="1" applyFont="1" applyFill="1" applyBorder="1" applyAlignment="1">
      <alignment horizontal="left" vertical="center" wrapText="1"/>
    </xf>
    <xf numFmtId="182" fontId="65" fillId="0" borderId="1" xfId="1" applyNumberFormat="1" applyFont="1" applyFill="1" applyBorder="1" applyAlignment="1">
      <alignment horizontal="right" vertical="center"/>
    </xf>
    <xf numFmtId="182" fontId="65" fillId="0" borderId="1" xfId="1" applyNumberFormat="1" applyFont="1" applyFill="1" applyBorder="1" applyAlignment="1">
      <alignment horizontal="left" vertical="center"/>
    </xf>
    <xf numFmtId="182" fontId="66" fillId="0" borderId="1" xfId="1" applyNumberFormat="1" applyFont="1" applyFill="1" applyBorder="1" applyAlignment="1">
      <alignment horizontal="right" vertical="center"/>
    </xf>
    <xf numFmtId="182" fontId="66" fillId="0" borderId="1" xfId="1" applyNumberFormat="1" applyFont="1" applyFill="1" applyBorder="1" applyAlignment="1">
      <alignment horizontal="left" vertical="center"/>
    </xf>
    <xf numFmtId="182" fontId="69" fillId="0" borderId="1" xfId="1" applyNumberFormat="1" applyFont="1" applyBorder="1"/>
    <xf numFmtId="182" fontId="70" fillId="0" borderId="1" xfId="1" applyNumberFormat="1" applyFont="1" applyBorder="1"/>
    <xf numFmtId="182" fontId="70" fillId="0" borderId="2" xfId="1" applyNumberFormat="1" applyFont="1" applyFill="1" applyBorder="1"/>
    <xf numFmtId="182" fontId="67" fillId="0" borderId="1" xfId="1" applyNumberFormat="1" applyFont="1" applyFill="1" applyBorder="1" applyAlignment="1">
      <alignment horizontal="right" vertical="center" wrapText="1"/>
    </xf>
    <xf numFmtId="182" fontId="67" fillId="0" borderId="1" xfId="1" applyNumberFormat="1" applyFont="1" applyFill="1" applyBorder="1" applyAlignment="1">
      <alignment horizontal="left" vertical="center" wrapText="1"/>
    </xf>
    <xf numFmtId="182" fontId="68" fillId="0" borderId="1" xfId="1" applyNumberFormat="1" applyFont="1" applyFill="1" applyBorder="1" applyAlignment="1">
      <alignment horizontal="right" vertical="center" wrapText="1"/>
    </xf>
    <xf numFmtId="182" fontId="68" fillId="0" borderId="1" xfId="1" applyNumberFormat="1" applyFont="1" applyFill="1" applyBorder="1" applyAlignment="1">
      <alignment horizontal="left" vertical="center" wrapText="1"/>
    </xf>
    <xf numFmtId="182" fontId="67" fillId="0" borderId="1" xfId="1" applyNumberFormat="1" applyFont="1" applyFill="1" applyBorder="1" applyAlignment="1">
      <alignment horizontal="right" vertical="center"/>
    </xf>
    <xf numFmtId="182" fontId="67" fillId="0" borderId="1" xfId="1" applyNumberFormat="1" applyFont="1" applyFill="1" applyBorder="1" applyAlignment="1">
      <alignment horizontal="left" vertical="center"/>
    </xf>
    <xf numFmtId="182" fontId="68" fillId="0" borderId="1" xfId="1" applyNumberFormat="1" applyFont="1" applyFill="1" applyBorder="1" applyAlignment="1">
      <alignment horizontal="right" vertical="center"/>
    </xf>
    <xf numFmtId="182" fontId="68" fillId="0" borderId="1" xfId="1" applyNumberFormat="1" applyFont="1" applyFill="1" applyBorder="1" applyAlignment="1">
      <alignment horizontal="left" vertical="center"/>
    </xf>
    <xf numFmtId="182" fontId="0" fillId="0" borderId="0" xfId="0" applyNumberFormat="1" applyBorder="1"/>
    <xf numFmtId="0" fontId="31" fillId="5" borderId="3" xfId="0" applyFont="1" applyFill="1" applyBorder="1"/>
    <xf numFmtId="182" fontId="68" fillId="0" borderId="4" xfId="1" applyNumberFormat="1" applyFont="1" applyFill="1" applyBorder="1" applyAlignment="1">
      <alignment horizontal="right" vertical="center"/>
    </xf>
    <xf numFmtId="182" fontId="68" fillId="0" borderId="4" xfId="1" applyNumberFormat="1" applyFont="1" applyFill="1" applyBorder="1" applyAlignment="1">
      <alignment horizontal="left" vertical="center"/>
    </xf>
    <xf numFmtId="182" fontId="70" fillId="0" borderId="5" xfId="1" applyNumberFormat="1" applyFont="1" applyBorder="1"/>
    <xf numFmtId="182" fontId="81" fillId="0" borderId="0" xfId="1" applyNumberFormat="1" applyFont="1" applyBorder="1"/>
    <xf numFmtId="182" fontId="71" fillId="0" borderId="1" xfId="1" applyNumberFormat="1" applyFont="1" applyBorder="1"/>
    <xf numFmtId="182" fontId="83" fillId="0" borderId="1" xfId="1" applyNumberFormat="1" applyFont="1" applyBorder="1"/>
    <xf numFmtId="182" fontId="57" fillId="0" borderId="1" xfId="1" applyNumberFormat="1" applyFont="1" applyBorder="1" applyAlignment="1">
      <alignment horizontal="center"/>
    </xf>
    <xf numFmtId="182" fontId="47" fillId="0" borderId="1" xfId="1" applyNumberFormat="1" applyFont="1" applyBorder="1"/>
    <xf numFmtId="182" fontId="72" fillId="0" borderId="1" xfId="1" applyNumberFormat="1" applyFont="1" applyBorder="1"/>
    <xf numFmtId="182" fontId="84" fillId="0" borderId="0" xfId="1" applyNumberFormat="1" applyFont="1"/>
    <xf numFmtId="182" fontId="26" fillId="0" borderId="0" xfId="0" applyNumberFormat="1" applyFont="1"/>
    <xf numFmtId="179" fontId="26" fillId="0" borderId="1" xfId="0" applyNumberFormat="1" applyFont="1" applyBorder="1" applyAlignment="1">
      <alignment horizontal="center"/>
    </xf>
    <xf numFmtId="179" fontId="28" fillId="0" borderId="1" xfId="0" applyNumberFormat="1" applyFont="1" applyBorder="1" applyAlignment="1">
      <alignment horizontal="center"/>
    </xf>
    <xf numFmtId="182" fontId="73" fillId="0" borderId="1" xfId="1" applyNumberFormat="1" applyFont="1" applyBorder="1"/>
    <xf numFmtId="182" fontId="74" fillId="0" borderId="1" xfId="1" applyNumberFormat="1" applyFont="1" applyBorder="1"/>
    <xf numFmtId="182" fontId="75" fillId="0" borderId="1" xfId="1" applyNumberFormat="1" applyFont="1" applyBorder="1"/>
    <xf numFmtId="182" fontId="76" fillId="0" borderId="1" xfId="1" applyNumberFormat="1" applyFont="1" applyBorder="1"/>
    <xf numFmtId="182" fontId="47" fillId="0" borderId="0" xfId="0" applyNumberFormat="1" applyFont="1"/>
    <xf numFmtId="0" fontId="47" fillId="0" borderId="0" xfId="0" applyFont="1"/>
    <xf numFmtId="182" fontId="81" fillId="0" borderId="1" xfId="1" applyNumberFormat="1" applyFont="1" applyBorder="1"/>
    <xf numFmtId="0" fontId="2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5" fillId="0" borderId="1" xfId="0" applyFont="1" applyBorder="1" applyAlignment="1">
      <alignment horizontal="center"/>
    </xf>
    <xf numFmtId="182" fontId="1" fillId="0" borderId="1" xfId="1" applyNumberFormat="1" applyFont="1" applyBorder="1"/>
    <xf numFmtId="182" fontId="26" fillId="0" borderId="6" xfId="1" applyNumberFormat="1" applyFont="1" applyBorder="1"/>
    <xf numFmtId="182" fontId="26" fillId="0" borderId="7" xfId="1" applyNumberFormat="1" applyFont="1" applyBorder="1"/>
    <xf numFmtId="182" fontId="26" fillId="0" borderId="8" xfId="1" applyNumberFormat="1" applyFont="1" applyBorder="1"/>
    <xf numFmtId="182" fontId="12" fillId="0" borderId="9" xfId="1" applyNumberFormat="1" applyFont="1" applyBorder="1"/>
    <xf numFmtId="0" fontId="26" fillId="0" borderId="6" xfId="0" applyFont="1" applyBorder="1"/>
    <xf numFmtId="0" fontId="26" fillId="0" borderId="7" xfId="0" applyFont="1" applyBorder="1"/>
    <xf numFmtId="0" fontId="26" fillId="0" borderId="8" xfId="0" applyFont="1" applyBorder="1"/>
    <xf numFmtId="0" fontId="28" fillId="0" borderId="9" xfId="0" applyFont="1" applyBorder="1"/>
    <xf numFmtId="182" fontId="26" fillId="0" borderId="10" xfId="1" applyNumberFormat="1" applyFont="1" applyBorder="1"/>
    <xf numFmtId="0" fontId="19" fillId="0" borderId="7" xfId="0" applyFont="1" applyBorder="1"/>
    <xf numFmtId="0" fontId="26" fillId="0" borderId="10" xfId="0" applyFont="1" applyBorder="1"/>
    <xf numFmtId="182" fontId="70" fillId="0" borderId="11" xfId="1" applyNumberFormat="1" applyFont="1" applyBorder="1" applyAlignment="1">
      <alignment horizontal="right"/>
    </xf>
    <xf numFmtId="182" fontId="70" fillId="0" borderId="12" xfId="1" applyNumberFormat="1" applyFont="1" applyBorder="1"/>
    <xf numFmtId="182" fontId="66" fillId="0" borderId="4" xfId="1" applyNumberFormat="1" applyFont="1" applyFill="1" applyBorder="1" applyAlignment="1">
      <alignment horizontal="left" vertical="center"/>
    </xf>
    <xf numFmtId="182" fontId="64" fillId="0" borderId="9" xfId="1" applyNumberFormat="1" applyFont="1" applyBorder="1"/>
    <xf numFmtId="182" fontId="81" fillId="0" borderId="0" xfId="1" applyNumberFormat="1" applyFont="1"/>
    <xf numFmtId="182" fontId="81" fillId="0" borderId="0" xfId="1" applyNumberFormat="1" applyFont="1" applyAlignment="1"/>
    <xf numFmtId="182" fontId="2" fillId="0" borderId="0" xfId="1" applyNumberFormat="1" applyFont="1" applyFill="1" applyBorder="1" applyAlignment="1">
      <alignment horizontal="left" vertical="center" wrapText="1"/>
    </xf>
    <xf numFmtId="182" fontId="3" fillId="0" borderId="0" xfId="1" applyNumberFormat="1" applyFont="1" applyFill="1" applyBorder="1" applyAlignment="1">
      <alignment horizontal="left" vertical="center" wrapText="1"/>
    </xf>
    <xf numFmtId="182" fontId="2" fillId="0" borderId="0" xfId="1" applyNumberFormat="1" applyFont="1" applyFill="1" applyBorder="1" applyAlignment="1">
      <alignment horizontal="left" vertical="center"/>
    </xf>
    <xf numFmtId="182" fontId="3" fillId="0" borderId="0" xfId="1" applyNumberFormat="1" applyFont="1" applyFill="1" applyBorder="1" applyAlignment="1">
      <alignment horizontal="left" vertical="center"/>
    </xf>
    <xf numFmtId="182" fontId="2" fillId="0" borderId="0" xfId="1" applyNumberFormat="1" applyFont="1" applyFill="1" applyBorder="1" applyAlignment="1">
      <alignment horizontal="right" vertical="center"/>
    </xf>
    <xf numFmtId="182" fontId="3" fillId="0" borderId="0" xfId="1" applyNumberFormat="1" applyFont="1" applyFill="1" applyBorder="1" applyAlignment="1">
      <alignment horizontal="right" vertical="center"/>
    </xf>
    <xf numFmtId="182" fontId="81" fillId="0" borderId="0" xfId="1" applyNumberFormat="1" applyFont="1" applyBorder="1" applyAlignment="1">
      <alignment horizontal="right"/>
    </xf>
    <xf numFmtId="182" fontId="86" fillId="0" borderId="0" xfId="1" applyNumberFormat="1" applyFont="1"/>
    <xf numFmtId="182" fontId="77" fillId="0" borderId="0" xfId="1" applyNumberFormat="1" applyFont="1" applyFill="1" applyBorder="1" applyAlignment="1">
      <alignment horizontal="left" vertical="center" wrapText="1"/>
    </xf>
    <xf numFmtId="182" fontId="78" fillId="0" borderId="0" xfId="1" applyNumberFormat="1" applyFont="1" applyFill="1" applyBorder="1" applyAlignment="1">
      <alignment horizontal="left" vertical="center" wrapText="1"/>
    </xf>
    <xf numFmtId="182" fontId="77" fillId="0" borderId="0" xfId="1" applyNumberFormat="1" applyFont="1" applyFill="1" applyBorder="1" applyAlignment="1">
      <alignment horizontal="left" vertical="center"/>
    </xf>
    <xf numFmtId="182" fontId="78" fillId="0" borderId="0" xfId="1" applyNumberFormat="1" applyFont="1" applyFill="1" applyBorder="1" applyAlignment="1">
      <alignment horizontal="left" vertical="center"/>
    </xf>
    <xf numFmtId="182" fontId="86" fillId="0" borderId="0" xfId="1" applyNumberFormat="1" applyFont="1" applyBorder="1"/>
    <xf numFmtId="0" fontId="41" fillId="0" borderId="1" xfId="0" applyFont="1" applyBorder="1" applyAlignment="1">
      <alignment horizontal="center" wrapText="1"/>
    </xf>
    <xf numFmtId="0" fontId="0" fillId="0" borderId="9" xfId="0" applyBorder="1"/>
    <xf numFmtId="0" fontId="19" fillId="0" borderId="9" xfId="0" applyFont="1" applyBorder="1" applyAlignment="1">
      <alignment horizontal="center"/>
    </xf>
    <xf numFmtId="0" fontId="12" fillId="8" borderId="1" xfId="0" applyFont="1" applyFill="1" applyBorder="1" applyAlignment="1">
      <alignment vertical="center" wrapText="1"/>
    </xf>
    <xf numFmtId="173" fontId="12" fillId="8" borderId="1" xfId="0" applyNumberFormat="1" applyFont="1" applyFill="1" applyBorder="1" applyAlignment="1">
      <alignment vertical="center"/>
    </xf>
    <xf numFmtId="182" fontId="75" fillId="8" borderId="1" xfId="1" applyNumberFormat="1" applyFont="1" applyFill="1" applyBorder="1"/>
    <xf numFmtId="0" fontId="12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/>
    </xf>
    <xf numFmtId="182" fontId="74" fillId="8" borderId="1" xfId="1" applyNumberFormat="1" applyFont="1" applyFill="1" applyBorder="1"/>
    <xf numFmtId="182" fontId="72" fillId="8" borderId="1" xfId="1" applyNumberFormat="1" applyFont="1" applyFill="1" applyBorder="1"/>
    <xf numFmtId="0" fontId="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182" fontId="76" fillId="9" borderId="1" xfId="1" applyNumberFormat="1" applyFont="1" applyFill="1" applyBorder="1"/>
    <xf numFmtId="182" fontId="47" fillId="0" borderId="0" xfId="1" applyNumberFormat="1" applyFont="1"/>
    <xf numFmtId="182" fontId="72" fillId="9" borderId="1" xfId="1" applyNumberFormat="1" applyFont="1" applyFill="1" applyBorder="1"/>
    <xf numFmtId="182" fontId="47" fillId="8" borderId="1" xfId="1" applyNumberFormat="1" applyFont="1" applyFill="1" applyBorder="1"/>
    <xf numFmtId="182" fontId="79" fillId="0" borderId="1" xfId="1" applyNumberFormat="1" applyFont="1" applyBorder="1"/>
    <xf numFmtId="182" fontId="19" fillId="0" borderId="0" xfId="0" applyNumberFormat="1" applyFont="1"/>
    <xf numFmtId="182" fontId="26" fillId="0" borderId="0" xfId="1" applyNumberFormat="1" applyFont="1"/>
    <xf numFmtId="182" fontId="73" fillId="10" borderId="1" xfId="1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2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6" fillId="0" borderId="0" xfId="0" applyFont="1"/>
    <xf numFmtId="0" fontId="8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182" fontId="81" fillId="0" borderId="1" xfId="1" applyNumberFormat="1" applyFont="1" applyBorder="1"/>
    <xf numFmtId="182" fontId="0" fillId="0" borderId="1" xfId="0" applyNumberFormat="1" applyBorder="1"/>
    <xf numFmtId="0" fontId="12" fillId="0" borderId="1" xfId="0" applyFont="1" applyBorder="1" applyAlignment="1">
      <alignment horizontal="center"/>
    </xf>
    <xf numFmtId="0" fontId="3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9" fillId="0" borderId="0" xfId="0" applyFont="1" applyAlignment="1">
      <alignment horizontal="right"/>
    </xf>
    <xf numFmtId="0" fontId="28" fillId="11" borderId="9" xfId="0" applyFont="1" applyFill="1" applyBorder="1"/>
    <xf numFmtId="182" fontId="62" fillId="11" borderId="9" xfId="1" applyNumberFormat="1" applyFont="1" applyFill="1" applyBorder="1"/>
    <xf numFmtId="0" fontId="12" fillId="11" borderId="14" xfId="0" applyFont="1" applyFill="1" applyBorder="1"/>
    <xf numFmtId="182" fontId="12" fillId="11" borderId="14" xfId="1" applyNumberFormat="1" applyFont="1" applyFill="1" applyBorder="1"/>
    <xf numFmtId="0" fontId="4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</cellXfs>
  <cellStyles count="4">
    <cellStyle name="Ezres" xfId="1" builtinId="3"/>
    <cellStyle name="Hivatkozás" xfId="2" builtinId="8"/>
    <cellStyle name="Normál" xfId="0" builtinId="0"/>
    <cellStyle name="Normal_KTRSZJ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njt.hu/cgi_bin/njt_doc.cgi?docid=139876.243471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njt.hu/cgi_bin/njt_doc.cgi?docid=142896.24514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workbookViewId="0">
      <selection activeCell="C25" sqref="C25"/>
    </sheetView>
  </sheetViews>
  <sheetFormatPr defaultRowHeight="15"/>
  <cols>
    <col min="1" max="1" width="71.7109375" customWidth="1"/>
    <col min="2" max="2" width="20.85546875" customWidth="1"/>
    <col min="3" max="3" width="20.140625" customWidth="1"/>
    <col min="4" max="4" width="20.42578125" bestFit="1" customWidth="1"/>
    <col min="5" max="5" width="19.28515625" bestFit="1" customWidth="1"/>
  </cols>
  <sheetData>
    <row r="2" spans="1:9">
      <c r="A2" s="290" t="s">
        <v>894</v>
      </c>
      <c r="B2" s="290"/>
      <c r="C2" s="290"/>
      <c r="D2" s="290"/>
    </row>
    <row r="3" spans="1:9">
      <c r="A3" s="154"/>
      <c r="B3" s="154"/>
    </row>
    <row r="4" spans="1:9" ht="18">
      <c r="A4" s="291" t="s">
        <v>874</v>
      </c>
      <c r="B4" s="291"/>
      <c r="C4" s="291"/>
      <c r="D4" s="291"/>
    </row>
    <row r="5" spans="1:9" ht="18">
      <c r="A5" s="123"/>
      <c r="B5" s="153"/>
    </row>
    <row r="6" spans="1:9" ht="50.25" customHeight="1">
      <c r="A6" s="292" t="s">
        <v>53</v>
      </c>
      <c r="B6" s="292"/>
      <c r="C6" s="292"/>
      <c r="D6" s="292"/>
    </row>
    <row r="7" spans="1:9">
      <c r="A7" s="153"/>
      <c r="B7" s="153"/>
    </row>
    <row r="8" spans="1:9" ht="15.75" thickBot="1">
      <c r="B8" s="144"/>
      <c r="C8" s="4"/>
      <c r="D8" s="285" t="s">
        <v>893</v>
      </c>
      <c r="E8" s="4"/>
      <c r="F8" s="4"/>
      <c r="G8" s="4"/>
      <c r="H8" s="4"/>
      <c r="I8" s="4"/>
    </row>
    <row r="9" spans="1:9" ht="15.75" thickBot="1">
      <c r="A9" s="248"/>
      <c r="B9" s="249" t="s">
        <v>262</v>
      </c>
      <c r="C9" s="249" t="s">
        <v>886</v>
      </c>
      <c r="D9" s="249" t="s">
        <v>886</v>
      </c>
      <c r="E9" s="4"/>
      <c r="F9" s="4"/>
      <c r="G9" s="4"/>
      <c r="H9" s="4"/>
      <c r="I9" s="4"/>
    </row>
    <row r="10" spans="1:9">
      <c r="A10" s="221" t="s">
        <v>361</v>
      </c>
      <c r="B10" s="217">
        <v>88512433</v>
      </c>
      <c r="C10" s="217">
        <v>94042094</v>
      </c>
      <c r="D10" s="217">
        <v>96802461</v>
      </c>
      <c r="E10" s="4"/>
      <c r="F10" s="4"/>
      <c r="G10" s="4"/>
      <c r="H10" s="4"/>
      <c r="I10" s="4"/>
    </row>
    <row r="11" spans="1:9">
      <c r="A11" s="222" t="s">
        <v>362</v>
      </c>
      <c r="B11" s="218">
        <v>18388173</v>
      </c>
      <c r="C11" s="218">
        <v>18892708</v>
      </c>
      <c r="D11" s="218">
        <v>19302530</v>
      </c>
      <c r="E11" s="4"/>
      <c r="F11" s="4"/>
      <c r="G11" s="4"/>
      <c r="H11" s="4"/>
      <c r="I11" s="4"/>
    </row>
    <row r="12" spans="1:9">
      <c r="A12" s="222" t="s">
        <v>363</v>
      </c>
      <c r="B12" s="218">
        <v>72474654</v>
      </c>
      <c r="C12" s="218">
        <v>83151146</v>
      </c>
      <c r="D12" s="218">
        <v>93659107</v>
      </c>
      <c r="E12" s="4"/>
      <c r="F12" s="4"/>
      <c r="G12" s="4"/>
      <c r="H12" s="4"/>
      <c r="I12" s="4"/>
    </row>
    <row r="13" spans="1:9">
      <c r="A13" s="222" t="s">
        <v>364</v>
      </c>
      <c r="B13" s="218">
        <v>5379000</v>
      </c>
      <c r="C13" s="218">
        <v>5026990</v>
      </c>
      <c r="D13" s="218">
        <v>5800590</v>
      </c>
      <c r="E13" s="4"/>
      <c r="F13" s="4"/>
      <c r="G13" s="4"/>
      <c r="H13" s="4"/>
      <c r="I13" s="4"/>
    </row>
    <row r="14" spans="1:9">
      <c r="A14" s="226" t="s">
        <v>365</v>
      </c>
      <c r="B14" s="218">
        <v>131710947</v>
      </c>
      <c r="C14" s="218">
        <v>125585441</v>
      </c>
      <c r="D14" s="218">
        <v>123996576</v>
      </c>
      <c r="E14" s="200"/>
      <c r="F14" s="4"/>
      <c r="G14" s="4"/>
      <c r="H14" s="4"/>
      <c r="I14" s="4"/>
    </row>
    <row r="15" spans="1:9">
      <c r="A15" s="222" t="s">
        <v>366</v>
      </c>
      <c r="B15" s="218">
        <v>272408419</v>
      </c>
      <c r="C15" s="218">
        <v>263598619</v>
      </c>
      <c r="D15" s="218">
        <v>228247938</v>
      </c>
      <c r="E15" s="4"/>
      <c r="F15" s="4"/>
      <c r="G15" s="4"/>
      <c r="H15" s="4"/>
      <c r="I15" s="4"/>
    </row>
    <row r="16" spans="1:9">
      <c r="A16" s="222" t="s">
        <v>367</v>
      </c>
      <c r="B16" s="218">
        <v>71035962</v>
      </c>
      <c r="C16" s="218">
        <v>72049839</v>
      </c>
      <c r="D16" s="218">
        <v>72049839</v>
      </c>
      <c r="E16" s="4"/>
      <c r="F16" s="4"/>
      <c r="G16" s="4"/>
      <c r="H16" s="4"/>
      <c r="I16" s="4"/>
    </row>
    <row r="17" spans="1:9" ht="15.75" thickBot="1">
      <c r="A17" s="223" t="s">
        <v>368</v>
      </c>
      <c r="B17" s="219">
        <v>30066000</v>
      </c>
      <c r="C17" s="219">
        <v>39771800</v>
      </c>
      <c r="D17" s="219">
        <v>64771800</v>
      </c>
      <c r="E17" s="4"/>
      <c r="F17" s="4"/>
      <c r="G17" s="4"/>
      <c r="H17" s="4"/>
      <c r="I17" s="4"/>
    </row>
    <row r="18" spans="1:9" ht="17.25" customHeight="1" thickBot="1">
      <c r="A18" s="224" t="s">
        <v>360</v>
      </c>
      <c r="B18" s="220">
        <f>SUM(B10:B17)</f>
        <v>689975588</v>
      </c>
      <c r="C18" s="220">
        <f>SUM(C10:C17)</f>
        <v>702118637</v>
      </c>
      <c r="D18" s="220">
        <f>SUM(D10:D17)</f>
        <v>704630841</v>
      </c>
      <c r="E18" s="4"/>
      <c r="F18" s="4"/>
      <c r="G18" s="4"/>
      <c r="H18" s="4"/>
      <c r="I18" s="4"/>
    </row>
    <row r="19" spans="1:9" ht="19.5" customHeight="1" thickBot="1">
      <c r="A19" s="224" t="s">
        <v>369</v>
      </c>
      <c r="B19" s="220">
        <v>2363781</v>
      </c>
      <c r="C19" s="220">
        <v>2363781</v>
      </c>
      <c r="D19" s="220">
        <v>2363781</v>
      </c>
      <c r="E19" s="4"/>
      <c r="F19" s="4"/>
      <c r="G19" s="4"/>
      <c r="H19" s="4"/>
      <c r="I19" s="4"/>
    </row>
    <row r="20" spans="1:9" ht="18" customHeight="1" thickBot="1">
      <c r="A20" s="286" t="s">
        <v>51</v>
      </c>
      <c r="B20" s="287">
        <f>SUM(B18:B19)</f>
        <v>692339369</v>
      </c>
      <c r="C20" s="287">
        <f>SUM(C18:C19)</f>
        <v>704482418</v>
      </c>
      <c r="D20" s="287">
        <f>SUM(D18:D19)</f>
        <v>706994622</v>
      </c>
      <c r="E20" s="4"/>
      <c r="F20" s="4"/>
      <c r="G20" s="4"/>
      <c r="H20" s="4"/>
      <c r="I20" s="4"/>
    </row>
    <row r="21" spans="1:9">
      <c r="A21" s="227" t="s">
        <v>371</v>
      </c>
      <c r="B21" s="225">
        <v>91467947</v>
      </c>
      <c r="C21" s="225">
        <v>101131961</v>
      </c>
      <c r="D21" s="225">
        <v>101503697</v>
      </c>
      <c r="E21" s="4"/>
      <c r="F21" s="4"/>
      <c r="G21" s="4"/>
      <c r="H21" s="4"/>
      <c r="I21" s="4"/>
    </row>
    <row r="22" spans="1:9">
      <c r="A22" s="222" t="s">
        <v>372</v>
      </c>
      <c r="B22" s="218">
        <v>0</v>
      </c>
      <c r="C22" s="218">
        <v>0</v>
      </c>
      <c r="D22" s="218">
        <v>0</v>
      </c>
      <c r="E22" s="4"/>
      <c r="F22" s="4"/>
      <c r="G22" s="4"/>
      <c r="H22" s="4"/>
      <c r="I22" s="4"/>
    </row>
    <row r="23" spans="1:9">
      <c r="A23" s="222" t="s">
        <v>373</v>
      </c>
      <c r="B23" s="218">
        <v>239500000</v>
      </c>
      <c r="C23" s="218">
        <v>239500000</v>
      </c>
      <c r="D23" s="218">
        <v>239505000</v>
      </c>
      <c r="E23" s="4"/>
      <c r="F23" s="4"/>
      <c r="G23" s="4"/>
      <c r="H23" s="4"/>
      <c r="I23" s="4"/>
    </row>
    <row r="24" spans="1:9">
      <c r="A24" s="222" t="s">
        <v>374</v>
      </c>
      <c r="B24" s="218">
        <v>25458355</v>
      </c>
      <c r="C24" s="218">
        <v>27937390</v>
      </c>
      <c r="D24" s="218">
        <v>30072858</v>
      </c>
      <c r="E24" s="4"/>
      <c r="F24" s="4"/>
      <c r="G24" s="4"/>
      <c r="H24" s="4"/>
      <c r="I24" s="4"/>
    </row>
    <row r="25" spans="1:9">
      <c r="A25" s="226" t="s">
        <v>375</v>
      </c>
      <c r="B25" s="218">
        <v>0</v>
      </c>
      <c r="C25" s="218">
        <v>0</v>
      </c>
      <c r="D25" s="218">
        <v>0</v>
      </c>
      <c r="E25" s="4"/>
      <c r="F25" s="4"/>
      <c r="G25" s="4"/>
      <c r="H25" s="4"/>
      <c r="I25" s="4"/>
    </row>
    <row r="26" spans="1:9">
      <c r="A26" s="222" t="s">
        <v>376</v>
      </c>
      <c r="B26" s="218">
        <v>0</v>
      </c>
      <c r="C26" s="218">
        <v>0</v>
      </c>
      <c r="D26" s="218">
        <v>0</v>
      </c>
      <c r="E26" s="4"/>
      <c r="F26" s="4"/>
      <c r="G26" s="4"/>
      <c r="H26" s="4"/>
      <c r="I26" s="4"/>
    </row>
    <row r="27" spans="1:9" ht="15.75" thickBot="1">
      <c r="A27" s="223" t="s">
        <v>377</v>
      </c>
      <c r="B27" s="219">
        <v>0</v>
      </c>
      <c r="C27" s="219">
        <v>0</v>
      </c>
      <c r="D27" s="219">
        <v>0</v>
      </c>
      <c r="E27" s="4"/>
      <c r="F27" s="4"/>
      <c r="G27" s="4"/>
      <c r="H27" s="4"/>
      <c r="I27" s="4"/>
    </row>
    <row r="28" spans="1:9" ht="18.75" customHeight="1" thickBot="1">
      <c r="A28" s="224" t="s">
        <v>370</v>
      </c>
      <c r="B28" s="220">
        <f>SUM(B21:B27)</f>
        <v>356426302</v>
      </c>
      <c r="C28" s="220">
        <f>SUM(C21:C27)</f>
        <v>368569351</v>
      </c>
      <c r="D28" s="220">
        <f>SUM(D21:D27)</f>
        <v>371081555</v>
      </c>
      <c r="E28" s="4"/>
      <c r="F28" s="4"/>
      <c r="G28" s="4"/>
      <c r="H28" s="4"/>
      <c r="I28" s="4"/>
    </row>
    <row r="29" spans="1:9" ht="18.75" customHeight="1" thickBot="1">
      <c r="A29" s="224" t="s">
        <v>378</v>
      </c>
      <c r="B29" s="220">
        <v>335913067</v>
      </c>
      <c r="C29" s="220">
        <v>335913067</v>
      </c>
      <c r="D29" s="220">
        <v>335913067</v>
      </c>
      <c r="E29" s="4"/>
      <c r="F29" s="4"/>
      <c r="G29" s="4"/>
      <c r="H29" s="4"/>
      <c r="I29" s="4"/>
    </row>
    <row r="30" spans="1:9" ht="18.75" customHeight="1" thickBot="1">
      <c r="A30" s="288" t="s">
        <v>52</v>
      </c>
      <c r="B30" s="289">
        <f>SUM(B28:B29)</f>
        <v>692339369</v>
      </c>
      <c r="C30" s="289">
        <f>SUM(C28:C29)</f>
        <v>704482418</v>
      </c>
      <c r="D30" s="289">
        <f>SUM(D28:D29)</f>
        <v>706994622</v>
      </c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</sheetData>
  <mergeCells count="3">
    <mergeCell ref="A2:D2"/>
    <mergeCell ref="A4:D4"/>
    <mergeCell ref="A6:D6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workbookViewId="0">
      <selection activeCell="A9" sqref="A9"/>
    </sheetView>
  </sheetViews>
  <sheetFormatPr defaultRowHeight="15"/>
  <cols>
    <col min="1" max="1" width="112.42578125" customWidth="1"/>
    <col min="3" max="3" width="21.28515625" customWidth="1"/>
    <col min="4" max="4" width="16.140625" customWidth="1"/>
    <col min="5" max="5" width="17.140625" customWidth="1"/>
    <col min="6" max="6" width="19.7109375" customWidth="1"/>
    <col min="7" max="7" width="14.85546875" customWidth="1"/>
    <col min="8" max="8" width="15.85546875" customWidth="1"/>
    <col min="9" max="9" width="14.5703125" customWidth="1"/>
    <col min="10" max="10" width="15.7109375" customWidth="1"/>
    <col min="11" max="11" width="14" customWidth="1"/>
    <col min="12" max="12" width="17" customWidth="1"/>
    <col min="13" max="13" width="17.7109375" customWidth="1"/>
    <col min="15" max="15" width="14" customWidth="1"/>
  </cols>
  <sheetData>
    <row r="1" spans="1:15" ht="18">
      <c r="A1" s="121" t="s">
        <v>116</v>
      </c>
      <c r="C1" s="118" t="s">
        <v>309</v>
      </c>
    </row>
    <row r="2" spans="1:15" ht="18">
      <c r="A2" s="63" t="s">
        <v>119</v>
      </c>
    </row>
    <row r="3" spans="1:15" ht="18">
      <c r="A3" s="63"/>
    </row>
    <row r="4" spans="1:15" ht="18">
      <c r="A4" s="63"/>
    </row>
    <row r="5" spans="1:15" ht="79.5" customHeight="1">
      <c r="A5" s="2" t="s">
        <v>379</v>
      </c>
      <c r="B5" s="3" t="s">
        <v>380</v>
      </c>
      <c r="C5" s="117" t="s">
        <v>297</v>
      </c>
      <c r="D5" s="117" t="s">
        <v>298</v>
      </c>
      <c r="E5" s="117" t="s">
        <v>299</v>
      </c>
      <c r="F5" s="117" t="s">
        <v>300</v>
      </c>
      <c r="G5" s="117" t="s">
        <v>301</v>
      </c>
      <c r="H5" s="117" t="s">
        <v>302</v>
      </c>
      <c r="I5" s="117" t="s">
        <v>303</v>
      </c>
      <c r="J5" s="117" t="s">
        <v>304</v>
      </c>
      <c r="K5" s="117" t="s">
        <v>305</v>
      </c>
      <c r="L5" s="117" t="s">
        <v>306</v>
      </c>
      <c r="M5" s="117" t="s">
        <v>307</v>
      </c>
      <c r="N5" s="53" t="s">
        <v>308</v>
      </c>
      <c r="O5" s="53" t="s">
        <v>313</v>
      </c>
    </row>
    <row r="6" spans="1:15">
      <c r="A6" s="5" t="s">
        <v>570</v>
      </c>
      <c r="B6" s="6" t="s">
        <v>571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>
      <c r="A7" s="5" t="s">
        <v>572</v>
      </c>
      <c r="B7" s="6" t="s">
        <v>573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>
      <c r="A8" s="5" t="s">
        <v>574</v>
      </c>
      <c r="B8" s="6" t="s">
        <v>575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5" t="s">
        <v>576</v>
      </c>
      <c r="B9" s="6" t="s">
        <v>577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>
      <c r="A10" s="5" t="s">
        <v>578</v>
      </c>
      <c r="B10" s="6" t="s">
        <v>579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>
      <c r="A11" s="5" t="s">
        <v>580</v>
      </c>
      <c r="B11" s="6" t="s">
        <v>581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>
      <c r="A12" s="9" t="s">
        <v>54</v>
      </c>
      <c r="B12" s="10" t="s">
        <v>582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>
      <c r="A13" s="9" t="s">
        <v>583</v>
      </c>
      <c r="B13" s="10" t="s">
        <v>584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>
      <c r="A14" s="9" t="s">
        <v>585</v>
      </c>
      <c r="B14" s="10" t="s">
        <v>586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>
      <c r="A15" s="17" t="s">
        <v>184</v>
      </c>
      <c r="B15" s="6" t="s">
        <v>587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>
      <c r="A16" s="17" t="s">
        <v>193</v>
      </c>
      <c r="B16" s="6" t="s">
        <v>587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>
      <c r="A17" s="17" t="s">
        <v>194</v>
      </c>
      <c r="B17" s="6" t="s">
        <v>587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>
      <c r="A18" s="17" t="s">
        <v>192</v>
      </c>
      <c r="B18" s="6" t="s">
        <v>587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>
      <c r="A19" s="17" t="s">
        <v>191</v>
      </c>
      <c r="B19" s="6" t="s">
        <v>587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>
      <c r="A20" s="17" t="s">
        <v>190</v>
      </c>
      <c r="B20" s="6" t="s">
        <v>587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>
      <c r="A21" s="17" t="s">
        <v>185</v>
      </c>
      <c r="B21" s="6" t="s">
        <v>587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>
      <c r="A22" s="17" t="s">
        <v>186</v>
      </c>
      <c r="B22" s="6" t="s">
        <v>587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>
      <c r="A23" s="17" t="s">
        <v>187</v>
      </c>
      <c r="B23" s="6" t="s">
        <v>587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>
      <c r="A24" s="17" t="s">
        <v>188</v>
      </c>
      <c r="B24" s="6" t="s">
        <v>587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>
      <c r="A25" s="9" t="s">
        <v>15</v>
      </c>
      <c r="B25" s="10" t="s">
        <v>587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A26" s="17" t="s">
        <v>184</v>
      </c>
      <c r="B26" s="6" t="s">
        <v>588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17" t="s">
        <v>193</v>
      </c>
      <c r="B27" s="6" t="s">
        <v>588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>
      <c r="A28" s="17" t="s">
        <v>194</v>
      </c>
      <c r="B28" s="6" t="s">
        <v>588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>
      <c r="A29" s="17" t="s">
        <v>192</v>
      </c>
      <c r="B29" s="6" t="s">
        <v>588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>
      <c r="A30" s="17" t="s">
        <v>191</v>
      </c>
      <c r="B30" s="6" t="s">
        <v>588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>
      <c r="A31" s="17" t="s">
        <v>190</v>
      </c>
      <c r="B31" s="6" t="s">
        <v>588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>
      <c r="A32" s="17" t="s">
        <v>185</v>
      </c>
      <c r="B32" s="6" t="s">
        <v>588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>
      <c r="A33" s="17" t="s">
        <v>186</v>
      </c>
      <c r="B33" s="6" t="s">
        <v>588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>
      <c r="A34" s="17" t="s">
        <v>187</v>
      </c>
      <c r="B34" s="6" t="s">
        <v>588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>
      <c r="A35" s="17" t="s">
        <v>188</v>
      </c>
      <c r="B35" s="6" t="s">
        <v>588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>
      <c r="A36" s="9" t="s">
        <v>74</v>
      </c>
      <c r="B36" s="10" t="s">
        <v>588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>
      <c r="A37" s="17" t="s">
        <v>184</v>
      </c>
      <c r="B37" s="6" t="s">
        <v>589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>
      <c r="A38" s="17" t="s">
        <v>193</v>
      </c>
      <c r="B38" s="6" t="s">
        <v>589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>
      <c r="A39" s="17" t="s">
        <v>194</v>
      </c>
      <c r="B39" s="6" t="s">
        <v>589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>
      <c r="A40" s="17" t="s">
        <v>192</v>
      </c>
      <c r="B40" s="6" t="s">
        <v>589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>
      <c r="A41" s="17" t="s">
        <v>191</v>
      </c>
      <c r="B41" s="6" t="s">
        <v>589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>
      <c r="A42" s="17" t="s">
        <v>190</v>
      </c>
      <c r="B42" s="6" t="s">
        <v>589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>
      <c r="A43" s="17" t="s">
        <v>185</v>
      </c>
      <c r="B43" s="6" t="s">
        <v>589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17" t="s">
        <v>186</v>
      </c>
      <c r="B44" s="6" t="s">
        <v>589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17" t="s">
        <v>187</v>
      </c>
      <c r="B45" s="6" t="s">
        <v>589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17" t="s">
        <v>188</v>
      </c>
      <c r="B46" s="6" t="s">
        <v>589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9" t="s">
        <v>73</v>
      </c>
      <c r="B47" s="10" t="s">
        <v>589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68" t="s">
        <v>72</v>
      </c>
      <c r="B48" s="12" t="s">
        <v>590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>
      <c r="A49" s="9" t="s">
        <v>591</v>
      </c>
      <c r="B49" s="10" t="s">
        <v>592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>
      <c r="A50" s="9" t="s">
        <v>593</v>
      </c>
      <c r="B50" s="10" t="s">
        <v>594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>
      <c r="A51" s="17" t="s">
        <v>184</v>
      </c>
      <c r="B51" s="6" t="s">
        <v>595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17" t="s">
        <v>193</v>
      </c>
      <c r="B52" s="6" t="s">
        <v>595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>
      <c r="A53" s="17" t="s">
        <v>194</v>
      </c>
      <c r="B53" s="6" t="s">
        <v>595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>
      <c r="A54" s="17" t="s">
        <v>192</v>
      </c>
      <c r="B54" s="6" t="s">
        <v>595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>
      <c r="A55" s="17" t="s">
        <v>191</v>
      </c>
      <c r="B55" s="6" t="s">
        <v>595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>
      <c r="A56" s="17" t="s">
        <v>190</v>
      </c>
      <c r="B56" s="6" t="s">
        <v>595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>
      <c r="A57" s="17" t="s">
        <v>185</v>
      </c>
      <c r="B57" s="6" t="s">
        <v>595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>
      <c r="A58" s="17" t="s">
        <v>186</v>
      </c>
      <c r="B58" s="6" t="s">
        <v>595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>
      <c r="A59" s="17" t="s">
        <v>187</v>
      </c>
      <c r="B59" s="6" t="s">
        <v>595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>
      <c r="A60" s="17" t="s">
        <v>188</v>
      </c>
      <c r="B60" s="6" t="s">
        <v>595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>
      <c r="A61" s="9" t="s">
        <v>71</v>
      </c>
      <c r="B61" s="10" t="s">
        <v>595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>
      <c r="A62" s="17" t="s">
        <v>189</v>
      </c>
      <c r="B62" s="6" t="s">
        <v>596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>
      <c r="A63" s="17" t="s">
        <v>193</v>
      </c>
      <c r="B63" s="6" t="s">
        <v>596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>
      <c r="A64" s="17" t="s">
        <v>194</v>
      </c>
      <c r="B64" s="6" t="s">
        <v>596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>
      <c r="A65" s="17" t="s">
        <v>192</v>
      </c>
      <c r="B65" s="6" t="s">
        <v>596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>
      <c r="A66" s="17" t="s">
        <v>191</v>
      </c>
      <c r="B66" s="6" t="s">
        <v>596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>
      <c r="A67" s="17" t="s">
        <v>190</v>
      </c>
      <c r="B67" s="6" t="s">
        <v>596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>
      <c r="A68" s="17" t="s">
        <v>185</v>
      </c>
      <c r="B68" s="6" t="s">
        <v>596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>
      <c r="A69" s="17" t="s">
        <v>186</v>
      </c>
      <c r="B69" s="6" t="s">
        <v>596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>
      <c r="A70" s="17" t="s">
        <v>187</v>
      </c>
      <c r="B70" s="6" t="s">
        <v>596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>
      <c r="A71" s="17" t="s">
        <v>188</v>
      </c>
      <c r="B71" s="6" t="s">
        <v>596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>
      <c r="A72" s="9" t="s">
        <v>75</v>
      </c>
      <c r="B72" s="10" t="s">
        <v>596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>
      <c r="A73" s="17" t="s">
        <v>184</v>
      </c>
      <c r="B73" s="6" t="s">
        <v>597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>
      <c r="A74" s="17" t="s">
        <v>193</v>
      </c>
      <c r="B74" s="6" t="s">
        <v>597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>
      <c r="A75" s="17" t="s">
        <v>194</v>
      </c>
      <c r="B75" s="6" t="s">
        <v>597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>
      <c r="A76" s="17" t="s">
        <v>192</v>
      </c>
      <c r="B76" s="6" t="s">
        <v>597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>
      <c r="A77" s="17" t="s">
        <v>191</v>
      </c>
      <c r="B77" s="6" t="s">
        <v>597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>
      <c r="A78" s="17" t="s">
        <v>190</v>
      </c>
      <c r="B78" s="6" t="s">
        <v>597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>
      <c r="A79" s="17" t="s">
        <v>185</v>
      </c>
      <c r="B79" s="6" t="s">
        <v>597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>
      <c r="A80" s="17" t="s">
        <v>186</v>
      </c>
      <c r="B80" s="6" t="s">
        <v>597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>
      <c r="A81" s="17" t="s">
        <v>187</v>
      </c>
      <c r="B81" s="6" t="s">
        <v>597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>
      <c r="A82" s="17" t="s">
        <v>188</v>
      </c>
      <c r="B82" s="6" t="s">
        <v>597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>
      <c r="A83" s="9" t="s">
        <v>20</v>
      </c>
      <c r="B83" s="10" t="s">
        <v>597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>
      <c r="A84" s="68" t="s">
        <v>56</v>
      </c>
      <c r="B84" s="12" t="s">
        <v>598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>
      <c r="A85" s="5" t="s">
        <v>76</v>
      </c>
      <c r="B85" s="6" t="s">
        <v>599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>
      <c r="A86" s="25" t="s">
        <v>600</v>
      </c>
      <c r="B86" s="8" t="s">
        <v>599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>
      <c r="A87" s="25" t="s">
        <v>601</v>
      </c>
      <c r="B87" s="8" t="s">
        <v>599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>
      <c r="A88" s="25" t="s">
        <v>602</v>
      </c>
      <c r="B88" s="8" t="s">
        <v>599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>
      <c r="A89" s="5" t="s">
        <v>22</v>
      </c>
      <c r="B89" s="6" t="s">
        <v>603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>
      <c r="A90" s="9" t="s">
        <v>57</v>
      </c>
      <c r="B90" s="10" t="s">
        <v>604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>
      <c r="A91" s="9" t="s">
        <v>23</v>
      </c>
      <c r="B91" s="10" t="s">
        <v>605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>
      <c r="A92" s="20" t="s">
        <v>77</v>
      </c>
      <c r="B92" s="18" t="s">
        <v>606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>
      <c r="A93" s="5" t="s">
        <v>78</v>
      </c>
      <c r="B93" s="5" t="s">
        <v>607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>
      <c r="A94" s="5" t="s">
        <v>79</v>
      </c>
      <c r="B94" s="5" t="s">
        <v>607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>
      <c r="A95" s="5" t="s">
        <v>80</v>
      </c>
      <c r="B95" s="5" t="s">
        <v>607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>
      <c r="A96" s="5" t="s">
        <v>81</v>
      </c>
      <c r="B96" s="5" t="s">
        <v>607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>
      <c r="A97" s="5" t="s">
        <v>82</v>
      </c>
      <c r="B97" s="5" t="s">
        <v>607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>
      <c r="A98" s="5" t="s">
        <v>83</v>
      </c>
      <c r="B98" s="5" t="s">
        <v>607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>
      <c r="A99" s="5" t="s">
        <v>84</v>
      </c>
      <c r="B99" s="5" t="s">
        <v>607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>
      <c r="A100" s="5" t="s">
        <v>85</v>
      </c>
      <c r="B100" s="5" t="s">
        <v>607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>
      <c r="A101" s="9" t="s">
        <v>25</v>
      </c>
      <c r="B101" s="10" t="s">
        <v>607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>
      <c r="A102" s="5" t="s">
        <v>26</v>
      </c>
      <c r="B102" s="6" t="s">
        <v>608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>
      <c r="A103" s="69" t="s">
        <v>609</v>
      </c>
      <c r="B103" s="69" t="s">
        <v>608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>
      <c r="A104" s="69" t="s">
        <v>610</v>
      </c>
      <c r="B104" s="69" t="s">
        <v>608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>
      <c r="A105" s="5" t="s">
        <v>27</v>
      </c>
      <c r="B105" s="6" t="s">
        <v>611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>
      <c r="A106" s="5" t="s">
        <v>612</v>
      </c>
      <c r="B106" s="6" t="s">
        <v>613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>
      <c r="A107" s="5" t="s">
        <v>28</v>
      </c>
      <c r="B107" s="6" t="s">
        <v>614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>
      <c r="A108" s="69" t="s">
        <v>616</v>
      </c>
      <c r="B108" s="69" t="s">
        <v>614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>
      <c r="A109" s="69" t="s">
        <v>617</v>
      </c>
      <c r="B109" s="69" t="s">
        <v>614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>
      <c r="A110" s="69" t="s">
        <v>618</v>
      </c>
      <c r="B110" s="69" t="s">
        <v>614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>
      <c r="A111" s="69" t="s">
        <v>619</v>
      </c>
      <c r="B111" s="69" t="s">
        <v>614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>
      <c r="A112" s="5" t="s">
        <v>86</v>
      </c>
      <c r="B112" s="6" t="s">
        <v>620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>
      <c r="A113" s="69" t="s">
        <v>621</v>
      </c>
      <c r="B113" s="69" t="s">
        <v>620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>
      <c r="A114" s="69" t="s">
        <v>622</v>
      </c>
      <c r="B114" s="69" t="s">
        <v>620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>
      <c r="A115" s="69" t="s">
        <v>623</v>
      </c>
      <c r="B115" s="69" t="s">
        <v>620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>
      <c r="A116" s="69" t="s">
        <v>624</v>
      </c>
      <c r="B116" s="69" t="s">
        <v>620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>
      <c r="A117" s="69" t="s">
        <v>625</v>
      </c>
      <c r="B117" s="69" t="s">
        <v>620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>
      <c r="A118" s="69" t="s">
        <v>626</v>
      </c>
      <c r="B118" s="69" t="s">
        <v>620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>
      <c r="A119" s="69" t="s">
        <v>627</v>
      </c>
      <c r="B119" s="69" t="s">
        <v>620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>
      <c r="A120" s="69" t="s">
        <v>628</v>
      </c>
      <c r="B120" s="69" t="s">
        <v>620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>
      <c r="A121" s="69" t="s">
        <v>629</v>
      </c>
      <c r="B121" s="69" t="s">
        <v>620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>
      <c r="A122" s="69" t="s">
        <v>630</v>
      </c>
      <c r="B122" s="69" t="s">
        <v>620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>
      <c r="A123" s="69" t="s">
        <v>631</v>
      </c>
      <c r="B123" s="69" t="s">
        <v>620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>
      <c r="A124" s="69" t="s">
        <v>632</v>
      </c>
      <c r="B124" s="69" t="s">
        <v>620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>
      <c r="A125" s="69" t="s">
        <v>633</v>
      </c>
      <c r="B125" s="69" t="s">
        <v>620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>
      <c r="A126" s="69" t="s">
        <v>634</v>
      </c>
      <c r="B126" s="69" t="s">
        <v>620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>
      <c r="A127" s="69" t="s">
        <v>635</v>
      </c>
      <c r="B127" s="69" t="s">
        <v>620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>
      <c r="A128" s="9" t="s">
        <v>58</v>
      </c>
      <c r="B128" s="10" t="s">
        <v>636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>
      <c r="A129" s="5" t="s">
        <v>88</v>
      </c>
      <c r="B129" s="5" t="s">
        <v>637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>
      <c r="A130" s="5" t="s">
        <v>87</v>
      </c>
      <c r="B130" s="5" t="s">
        <v>637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>
      <c r="A131" s="5" t="s">
        <v>89</v>
      </c>
      <c r="B131" s="5" t="s">
        <v>637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>
      <c r="A132" s="5" t="s">
        <v>90</v>
      </c>
      <c r="B132" s="5" t="s">
        <v>637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>
      <c r="A133" s="5" t="s">
        <v>91</v>
      </c>
      <c r="B133" s="5" t="s">
        <v>637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92</v>
      </c>
      <c r="B134" s="5" t="s">
        <v>637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>
      <c r="A135" s="5" t="s">
        <v>93</v>
      </c>
      <c r="B135" s="5" t="s">
        <v>637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>
      <c r="A136" s="5" t="s">
        <v>94</v>
      </c>
      <c r="B136" s="5" t="s">
        <v>637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>
      <c r="A137" s="5" t="s">
        <v>95</v>
      </c>
      <c r="B137" s="5" t="s">
        <v>637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>
      <c r="A138" s="5" t="s">
        <v>96</v>
      </c>
      <c r="B138" s="5" t="s">
        <v>637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97</v>
      </c>
      <c r="B139" s="5" t="s">
        <v>637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>
      <c r="A140" s="5" t="s">
        <v>98</v>
      </c>
      <c r="B140" s="5" t="s">
        <v>637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>
      <c r="A141" s="9" t="s">
        <v>30</v>
      </c>
      <c r="B141" s="10" t="s">
        <v>637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>
      <c r="A142" s="68" t="s">
        <v>59</v>
      </c>
      <c r="B142" s="12" t="s">
        <v>638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>
      <c r="A143" s="17" t="s">
        <v>639</v>
      </c>
      <c r="B143" s="6" t="s">
        <v>640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>
      <c r="A144" s="17" t="s">
        <v>31</v>
      </c>
      <c r="B144" s="6" t="s">
        <v>641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>
      <c r="A145" s="70" t="s">
        <v>642</v>
      </c>
      <c r="B145" s="69" t="s">
        <v>641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>
      <c r="A146" s="69" t="s">
        <v>643</v>
      </c>
      <c r="B146" s="69" t="s">
        <v>641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>
      <c r="A147" s="48" t="s">
        <v>32</v>
      </c>
      <c r="B147" s="6" t="s">
        <v>644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>
      <c r="A148" s="71" t="s">
        <v>438</v>
      </c>
      <c r="B148" s="71" t="s">
        <v>644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>
      <c r="A149" s="48" t="s">
        <v>99</v>
      </c>
      <c r="B149" s="6" t="s">
        <v>645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>
      <c r="A150" s="72" t="s">
        <v>646</v>
      </c>
      <c r="B150" s="69" t="s">
        <v>645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>
      <c r="A151" s="69" t="s">
        <v>647</v>
      </c>
      <c r="B151" s="69" t="s">
        <v>645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>
      <c r="A152" s="69" t="s">
        <v>648</v>
      </c>
      <c r="B152" s="69" t="s">
        <v>645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>
      <c r="A153" s="69" t="s">
        <v>649</v>
      </c>
      <c r="B153" s="69" t="s">
        <v>645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>
      <c r="A154" s="69" t="s">
        <v>650</v>
      </c>
      <c r="B154" s="69" t="s">
        <v>645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>
      <c r="A155" s="69" t="s">
        <v>651</v>
      </c>
      <c r="B155" s="69" t="s">
        <v>645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>
      <c r="A156" s="48" t="s">
        <v>652</v>
      </c>
      <c r="B156" s="6" t="s">
        <v>653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>
      <c r="A157" s="48" t="s">
        <v>654</v>
      </c>
      <c r="B157" s="6" t="s">
        <v>655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>
      <c r="A158" s="48" t="s">
        <v>656</v>
      </c>
      <c r="B158" s="6" t="s">
        <v>657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>
      <c r="A159" s="17" t="s">
        <v>100</v>
      </c>
      <c r="B159" s="6" t="s">
        <v>658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>
      <c r="A160" s="71" t="s">
        <v>438</v>
      </c>
      <c r="B160" s="71" t="s">
        <v>658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>
      <c r="A161" s="71" t="s">
        <v>659</v>
      </c>
      <c r="B161" s="71" t="s">
        <v>658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>
      <c r="A162" s="71" t="s">
        <v>101</v>
      </c>
      <c r="B162" s="71" t="s">
        <v>658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>
      <c r="A163" s="17" t="s">
        <v>102</v>
      </c>
      <c r="B163" s="6" t="s">
        <v>660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>
      <c r="A164" s="69" t="s">
        <v>661</v>
      </c>
      <c r="B164" s="71" t="s">
        <v>660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>
      <c r="A165" s="69" t="s">
        <v>662</v>
      </c>
      <c r="B165" s="71" t="s">
        <v>660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>
      <c r="A166" s="69" t="s">
        <v>663</v>
      </c>
      <c r="B166" s="71" t="s">
        <v>660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>
      <c r="A167" s="69" t="s">
        <v>664</v>
      </c>
      <c r="B167" s="71" t="s">
        <v>660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>
      <c r="A168" s="17" t="s">
        <v>103</v>
      </c>
      <c r="B168" s="6" t="s">
        <v>665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>
      <c r="A169" s="71" t="s">
        <v>666</v>
      </c>
      <c r="B169" s="71" t="s">
        <v>665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667</v>
      </c>
      <c r="B170" s="71" t="s">
        <v>665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>
      <c r="A171" s="69" t="s">
        <v>668</v>
      </c>
      <c r="B171" s="71" t="s">
        <v>665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>
      <c r="A172" s="73" t="s">
        <v>104</v>
      </c>
      <c r="B172" s="12" t="s">
        <v>669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>
      <c r="A173" s="20" t="s">
        <v>105</v>
      </c>
      <c r="B173" s="10" t="s">
        <v>670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>
      <c r="A174" s="69" t="s">
        <v>671</v>
      </c>
      <c r="B174" s="71" t="s">
        <v>670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>
      <c r="A175" s="20" t="s">
        <v>106</v>
      </c>
      <c r="B175" s="10" t="s">
        <v>672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>
      <c r="A176" s="69" t="s">
        <v>673</v>
      </c>
      <c r="B176" s="71" t="s">
        <v>672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>
      <c r="A177" s="20" t="s">
        <v>674</v>
      </c>
      <c r="B177" s="10" t="s">
        <v>675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>
      <c r="A178" s="20" t="s">
        <v>107</v>
      </c>
      <c r="B178" s="10" t="s">
        <v>676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>
      <c r="A179" s="69" t="s">
        <v>677</v>
      </c>
      <c r="B179" s="71" t="s">
        <v>676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>
      <c r="A180" s="20" t="s">
        <v>678</v>
      </c>
      <c r="B180" s="10" t="s">
        <v>679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>
      <c r="A181" s="68" t="s">
        <v>61</v>
      </c>
      <c r="B181" s="12" t="s">
        <v>680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>
      <c r="A182" s="20" t="s">
        <v>681</v>
      </c>
      <c r="B182" s="10" t="s">
        <v>682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>
      <c r="A183" s="17" t="s">
        <v>195</v>
      </c>
      <c r="B183" s="5" t="s">
        <v>683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>
      <c r="A184" s="17" t="s">
        <v>196</v>
      </c>
      <c r="B184" s="5" t="s">
        <v>683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>
      <c r="A185" s="17" t="s">
        <v>204</v>
      </c>
      <c r="B185" s="5" t="s">
        <v>683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>
      <c r="A186" s="5" t="s">
        <v>203</v>
      </c>
      <c r="B186" s="5" t="s">
        <v>683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>
      <c r="A187" s="5" t="s">
        <v>202</v>
      </c>
      <c r="B187" s="5" t="s">
        <v>683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>
      <c r="A188" s="5" t="s">
        <v>201</v>
      </c>
      <c r="B188" s="5" t="s">
        <v>683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>
      <c r="A189" s="17" t="s">
        <v>200</v>
      </c>
      <c r="B189" s="5" t="s">
        <v>683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>
      <c r="A190" s="17" t="s">
        <v>205</v>
      </c>
      <c r="B190" s="5" t="s">
        <v>683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>
      <c r="A191" s="17" t="s">
        <v>197</v>
      </c>
      <c r="B191" s="5" t="s">
        <v>683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>
      <c r="A192" s="17" t="s">
        <v>198</v>
      </c>
      <c r="B192" s="5" t="s">
        <v>683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>
      <c r="A193" s="9" t="s">
        <v>108</v>
      </c>
      <c r="B193" s="10" t="s">
        <v>683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>
      <c r="A194" s="17" t="s">
        <v>195</v>
      </c>
      <c r="B194" s="5" t="s">
        <v>684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>
      <c r="A195" s="17" t="s">
        <v>196</v>
      </c>
      <c r="B195" s="5" t="s">
        <v>684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>
      <c r="A196" s="17" t="s">
        <v>204</v>
      </c>
      <c r="B196" s="5" t="s">
        <v>684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>
      <c r="A197" s="5" t="s">
        <v>203</v>
      </c>
      <c r="B197" s="5" t="s">
        <v>684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>
      <c r="A198" s="5" t="s">
        <v>202</v>
      </c>
      <c r="B198" s="5" t="s">
        <v>684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>
      <c r="A199" s="5" t="s">
        <v>201</v>
      </c>
      <c r="B199" s="5" t="s">
        <v>684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>
      <c r="A200" s="17" t="s">
        <v>200</v>
      </c>
      <c r="B200" s="5" t="s">
        <v>684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>
      <c r="A201" s="17" t="s">
        <v>199</v>
      </c>
      <c r="B201" s="5" t="s">
        <v>684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>
      <c r="A202" s="17" t="s">
        <v>197</v>
      </c>
      <c r="B202" s="5" t="s">
        <v>684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>
      <c r="A203" s="17" t="s">
        <v>198</v>
      </c>
      <c r="B203" s="5" t="s">
        <v>684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>
      <c r="A204" s="20" t="s">
        <v>109</v>
      </c>
      <c r="B204" s="10" t="s">
        <v>684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>
      <c r="A205" s="68" t="s">
        <v>62</v>
      </c>
      <c r="B205" s="12" t="s">
        <v>685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>
      <c r="A206" s="20" t="s">
        <v>686</v>
      </c>
      <c r="B206" s="10" t="s">
        <v>687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>
      <c r="A207" s="17" t="s">
        <v>195</v>
      </c>
      <c r="B207" s="5" t="s">
        <v>688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>
      <c r="A208" s="17" t="s">
        <v>196</v>
      </c>
      <c r="B208" s="5" t="s">
        <v>688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>
      <c r="A209" s="17" t="s">
        <v>204</v>
      </c>
      <c r="B209" s="5" t="s">
        <v>688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>
      <c r="A210" s="5" t="s">
        <v>203</v>
      </c>
      <c r="B210" s="5" t="s">
        <v>688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>
      <c r="A211" s="5" t="s">
        <v>202</v>
      </c>
      <c r="B211" s="5" t="s">
        <v>688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>
      <c r="A212" s="5" t="s">
        <v>201</v>
      </c>
      <c r="B212" s="5" t="s">
        <v>688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>
      <c r="A213" s="17" t="s">
        <v>200</v>
      </c>
      <c r="B213" s="5" t="s">
        <v>688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>
      <c r="A214" s="17" t="s">
        <v>205</v>
      </c>
      <c r="B214" s="5" t="s">
        <v>688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>
      <c r="A215" s="17" t="s">
        <v>197</v>
      </c>
      <c r="B215" s="5" t="s">
        <v>688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>
      <c r="A216" s="17" t="s">
        <v>198</v>
      </c>
      <c r="B216" s="5" t="s">
        <v>688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>
      <c r="A217" s="9" t="s">
        <v>110</v>
      </c>
      <c r="B217" s="10" t="s">
        <v>688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>
      <c r="A218" s="17" t="s">
        <v>195</v>
      </c>
      <c r="B218" s="5" t="s">
        <v>689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>
      <c r="A219" s="17" t="s">
        <v>196</v>
      </c>
      <c r="B219" s="5" t="s">
        <v>689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>
      <c r="A220" s="17" t="s">
        <v>204</v>
      </c>
      <c r="B220" s="5" t="s">
        <v>689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>
      <c r="A221" s="5" t="s">
        <v>203</v>
      </c>
      <c r="B221" s="5" t="s">
        <v>689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>
      <c r="A222" s="5" t="s">
        <v>202</v>
      </c>
      <c r="B222" s="5" t="s">
        <v>689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>
      <c r="A223" s="5" t="s">
        <v>201</v>
      </c>
      <c r="B223" s="5" t="s">
        <v>689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>
      <c r="A224" s="17" t="s">
        <v>200</v>
      </c>
      <c r="B224" s="5" t="s">
        <v>689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>
      <c r="A225" s="17" t="s">
        <v>199</v>
      </c>
      <c r="B225" s="5" t="s">
        <v>689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>
      <c r="A226" s="17" t="s">
        <v>197</v>
      </c>
      <c r="B226" s="5" t="s">
        <v>689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>
      <c r="A227" s="17" t="s">
        <v>198</v>
      </c>
      <c r="B227" s="5" t="s">
        <v>689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>
      <c r="A228" s="20" t="s">
        <v>111</v>
      </c>
      <c r="B228" s="10" t="s">
        <v>689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>
      <c r="A229" s="68" t="s">
        <v>64</v>
      </c>
      <c r="B229" s="12" t="s">
        <v>690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>
      <c r="A230" s="74" t="s">
        <v>63</v>
      </c>
      <c r="B230" s="75" t="s">
        <v>691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211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212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29" t="s">
        <v>45</v>
      </c>
      <c r="B233" s="5" t="s">
        <v>692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>
      <c r="A234" s="69" t="s">
        <v>529</v>
      </c>
      <c r="B234" s="69" t="s">
        <v>692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>
      <c r="A235" s="16" t="s">
        <v>693</v>
      </c>
      <c r="B235" s="5" t="s">
        <v>694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>
      <c r="A236" s="29" t="s">
        <v>112</v>
      </c>
      <c r="B236" s="5" t="s">
        <v>695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>
      <c r="A237" s="69" t="s">
        <v>529</v>
      </c>
      <c r="B237" s="69" t="s">
        <v>695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>
      <c r="A238" s="15" t="s">
        <v>65</v>
      </c>
      <c r="B238" s="9" t="s">
        <v>696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>
      <c r="A239" s="16" t="s">
        <v>113</v>
      </c>
      <c r="B239" s="5" t="s">
        <v>697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>
      <c r="A240" s="69" t="s">
        <v>537</v>
      </c>
      <c r="B240" s="69" t="s">
        <v>697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>
      <c r="A241" s="29" t="s">
        <v>698</v>
      </c>
      <c r="B241" s="5" t="s">
        <v>699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>
      <c r="A242" s="17" t="s">
        <v>114</v>
      </c>
      <c r="B242" s="5" t="s">
        <v>700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>
      <c r="A243" s="69" t="s">
        <v>538</v>
      </c>
      <c r="B243" s="69" t="s">
        <v>700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>
      <c r="A244" s="29" t="s">
        <v>701</v>
      </c>
      <c r="B244" s="5" t="s">
        <v>702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>
      <c r="A245" s="30" t="s">
        <v>66</v>
      </c>
      <c r="B245" s="9" t="s">
        <v>703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>
      <c r="A246" s="5" t="s">
        <v>209</v>
      </c>
      <c r="B246" s="5" t="s">
        <v>704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>
      <c r="A247" s="5" t="s">
        <v>210</v>
      </c>
      <c r="B247" s="5" t="s">
        <v>704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>
      <c r="A248" s="5" t="s">
        <v>207</v>
      </c>
      <c r="B248" s="5" t="s">
        <v>705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>
      <c r="A249" s="5" t="s">
        <v>208</v>
      </c>
      <c r="B249" s="5" t="s">
        <v>705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>
      <c r="A250" s="9" t="s">
        <v>67</v>
      </c>
      <c r="B250" s="9" t="s">
        <v>706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>
      <c r="A251" s="30" t="s">
        <v>707</v>
      </c>
      <c r="B251" s="9" t="s">
        <v>708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>
      <c r="A252" s="30" t="s">
        <v>709</v>
      </c>
      <c r="B252" s="9" t="s">
        <v>710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>
      <c r="A253" s="30" t="s">
        <v>711</v>
      </c>
      <c r="B253" s="9" t="s">
        <v>712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>
      <c r="A254" s="30" t="s">
        <v>713</v>
      </c>
      <c r="B254" s="9" t="s">
        <v>714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>
      <c r="A255" s="15" t="s">
        <v>251</v>
      </c>
      <c r="B255" s="9" t="s">
        <v>715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>
      <c r="A256" s="20" t="s">
        <v>716</v>
      </c>
      <c r="B256" s="9" t="s">
        <v>715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>
      <c r="A257" s="76" t="s">
        <v>68</v>
      </c>
      <c r="B257" s="50" t="s">
        <v>717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>
      <c r="A258" s="16" t="s">
        <v>718</v>
      </c>
      <c r="B258" s="5" t="s">
        <v>719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>
      <c r="A259" s="17" t="s">
        <v>720</v>
      </c>
      <c r="B259" s="5" t="s">
        <v>721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>
      <c r="A260" s="29" t="s">
        <v>722</v>
      </c>
      <c r="B260" s="5" t="s">
        <v>723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>
      <c r="A261" s="29" t="s">
        <v>50</v>
      </c>
      <c r="B261" s="5" t="s">
        <v>724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>
      <c r="A262" s="69" t="s">
        <v>563</v>
      </c>
      <c r="B262" s="69" t="s">
        <v>724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>
      <c r="A263" s="69" t="s">
        <v>564</v>
      </c>
      <c r="B263" s="69" t="s">
        <v>724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>
      <c r="A264" s="77" t="s">
        <v>565</v>
      </c>
      <c r="B264" s="77" t="s">
        <v>724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>
      <c r="A265" s="78" t="s">
        <v>69</v>
      </c>
      <c r="B265" s="50" t="s">
        <v>725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>
      <c r="A266" s="64" t="s">
        <v>726</v>
      </c>
      <c r="B266" s="50" t="s">
        <v>727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70</v>
      </c>
      <c r="B267" s="52" t="s">
        <v>728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115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5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A9" sqref="A9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6" ht="25.5" customHeight="1">
      <c r="A1" s="290" t="s">
        <v>885</v>
      </c>
      <c r="B1" s="297"/>
      <c r="C1" s="297"/>
      <c r="D1" s="297"/>
      <c r="E1" s="297"/>
      <c r="F1" s="155"/>
    </row>
    <row r="2" spans="1:6" ht="23.25" customHeight="1">
      <c r="A2" s="293" t="s">
        <v>875</v>
      </c>
      <c r="B2" s="294"/>
      <c r="C2" s="294"/>
      <c r="D2" s="294"/>
      <c r="E2" s="294"/>
    </row>
    <row r="3" spans="1:6">
      <c r="A3" s="292" t="s">
        <v>157</v>
      </c>
      <c r="B3" s="302"/>
      <c r="C3" s="302"/>
      <c r="D3" s="302"/>
      <c r="E3" s="302"/>
    </row>
    <row r="4" spans="1:6">
      <c r="A4" s="1"/>
    </row>
    <row r="5" spans="1:6" ht="58.5" customHeight="1">
      <c r="A5" s="80" t="s">
        <v>156</v>
      </c>
      <c r="B5" s="81" t="s">
        <v>206</v>
      </c>
      <c r="C5" s="81" t="s">
        <v>131</v>
      </c>
      <c r="D5" s="81" t="s">
        <v>132</v>
      </c>
      <c r="E5" s="97" t="s">
        <v>253</v>
      </c>
    </row>
    <row r="6" spans="1:6" ht="15" customHeight="1">
      <c r="A6" s="81" t="s">
        <v>120</v>
      </c>
      <c r="B6" s="82"/>
      <c r="C6" s="82">
        <v>1</v>
      </c>
      <c r="D6" s="82"/>
      <c r="E6" s="214">
        <v>1</v>
      </c>
    </row>
    <row r="7" spans="1:6" ht="15" customHeight="1">
      <c r="A7" s="81" t="s">
        <v>121</v>
      </c>
      <c r="B7" s="82"/>
      <c r="C7" s="82">
        <v>1</v>
      </c>
      <c r="D7" s="82"/>
      <c r="E7" s="214">
        <v>1</v>
      </c>
    </row>
    <row r="8" spans="1:6" ht="15" customHeight="1">
      <c r="A8" s="81" t="s">
        <v>122</v>
      </c>
      <c r="B8" s="82"/>
      <c r="C8" s="82">
        <v>4</v>
      </c>
      <c r="D8" s="82"/>
      <c r="E8" s="214">
        <v>4</v>
      </c>
    </row>
    <row r="9" spans="1:6" ht="15" customHeight="1">
      <c r="A9" s="81" t="s">
        <v>123</v>
      </c>
      <c r="B9" s="82"/>
      <c r="C9" s="82"/>
      <c r="D9" s="82"/>
      <c r="E9" s="148"/>
    </row>
    <row r="10" spans="1:6" ht="15" customHeight="1">
      <c r="A10" s="80" t="s">
        <v>151</v>
      </c>
      <c r="B10" s="82"/>
      <c r="C10" s="211">
        <v>6</v>
      </c>
      <c r="D10" s="82"/>
      <c r="E10" s="213">
        <v>6</v>
      </c>
    </row>
    <row r="11" spans="1:6" ht="15" customHeight="1">
      <c r="A11" s="81" t="s">
        <v>124</v>
      </c>
      <c r="B11" s="82"/>
      <c r="C11" s="82"/>
      <c r="D11" s="82"/>
      <c r="E11" s="148"/>
    </row>
    <row r="12" spans="1:6" ht="15" customHeight="1">
      <c r="A12" s="81" t="s">
        <v>125</v>
      </c>
      <c r="B12" s="82"/>
      <c r="C12" s="82"/>
      <c r="D12" s="82"/>
      <c r="E12" s="148"/>
    </row>
    <row r="13" spans="1:6" ht="15" customHeight="1">
      <c r="A13" s="81" t="s">
        <v>126</v>
      </c>
      <c r="B13" s="82"/>
      <c r="C13" s="82"/>
      <c r="D13" s="82"/>
      <c r="E13" s="148"/>
    </row>
    <row r="14" spans="1:6" ht="15" customHeight="1">
      <c r="A14" s="81" t="s">
        <v>127</v>
      </c>
      <c r="B14" s="82"/>
      <c r="C14" s="82"/>
      <c r="D14" s="82">
        <v>3</v>
      </c>
      <c r="E14" s="148">
        <v>3</v>
      </c>
    </row>
    <row r="15" spans="1:6" ht="15" customHeight="1">
      <c r="A15" s="81" t="s">
        <v>128</v>
      </c>
      <c r="B15" s="82">
        <v>1</v>
      </c>
      <c r="C15" s="82"/>
      <c r="D15" s="82">
        <v>1</v>
      </c>
      <c r="E15" s="148">
        <v>2</v>
      </c>
    </row>
    <row r="16" spans="1:6" ht="15" customHeight="1">
      <c r="A16" s="81" t="s">
        <v>129</v>
      </c>
      <c r="B16" s="82">
        <v>2</v>
      </c>
      <c r="C16" s="82"/>
      <c r="D16" s="82">
        <v>1</v>
      </c>
      <c r="E16" s="148">
        <v>3</v>
      </c>
    </row>
    <row r="17" spans="1:5" ht="15" customHeight="1">
      <c r="A17" s="81" t="s">
        <v>858</v>
      </c>
      <c r="B17" s="82"/>
      <c r="C17" s="82"/>
      <c r="D17" s="82">
        <v>6</v>
      </c>
      <c r="E17" s="148">
        <v>6</v>
      </c>
    </row>
    <row r="18" spans="1:5" ht="15" customHeight="1">
      <c r="A18" s="81" t="s">
        <v>130</v>
      </c>
      <c r="B18" s="82"/>
      <c r="C18" s="82"/>
      <c r="D18" s="82"/>
      <c r="E18" s="148"/>
    </row>
    <row r="19" spans="1:5" ht="15" customHeight="1">
      <c r="A19" s="80" t="s">
        <v>152</v>
      </c>
      <c r="B19" s="211">
        <v>3</v>
      </c>
      <c r="C19" s="82"/>
      <c r="D19" s="211">
        <v>11</v>
      </c>
      <c r="E19" s="213">
        <f>SUM(E11:E18)</f>
        <v>14</v>
      </c>
    </row>
    <row r="20" spans="1:5" ht="15" customHeight="1">
      <c r="A20" s="81" t="s">
        <v>133</v>
      </c>
      <c r="B20" s="82">
        <v>2</v>
      </c>
      <c r="C20" s="82"/>
      <c r="D20" s="82"/>
      <c r="E20" s="148">
        <v>2</v>
      </c>
    </row>
    <row r="21" spans="1:5" ht="15" customHeight="1">
      <c r="A21" s="81" t="s">
        <v>134</v>
      </c>
      <c r="B21" s="82"/>
      <c r="C21" s="82"/>
      <c r="D21" s="82"/>
      <c r="E21" s="148"/>
    </row>
    <row r="22" spans="1:5" ht="15" customHeight="1">
      <c r="A22" s="81" t="s">
        <v>135</v>
      </c>
      <c r="B22" s="82">
        <v>3</v>
      </c>
      <c r="C22" s="82"/>
      <c r="D22" s="82"/>
      <c r="E22" s="148">
        <v>3</v>
      </c>
    </row>
    <row r="23" spans="1:5" ht="15" customHeight="1">
      <c r="A23" s="80" t="s">
        <v>153</v>
      </c>
      <c r="B23" s="211">
        <v>5</v>
      </c>
      <c r="C23" s="82"/>
      <c r="D23" s="82"/>
      <c r="E23" s="213">
        <v>5</v>
      </c>
    </row>
    <row r="24" spans="1:5" ht="15" customHeight="1">
      <c r="A24" s="81" t="s">
        <v>136</v>
      </c>
      <c r="B24" s="82">
        <v>1</v>
      </c>
      <c r="C24" s="82"/>
      <c r="D24" s="82"/>
      <c r="E24" s="148">
        <v>1</v>
      </c>
    </row>
    <row r="25" spans="1:5" ht="15" customHeight="1">
      <c r="A25" s="81" t="s">
        <v>137</v>
      </c>
      <c r="B25" s="82">
        <v>6</v>
      </c>
      <c r="C25" s="82"/>
      <c r="D25" s="82"/>
      <c r="E25" s="148">
        <v>6</v>
      </c>
    </row>
    <row r="26" spans="1:5" ht="15" customHeight="1">
      <c r="A26" s="81" t="s">
        <v>138</v>
      </c>
      <c r="B26" s="82"/>
      <c r="C26" s="82"/>
      <c r="D26" s="82"/>
      <c r="E26" s="148"/>
    </row>
    <row r="27" spans="1:5" ht="15" customHeight="1">
      <c r="A27" s="80" t="s">
        <v>154</v>
      </c>
      <c r="B27" s="211">
        <v>7</v>
      </c>
      <c r="C27" s="82"/>
      <c r="D27" s="82"/>
      <c r="E27" s="213">
        <v>7</v>
      </c>
    </row>
    <row r="28" spans="1:5" ht="37.5" customHeight="1">
      <c r="A28" s="80" t="s">
        <v>155</v>
      </c>
      <c r="B28" s="110">
        <v>15</v>
      </c>
      <c r="C28" s="212">
        <v>6</v>
      </c>
      <c r="D28" s="212">
        <v>11</v>
      </c>
      <c r="E28" s="215">
        <v>32</v>
      </c>
    </row>
    <row r="29" spans="1:5" ht="15" customHeight="1">
      <c r="A29" s="81" t="s">
        <v>146</v>
      </c>
      <c r="B29" s="82"/>
      <c r="C29" s="82"/>
      <c r="D29" s="82"/>
      <c r="E29" s="148"/>
    </row>
    <row r="30" spans="1:5" ht="15" customHeight="1">
      <c r="A30" s="81" t="s">
        <v>147</v>
      </c>
      <c r="B30" s="82"/>
      <c r="C30" s="82"/>
      <c r="D30" s="82"/>
      <c r="E30" s="148"/>
    </row>
    <row r="31" spans="1:5" ht="15" customHeight="1">
      <c r="A31" s="81" t="s">
        <v>148</v>
      </c>
      <c r="B31" s="82"/>
      <c r="C31" s="82"/>
      <c r="D31" s="82"/>
      <c r="E31" s="148"/>
    </row>
    <row r="32" spans="1:5" ht="15" customHeight="1">
      <c r="A32" s="81" t="s">
        <v>149</v>
      </c>
      <c r="B32" s="82"/>
      <c r="C32" s="82"/>
      <c r="D32" s="82"/>
      <c r="E32" s="148"/>
    </row>
    <row r="33" spans="1:5" ht="25.5" customHeight="1">
      <c r="A33" s="80" t="s">
        <v>150</v>
      </c>
      <c r="B33" s="82"/>
      <c r="C33" s="82"/>
      <c r="D33" s="82"/>
      <c r="E33" s="148"/>
    </row>
    <row r="34" spans="1:5">
      <c r="A34" s="299"/>
      <c r="B34" s="300"/>
      <c r="C34" s="300"/>
      <c r="D34" s="300"/>
    </row>
    <row r="35" spans="1:5">
      <c r="A35" s="301"/>
      <c r="B35" s="300"/>
      <c r="C35" s="300"/>
      <c r="D35" s="300"/>
    </row>
  </sheetData>
  <mergeCells count="5">
    <mergeCell ref="A1:E1"/>
    <mergeCell ref="A34:D34"/>
    <mergeCell ref="A35:D35"/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D10" sqref="D10"/>
    </sheetView>
  </sheetViews>
  <sheetFormatPr defaultRowHeight="15"/>
  <cols>
    <col min="1" max="1" width="64.7109375" customWidth="1"/>
    <col min="2" max="2" width="9.42578125" customWidth="1"/>
    <col min="3" max="3" width="18.140625" customWidth="1"/>
    <col min="4" max="4" width="14" customWidth="1"/>
    <col min="5" max="5" width="18.140625" customWidth="1"/>
    <col min="6" max="6" width="18.28515625" hidden="1" customWidth="1"/>
    <col min="7" max="7" width="18" hidden="1" customWidth="1"/>
    <col min="8" max="8" width="18.7109375" customWidth="1"/>
    <col min="9" max="9" width="15.85546875" customWidth="1"/>
  </cols>
  <sheetData>
    <row r="1" spans="1:9" ht="21.75" customHeight="1">
      <c r="A1" s="303" t="s">
        <v>901</v>
      </c>
      <c r="B1" s="303"/>
      <c r="C1" s="303"/>
      <c r="D1" s="303"/>
      <c r="E1" s="303"/>
      <c r="F1" s="303"/>
      <c r="G1" s="303"/>
      <c r="H1" s="303"/>
      <c r="I1" s="303"/>
    </row>
    <row r="2" spans="1:9" ht="26.25" customHeight="1">
      <c r="A2" s="293" t="s">
        <v>875</v>
      </c>
      <c r="B2" s="293"/>
      <c r="C2" s="293"/>
      <c r="D2" s="293"/>
      <c r="E2" s="293"/>
      <c r="F2" s="293"/>
      <c r="G2" s="293"/>
      <c r="H2" s="293"/>
      <c r="I2" s="293"/>
    </row>
    <row r="3" spans="1:9" ht="19.5" customHeight="1">
      <c r="A3" s="283" t="s">
        <v>145</v>
      </c>
      <c r="B3" s="284"/>
      <c r="C3" s="284"/>
      <c r="D3" s="284"/>
      <c r="E3" s="284"/>
      <c r="F3" s="284"/>
      <c r="G3" s="284"/>
      <c r="H3" s="284"/>
    </row>
    <row r="4" spans="1:9" ht="60">
      <c r="A4" s="2" t="s">
        <v>379</v>
      </c>
      <c r="B4" s="3" t="s">
        <v>380</v>
      </c>
      <c r="C4" s="85" t="s">
        <v>252</v>
      </c>
      <c r="D4" s="85" t="s">
        <v>228</v>
      </c>
      <c r="E4" s="85" t="s">
        <v>229</v>
      </c>
      <c r="F4" s="84"/>
      <c r="G4" s="84"/>
      <c r="H4" s="247" t="s">
        <v>253</v>
      </c>
      <c r="I4" s="278" t="s">
        <v>888</v>
      </c>
    </row>
    <row r="5" spans="1:9">
      <c r="A5" s="20" t="s">
        <v>492</v>
      </c>
      <c r="B5" s="10" t="s">
        <v>493</v>
      </c>
      <c r="C5" s="160">
        <v>0</v>
      </c>
      <c r="D5" s="160">
        <v>0</v>
      </c>
      <c r="E5" s="160"/>
      <c r="F5" s="160"/>
      <c r="G5" s="160"/>
      <c r="H5" s="160">
        <f>SUM(C5:G5)</f>
        <v>0</v>
      </c>
      <c r="I5" s="160"/>
    </row>
    <row r="6" spans="1:9">
      <c r="A6" s="17" t="s">
        <v>863</v>
      </c>
      <c r="B6" s="6"/>
      <c r="C6" s="216">
        <v>67284900</v>
      </c>
      <c r="D6" s="216"/>
      <c r="E6" s="216"/>
      <c r="F6" s="216"/>
      <c r="G6" s="216"/>
      <c r="H6" s="216">
        <f>SUM(C6:G6)</f>
        <v>67284900</v>
      </c>
      <c r="I6" s="216">
        <v>62985119</v>
      </c>
    </row>
    <row r="7" spans="1:9">
      <c r="A7" s="17" t="s">
        <v>864</v>
      </c>
      <c r="B7" s="6"/>
      <c r="C7" s="216">
        <v>10000000</v>
      </c>
      <c r="D7" s="216"/>
      <c r="E7" s="216"/>
      <c r="F7" s="216"/>
      <c r="G7" s="216"/>
      <c r="H7" s="216">
        <f t="shared" ref="H7:H16" si="0">SUM(C7:E7)</f>
        <v>10000000</v>
      </c>
      <c r="I7" s="216">
        <v>10000000</v>
      </c>
    </row>
    <row r="8" spans="1:9">
      <c r="A8" s="17" t="s">
        <v>865</v>
      </c>
      <c r="B8" s="6"/>
      <c r="C8" s="216">
        <v>30000000</v>
      </c>
      <c r="D8" s="216"/>
      <c r="E8" s="216"/>
      <c r="F8" s="216"/>
      <c r="G8" s="216"/>
      <c r="H8" s="216">
        <f t="shared" si="0"/>
        <v>30000000</v>
      </c>
      <c r="I8" s="216">
        <v>0</v>
      </c>
    </row>
    <row r="9" spans="1:9">
      <c r="A9" s="17" t="s">
        <v>866</v>
      </c>
      <c r="B9" s="6"/>
      <c r="C9" s="216">
        <v>13000000</v>
      </c>
      <c r="D9" s="216"/>
      <c r="E9" s="216"/>
      <c r="F9" s="216"/>
      <c r="G9" s="216"/>
      <c r="H9" s="216">
        <f t="shared" si="0"/>
        <v>13000000</v>
      </c>
      <c r="I9" s="216">
        <v>12000000</v>
      </c>
    </row>
    <row r="10" spans="1:9">
      <c r="A10" s="17" t="s">
        <v>867</v>
      </c>
      <c r="B10" s="6"/>
      <c r="C10" s="157">
        <v>23622000</v>
      </c>
      <c r="D10" s="157"/>
      <c r="E10" s="157"/>
      <c r="F10" s="157"/>
      <c r="G10" s="157"/>
      <c r="H10" s="157">
        <f t="shared" si="0"/>
        <v>23622000</v>
      </c>
      <c r="I10" s="157">
        <v>23622000</v>
      </c>
    </row>
    <row r="11" spans="1:9">
      <c r="A11" s="17" t="s">
        <v>876</v>
      </c>
      <c r="B11" s="6"/>
      <c r="C11" s="157">
        <v>19685000</v>
      </c>
      <c r="D11" s="157"/>
      <c r="E11" s="157"/>
      <c r="F11" s="157"/>
      <c r="G11" s="157"/>
      <c r="H11" s="157">
        <f t="shared" si="0"/>
        <v>19685000</v>
      </c>
      <c r="I11" s="157">
        <v>15000000</v>
      </c>
    </row>
    <row r="12" spans="1:9">
      <c r="A12" s="17" t="s">
        <v>868</v>
      </c>
      <c r="B12" s="6"/>
      <c r="C12" s="157">
        <v>23622000</v>
      </c>
      <c r="D12" s="157"/>
      <c r="E12" s="157"/>
      <c r="F12" s="157"/>
      <c r="G12" s="157"/>
      <c r="H12" s="157">
        <f t="shared" si="0"/>
        <v>23622000</v>
      </c>
      <c r="I12" s="157">
        <v>23622000</v>
      </c>
    </row>
    <row r="13" spans="1:9">
      <c r="A13" s="17" t="s">
        <v>869</v>
      </c>
      <c r="B13" s="6"/>
      <c r="C13" s="157">
        <v>2360000</v>
      </c>
      <c r="D13" s="157"/>
      <c r="E13" s="157"/>
      <c r="F13" s="157"/>
      <c r="G13" s="157"/>
      <c r="H13" s="157">
        <f t="shared" si="0"/>
        <v>2360000</v>
      </c>
      <c r="I13" s="157">
        <v>2360000</v>
      </c>
    </row>
    <row r="14" spans="1:9">
      <c r="A14" s="17" t="s">
        <v>877</v>
      </c>
      <c r="B14" s="6"/>
      <c r="C14" s="157">
        <v>6300000</v>
      </c>
      <c r="D14" s="157"/>
      <c r="E14" s="157"/>
      <c r="F14" s="157"/>
      <c r="G14" s="157"/>
      <c r="H14" s="157">
        <f t="shared" si="0"/>
        <v>6300000</v>
      </c>
      <c r="I14" s="157">
        <v>2000000</v>
      </c>
    </row>
    <row r="15" spans="1:9">
      <c r="A15" s="17" t="s">
        <v>878</v>
      </c>
      <c r="B15" s="6"/>
      <c r="C15" s="157">
        <v>5000000</v>
      </c>
      <c r="D15" s="157"/>
      <c r="E15" s="157"/>
      <c r="F15" s="157"/>
      <c r="G15" s="157"/>
      <c r="H15" s="157">
        <f t="shared" si="0"/>
        <v>5000000</v>
      </c>
      <c r="I15" s="157">
        <v>5000000</v>
      </c>
    </row>
    <row r="16" spans="1:9">
      <c r="A16" s="17" t="s">
        <v>879</v>
      </c>
      <c r="B16" s="6"/>
      <c r="C16" s="157">
        <v>3150000</v>
      </c>
      <c r="D16" s="157"/>
      <c r="E16" s="157"/>
      <c r="F16" s="157"/>
      <c r="G16" s="157"/>
      <c r="H16" s="157">
        <f t="shared" si="0"/>
        <v>3150000</v>
      </c>
      <c r="I16" s="157">
        <v>3150000</v>
      </c>
    </row>
    <row r="17" spans="1:9">
      <c r="A17" s="20" t="s">
        <v>817</v>
      </c>
      <c r="B17" s="10" t="s">
        <v>494</v>
      </c>
      <c r="C17" s="160">
        <f>SUM(C6:C16)</f>
        <v>204023900</v>
      </c>
      <c r="D17" s="160"/>
      <c r="E17" s="160"/>
      <c r="F17" s="160"/>
      <c r="G17" s="160"/>
      <c r="H17" s="160">
        <f>SUM(H5:H16)</f>
        <v>204023900</v>
      </c>
      <c r="I17" s="160">
        <f>SUM(I6:I16)</f>
        <v>159739119</v>
      </c>
    </row>
    <row r="18" spans="1:9">
      <c r="A18" s="9" t="s">
        <v>496</v>
      </c>
      <c r="B18" s="10" t="s">
        <v>497</v>
      </c>
      <c r="C18" s="160">
        <v>0</v>
      </c>
      <c r="D18" s="160"/>
      <c r="E18" s="160"/>
      <c r="F18" s="160"/>
      <c r="G18" s="160"/>
      <c r="H18" s="160">
        <v>0</v>
      </c>
      <c r="I18" s="160">
        <v>124300</v>
      </c>
    </row>
    <row r="19" spans="1:9">
      <c r="A19" s="5" t="s">
        <v>880</v>
      </c>
      <c r="B19" s="6"/>
      <c r="C19" s="157">
        <v>3150000</v>
      </c>
      <c r="D19" s="157"/>
      <c r="E19" s="157"/>
      <c r="F19" s="157"/>
      <c r="G19" s="157"/>
      <c r="H19" s="157">
        <f>SUM(C19:G19)</f>
        <v>3150000</v>
      </c>
      <c r="I19" s="157">
        <v>3150000</v>
      </c>
    </row>
    <row r="20" spans="1:9">
      <c r="A20" s="17" t="s">
        <v>881</v>
      </c>
      <c r="B20" s="6"/>
      <c r="C20" s="157">
        <v>9450000</v>
      </c>
      <c r="D20" s="157"/>
      <c r="E20" s="157"/>
      <c r="F20" s="157"/>
      <c r="G20" s="157"/>
      <c r="H20" s="157">
        <f>SUM(C20:G20)</f>
        <v>9450000</v>
      </c>
      <c r="I20" s="157">
        <v>9450000</v>
      </c>
    </row>
    <row r="21" spans="1:9">
      <c r="A21" s="20" t="s">
        <v>498</v>
      </c>
      <c r="B21" s="10" t="s">
        <v>499</v>
      </c>
      <c r="C21" s="160">
        <f>SUM(C19:C20)</f>
        <v>12600000</v>
      </c>
      <c r="D21" s="160"/>
      <c r="E21" s="160"/>
      <c r="F21" s="160"/>
      <c r="G21" s="160"/>
      <c r="H21" s="160">
        <f>SUM(H19:H20)</f>
        <v>12600000</v>
      </c>
      <c r="I21" s="160">
        <f>SUM(I19:I20)</f>
        <v>12600000</v>
      </c>
    </row>
    <row r="22" spans="1:9">
      <c r="A22" s="20" t="s">
        <v>500</v>
      </c>
      <c r="B22" s="10" t="s">
        <v>501</v>
      </c>
      <c r="C22" s="160">
        <v>0</v>
      </c>
      <c r="D22" s="160"/>
      <c r="E22" s="160"/>
      <c r="F22" s="160"/>
      <c r="G22" s="160"/>
      <c r="H22" s="160">
        <v>0</v>
      </c>
      <c r="I22" s="160"/>
    </row>
    <row r="23" spans="1:9">
      <c r="A23" s="9" t="s">
        <v>502</v>
      </c>
      <c r="B23" s="10" t="s">
        <v>503</v>
      </c>
      <c r="C23" s="160">
        <v>0</v>
      </c>
      <c r="D23" s="160"/>
      <c r="E23" s="160"/>
      <c r="F23" s="160"/>
      <c r="G23" s="160"/>
      <c r="H23" s="160">
        <v>0</v>
      </c>
      <c r="I23" s="160"/>
    </row>
    <row r="24" spans="1:9" ht="15" customHeight="1">
      <c r="A24" s="9" t="s">
        <v>504</v>
      </c>
      <c r="B24" s="10" t="s">
        <v>505</v>
      </c>
      <c r="C24" s="160">
        <v>55784519</v>
      </c>
      <c r="D24" s="160"/>
      <c r="E24" s="160"/>
      <c r="F24" s="160"/>
      <c r="G24" s="160"/>
      <c r="H24" s="160">
        <f>SUM(C24:G24)</f>
        <v>55784519</v>
      </c>
      <c r="I24" s="160">
        <v>55784519</v>
      </c>
    </row>
    <row r="25" spans="1:9" ht="15.75">
      <c r="A25" s="151" t="s">
        <v>818</v>
      </c>
      <c r="B25" s="152" t="s">
        <v>506</v>
      </c>
      <c r="C25" s="162">
        <f>SUM(C5+C17+C18+C21+C22+C23+C24)</f>
        <v>272408419</v>
      </c>
      <c r="D25" s="162"/>
      <c r="E25" s="162"/>
      <c r="F25" s="162"/>
      <c r="G25" s="162"/>
      <c r="H25" s="162">
        <f>SUM(C25:E25)</f>
        <v>272408419</v>
      </c>
      <c r="I25" s="162">
        <f>SUM(I17+I18+I21+I24)</f>
        <v>228247938</v>
      </c>
    </row>
    <row r="26" spans="1:9" ht="15.75">
      <c r="A26" s="150" t="s">
        <v>870</v>
      </c>
      <c r="B26" s="10"/>
      <c r="C26" s="157">
        <v>4457000</v>
      </c>
      <c r="D26" s="157"/>
      <c r="E26" s="157"/>
      <c r="F26" s="157"/>
      <c r="G26" s="157"/>
      <c r="H26" s="157">
        <f>SUM(C26:G26)</f>
        <v>4457000</v>
      </c>
      <c r="I26" s="157">
        <v>4457000</v>
      </c>
    </row>
    <row r="27" spans="1:9" ht="15.75">
      <c r="A27" s="150" t="s">
        <v>871</v>
      </c>
      <c r="B27" s="10"/>
      <c r="C27" s="157">
        <v>19685000</v>
      </c>
      <c r="D27" s="157"/>
      <c r="E27" s="157"/>
      <c r="F27" s="157"/>
      <c r="G27" s="157"/>
      <c r="H27" s="157">
        <f>SUM(C27:G27)</f>
        <v>19685000</v>
      </c>
      <c r="I27" s="157">
        <v>19685000</v>
      </c>
    </row>
    <row r="28" spans="1:9" ht="15.75">
      <c r="A28" s="150" t="s">
        <v>892</v>
      </c>
      <c r="B28" s="10"/>
      <c r="C28" s="157">
        <v>0</v>
      </c>
      <c r="D28" s="157"/>
      <c r="E28" s="157"/>
      <c r="F28" s="157"/>
      <c r="G28" s="157"/>
      <c r="H28" s="157">
        <v>0</v>
      </c>
      <c r="I28" s="157">
        <v>798328</v>
      </c>
    </row>
    <row r="29" spans="1:9" ht="15.75">
      <c r="A29" s="150" t="s">
        <v>872</v>
      </c>
      <c r="B29" s="10"/>
      <c r="C29" s="157">
        <v>15748000</v>
      </c>
      <c r="D29" s="157"/>
      <c r="E29" s="157"/>
      <c r="F29" s="157"/>
      <c r="G29" s="157"/>
      <c r="H29" s="157">
        <f>SUM(C29:E29)</f>
        <v>15748000</v>
      </c>
      <c r="I29" s="157">
        <v>15748000</v>
      </c>
    </row>
    <row r="30" spans="1:9" ht="15.75">
      <c r="A30" s="150" t="s">
        <v>882</v>
      </c>
      <c r="B30" s="10"/>
      <c r="C30" s="157">
        <v>787000</v>
      </c>
      <c r="D30" s="157"/>
      <c r="E30" s="157"/>
      <c r="F30" s="157"/>
      <c r="G30" s="157"/>
      <c r="H30" s="157">
        <f>SUM(C30:E30)</f>
        <v>787000</v>
      </c>
      <c r="I30" s="157">
        <v>787000</v>
      </c>
    </row>
    <row r="31" spans="1:9" ht="15.75">
      <c r="A31" s="150" t="s">
        <v>883</v>
      </c>
      <c r="B31" s="10"/>
      <c r="C31" s="157">
        <v>3150000</v>
      </c>
      <c r="D31" s="157"/>
      <c r="E31" s="157"/>
      <c r="F31" s="157"/>
      <c r="G31" s="157"/>
      <c r="H31" s="157">
        <f>SUM(C31:E31)</f>
        <v>3150000</v>
      </c>
      <c r="I31" s="157">
        <v>3150000</v>
      </c>
    </row>
    <row r="32" spans="1:9">
      <c r="A32" s="20" t="s">
        <v>507</v>
      </c>
      <c r="B32" s="10" t="s">
        <v>508</v>
      </c>
      <c r="C32" s="160">
        <f>SUM(C26:C31)</f>
        <v>43827000</v>
      </c>
      <c r="D32" s="160"/>
      <c r="E32" s="160"/>
      <c r="F32" s="160"/>
      <c r="G32" s="160"/>
      <c r="H32" s="160">
        <f>SUM(H26:H31)</f>
        <v>43827000</v>
      </c>
      <c r="I32" s="160">
        <f>SUM(I26:I31)</f>
        <v>44625328</v>
      </c>
    </row>
    <row r="33" spans="1:9">
      <c r="A33" s="20" t="s">
        <v>509</v>
      </c>
      <c r="B33" s="10" t="s">
        <v>510</v>
      </c>
      <c r="C33" s="160">
        <v>0</v>
      </c>
      <c r="D33" s="160"/>
      <c r="E33" s="160"/>
      <c r="F33" s="160"/>
      <c r="G33" s="160"/>
      <c r="H33" s="160">
        <v>0</v>
      </c>
      <c r="I33" s="160">
        <v>0</v>
      </c>
    </row>
    <row r="34" spans="1:9">
      <c r="A34" s="17" t="s">
        <v>884</v>
      </c>
      <c r="B34" s="6"/>
      <c r="C34" s="157">
        <v>12106100</v>
      </c>
      <c r="D34" s="157"/>
      <c r="E34" s="157"/>
      <c r="F34" s="157"/>
      <c r="G34" s="157"/>
      <c r="H34" s="157">
        <f>SUM(C34:G34)</f>
        <v>12106100</v>
      </c>
      <c r="I34" s="157">
        <v>12106100</v>
      </c>
    </row>
    <row r="35" spans="1:9">
      <c r="A35" s="20" t="s">
        <v>511</v>
      </c>
      <c r="B35" s="10" t="s">
        <v>512</v>
      </c>
      <c r="C35" s="160">
        <v>12106100</v>
      </c>
      <c r="D35" s="160"/>
      <c r="E35" s="160"/>
      <c r="F35" s="160"/>
      <c r="G35" s="160"/>
      <c r="H35" s="160">
        <f>SUM(C35:G35)</f>
        <v>12106100</v>
      </c>
      <c r="I35" s="160">
        <f>SUM(I34)</f>
        <v>12106100</v>
      </c>
    </row>
    <row r="36" spans="1:9">
      <c r="A36" s="20" t="s">
        <v>513</v>
      </c>
      <c r="B36" s="10" t="s">
        <v>514</v>
      </c>
      <c r="C36" s="160">
        <v>15102862</v>
      </c>
      <c r="D36" s="160"/>
      <c r="E36" s="160"/>
      <c r="F36" s="160"/>
      <c r="G36" s="160"/>
      <c r="H36" s="160">
        <f>SUM(C36:G36)</f>
        <v>15102862</v>
      </c>
      <c r="I36" s="160">
        <v>15318411</v>
      </c>
    </row>
    <row r="37" spans="1:9" ht="15.75">
      <c r="A37" s="151" t="s">
        <v>819</v>
      </c>
      <c r="B37" s="152" t="s">
        <v>515</v>
      </c>
      <c r="C37" s="162">
        <f>SUM(C32+C33+C35+C36)</f>
        <v>71035962</v>
      </c>
      <c r="D37" s="162">
        <v>0</v>
      </c>
      <c r="E37" s="162">
        <v>0</v>
      </c>
      <c r="F37" s="162"/>
      <c r="G37" s="162"/>
      <c r="H37" s="162">
        <f>SUM(C37:E37)</f>
        <v>71035962</v>
      </c>
      <c r="I37" s="162">
        <f>SUM(I32+I33+I35+I36)</f>
        <v>72049839</v>
      </c>
    </row>
    <row r="40" spans="1:9">
      <c r="A40" s="4"/>
      <c r="B40" s="4"/>
      <c r="C40" s="4"/>
      <c r="D40" s="4"/>
      <c r="E40" s="4"/>
      <c r="F40" s="4"/>
      <c r="G40" s="4"/>
    </row>
    <row r="41" spans="1:9">
      <c r="A41" s="4"/>
      <c r="B41" s="4"/>
      <c r="C41" s="4"/>
      <c r="D41" s="4"/>
      <c r="E41" s="4"/>
      <c r="F41" s="4"/>
      <c r="G41" s="4"/>
    </row>
    <row r="42" spans="1:9">
      <c r="A42" s="4"/>
      <c r="B42" s="4"/>
      <c r="C42" s="4"/>
      <c r="D42" s="4"/>
      <c r="E42" s="4"/>
      <c r="F42" s="4"/>
      <c r="G42" s="4"/>
    </row>
    <row r="43" spans="1:9">
      <c r="A43" s="4"/>
      <c r="B43" s="4"/>
      <c r="C43" s="4"/>
      <c r="D43" s="4"/>
      <c r="E43" s="4"/>
      <c r="F43" s="4"/>
      <c r="G43" s="4"/>
    </row>
    <row r="44" spans="1:9">
      <c r="A44" s="4"/>
      <c r="B44" s="4"/>
      <c r="C44" s="4"/>
      <c r="D44" s="4"/>
      <c r="E44" s="4"/>
      <c r="F44" s="4"/>
      <c r="G44" s="4"/>
    </row>
    <row r="45" spans="1:9">
      <c r="A45" s="4"/>
      <c r="B45" s="4"/>
      <c r="C45" s="4"/>
      <c r="D45" s="4"/>
      <c r="E45" s="4"/>
      <c r="F45" s="4"/>
      <c r="G45" s="4"/>
    </row>
  </sheetData>
  <mergeCells count="2">
    <mergeCell ref="A1:I1"/>
    <mergeCell ref="A2:I2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B7" sqref="B7"/>
    </sheetView>
  </sheetViews>
  <sheetFormatPr defaultRowHeight="15"/>
  <cols>
    <col min="1" max="1" width="36.42578125" customWidth="1"/>
    <col min="2" max="2" width="10.140625" customWidth="1"/>
    <col min="3" max="3" width="16.140625" customWidth="1"/>
    <col min="4" max="4" width="15.7109375" customWidth="1"/>
    <col min="5" max="5" width="17.5703125" customWidth="1"/>
    <col min="6" max="6" width="17.7109375" hidden="1" customWidth="1"/>
    <col min="7" max="7" width="17.140625" hidden="1" customWidth="1"/>
    <col min="8" max="8" width="14.7109375" customWidth="1"/>
    <col min="9" max="9" width="13.7109375" customWidth="1"/>
    <col min="10" max="10" width="13.5703125" customWidth="1"/>
  </cols>
  <sheetData>
    <row r="1" spans="1:10" ht="24" customHeight="1">
      <c r="A1" s="303" t="s">
        <v>902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9.5" customHeight="1">
      <c r="A2" s="293" t="s">
        <v>875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9.5" customHeight="1">
      <c r="A3" s="292" t="s">
        <v>769</v>
      </c>
      <c r="B3" s="292"/>
      <c r="C3" s="292"/>
      <c r="D3" s="292"/>
      <c r="E3" s="292"/>
      <c r="F3" s="292"/>
      <c r="G3" s="292"/>
      <c r="H3" s="292"/>
      <c r="I3" s="292"/>
      <c r="J3" s="292"/>
    </row>
    <row r="5" spans="1:10" ht="45">
      <c r="A5" s="2" t="s">
        <v>379</v>
      </c>
      <c r="B5" s="3" t="s">
        <v>380</v>
      </c>
      <c r="C5" s="274" t="s">
        <v>252</v>
      </c>
      <c r="D5" s="85" t="s">
        <v>230</v>
      </c>
      <c r="E5" s="85" t="s">
        <v>231</v>
      </c>
      <c r="F5" s="84"/>
      <c r="G5" s="84"/>
      <c r="H5" s="273" t="s">
        <v>887</v>
      </c>
      <c r="I5" s="273" t="s">
        <v>888</v>
      </c>
      <c r="J5" s="273" t="s">
        <v>888</v>
      </c>
    </row>
    <row r="6" spans="1:10">
      <c r="A6" s="38"/>
      <c r="B6" s="38"/>
      <c r="C6" s="166"/>
      <c r="D6" s="166"/>
      <c r="E6" s="166"/>
      <c r="F6" s="166"/>
      <c r="G6" s="166"/>
      <c r="H6" s="195"/>
      <c r="I6" s="195"/>
      <c r="J6" s="195"/>
    </row>
    <row r="7" spans="1:10">
      <c r="A7" s="38"/>
      <c r="B7" s="38"/>
      <c r="C7" s="166"/>
      <c r="D7" s="166"/>
      <c r="E7" s="166"/>
      <c r="F7" s="166"/>
      <c r="G7" s="166"/>
      <c r="H7" s="195"/>
      <c r="I7" s="195"/>
      <c r="J7" s="195"/>
    </row>
    <row r="8" spans="1:10">
      <c r="A8" s="38"/>
      <c r="B8" s="38"/>
      <c r="C8" s="166"/>
      <c r="D8" s="166"/>
      <c r="E8" s="166"/>
      <c r="F8" s="166"/>
      <c r="G8" s="166"/>
      <c r="H8" s="195"/>
      <c r="I8" s="195"/>
      <c r="J8" s="195"/>
    </row>
    <row r="9" spans="1:10">
      <c r="A9" s="38"/>
      <c r="B9" s="38"/>
      <c r="C9" s="166"/>
      <c r="D9" s="166"/>
      <c r="E9" s="166"/>
      <c r="F9" s="166"/>
      <c r="G9" s="166"/>
      <c r="H9" s="195"/>
      <c r="I9" s="195"/>
      <c r="J9" s="195"/>
    </row>
    <row r="10" spans="1:10">
      <c r="A10" s="20" t="s">
        <v>216</v>
      </c>
      <c r="B10" s="10" t="s">
        <v>490</v>
      </c>
      <c r="C10" s="166">
        <v>16700561</v>
      </c>
      <c r="D10" s="166">
        <v>0</v>
      </c>
      <c r="E10" s="166">
        <v>0</v>
      </c>
      <c r="F10" s="166"/>
      <c r="G10" s="166"/>
      <c r="H10" s="195">
        <f>SUM(C10:G10)</f>
        <v>16700561</v>
      </c>
      <c r="I10" s="195">
        <v>7717969</v>
      </c>
      <c r="J10" s="195">
        <v>454170</v>
      </c>
    </row>
    <row r="11" spans="1:10">
      <c r="A11" s="20"/>
      <c r="B11" s="10"/>
      <c r="C11" s="166"/>
      <c r="D11" s="166"/>
      <c r="E11" s="166"/>
      <c r="F11" s="166"/>
      <c r="G11" s="166"/>
      <c r="H11" s="195"/>
      <c r="I11" s="195"/>
      <c r="J11" s="195"/>
    </row>
    <row r="12" spans="1:10">
      <c r="A12" s="20"/>
      <c r="B12" s="10"/>
      <c r="C12" s="166"/>
      <c r="D12" s="166"/>
      <c r="E12" s="166"/>
      <c r="F12" s="166"/>
      <c r="G12" s="166"/>
      <c r="H12" s="195"/>
      <c r="I12" s="195"/>
      <c r="J12" s="195"/>
    </row>
    <row r="13" spans="1:10">
      <c r="A13" s="20"/>
      <c r="B13" s="10"/>
      <c r="C13" s="166"/>
      <c r="D13" s="166"/>
      <c r="E13" s="166"/>
      <c r="F13" s="166"/>
      <c r="G13" s="166"/>
      <c r="H13" s="195"/>
      <c r="I13" s="195"/>
      <c r="J13" s="195"/>
    </row>
    <row r="14" spans="1:10">
      <c r="A14" s="20"/>
      <c r="B14" s="10"/>
      <c r="C14" s="166"/>
      <c r="D14" s="166"/>
      <c r="E14" s="166"/>
      <c r="F14" s="166"/>
      <c r="G14" s="166"/>
      <c r="H14" s="195"/>
      <c r="I14" s="195"/>
      <c r="J14" s="195"/>
    </row>
    <row r="15" spans="1:10">
      <c r="A15" s="20" t="s">
        <v>215</v>
      </c>
      <c r="B15" s="10" t="s">
        <v>490</v>
      </c>
      <c r="C15" s="166"/>
      <c r="D15" s="166"/>
      <c r="E15" s="166"/>
      <c r="F15" s="166"/>
      <c r="G15" s="166"/>
      <c r="H15" s="195"/>
      <c r="I15" s="195"/>
      <c r="J15" s="195"/>
    </row>
  </sheetData>
  <mergeCells count="3">
    <mergeCell ref="A1:J1"/>
    <mergeCell ref="A2:J2"/>
    <mergeCell ref="A3:J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>
      <selection activeCell="A2" sqref="A2:J2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93" t="s">
        <v>116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46.5" customHeight="1">
      <c r="A2" s="292" t="s">
        <v>293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4" t="s">
        <v>252</v>
      </c>
    </row>
    <row r="5" spans="1:10" ht="61.5" customHeight="1">
      <c r="A5" s="2" t="s">
        <v>379</v>
      </c>
      <c r="B5" s="3" t="s">
        <v>380</v>
      </c>
      <c r="C5" s="84" t="s">
        <v>218</v>
      </c>
      <c r="D5" s="84" t="s">
        <v>221</v>
      </c>
      <c r="E5" s="84" t="s">
        <v>222</v>
      </c>
      <c r="F5" s="84" t="s">
        <v>223</v>
      </c>
      <c r="G5" s="84" t="s">
        <v>237</v>
      </c>
      <c r="H5" s="84" t="s">
        <v>219</v>
      </c>
      <c r="I5" s="84" t="s">
        <v>220</v>
      </c>
      <c r="J5" s="84" t="s">
        <v>224</v>
      </c>
    </row>
    <row r="6" spans="1:10" ht="25.5">
      <c r="A6" s="53"/>
      <c r="B6" s="53"/>
      <c r="C6" s="53"/>
      <c r="D6" s="53"/>
      <c r="E6" s="53"/>
      <c r="F6" s="90" t="s">
        <v>238</v>
      </c>
      <c r="G6" s="89"/>
      <c r="H6" s="53"/>
      <c r="I6" s="53"/>
      <c r="J6" s="53"/>
    </row>
    <row r="7" spans="1:10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>
      <c r="A10" s="17" t="s">
        <v>492</v>
      </c>
      <c r="B10" s="6" t="s">
        <v>493</v>
      </c>
      <c r="C10" s="53"/>
      <c r="D10" s="53"/>
      <c r="E10" s="53"/>
      <c r="F10" s="53"/>
      <c r="G10" s="53"/>
      <c r="H10" s="53"/>
      <c r="I10" s="53"/>
      <c r="J10" s="53"/>
    </row>
    <row r="11" spans="1:10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>
      <c r="A15" s="17" t="s">
        <v>817</v>
      </c>
      <c r="B15" s="6" t="s">
        <v>494</v>
      </c>
      <c r="C15" s="53"/>
      <c r="D15" s="53"/>
      <c r="E15" s="53"/>
      <c r="F15" s="53"/>
      <c r="G15" s="53"/>
      <c r="H15" s="53"/>
      <c r="I15" s="53"/>
      <c r="J15" s="53"/>
    </row>
    <row r="16" spans="1:10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>
      <c r="A20" s="5" t="s">
        <v>496</v>
      </c>
      <c r="B20" s="6" t="s">
        <v>497</v>
      </c>
      <c r="C20" s="53"/>
      <c r="D20" s="53"/>
      <c r="E20" s="53"/>
      <c r="F20" s="53"/>
      <c r="G20" s="53"/>
      <c r="H20" s="53"/>
      <c r="I20" s="53"/>
      <c r="J20" s="53"/>
    </row>
    <row r="21" spans="1:10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>
      <c r="A23" s="17" t="s">
        <v>498</v>
      </c>
      <c r="B23" s="6" t="s">
        <v>499</v>
      </c>
      <c r="C23" s="53"/>
      <c r="D23" s="53"/>
      <c r="E23" s="53"/>
      <c r="F23" s="53"/>
      <c r="G23" s="53"/>
      <c r="H23" s="53"/>
      <c r="I23" s="53"/>
      <c r="J23" s="53"/>
    </row>
    <row r="24" spans="1:10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>
      <c r="A26" s="17" t="s">
        <v>500</v>
      </c>
      <c r="B26" s="6" t="s">
        <v>501</v>
      </c>
      <c r="C26" s="53"/>
      <c r="D26" s="53"/>
      <c r="E26" s="53"/>
      <c r="F26" s="53"/>
      <c r="G26" s="53"/>
      <c r="H26" s="53"/>
      <c r="I26" s="53"/>
      <c r="J26" s="53"/>
    </row>
    <row r="27" spans="1:10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>
      <c r="A29" s="5" t="s">
        <v>502</v>
      </c>
      <c r="B29" s="6" t="s">
        <v>503</v>
      </c>
      <c r="C29" s="53"/>
      <c r="D29" s="53"/>
      <c r="E29" s="53"/>
      <c r="F29" s="53"/>
      <c r="G29" s="53"/>
      <c r="H29" s="53"/>
      <c r="I29" s="53"/>
      <c r="J29" s="53"/>
    </row>
    <row r="30" spans="1:10">
      <c r="A30" s="5" t="s">
        <v>504</v>
      </c>
      <c r="B30" s="6" t="s">
        <v>505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818</v>
      </c>
      <c r="B31" s="12" t="s">
        <v>506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>
      <c r="A36" s="17" t="s">
        <v>507</v>
      </c>
      <c r="B36" s="6" t="s">
        <v>508</v>
      </c>
      <c r="C36" s="53"/>
      <c r="D36" s="53"/>
      <c r="E36" s="53"/>
      <c r="F36" s="53"/>
      <c r="G36" s="53"/>
      <c r="H36" s="53"/>
      <c r="I36" s="53"/>
      <c r="J36" s="53"/>
    </row>
    <row r="37" spans="1:10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>
      <c r="A41" s="17" t="s">
        <v>509</v>
      </c>
      <c r="B41" s="6" t="s">
        <v>510</v>
      </c>
      <c r="C41" s="53"/>
      <c r="D41" s="53"/>
      <c r="E41" s="53"/>
      <c r="F41" s="53"/>
      <c r="G41" s="53"/>
      <c r="H41" s="53"/>
      <c r="I41" s="53"/>
      <c r="J41" s="53"/>
    </row>
    <row r="42" spans="1:10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>
      <c r="A46" s="17" t="s">
        <v>511</v>
      </c>
      <c r="B46" s="6" t="s">
        <v>512</v>
      </c>
      <c r="C46" s="53"/>
      <c r="D46" s="53"/>
      <c r="E46" s="53"/>
      <c r="F46" s="53"/>
      <c r="G46" s="53"/>
      <c r="H46" s="53"/>
      <c r="I46" s="53"/>
      <c r="J46" s="53"/>
    </row>
    <row r="47" spans="1:10">
      <c r="A47" s="17" t="s">
        <v>513</v>
      </c>
      <c r="B47" s="6" t="s">
        <v>514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819</v>
      </c>
      <c r="B48" s="12" t="s">
        <v>515</v>
      </c>
      <c r="C48" s="53"/>
      <c r="D48" s="53"/>
      <c r="E48" s="53"/>
      <c r="F48" s="53"/>
      <c r="G48" s="53"/>
      <c r="H48" s="53"/>
      <c r="I48" s="53"/>
      <c r="J48" s="53"/>
    </row>
  </sheetData>
  <mergeCells count="2">
    <mergeCell ref="A2:J2"/>
    <mergeCell ref="A1:J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>
      <selection activeCell="A29" sqref="A29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93" t="s">
        <v>116</v>
      </c>
      <c r="B1" s="294"/>
      <c r="C1" s="294"/>
      <c r="D1" s="294"/>
      <c r="E1" s="294"/>
      <c r="F1" s="294"/>
      <c r="G1" s="294"/>
      <c r="H1" s="294"/>
    </row>
    <row r="2" spans="1:9" ht="82.5" customHeight="1">
      <c r="A2" s="292" t="s">
        <v>324</v>
      </c>
      <c r="B2" s="292"/>
      <c r="C2" s="292"/>
      <c r="D2" s="292"/>
      <c r="E2" s="292"/>
      <c r="F2" s="292"/>
      <c r="G2" s="292"/>
      <c r="H2" s="292"/>
    </row>
    <row r="3" spans="1:9" ht="20.25" customHeight="1">
      <c r="A3" s="93"/>
      <c r="B3" s="94"/>
      <c r="C3" s="94"/>
      <c r="D3" s="94"/>
      <c r="E3" s="94"/>
      <c r="F3" s="94"/>
      <c r="G3" s="94"/>
      <c r="H3" s="94"/>
    </row>
    <row r="4" spans="1:9">
      <c r="A4" s="4" t="s">
        <v>252</v>
      </c>
    </row>
    <row r="5" spans="1:9" ht="86.25" customHeight="1">
      <c r="A5" s="2" t="s">
        <v>379</v>
      </c>
      <c r="B5" s="3" t="s">
        <v>380</v>
      </c>
      <c r="C5" s="84" t="s">
        <v>219</v>
      </c>
      <c r="D5" s="84" t="s">
        <v>220</v>
      </c>
      <c r="E5" s="84" t="s">
        <v>225</v>
      </c>
      <c r="F5" s="84" t="s">
        <v>226</v>
      </c>
      <c r="G5" s="84" t="s">
        <v>233</v>
      </c>
      <c r="H5" s="84" t="s">
        <v>234</v>
      </c>
      <c r="I5" s="84" t="s">
        <v>359</v>
      </c>
    </row>
    <row r="6" spans="1:9">
      <c r="A6" s="29" t="s">
        <v>45</v>
      </c>
      <c r="B6" s="5" t="s">
        <v>692</v>
      </c>
      <c r="C6" s="53"/>
      <c r="D6" s="53"/>
      <c r="E6" s="89"/>
      <c r="F6" s="53"/>
      <c r="G6" s="53"/>
      <c r="H6" s="53"/>
      <c r="I6" s="53"/>
    </row>
    <row r="7" spans="1:9">
      <c r="A7" s="69" t="s">
        <v>529</v>
      </c>
      <c r="B7" s="69" t="s">
        <v>692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693</v>
      </c>
      <c r="B8" s="5" t="s">
        <v>694</v>
      </c>
      <c r="C8" s="53"/>
      <c r="D8" s="53"/>
      <c r="E8" s="53"/>
      <c r="F8" s="53"/>
      <c r="G8" s="53"/>
      <c r="H8" s="53"/>
      <c r="I8" s="53"/>
    </row>
    <row r="9" spans="1:9">
      <c r="A9" s="29" t="s">
        <v>112</v>
      </c>
      <c r="B9" s="5" t="s">
        <v>695</v>
      </c>
      <c r="C9" s="53"/>
      <c r="D9" s="53"/>
      <c r="E9" s="53"/>
      <c r="F9" s="53"/>
      <c r="G9" s="53"/>
      <c r="H9" s="53"/>
      <c r="I9" s="53"/>
    </row>
    <row r="10" spans="1:9">
      <c r="A10" s="69" t="s">
        <v>529</v>
      </c>
      <c r="B10" s="69" t="s">
        <v>695</v>
      </c>
      <c r="C10" s="53"/>
      <c r="D10" s="53"/>
      <c r="E10" s="53"/>
      <c r="F10" s="53"/>
      <c r="G10" s="53"/>
      <c r="H10" s="53"/>
      <c r="I10" s="53"/>
    </row>
    <row r="11" spans="1:9">
      <c r="A11" s="15" t="s">
        <v>65</v>
      </c>
      <c r="B11" s="9" t="s">
        <v>696</v>
      </c>
      <c r="C11" s="53"/>
      <c r="D11" s="53"/>
      <c r="E11" s="53"/>
      <c r="F11" s="53"/>
      <c r="G11" s="53"/>
      <c r="H11" s="53"/>
      <c r="I11" s="53"/>
    </row>
    <row r="12" spans="1:9">
      <c r="A12" s="16" t="s">
        <v>113</v>
      </c>
      <c r="B12" s="5" t="s">
        <v>697</v>
      </c>
      <c r="C12" s="53"/>
      <c r="D12" s="53"/>
      <c r="E12" s="53"/>
      <c r="F12" s="53"/>
      <c r="G12" s="53"/>
      <c r="H12" s="53"/>
      <c r="I12" s="53"/>
    </row>
    <row r="13" spans="1:9">
      <c r="A13" s="69" t="s">
        <v>537</v>
      </c>
      <c r="B13" s="69" t="s">
        <v>697</v>
      </c>
      <c r="C13" s="53"/>
      <c r="D13" s="53"/>
      <c r="E13" s="53"/>
      <c r="F13" s="53"/>
      <c r="G13" s="53"/>
      <c r="H13" s="53"/>
      <c r="I13" s="53"/>
    </row>
    <row r="14" spans="1:9">
      <c r="A14" s="29" t="s">
        <v>698</v>
      </c>
      <c r="B14" s="5" t="s">
        <v>699</v>
      </c>
      <c r="C14" s="53"/>
      <c r="D14" s="53"/>
      <c r="E14" s="53"/>
      <c r="F14" s="53"/>
      <c r="G14" s="53"/>
      <c r="H14" s="53"/>
      <c r="I14" s="53"/>
    </row>
    <row r="15" spans="1:9">
      <c r="A15" s="17" t="s">
        <v>114</v>
      </c>
      <c r="B15" s="5" t="s">
        <v>700</v>
      </c>
      <c r="C15" s="38"/>
      <c r="D15" s="38"/>
      <c r="E15" s="38"/>
      <c r="F15" s="38"/>
      <c r="G15" s="38"/>
      <c r="H15" s="38"/>
      <c r="I15" s="38"/>
    </row>
    <row r="16" spans="1:9">
      <c r="A16" s="69" t="s">
        <v>538</v>
      </c>
      <c r="B16" s="69" t="s">
        <v>700</v>
      </c>
      <c r="C16" s="38"/>
      <c r="D16" s="38"/>
      <c r="E16" s="38"/>
      <c r="F16" s="38"/>
      <c r="G16" s="38"/>
      <c r="H16" s="38"/>
      <c r="I16" s="38"/>
    </row>
    <row r="17" spans="1:9">
      <c r="A17" s="29" t="s">
        <v>701</v>
      </c>
      <c r="B17" s="5" t="s">
        <v>702</v>
      </c>
      <c r="C17" s="38"/>
      <c r="D17" s="38"/>
      <c r="E17" s="38"/>
      <c r="F17" s="38"/>
      <c r="G17" s="38"/>
      <c r="H17" s="38"/>
      <c r="I17" s="38"/>
    </row>
    <row r="18" spans="1:9">
      <c r="A18" s="30" t="s">
        <v>66</v>
      </c>
      <c r="B18" s="9" t="s">
        <v>703</v>
      </c>
      <c r="C18" s="38"/>
      <c r="D18" s="38"/>
      <c r="E18" s="38"/>
      <c r="F18" s="38"/>
      <c r="G18" s="38"/>
      <c r="H18" s="38"/>
      <c r="I18" s="38"/>
    </row>
    <row r="19" spans="1:9">
      <c r="A19" s="16" t="s">
        <v>718</v>
      </c>
      <c r="B19" s="5" t="s">
        <v>719</v>
      </c>
      <c r="C19" s="38"/>
      <c r="D19" s="38"/>
      <c r="E19" s="38"/>
      <c r="F19" s="38"/>
      <c r="G19" s="38"/>
      <c r="H19" s="38"/>
      <c r="I19" s="38"/>
    </row>
    <row r="20" spans="1:9">
      <c r="A20" s="17" t="s">
        <v>720</v>
      </c>
      <c r="B20" s="5" t="s">
        <v>721</v>
      </c>
      <c r="C20" s="38"/>
      <c r="D20" s="38"/>
      <c r="E20" s="38"/>
      <c r="F20" s="38"/>
      <c r="G20" s="38"/>
      <c r="H20" s="38"/>
      <c r="I20" s="38"/>
    </row>
    <row r="21" spans="1:9">
      <c r="A21" s="29" t="s">
        <v>722</v>
      </c>
      <c r="B21" s="5" t="s">
        <v>723</v>
      </c>
      <c r="C21" s="38"/>
      <c r="D21" s="38"/>
      <c r="E21" s="38"/>
      <c r="F21" s="38"/>
      <c r="G21" s="38"/>
      <c r="H21" s="38"/>
      <c r="I21" s="38"/>
    </row>
    <row r="22" spans="1:9">
      <c r="A22" s="29" t="s">
        <v>50</v>
      </c>
      <c r="B22" s="5" t="s">
        <v>724</v>
      </c>
      <c r="C22" s="38"/>
      <c r="D22" s="38"/>
      <c r="E22" s="38"/>
      <c r="F22" s="38"/>
      <c r="G22" s="38"/>
      <c r="H22" s="38"/>
      <c r="I22" s="38"/>
    </row>
    <row r="23" spans="1:9">
      <c r="A23" s="69" t="s">
        <v>563</v>
      </c>
      <c r="B23" s="69" t="s">
        <v>724</v>
      </c>
      <c r="C23" s="38"/>
      <c r="D23" s="38"/>
      <c r="E23" s="38"/>
      <c r="F23" s="38"/>
      <c r="G23" s="38"/>
      <c r="H23" s="38"/>
      <c r="I23" s="38"/>
    </row>
    <row r="24" spans="1:9">
      <c r="A24" s="69" t="s">
        <v>564</v>
      </c>
      <c r="B24" s="69" t="s">
        <v>724</v>
      </c>
      <c r="C24" s="38"/>
      <c r="D24" s="38"/>
      <c r="E24" s="38"/>
      <c r="F24" s="38"/>
      <c r="G24" s="38"/>
      <c r="H24" s="38"/>
      <c r="I24" s="38"/>
    </row>
    <row r="25" spans="1:9">
      <c r="A25" s="77" t="s">
        <v>565</v>
      </c>
      <c r="B25" s="77" t="s">
        <v>724</v>
      </c>
      <c r="C25" s="38"/>
      <c r="D25" s="38"/>
      <c r="E25" s="38"/>
      <c r="F25" s="38"/>
      <c r="G25" s="38"/>
      <c r="H25" s="38"/>
      <c r="I25" s="38"/>
    </row>
    <row r="26" spans="1:9">
      <c r="A26" s="78" t="s">
        <v>69</v>
      </c>
      <c r="B26" s="50" t="s">
        <v>725</v>
      </c>
      <c r="C26" s="38"/>
      <c r="D26" s="38"/>
      <c r="E26" s="38"/>
      <c r="F26" s="38"/>
      <c r="G26" s="38"/>
      <c r="H26" s="38"/>
      <c r="I26" s="38"/>
    </row>
    <row r="27" spans="1:9">
      <c r="A27" s="138"/>
      <c r="B27" s="139"/>
    </row>
    <row r="28" spans="1:9" ht="24.75" customHeight="1">
      <c r="A28" s="2" t="s">
        <v>379</v>
      </c>
      <c r="B28" s="3" t="s">
        <v>380</v>
      </c>
      <c r="C28" s="38"/>
      <c r="D28" s="38"/>
      <c r="E28" s="38"/>
    </row>
    <row r="29" spans="1:9" ht="26.25">
      <c r="A29" s="143" t="s">
        <v>352</v>
      </c>
      <c r="B29" s="50"/>
      <c r="C29" s="38"/>
      <c r="D29" s="38"/>
      <c r="E29" s="38"/>
    </row>
    <row r="30" spans="1:9" ht="15.75">
      <c r="A30" s="141" t="s">
        <v>346</v>
      </c>
      <c r="B30" s="50"/>
      <c r="C30" s="38"/>
      <c r="D30" s="38"/>
      <c r="E30" s="38"/>
    </row>
    <row r="31" spans="1:9" ht="31.5">
      <c r="A31" s="141" t="s">
        <v>347</v>
      </c>
      <c r="B31" s="50"/>
      <c r="C31" s="38"/>
      <c r="D31" s="38"/>
      <c r="E31" s="38"/>
    </row>
    <row r="32" spans="1:9" ht="15.75">
      <c r="A32" s="141" t="s">
        <v>348</v>
      </c>
      <c r="B32" s="50"/>
      <c r="C32" s="38"/>
      <c r="D32" s="38"/>
      <c r="E32" s="38"/>
    </row>
    <row r="33" spans="1:7" ht="31.5">
      <c r="A33" s="141" t="s">
        <v>349</v>
      </c>
      <c r="B33" s="50"/>
      <c r="C33" s="38"/>
      <c r="D33" s="38"/>
      <c r="E33" s="38"/>
    </row>
    <row r="34" spans="1:7" ht="15.75">
      <c r="A34" s="141" t="s">
        <v>350</v>
      </c>
      <c r="B34" s="50"/>
      <c r="C34" s="38"/>
      <c r="D34" s="38"/>
      <c r="E34" s="38"/>
    </row>
    <row r="35" spans="1:7" ht="15.75">
      <c r="A35" s="141" t="s">
        <v>351</v>
      </c>
      <c r="B35" s="50"/>
      <c r="C35" s="38"/>
      <c r="D35" s="38"/>
      <c r="E35" s="38"/>
    </row>
    <row r="36" spans="1:7">
      <c r="A36" s="78" t="s">
        <v>314</v>
      </c>
      <c r="B36" s="50"/>
      <c r="C36" s="38"/>
      <c r="D36" s="38"/>
      <c r="E36" s="38"/>
    </row>
    <row r="37" spans="1:7">
      <c r="A37" s="138"/>
      <c r="B37" s="139"/>
    </row>
    <row r="38" spans="1:7">
      <c r="A38" s="138"/>
      <c r="B38" s="139"/>
    </row>
    <row r="39" spans="1:7">
      <c r="A39" s="138"/>
      <c r="B39" s="139"/>
    </row>
    <row r="40" spans="1:7">
      <c r="A40" s="138"/>
      <c r="B40" s="139"/>
    </row>
    <row r="41" spans="1:7">
      <c r="A41" s="138"/>
      <c r="B41" s="139"/>
    </row>
    <row r="42" spans="1:7">
      <c r="A42" s="138"/>
      <c r="B42" s="139"/>
    </row>
    <row r="43" spans="1:7">
      <c r="A43" s="138"/>
      <c r="B43" s="139"/>
    </row>
    <row r="44" spans="1:7">
      <c r="A44" s="138"/>
      <c r="B44" s="139"/>
    </row>
    <row r="45" spans="1:7">
      <c r="A45" s="138"/>
      <c r="B45" s="139"/>
    </row>
    <row r="47" spans="1:7">
      <c r="A47" s="4"/>
      <c r="B47" s="4"/>
      <c r="C47" s="4"/>
      <c r="D47" s="4"/>
      <c r="E47" s="4"/>
      <c r="F47" s="4"/>
      <c r="G47" s="4"/>
    </row>
    <row r="48" spans="1:7">
      <c r="A48" s="91" t="s">
        <v>235</v>
      </c>
      <c r="B48" s="4"/>
      <c r="C48" s="4"/>
      <c r="D48" s="4"/>
      <c r="E48" s="4"/>
      <c r="F48" s="4"/>
      <c r="G48" s="4"/>
    </row>
    <row r="49" spans="1:8" ht="15.75">
      <c r="A49" s="92" t="s">
        <v>239</v>
      </c>
      <c r="B49" s="4"/>
      <c r="C49" s="4"/>
      <c r="D49" s="4"/>
      <c r="E49" s="4"/>
      <c r="F49" s="4"/>
      <c r="G49" s="4"/>
    </row>
    <row r="50" spans="1:8" ht="15.75">
      <c r="A50" s="92" t="s">
        <v>240</v>
      </c>
      <c r="B50" s="4"/>
      <c r="C50" s="4"/>
      <c r="D50" s="4"/>
      <c r="E50" s="4"/>
      <c r="F50" s="4"/>
      <c r="G50" s="4"/>
    </row>
    <row r="51" spans="1:8" ht="15.75">
      <c r="A51" s="92" t="s">
        <v>241</v>
      </c>
      <c r="B51" s="4"/>
      <c r="C51" s="4"/>
      <c r="D51" s="4"/>
      <c r="E51" s="4"/>
      <c r="F51" s="4"/>
      <c r="G51" s="4"/>
    </row>
    <row r="52" spans="1:8" ht="15.75">
      <c r="A52" s="92" t="s">
        <v>242</v>
      </c>
      <c r="B52" s="4"/>
      <c r="C52" s="4"/>
      <c r="D52" s="4"/>
      <c r="E52" s="4"/>
      <c r="F52" s="4"/>
      <c r="G52" s="4"/>
    </row>
    <row r="53" spans="1:8" ht="15.75">
      <c r="A53" s="92" t="s">
        <v>243</v>
      </c>
      <c r="B53" s="4"/>
      <c r="C53" s="4"/>
      <c r="D53" s="4"/>
      <c r="E53" s="4"/>
      <c r="F53" s="4"/>
      <c r="G53" s="4"/>
    </row>
    <row r="54" spans="1:8">
      <c r="A54" s="91" t="s">
        <v>236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304" t="s">
        <v>244</v>
      </c>
      <c r="B56" s="305"/>
      <c r="C56" s="305"/>
      <c r="D56" s="305"/>
      <c r="E56" s="305"/>
      <c r="F56" s="305"/>
      <c r="G56" s="305"/>
      <c r="H56" s="305"/>
    </row>
    <row r="59" spans="1:8" ht="15.75">
      <c r="A59" s="79" t="s">
        <v>246</v>
      </c>
    </row>
    <row r="60" spans="1:8" ht="15.75">
      <c r="A60" s="92" t="s">
        <v>247</v>
      </c>
    </row>
    <row r="61" spans="1:8" ht="15.75">
      <c r="A61" s="92" t="s">
        <v>248</v>
      </c>
    </row>
    <row r="62" spans="1:8" ht="15.75">
      <c r="A62" s="92" t="s">
        <v>249</v>
      </c>
    </row>
    <row r="63" spans="1:8">
      <c r="A63" s="91" t="s">
        <v>245</v>
      </c>
    </row>
    <row r="64" spans="1:8" ht="15.75">
      <c r="A64" s="92" t="s">
        <v>250</v>
      </c>
    </row>
    <row r="66" spans="1:1" ht="15.75">
      <c r="A66" s="136" t="s">
        <v>344</v>
      </c>
    </row>
    <row r="67" spans="1:1" ht="15.75">
      <c r="A67" s="136" t="s">
        <v>345</v>
      </c>
    </row>
    <row r="68" spans="1:1" ht="15.75">
      <c r="A68" s="137" t="s">
        <v>346</v>
      </c>
    </row>
    <row r="69" spans="1:1" ht="15.75">
      <c r="A69" s="137" t="s">
        <v>347</v>
      </c>
    </row>
    <row r="70" spans="1:1" ht="15.75">
      <c r="A70" s="137" t="s">
        <v>348</v>
      </c>
    </row>
    <row r="71" spans="1:1" ht="15.75">
      <c r="A71" s="137" t="s">
        <v>349</v>
      </c>
    </row>
    <row r="72" spans="1:1" ht="15.75">
      <c r="A72" s="137" t="s">
        <v>350</v>
      </c>
    </row>
    <row r="73" spans="1:1" ht="15.75">
      <c r="A73" s="137" t="s">
        <v>351</v>
      </c>
    </row>
  </sheetData>
  <mergeCells count="3">
    <mergeCell ref="A2:H2"/>
    <mergeCell ref="A56:H56"/>
    <mergeCell ref="A1:H1"/>
  </mergeCells>
  <phoneticPr fontId="52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opLeftCell="A22" workbookViewId="0">
      <selection sqref="A1:B43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93" t="s">
        <v>116</v>
      </c>
      <c r="B1" s="294"/>
    </row>
    <row r="2" spans="1:7" ht="71.25" customHeight="1">
      <c r="A2" s="292" t="s">
        <v>315</v>
      </c>
      <c r="B2" s="292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spans="1:7" ht="22.5" customHeight="1">
      <c r="A4" s="4" t="s">
        <v>252</v>
      </c>
    </row>
    <row r="5" spans="1:7" ht="18">
      <c r="A5" s="55" t="s">
        <v>256</v>
      </c>
      <c r="B5" s="54" t="s">
        <v>262</v>
      </c>
    </row>
    <row r="6" spans="1:7">
      <c r="A6" s="53" t="s">
        <v>361</v>
      </c>
      <c r="B6" s="53"/>
    </row>
    <row r="7" spans="1:7">
      <c r="A7" s="100" t="s">
        <v>362</v>
      </c>
      <c r="B7" s="53"/>
    </row>
    <row r="8" spans="1:7">
      <c r="A8" s="53" t="s">
        <v>363</v>
      </c>
      <c r="B8" s="53"/>
    </row>
    <row r="9" spans="1:7">
      <c r="A9" s="53" t="s">
        <v>364</v>
      </c>
      <c r="B9" s="53"/>
    </row>
    <row r="10" spans="1:7">
      <c r="A10" s="53" t="s">
        <v>365</v>
      </c>
      <c r="B10" s="53"/>
    </row>
    <row r="11" spans="1:7">
      <c r="A11" s="53" t="s">
        <v>366</v>
      </c>
      <c r="B11" s="53"/>
    </row>
    <row r="12" spans="1:7">
      <c r="A12" s="53" t="s">
        <v>367</v>
      </c>
      <c r="B12" s="53"/>
    </row>
    <row r="13" spans="1:7">
      <c r="A13" s="53" t="s">
        <v>368</v>
      </c>
      <c r="B13" s="53"/>
    </row>
    <row r="14" spans="1:7">
      <c r="A14" s="98" t="s">
        <v>265</v>
      </c>
      <c r="B14" s="103"/>
    </row>
    <row r="15" spans="1:7" ht="30">
      <c r="A15" s="101" t="s">
        <v>257</v>
      </c>
      <c r="B15" s="53"/>
    </row>
    <row r="16" spans="1:7" ht="30">
      <c r="A16" s="101" t="s">
        <v>258</v>
      </c>
      <c r="B16" s="53"/>
    </row>
    <row r="17" spans="1:2">
      <c r="A17" s="102" t="s">
        <v>259</v>
      </c>
      <c r="B17" s="53"/>
    </row>
    <row r="18" spans="1:2">
      <c r="A18" s="102" t="s">
        <v>260</v>
      </c>
      <c r="B18" s="53"/>
    </row>
    <row r="19" spans="1:2">
      <c r="A19" s="53" t="s">
        <v>263</v>
      </c>
      <c r="B19" s="53"/>
    </row>
    <row r="20" spans="1:2">
      <c r="A20" s="64" t="s">
        <v>261</v>
      </c>
      <c r="B20" s="53"/>
    </row>
    <row r="21" spans="1:2" ht="31.5">
      <c r="A21" s="104" t="s">
        <v>264</v>
      </c>
      <c r="B21" s="31"/>
    </row>
    <row r="22" spans="1:2" ht="15.75">
      <c r="A22" s="56" t="s">
        <v>115</v>
      </c>
      <c r="B22" s="57"/>
    </row>
    <row r="25" spans="1:2" ht="18">
      <c r="A25" s="55" t="s">
        <v>256</v>
      </c>
      <c r="B25" s="54" t="s">
        <v>262</v>
      </c>
    </row>
    <row r="26" spans="1:2">
      <c r="A26" s="53" t="s">
        <v>361</v>
      </c>
      <c r="B26" s="53"/>
    </row>
    <row r="27" spans="1:2">
      <c r="A27" s="100" t="s">
        <v>362</v>
      </c>
      <c r="B27" s="53"/>
    </row>
    <row r="28" spans="1:2">
      <c r="A28" s="53" t="s">
        <v>363</v>
      </c>
      <c r="B28" s="53"/>
    </row>
    <row r="29" spans="1:2">
      <c r="A29" s="53" t="s">
        <v>364</v>
      </c>
      <c r="B29" s="53"/>
    </row>
    <row r="30" spans="1:2">
      <c r="A30" s="53" t="s">
        <v>365</v>
      </c>
      <c r="B30" s="53"/>
    </row>
    <row r="31" spans="1:2">
      <c r="A31" s="53" t="s">
        <v>366</v>
      </c>
      <c r="B31" s="53"/>
    </row>
    <row r="32" spans="1:2">
      <c r="A32" s="53" t="s">
        <v>367</v>
      </c>
      <c r="B32" s="53"/>
    </row>
    <row r="33" spans="1:2">
      <c r="A33" s="53" t="s">
        <v>368</v>
      </c>
      <c r="B33" s="53"/>
    </row>
    <row r="34" spans="1:2">
      <c r="A34" s="98" t="s">
        <v>265</v>
      </c>
      <c r="B34" s="103"/>
    </row>
    <row r="35" spans="1:2" ht="30">
      <c r="A35" s="101" t="s">
        <v>257</v>
      </c>
      <c r="B35" s="53"/>
    </row>
    <row r="36" spans="1:2" ht="30">
      <c r="A36" s="101" t="s">
        <v>258</v>
      </c>
      <c r="B36" s="53"/>
    </row>
    <row r="37" spans="1:2">
      <c r="A37" s="102" t="s">
        <v>259</v>
      </c>
      <c r="B37" s="53"/>
    </row>
    <row r="38" spans="1:2">
      <c r="A38" s="102" t="s">
        <v>260</v>
      </c>
      <c r="B38" s="53"/>
    </row>
    <row r="39" spans="1:2">
      <c r="A39" s="53" t="s">
        <v>263</v>
      </c>
      <c r="B39" s="53"/>
    </row>
    <row r="40" spans="1:2">
      <c r="A40" s="64" t="s">
        <v>261</v>
      </c>
      <c r="B40" s="53"/>
    </row>
    <row r="41" spans="1:2" ht="31.5">
      <c r="A41" s="104" t="s">
        <v>264</v>
      </c>
      <c r="B41" s="31"/>
    </row>
    <row r="42" spans="1:2" ht="15.75">
      <c r="A42" s="56" t="s">
        <v>115</v>
      </c>
      <c r="B42" s="57"/>
    </row>
  </sheetData>
  <mergeCells count="2">
    <mergeCell ref="A2:B2"/>
    <mergeCell ref="A1:B1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E5" sqref="E5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93" t="s">
        <v>116</v>
      </c>
      <c r="B1" s="296"/>
      <c r="C1" s="296"/>
      <c r="D1" s="296"/>
    </row>
    <row r="2" spans="1:4" ht="48.75" customHeight="1">
      <c r="A2" s="292" t="s">
        <v>325</v>
      </c>
      <c r="B2" s="296"/>
      <c r="C2" s="296"/>
      <c r="D2" s="295"/>
    </row>
    <row r="3" spans="1:4" ht="21" customHeight="1">
      <c r="A3" s="95"/>
      <c r="B3" s="96"/>
      <c r="C3" s="96"/>
    </row>
    <row r="4" spans="1:4">
      <c r="A4" s="4" t="s">
        <v>252</v>
      </c>
    </row>
    <row r="5" spans="1:4" ht="25.5">
      <c r="A5" s="54" t="s">
        <v>217</v>
      </c>
      <c r="B5" s="3" t="s">
        <v>380</v>
      </c>
      <c r="C5" s="122" t="s">
        <v>316</v>
      </c>
      <c r="D5" s="122" t="s">
        <v>318</v>
      </c>
    </row>
    <row r="6" spans="1:4">
      <c r="A6" s="16" t="s">
        <v>829</v>
      </c>
      <c r="B6" s="5" t="s">
        <v>528</v>
      </c>
      <c r="C6" s="38"/>
      <c r="D6" s="38"/>
    </row>
    <row r="7" spans="1:4">
      <c r="A7" s="25" t="s">
        <v>529</v>
      </c>
      <c r="B7" s="25" t="s">
        <v>528</v>
      </c>
      <c r="C7" s="38"/>
      <c r="D7" s="38"/>
    </row>
    <row r="8" spans="1:4">
      <c r="A8" s="25" t="s">
        <v>530</v>
      </c>
      <c r="B8" s="25" t="s">
        <v>528</v>
      </c>
      <c r="C8" s="38"/>
      <c r="D8" s="38"/>
    </row>
    <row r="9" spans="1:4" ht="30">
      <c r="A9" s="16" t="s">
        <v>531</v>
      </c>
      <c r="B9" s="5" t="s">
        <v>532</v>
      </c>
      <c r="C9" s="38"/>
      <c r="D9" s="38"/>
    </row>
    <row r="10" spans="1:4">
      <c r="A10" s="16" t="s">
        <v>828</v>
      </c>
      <c r="B10" s="5" t="s">
        <v>533</v>
      </c>
      <c r="C10" s="38"/>
      <c r="D10" s="38"/>
    </row>
    <row r="11" spans="1:4">
      <c r="A11" s="25" t="s">
        <v>529</v>
      </c>
      <c r="B11" s="25" t="s">
        <v>533</v>
      </c>
      <c r="C11" s="38"/>
      <c r="D11" s="38"/>
    </row>
    <row r="12" spans="1:4">
      <c r="A12" s="25" t="s">
        <v>530</v>
      </c>
      <c r="B12" s="25" t="s">
        <v>534</v>
      </c>
      <c r="C12" s="38"/>
      <c r="D12" s="38"/>
    </row>
    <row r="13" spans="1:4">
      <c r="A13" s="15" t="s">
        <v>827</v>
      </c>
      <c r="B13" s="9" t="s">
        <v>535</v>
      </c>
      <c r="C13" s="38"/>
      <c r="D13" s="38"/>
    </row>
    <row r="14" spans="1:4">
      <c r="A14" s="29" t="s">
        <v>832</v>
      </c>
      <c r="B14" s="5" t="s">
        <v>536</v>
      </c>
      <c r="C14" s="38"/>
      <c r="D14" s="38"/>
    </row>
    <row r="15" spans="1:4">
      <c r="A15" s="25" t="s">
        <v>537</v>
      </c>
      <c r="B15" s="25" t="s">
        <v>536</v>
      </c>
      <c r="C15" s="38"/>
      <c r="D15" s="38"/>
    </row>
    <row r="16" spans="1:4">
      <c r="A16" s="25" t="s">
        <v>538</v>
      </c>
      <c r="B16" s="25" t="s">
        <v>536</v>
      </c>
      <c r="C16" s="38"/>
      <c r="D16" s="38"/>
    </row>
    <row r="17" spans="1:4">
      <c r="A17" s="29" t="s">
        <v>833</v>
      </c>
      <c r="B17" s="5" t="s">
        <v>539</v>
      </c>
      <c r="C17" s="38"/>
      <c r="D17" s="38"/>
    </row>
    <row r="18" spans="1:4">
      <c r="A18" s="25" t="s">
        <v>530</v>
      </c>
      <c r="B18" s="25" t="s">
        <v>539</v>
      </c>
      <c r="C18" s="38"/>
      <c r="D18" s="38"/>
    </row>
    <row r="19" spans="1:4">
      <c r="A19" s="17" t="s">
        <v>540</v>
      </c>
      <c r="B19" s="5" t="s">
        <v>541</v>
      </c>
      <c r="C19" s="38"/>
      <c r="D19" s="38"/>
    </row>
    <row r="20" spans="1:4">
      <c r="A20" s="17" t="s">
        <v>834</v>
      </c>
      <c r="B20" s="5" t="s">
        <v>542</v>
      </c>
      <c r="C20" s="38"/>
      <c r="D20" s="38"/>
    </row>
    <row r="21" spans="1:4">
      <c r="A21" s="25" t="s">
        <v>538</v>
      </c>
      <c r="B21" s="25" t="s">
        <v>542</v>
      </c>
      <c r="C21" s="38"/>
      <c r="D21" s="38"/>
    </row>
    <row r="22" spans="1:4">
      <c r="A22" s="25" t="s">
        <v>530</v>
      </c>
      <c r="B22" s="25" t="s">
        <v>542</v>
      </c>
      <c r="C22" s="38"/>
      <c r="D22" s="38"/>
    </row>
    <row r="23" spans="1:4">
      <c r="A23" s="30" t="s">
        <v>830</v>
      </c>
      <c r="B23" s="9" t="s">
        <v>543</v>
      </c>
      <c r="C23" s="38"/>
      <c r="D23" s="38"/>
    </row>
    <row r="24" spans="1:4">
      <c r="A24" s="29" t="s">
        <v>544</v>
      </c>
      <c r="B24" s="5" t="s">
        <v>545</v>
      </c>
      <c r="C24" s="38"/>
      <c r="D24" s="38"/>
    </row>
    <row r="25" spans="1:4">
      <c r="A25" s="29" t="s">
        <v>546</v>
      </c>
      <c r="B25" s="5" t="s">
        <v>547</v>
      </c>
      <c r="C25" s="38"/>
      <c r="D25" s="38"/>
    </row>
    <row r="26" spans="1:4">
      <c r="A26" s="29" t="s">
        <v>550</v>
      </c>
      <c r="B26" s="5" t="s">
        <v>551</v>
      </c>
      <c r="C26" s="38"/>
      <c r="D26" s="38"/>
    </row>
    <row r="27" spans="1:4">
      <c r="A27" s="29" t="s">
        <v>552</v>
      </c>
      <c r="B27" s="5" t="s">
        <v>553</v>
      </c>
      <c r="C27" s="38"/>
      <c r="D27" s="38"/>
    </row>
    <row r="28" spans="1:4">
      <c r="A28" s="29" t="s">
        <v>554</v>
      </c>
      <c r="B28" s="5" t="s">
        <v>555</v>
      </c>
      <c r="C28" s="38"/>
      <c r="D28" s="38"/>
    </row>
    <row r="29" spans="1:4">
      <c r="A29" s="59" t="s">
        <v>831</v>
      </c>
      <c r="B29" s="60" t="s">
        <v>556</v>
      </c>
      <c r="C29" s="38"/>
      <c r="D29" s="38"/>
    </row>
    <row r="30" spans="1:4">
      <c r="A30" s="29" t="s">
        <v>557</v>
      </c>
      <c r="B30" s="5" t="s">
        <v>558</v>
      </c>
      <c r="C30" s="38"/>
      <c r="D30" s="38"/>
    </row>
    <row r="31" spans="1:4">
      <c r="A31" s="16" t="s">
        <v>559</v>
      </c>
      <c r="B31" s="5" t="s">
        <v>560</v>
      </c>
      <c r="C31" s="38"/>
      <c r="D31" s="38"/>
    </row>
    <row r="32" spans="1:4">
      <c r="A32" s="29" t="s">
        <v>835</v>
      </c>
      <c r="B32" s="5" t="s">
        <v>561</v>
      </c>
      <c r="C32" s="38"/>
      <c r="D32" s="38"/>
    </row>
    <row r="33" spans="1:4">
      <c r="A33" s="25" t="s">
        <v>530</v>
      </c>
      <c r="B33" s="25" t="s">
        <v>561</v>
      </c>
      <c r="C33" s="38"/>
      <c r="D33" s="38"/>
    </row>
    <row r="34" spans="1:4">
      <c r="A34" s="29" t="s">
        <v>836</v>
      </c>
      <c r="B34" s="5" t="s">
        <v>562</v>
      </c>
      <c r="C34" s="38"/>
      <c r="D34" s="38"/>
    </row>
    <row r="35" spans="1:4">
      <c r="A35" s="25" t="s">
        <v>563</v>
      </c>
      <c r="B35" s="25" t="s">
        <v>562</v>
      </c>
      <c r="C35" s="38"/>
      <c r="D35" s="38"/>
    </row>
    <row r="36" spans="1:4">
      <c r="A36" s="25" t="s">
        <v>564</v>
      </c>
      <c r="B36" s="25" t="s">
        <v>562</v>
      </c>
      <c r="C36" s="38"/>
      <c r="D36" s="38"/>
    </row>
    <row r="37" spans="1:4">
      <c r="A37" s="25" t="s">
        <v>565</v>
      </c>
      <c r="B37" s="25" t="s">
        <v>562</v>
      </c>
      <c r="C37" s="38"/>
      <c r="D37" s="38"/>
    </row>
    <row r="38" spans="1:4">
      <c r="A38" s="25" t="s">
        <v>530</v>
      </c>
      <c r="B38" s="25" t="s">
        <v>562</v>
      </c>
      <c r="C38" s="38"/>
      <c r="D38" s="38"/>
    </row>
    <row r="39" spans="1:4">
      <c r="A39" s="59" t="s">
        <v>837</v>
      </c>
      <c r="B39" s="60" t="s">
        <v>566</v>
      </c>
      <c r="C39" s="38"/>
      <c r="D39" s="38"/>
    </row>
    <row r="42" spans="1:4" ht="25.5">
      <c r="A42" s="54" t="s">
        <v>217</v>
      </c>
      <c r="B42" s="3" t="s">
        <v>380</v>
      </c>
      <c r="C42" s="122" t="s">
        <v>316</v>
      </c>
      <c r="D42" s="122" t="s">
        <v>317</v>
      </c>
    </row>
    <row r="43" spans="1:4">
      <c r="A43" s="29" t="s">
        <v>45</v>
      </c>
      <c r="B43" s="5" t="s">
        <v>692</v>
      </c>
      <c r="C43" s="38"/>
      <c r="D43" s="38"/>
    </row>
    <row r="44" spans="1:4">
      <c r="A44" s="69" t="s">
        <v>529</v>
      </c>
      <c r="B44" s="69" t="s">
        <v>692</v>
      </c>
      <c r="C44" s="38"/>
      <c r="D44" s="38"/>
    </row>
    <row r="45" spans="1:4" ht="30">
      <c r="A45" s="16" t="s">
        <v>693</v>
      </c>
      <c r="B45" s="5" t="s">
        <v>694</v>
      </c>
      <c r="C45" s="38"/>
      <c r="D45" s="38"/>
    </row>
    <row r="46" spans="1:4">
      <c r="A46" s="29" t="s">
        <v>112</v>
      </c>
      <c r="B46" s="5" t="s">
        <v>695</v>
      </c>
      <c r="C46" s="38"/>
      <c r="D46" s="38"/>
    </row>
    <row r="47" spans="1:4">
      <c r="A47" s="69" t="s">
        <v>529</v>
      </c>
      <c r="B47" s="69" t="s">
        <v>695</v>
      </c>
      <c r="C47" s="38"/>
      <c r="D47" s="38"/>
    </row>
    <row r="48" spans="1:4">
      <c r="A48" s="15" t="s">
        <v>65</v>
      </c>
      <c r="B48" s="9" t="s">
        <v>696</v>
      </c>
      <c r="C48" s="38"/>
      <c r="D48" s="38"/>
    </row>
    <row r="49" spans="1:4">
      <c r="A49" s="16" t="s">
        <v>113</v>
      </c>
      <c r="B49" s="5" t="s">
        <v>697</v>
      </c>
      <c r="C49" s="38"/>
      <c r="D49" s="38"/>
    </row>
    <row r="50" spans="1:4">
      <c r="A50" s="69" t="s">
        <v>537</v>
      </c>
      <c r="B50" s="69" t="s">
        <v>697</v>
      </c>
      <c r="C50" s="38"/>
      <c r="D50" s="38"/>
    </row>
    <row r="51" spans="1:4">
      <c r="A51" s="29" t="s">
        <v>698</v>
      </c>
      <c r="B51" s="5" t="s">
        <v>699</v>
      </c>
      <c r="C51" s="38"/>
      <c r="D51" s="38"/>
    </row>
    <row r="52" spans="1:4">
      <c r="A52" s="17" t="s">
        <v>114</v>
      </c>
      <c r="B52" s="5" t="s">
        <v>700</v>
      </c>
      <c r="C52" s="38"/>
      <c r="D52" s="38"/>
    </row>
    <row r="53" spans="1:4">
      <c r="A53" s="69" t="s">
        <v>538</v>
      </c>
      <c r="B53" s="69" t="s">
        <v>700</v>
      </c>
      <c r="C53" s="38"/>
      <c r="D53" s="38"/>
    </row>
    <row r="54" spans="1:4">
      <c r="A54" s="29" t="s">
        <v>701</v>
      </c>
      <c r="B54" s="5" t="s">
        <v>702</v>
      </c>
      <c r="C54" s="38"/>
      <c r="D54" s="38"/>
    </row>
    <row r="55" spans="1:4">
      <c r="A55" s="30" t="s">
        <v>66</v>
      </c>
      <c r="B55" s="9" t="s">
        <v>703</v>
      </c>
      <c r="C55" s="38"/>
      <c r="D55" s="38"/>
    </row>
    <row r="56" spans="1:4">
      <c r="A56" s="30" t="s">
        <v>707</v>
      </c>
      <c r="B56" s="9" t="s">
        <v>708</v>
      </c>
      <c r="C56" s="38"/>
      <c r="D56" s="38"/>
    </row>
    <row r="57" spans="1:4">
      <c r="A57" s="30" t="s">
        <v>709</v>
      </c>
      <c r="B57" s="9" t="s">
        <v>710</v>
      </c>
      <c r="C57" s="38"/>
      <c r="D57" s="38"/>
    </row>
    <row r="58" spans="1:4">
      <c r="A58" s="30" t="s">
        <v>713</v>
      </c>
      <c r="B58" s="9" t="s">
        <v>714</v>
      </c>
      <c r="C58" s="38"/>
      <c r="D58" s="38"/>
    </row>
    <row r="59" spans="1:4">
      <c r="A59" s="15" t="s">
        <v>251</v>
      </c>
      <c r="B59" s="9" t="s">
        <v>715</v>
      </c>
      <c r="C59" s="38"/>
      <c r="D59" s="38"/>
    </row>
    <row r="60" spans="1:4">
      <c r="A60" s="20" t="s">
        <v>716</v>
      </c>
      <c r="B60" s="9" t="s">
        <v>715</v>
      </c>
      <c r="C60" s="38"/>
      <c r="D60" s="38"/>
    </row>
    <row r="61" spans="1:4">
      <c r="A61" s="124" t="s">
        <v>68</v>
      </c>
      <c r="B61" s="60" t="s">
        <v>717</v>
      </c>
      <c r="C61" s="38"/>
      <c r="D61" s="38"/>
    </row>
    <row r="62" spans="1:4">
      <c r="A62" s="16" t="s">
        <v>718</v>
      </c>
      <c r="B62" s="5" t="s">
        <v>719</v>
      </c>
      <c r="C62" s="38"/>
      <c r="D62" s="38"/>
    </row>
    <row r="63" spans="1:4">
      <c r="A63" s="17" t="s">
        <v>720</v>
      </c>
      <c r="B63" s="5" t="s">
        <v>721</v>
      </c>
      <c r="C63" s="38"/>
      <c r="D63" s="38"/>
    </row>
    <row r="64" spans="1:4">
      <c r="A64" s="29" t="s">
        <v>722</v>
      </c>
      <c r="B64" s="5" t="s">
        <v>723</v>
      </c>
      <c r="C64" s="38"/>
      <c r="D64" s="38"/>
    </row>
    <row r="65" spans="1:4">
      <c r="A65" s="29" t="s">
        <v>50</v>
      </c>
      <c r="B65" s="5" t="s">
        <v>724</v>
      </c>
      <c r="C65" s="38"/>
      <c r="D65" s="38"/>
    </row>
    <row r="66" spans="1:4">
      <c r="A66" s="69" t="s">
        <v>563</v>
      </c>
      <c r="B66" s="69" t="s">
        <v>724</v>
      </c>
      <c r="C66" s="38"/>
      <c r="D66" s="38"/>
    </row>
    <row r="67" spans="1:4">
      <c r="A67" s="69" t="s">
        <v>564</v>
      </c>
      <c r="B67" s="69" t="s">
        <v>724</v>
      </c>
      <c r="C67" s="38"/>
      <c r="D67" s="38"/>
    </row>
    <row r="68" spans="1:4">
      <c r="A68" s="77" t="s">
        <v>565</v>
      </c>
      <c r="B68" s="77" t="s">
        <v>724</v>
      </c>
      <c r="C68" s="38"/>
      <c r="D68" s="38"/>
    </row>
    <row r="69" spans="1:4">
      <c r="A69" s="59" t="s">
        <v>69</v>
      </c>
      <c r="B69" s="60" t="s">
        <v>725</v>
      </c>
      <c r="C69" s="38"/>
      <c r="D69" s="38"/>
    </row>
  </sheetData>
  <mergeCells count="2">
    <mergeCell ref="A1:D1"/>
    <mergeCell ref="A2:D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A5" sqref="A5"/>
    </sheetView>
  </sheetViews>
  <sheetFormatPr defaultRowHeight="15"/>
  <cols>
    <col min="1" max="1" width="78.42578125" customWidth="1"/>
    <col min="2" max="2" width="9.5703125" customWidth="1"/>
    <col min="3" max="5" width="15.28515625" customWidth="1"/>
    <col min="6" max="6" width="22.140625" customWidth="1"/>
    <col min="7" max="7" width="22.7109375" hidden="1" customWidth="1"/>
    <col min="8" max="9" width="14.85546875" customWidth="1"/>
    <col min="10" max="11" width="14.28515625" customWidth="1"/>
    <col min="12" max="12" width="16.42578125" customWidth="1"/>
  </cols>
  <sheetData>
    <row r="1" spans="1:12" ht="23.25" customHeight="1">
      <c r="A1" s="303" t="s">
        <v>903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25.5" customHeight="1">
      <c r="A2" s="293" t="s">
        <v>875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21.75" customHeight="1">
      <c r="A3" s="306" t="s">
        <v>144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20.25" customHeight="1">
      <c r="A4" s="4" t="s">
        <v>252</v>
      </c>
    </row>
    <row r="5" spans="1:12" ht="29.25" customHeight="1">
      <c r="A5" s="54" t="s">
        <v>217</v>
      </c>
      <c r="B5" s="3" t="s">
        <v>380</v>
      </c>
      <c r="C5" s="247" t="s">
        <v>232</v>
      </c>
      <c r="D5" s="278" t="s">
        <v>886</v>
      </c>
      <c r="E5" s="278" t="s">
        <v>886</v>
      </c>
      <c r="F5" s="247" t="s">
        <v>231</v>
      </c>
      <c r="G5" s="119" t="s">
        <v>312</v>
      </c>
      <c r="H5" s="279" t="s">
        <v>886</v>
      </c>
      <c r="I5" s="278" t="s">
        <v>886</v>
      </c>
      <c r="J5" s="277" t="s">
        <v>887</v>
      </c>
      <c r="K5" s="277" t="s">
        <v>888</v>
      </c>
      <c r="L5" s="277" t="s">
        <v>888</v>
      </c>
    </row>
    <row r="6" spans="1:12" ht="26.25" customHeight="1">
      <c r="A6" s="120" t="s">
        <v>310</v>
      </c>
      <c r="B6" s="5" t="s">
        <v>549</v>
      </c>
      <c r="C6" s="147">
        <v>36306339</v>
      </c>
      <c r="D6" s="147">
        <v>36306339</v>
      </c>
      <c r="E6" s="147">
        <v>36306339</v>
      </c>
      <c r="F6" s="147">
        <v>54975513</v>
      </c>
      <c r="G6" s="38"/>
      <c r="H6" s="280">
        <v>55136010</v>
      </c>
      <c r="I6" s="280">
        <v>55207232</v>
      </c>
      <c r="J6" s="196">
        <f>SUM(C6+F6)</f>
        <v>91281852</v>
      </c>
      <c r="K6" s="196">
        <f>SUM(D6+H6)</f>
        <v>91442349</v>
      </c>
      <c r="L6" s="196">
        <f>SUM(E6+I6)</f>
        <v>91513571</v>
      </c>
    </row>
    <row r="7" spans="1:12" ht="26.25" customHeight="1">
      <c r="A7" s="120" t="s">
        <v>311</v>
      </c>
      <c r="B7" s="5" t="s">
        <v>549</v>
      </c>
      <c r="C7" s="146">
        <v>0</v>
      </c>
      <c r="D7" s="146"/>
      <c r="E7" s="146"/>
      <c r="F7" s="146">
        <v>0</v>
      </c>
      <c r="G7" s="38"/>
      <c r="H7" s="38"/>
      <c r="I7" s="38"/>
      <c r="J7" s="196">
        <v>0</v>
      </c>
      <c r="K7" s="196">
        <v>0</v>
      </c>
      <c r="L7" s="196">
        <v>0</v>
      </c>
    </row>
    <row r="8" spans="1:12" ht="22.5" customHeight="1">
      <c r="A8" s="54" t="s">
        <v>314</v>
      </c>
      <c r="B8" s="54"/>
      <c r="C8" s="147">
        <f>SUM(C6:C7)</f>
        <v>36306339</v>
      </c>
      <c r="D8" s="147">
        <f>SUM(D6:D7)</f>
        <v>36306339</v>
      </c>
      <c r="E8" s="147">
        <f>SUM(E6:E7)</f>
        <v>36306339</v>
      </c>
      <c r="F8" s="147">
        <f>SUM(F6:F7)</f>
        <v>54975513</v>
      </c>
      <c r="G8" s="38"/>
      <c r="H8" s="281">
        <f>SUM(H6:H7)</f>
        <v>55136010</v>
      </c>
      <c r="I8" s="281">
        <f>SUM(I6:I7)</f>
        <v>55207232</v>
      </c>
      <c r="J8" s="196">
        <f>SUM(C8+F8)</f>
        <v>91281852</v>
      </c>
      <c r="K8" s="196">
        <f>SUM(D8+H8)</f>
        <v>91442349</v>
      </c>
      <c r="L8" s="196">
        <f>SUM(L6:L7)</f>
        <v>91513571</v>
      </c>
    </row>
    <row r="12" spans="1:12">
      <c r="F12" s="276"/>
    </row>
  </sheetData>
  <mergeCells count="3">
    <mergeCell ref="A1:L1"/>
    <mergeCell ref="A2:L2"/>
    <mergeCell ref="A3:L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16" sqref="A16"/>
    </sheetView>
  </sheetViews>
  <sheetFormatPr defaultRowHeight="15"/>
  <cols>
    <col min="1" max="1" width="100" customWidth="1"/>
    <col min="3" max="3" width="17" customWidth="1"/>
    <col min="4" max="4" width="13.5703125" customWidth="1"/>
    <col min="5" max="5" width="13.7109375" customWidth="1"/>
  </cols>
  <sheetData>
    <row r="1" spans="1:8" ht="28.5" customHeight="1">
      <c r="A1" s="303" t="s">
        <v>904</v>
      </c>
      <c r="B1" s="303"/>
      <c r="C1" s="303"/>
      <c r="D1" s="303"/>
      <c r="E1" s="303"/>
      <c r="F1" s="156"/>
      <c r="G1" s="156"/>
      <c r="H1" s="156"/>
    </row>
    <row r="2" spans="1:8" ht="21" customHeight="1">
      <c r="A2" s="293" t="s">
        <v>875</v>
      </c>
      <c r="B2" s="293"/>
      <c r="C2" s="293"/>
      <c r="D2" s="293"/>
      <c r="E2" s="293"/>
    </row>
    <row r="3" spans="1:8" ht="18.75" customHeight="1">
      <c r="A3" s="292" t="s">
        <v>143</v>
      </c>
      <c r="B3" s="292"/>
      <c r="C3" s="292"/>
      <c r="D3" s="292"/>
      <c r="E3" s="292"/>
    </row>
    <row r="4" spans="1:8" ht="23.25" customHeight="1">
      <c r="A4" s="4" t="s">
        <v>252</v>
      </c>
    </row>
    <row r="5" spans="1:8" ht="30">
      <c r="A5" s="54" t="s">
        <v>217</v>
      </c>
      <c r="B5" s="3" t="s">
        <v>380</v>
      </c>
      <c r="C5" s="282" t="s">
        <v>262</v>
      </c>
      <c r="D5" s="275" t="s">
        <v>886</v>
      </c>
      <c r="E5" s="275" t="s">
        <v>886</v>
      </c>
    </row>
    <row r="6" spans="1:8">
      <c r="A6" s="16" t="s">
        <v>780</v>
      </c>
      <c r="B6" s="6" t="s">
        <v>467</v>
      </c>
      <c r="C6" s="157"/>
      <c r="D6" s="157"/>
      <c r="E6" s="157"/>
    </row>
    <row r="7" spans="1:8">
      <c r="A7" s="16" t="s">
        <v>781</v>
      </c>
      <c r="B7" s="6" t="s">
        <v>467</v>
      </c>
      <c r="C7" s="157"/>
      <c r="D7" s="157"/>
      <c r="E7" s="157"/>
    </row>
    <row r="8" spans="1:8">
      <c r="A8" s="16" t="s">
        <v>782</v>
      </c>
      <c r="B8" s="6" t="s">
        <v>467</v>
      </c>
      <c r="C8" s="157"/>
      <c r="D8" s="157"/>
      <c r="E8" s="157"/>
    </row>
    <row r="9" spans="1:8">
      <c r="A9" s="16" t="s">
        <v>783</v>
      </c>
      <c r="B9" s="6" t="s">
        <v>467</v>
      </c>
      <c r="C9" s="157"/>
      <c r="D9" s="157"/>
      <c r="E9" s="157"/>
    </row>
    <row r="10" spans="1:8">
      <c r="A10" s="17" t="s">
        <v>763</v>
      </c>
      <c r="B10" s="6" t="s">
        <v>467</v>
      </c>
      <c r="C10" s="157"/>
      <c r="D10" s="157"/>
      <c r="E10" s="157"/>
    </row>
    <row r="11" spans="1:8">
      <c r="A11" s="17" t="s">
        <v>764</v>
      </c>
      <c r="B11" s="6" t="s">
        <v>467</v>
      </c>
      <c r="C11" s="157"/>
      <c r="D11" s="157"/>
      <c r="E11" s="157"/>
    </row>
    <row r="12" spans="1:8">
      <c r="A12" s="20" t="s">
        <v>323</v>
      </c>
      <c r="B12" s="18" t="s">
        <v>467</v>
      </c>
      <c r="C12" s="160"/>
      <c r="D12" s="160"/>
      <c r="E12" s="160"/>
    </row>
    <row r="13" spans="1:8">
      <c r="A13" s="16" t="s">
        <v>786</v>
      </c>
      <c r="B13" s="6" t="s">
        <v>468</v>
      </c>
      <c r="C13" s="157"/>
      <c r="D13" s="157"/>
      <c r="E13" s="157"/>
    </row>
    <row r="14" spans="1:8">
      <c r="A14" s="21" t="s">
        <v>322</v>
      </c>
      <c r="B14" s="18" t="s">
        <v>468</v>
      </c>
      <c r="C14" s="160"/>
      <c r="D14" s="160"/>
      <c r="E14" s="160"/>
    </row>
    <row r="15" spans="1:8">
      <c r="A15" s="16" t="s">
        <v>787</v>
      </c>
      <c r="B15" s="6" t="s">
        <v>469</v>
      </c>
      <c r="C15" s="157"/>
      <c r="D15" s="157"/>
      <c r="E15" s="157">
        <v>960000</v>
      </c>
    </row>
    <row r="16" spans="1:8">
      <c r="A16" s="16" t="s">
        <v>788</v>
      </c>
      <c r="B16" s="6" t="s">
        <v>469</v>
      </c>
      <c r="C16" s="157"/>
      <c r="D16" s="157"/>
      <c r="E16" s="157"/>
    </row>
    <row r="17" spans="1:5">
      <c r="A17" s="17" t="s">
        <v>789</v>
      </c>
      <c r="B17" s="6" t="s">
        <v>469</v>
      </c>
      <c r="C17" s="157"/>
      <c r="D17" s="157"/>
      <c r="E17" s="157"/>
    </row>
    <row r="18" spans="1:5">
      <c r="A18" s="17" t="s">
        <v>790</v>
      </c>
      <c r="B18" s="6" t="s">
        <v>469</v>
      </c>
      <c r="C18" s="157"/>
      <c r="D18" s="157"/>
      <c r="E18" s="157"/>
    </row>
    <row r="19" spans="1:5">
      <c r="A19" s="17" t="s">
        <v>791</v>
      </c>
      <c r="B19" s="6" t="s">
        <v>469</v>
      </c>
      <c r="C19" s="157"/>
      <c r="D19" s="157"/>
      <c r="E19" s="157"/>
    </row>
    <row r="20" spans="1:5" ht="30">
      <c r="A20" s="22" t="s">
        <v>792</v>
      </c>
      <c r="B20" s="6" t="s">
        <v>469</v>
      </c>
      <c r="C20" s="157"/>
      <c r="D20" s="157"/>
      <c r="E20" s="157"/>
    </row>
    <row r="21" spans="1:5">
      <c r="A21" s="15" t="s">
        <v>321</v>
      </c>
      <c r="B21" s="18" t="s">
        <v>469</v>
      </c>
      <c r="C21" s="160"/>
      <c r="D21" s="160"/>
      <c r="E21" s="160">
        <f>SUM(E15:E20)</f>
        <v>960000</v>
      </c>
    </row>
    <row r="22" spans="1:5">
      <c r="A22" s="16" t="s">
        <v>793</v>
      </c>
      <c r="B22" s="6" t="s">
        <v>470</v>
      </c>
      <c r="C22" s="157"/>
      <c r="D22" s="157"/>
      <c r="E22" s="157"/>
    </row>
    <row r="23" spans="1:5">
      <c r="A23" s="16" t="s">
        <v>794</v>
      </c>
      <c r="B23" s="6" t="s">
        <v>470</v>
      </c>
      <c r="C23" s="157">
        <v>400000</v>
      </c>
      <c r="D23" s="157"/>
      <c r="E23" s="157"/>
    </row>
    <row r="24" spans="1:5">
      <c r="A24" s="15" t="s">
        <v>320</v>
      </c>
      <c r="B24" s="10" t="s">
        <v>470</v>
      </c>
      <c r="C24" s="160">
        <f>SUM(C22:C23)</f>
        <v>400000</v>
      </c>
      <c r="D24" s="160">
        <f>SUM(D22:D23)</f>
        <v>0</v>
      </c>
      <c r="E24" s="160"/>
    </row>
    <row r="25" spans="1:5">
      <c r="A25" s="16" t="s">
        <v>795</v>
      </c>
      <c r="B25" s="6" t="s">
        <v>471</v>
      </c>
      <c r="C25" s="157">
        <f>SUM(K18)</f>
        <v>0</v>
      </c>
      <c r="D25" s="157">
        <f>SUM(L18)</f>
        <v>0</v>
      </c>
      <c r="E25" s="157"/>
    </row>
    <row r="26" spans="1:5">
      <c r="A26" s="16" t="s">
        <v>796</v>
      </c>
      <c r="B26" s="6" t="s">
        <v>471</v>
      </c>
      <c r="C26" s="157"/>
      <c r="D26" s="157"/>
      <c r="E26" s="157"/>
    </row>
    <row r="27" spans="1:5">
      <c r="A27" s="17" t="s">
        <v>765</v>
      </c>
      <c r="B27" s="6" t="s">
        <v>471</v>
      </c>
      <c r="C27" s="157">
        <v>500000</v>
      </c>
      <c r="D27" s="157">
        <v>500000</v>
      </c>
      <c r="E27" s="157">
        <v>500000</v>
      </c>
    </row>
    <row r="28" spans="1:5">
      <c r="A28" s="17" t="s">
        <v>767</v>
      </c>
      <c r="B28" s="6" t="s">
        <v>471</v>
      </c>
      <c r="C28" s="157"/>
      <c r="D28" s="157"/>
      <c r="E28" s="157"/>
    </row>
    <row r="29" spans="1:5">
      <c r="A29" s="17" t="s">
        <v>766</v>
      </c>
      <c r="B29" s="6" t="s">
        <v>471</v>
      </c>
      <c r="C29" s="157">
        <v>300000</v>
      </c>
      <c r="D29" s="157">
        <v>300000</v>
      </c>
      <c r="E29" s="157">
        <v>320000</v>
      </c>
    </row>
    <row r="30" spans="1:5">
      <c r="A30" s="17" t="s">
        <v>800</v>
      </c>
      <c r="B30" s="6" t="s">
        <v>471</v>
      </c>
      <c r="C30" s="157"/>
      <c r="D30" s="157"/>
      <c r="E30" s="157"/>
    </row>
    <row r="31" spans="1:5">
      <c r="A31" s="17" t="s">
        <v>801</v>
      </c>
      <c r="B31" s="6" t="s">
        <v>471</v>
      </c>
      <c r="C31" s="157"/>
      <c r="D31" s="157"/>
      <c r="E31" s="157"/>
    </row>
    <row r="32" spans="1:5">
      <c r="A32" s="17" t="s">
        <v>802</v>
      </c>
      <c r="B32" s="6" t="s">
        <v>471</v>
      </c>
      <c r="C32" s="157">
        <v>300000</v>
      </c>
      <c r="D32" s="157">
        <v>300000</v>
      </c>
      <c r="E32" s="157">
        <v>300000</v>
      </c>
    </row>
    <row r="33" spans="1:5">
      <c r="A33" s="17" t="s">
        <v>803</v>
      </c>
      <c r="B33" s="6" t="s">
        <v>471</v>
      </c>
      <c r="C33" s="157">
        <v>0</v>
      </c>
      <c r="D33" s="157">
        <v>0</v>
      </c>
      <c r="E33" s="157"/>
    </row>
    <row r="34" spans="1:5">
      <c r="A34" s="17" t="s">
        <v>804</v>
      </c>
      <c r="B34" s="6" t="s">
        <v>471</v>
      </c>
      <c r="C34" s="157"/>
      <c r="D34" s="157"/>
      <c r="E34" s="157"/>
    </row>
    <row r="35" spans="1:5" ht="30">
      <c r="A35" s="17" t="s">
        <v>805</v>
      </c>
      <c r="B35" s="6" t="s">
        <v>471</v>
      </c>
      <c r="C35" s="157">
        <v>3795000</v>
      </c>
      <c r="D35" s="157">
        <v>3795000</v>
      </c>
      <c r="E35" s="157">
        <v>3450590</v>
      </c>
    </row>
    <row r="36" spans="1:5" ht="30">
      <c r="A36" s="17" t="s">
        <v>806</v>
      </c>
      <c r="B36" s="6" t="s">
        <v>471</v>
      </c>
      <c r="C36" s="157">
        <v>84000</v>
      </c>
      <c r="D36" s="157">
        <v>131990</v>
      </c>
      <c r="E36" s="157">
        <v>270000</v>
      </c>
    </row>
    <row r="37" spans="1:5">
      <c r="A37" s="15" t="s">
        <v>807</v>
      </c>
      <c r="B37" s="18" t="s">
        <v>471</v>
      </c>
      <c r="C37" s="160">
        <f>SUM(C25:C36)</f>
        <v>4979000</v>
      </c>
      <c r="D37" s="160">
        <f>SUM(D25:D36)</f>
        <v>5026990</v>
      </c>
      <c r="E37" s="160">
        <f>SUM(E25:E36)</f>
        <v>4840590</v>
      </c>
    </row>
    <row r="38" spans="1:5" ht="15.75">
      <c r="A38" s="210" t="s">
        <v>808</v>
      </c>
      <c r="B38" s="152" t="s">
        <v>472</v>
      </c>
      <c r="C38" s="162">
        <f>SUM(C12+C14+C21+C24+C37)</f>
        <v>5379000</v>
      </c>
      <c r="D38" s="162">
        <f>SUM(D12+D14+D21+D24+D37)</f>
        <v>5026990</v>
      </c>
      <c r="E38" s="162">
        <f>SUM(E12+E14+E21+E24+E37)</f>
        <v>5800590</v>
      </c>
    </row>
  </sheetData>
  <mergeCells count="3">
    <mergeCell ref="A1:E1"/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topLeftCell="A85" workbookViewId="0">
      <selection activeCell="A20" sqref="A20"/>
    </sheetView>
  </sheetViews>
  <sheetFormatPr defaultRowHeight="15"/>
  <cols>
    <col min="1" max="1" width="92.140625" customWidth="1"/>
    <col min="3" max="3" width="14.28515625" customWidth="1"/>
    <col min="4" max="5" width="15.140625" customWidth="1"/>
    <col min="6" max="7" width="15" customWidth="1"/>
    <col min="8" max="8" width="16.5703125" customWidth="1"/>
  </cols>
  <sheetData>
    <row r="2" spans="1:8" ht="21" customHeight="1">
      <c r="A2" s="290" t="s">
        <v>895</v>
      </c>
      <c r="B2" s="290"/>
      <c r="C2" s="290"/>
      <c r="D2" s="290"/>
      <c r="E2" s="290"/>
      <c r="F2" s="290"/>
      <c r="G2" s="290"/>
      <c r="H2" s="290"/>
    </row>
    <row r="3" spans="1:8" ht="18.75" customHeight="1">
      <c r="A3" s="293" t="s">
        <v>875</v>
      </c>
      <c r="B3" s="293"/>
      <c r="C3" s="293"/>
      <c r="D3" s="293"/>
      <c r="E3" s="293"/>
      <c r="F3" s="293"/>
      <c r="G3" s="293"/>
      <c r="H3" s="293"/>
    </row>
    <row r="4" spans="1:8" ht="15" customHeight="1">
      <c r="A4" s="292" t="s">
        <v>615</v>
      </c>
      <c r="B4" s="292"/>
      <c r="C4" s="292"/>
      <c r="D4" s="292"/>
      <c r="E4" s="292"/>
      <c r="F4" s="292"/>
      <c r="G4" s="292"/>
      <c r="H4" s="292"/>
    </row>
    <row r="5" spans="1:8">
      <c r="A5" s="4" t="s">
        <v>252</v>
      </c>
    </row>
    <row r="6" spans="1:8" ht="45">
      <c r="A6" s="2" t="s">
        <v>379</v>
      </c>
      <c r="B6" s="3" t="s">
        <v>380</v>
      </c>
      <c r="C6" s="85" t="s">
        <v>160</v>
      </c>
      <c r="D6" s="85" t="s">
        <v>161</v>
      </c>
      <c r="E6" s="85" t="s">
        <v>162</v>
      </c>
      <c r="F6" s="269" t="s">
        <v>262</v>
      </c>
      <c r="G6" s="269" t="s">
        <v>886</v>
      </c>
      <c r="H6" s="269" t="s">
        <v>886</v>
      </c>
    </row>
    <row r="7" spans="1:8">
      <c r="A7" s="39" t="s">
        <v>381</v>
      </c>
      <c r="B7" s="40" t="s">
        <v>382</v>
      </c>
      <c r="C7" s="167">
        <v>12364500</v>
      </c>
      <c r="D7" s="167"/>
      <c r="E7" s="167"/>
      <c r="F7" s="161">
        <f>SUM(C7:E7)</f>
        <v>12364500</v>
      </c>
      <c r="G7" s="161">
        <v>14055031</v>
      </c>
      <c r="H7" s="161">
        <v>16230499</v>
      </c>
    </row>
    <row r="8" spans="1:8" hidden="1">
      <c r="A8" s="39" t="s">
        <v>383</v>
      </c>
      <c r="B8" s="41" t="s">
        <v>384</v>
      </c>
      <c r="C8" s="167"/>
      <c r="D8" s="167"/>
      <c r="E8" s="167"/>
      <c r="F8" s="161"/>
      <c r="G8" s="161"/>
      <c r="H8" s="161"/>
    </row>
    <row r="9" spans="1:8" hidden="1">
      <c r="A9" s="39"/>
      <c r="B9" s="41" t="s">
        <v>386</v>
      </c>
      <c r="C9" s="167"/>
      <c r="D9" s="167"/>
      <c r="E9" s="167"/>
      <c r="F9" s="161"/>
      <c r="G9" s="161"/>
      <c r="H9" s="161"/>
    </row>
    <row r="10" spans="1:8" hidden="1">
      <c r="A10" s="42"/>
      <c r="B10" s="41" t="s">
        <v>388</v>
      </c>
      <c r="C10" s="167"/>
      <c r="D10" s="167"/>
      <c r="E10" s="167"/>
      <c r="F10" s="161"/>
      <c r="G10" s="161"/>
      <c r="H10" s="161"/>
    </row>
    <row r="11" spans="1:8">
      <c r="A11" s="42" t="s">
        <v>385</v>
      </c>
      <c r="B11" s="41" t="s">
        <v>386</v>
      </c>
      <c r="C11" s="167"/>
      <c r="D11" s="167"/>
      <c r="E11" s="167"/>
      <c r="F11" s="161"/>
      <c r="G11" s="161">
        <v>453384</v>
      </c>
      <c r="H11" s="161">
        <v>453384</v>
      </c>
    </row>
    <row r="12" spans="1:8">
      <c r="A12" s="42" t="s">
        <v>391</v>
      </c>
      <c r="B12" s="41" t="s">
        <v>392</v>
      </c>
      <c r="C12" s="167"/>
      <c r="D12" s="167"/>
      <c r="E12" s="167"/>
      <c r="F12" s="161"/>
      <c r="G12" s="161"/>
      <c r="H12" s="161"/>
    </row>
    <row r="13" spans="1:8">
      <c r="A13" s="42" t="s">
        <v>393</v>
      </c>
      <c r="B13" s="41" t="s">
        <v>394</v>
      </c>
      <c r="C13" s="167">
        <v>1045050</v>
      </c>
      <c r="D13" s="167"/>
      <c r="E13" s="167"/>
      <c r="F13" s="161">
        <f>SUM(C13:E13)</f>
        <v>1045050</v>
      </c>
      <c r="G13" s="161">
        <v>1045050</v>
      </c>
      <c r="H13" s="161">
        <v>1054996</v>
      </c>
    </row>
    <row r="14" spans="1:8" hidden="1">
      <c r="A14" s="42" t="s">
        <v>395</v>
      </c>
      <c r="B14" s="41" t="s">
        <v>396</v>
      </c>
      <c r="C14" s="167"/>
      <c r="D14" s="167"/>
      <c r="E14" s="167"/>
      <c r="F14" s="161"/>
      <c r="G14" s="161"/>
      <c r="H14" s="161"/>
    </row>
    <row r="15" spans="1:8">
      <c r="A15" s="5" t="s">
        <v>397</v>
      </c>
      <c r="B15" s="41" t="s">
        <v>398</v>
      </c>
      <c r="C15" s="167">
        <v>52350</v>
      </c>
      <c r="D15" s="167"/>
      <c r="E15" s="167"/>
      <c r="F15" s="161">
        <f>SUM(C15:E15)</f>
        <v>52350</v>
      </c>
      <c r="G15" s="161">
        <v>57460</v>
      </c>
      <c r="H15" s="161">
        <v>57460</v>
      </c>
    </row>
    <row r="16" spans="1:8">
      <c r="A16" s="5" t="s">
        <v>399</v>
      </c>
      <c r="B16" s="41" t="s">
        <v>400</v>
      </c>
      <c r="C16" s="167"/>
      <c r="D16" s="167"/>
      <c r="E16" s="167"/>
      <c r="F16" s="161"/>
      <c r="G16" s="161"/>
      <c r="H16" s="161"/>
    </row>
    <row r="17" spans="1:8" hidden="1">
      <c r="A17" s="5" t="s">
        <v>401</v>
      </c>
      <c r="B17" s="41" t="s">
        <v>402</v>
      </c>
      <c r="C17" s="167"/>
      <c r="D17" s="167"/>
      <c r="E17" s="167"/>
      <c r="F17" s="161"/>
      <c r="G17" s="161"/>
      <c r="H17" s="161"/>
    </row>
    <row r="18" spans="1:8" hidden="1">
      <c r="A18" s="5" t="s">
        <v>403</v>
      </c>
      <c r="B18" s="41" t="s">
        <v>404</v>
      </c>
      <c r="C18" s="167"/>
      <c r="D18" s="167"/>
      <c r="E18" s="167"/>
      <c r="F18" s="161"/>
      <c r="G18" s="161"/>
      <c r="H18" s="161"/>
    </row>
    <row r="19" spans="1:8">
      <c r="A19" s="5" t="s">
        <v>839</v>
      </c>
      <c r="B19" s="41" t="s">
        <v>405</v>
      </c>
      <c r="C19" s="167"/>
      <c r="D19" s="167"/>
      <c r="E19" s="167"/>
      <c r="F19" s="161"/>
      <c r="G19" s="161">
        <v>506457</v>
      </c>
      <c r="H19" s="161">
        <v>885599</v>
      </c>
    </row>
    <row r="20" spans="1:8">
      <c r="A20" s="43" t="s">
        <v>730</v>
      </c>
      <c r="B20" s="44" t="s">
        <v>407</v>
      </c>
      <c r="C20" s="167">
        <f>SUM(C7:C19)</f>
        <v>13461900</v>
      </c>
      <c r="D20" s="167"/>
      <c r="E20" s="167"/>
      <c r="F20" s="161">
        <f>SUM(F7:F19)</f>
        <v>13461900</v>
      </c>
      <c r="G20" s="161">
        <f>SUM(G7:G19)</f>
        <v>16117382</v>
      </c>
      <c r="H20" s="161">
        <f>SUM(H7:H19)</f>
        <v>18681938</v>
      </c>
    </row>
    <row r="21" spans="1:8">
      <c r="A21" s="5" t="s">
        <v>408</v>
      </c>
      <c r="B21" s="41" t="s">
        <v>409</v>
      </c>
      <c r="C21" s="167">
        <v>5298588</v>
      </c>
      <c r="D21" s="167"/>
      <c r="E21" s="167"/>
      <c r="F21" s="161">
        <f>SUM(C21:E21)</f>
        <v>5298588</v>
      </c>
      <c r="G21" s="161">
        <v>5298588</v>
      </c>
      <c r="H21" s="161">
        <v>5298588</v>
      </c>
    </row>
    <row r="22" spans="1:8">
      <c r="A22" s="5" t="s">
        <v>410</v>
      </c>
      <c r="B22" s="41" t="s">
        <v>411</v>
      </c>
      <c r="C22" s="167">
        <v>318400</v>
      </c>
      <c r="D22" s="167">
        <v>240000</v>
      </c>
      <c r="E22" s="167"/>
      <c r="F22" s="161">
        <f>SUM(C22:E22)</f>
        <v>558400</v>
      </c>
      <c r="G22" s="161">
        <v>2070285</v>
      </c>
      <c r="H22" s="161">
        <v>2186685</v>
      </c>
    </row>
    <row r="23" spans="1:8">
      <c r="A23" s="6" t="s">
        <v>412</v>
      </c>
      <c r="B23" s="41" t="s">
        <v>413</v>
      </c>
      <c r="C23" s="167">
        <v>347650</v>
      </c>
      <c r="D23" s="167">
        <v>0</v>
      </c>
      <c r="E23" s="167"/>
      <c r="F23" s="161">
        <f>SUM(C23:E23)</f>
        <v>347650</v>
      </c>
      <c r="G23" s="161">
        <v>347650</v>
      </c>
      <c r="H23" s="161">
        <v>347650</v>
      </c>
    </row>
    <row r="24" spans="1:8">
      <c r="A24" s="9" t="s">
        <v>731</v>
      </c>
      <c r="B24" s="44" t="s">
        <v>414</v>
      </c>
      <c r="C24" s="167">
        <f>SUM(C21:C23)</f>
        <v>5964638</v>
      </c>
      <c r="D24" s="167">
        <f>SUM(D21:D23)</f>
        <v>240000</v>
      </c>
      <c r="E24" s="167"/>
      <c r="F24" s="161">
        <f>SUM(F21:F23)</f>
        <v>6204638</v>
      </c>
      <c r="G24" s="161">
        <f>SUM(G21:G23)</f>
        <v>7716523</v>
      </c>
      <c r="H24" s="161">
        <f>SUM(H21:H23)</f>
        <v>7832923</v>
      </c>
    </row>
    <row r="25" spans="1:8">
      <c r="A25" s="66" t="s">
        <v>11</v>
      </c>
      <c r="B25" s="67" t="s">
        <v>415</v>
      </c>
      <c r="C25" s="168">
        <f>SUM(C24,C20)</f>
        <v>19426538</v>
      </c>
      <c r="D25" s="168">
        <f>SUM(D20+D24)</f>
        <v>240000</v>
      </c>
      <c r="E25" s="168"/>
      <c r="F25" s="161">
        <f>SUM(F24,F20)</f>
        <v>19666538</v>
      </c>
      <c r="G25" s="161">
        <f>SUM(G24,G20)</f>
        <v>23833905</v>
      </c>
      <c r="H25" s="161">
        <f>SUM(H24,H20)</f>
        <v>26514861</v>
      </c>
    </row>
    <row r="26" spans="1:8">
      <c r="A26" s="50" t="s">
        <v>840</v>
      </c>
      <c r="B26" s="67" t="s">
        <v>416</v>
      </c>
      <c r="C26" s="168">
        <v>4414732</v>
      </c>
      <c r="D26" s="168">
        <v>47300</v>
      </c>
      <c r="E26" s="168"/>
      <c r="F26" s="161">
        <f>SUM(C26:E26)</f>
        <v>4462032</v>
      </c>
      <c r="G26" s="161">
        <v>4738279</v>
      </c>
      <c r="H26" s="161">
        <v>4913811</v>
      </c>
    </row>
    <row r="27" spans="1:8">
      <c r="A27" s="5" t="s">
        <v>417</v>
      </c>
      <c r="B27" s="41" t="s">
        <v>418</v>
      </c>
      <c r="C27" s="167">
        <v>280000</v>
      </c>
      <c r="D27" s="167"/>
      <c r="E27" s="167"/>
      <c r="F27" s="161">
        <f>SUM(C27:E27)</f>
        <v>280000</v>
      </c>
      <c r="G27" s="161">
        <v>580000</v>
      </c>
      <c r="H27" s="161">
        <v>580000</v>
      </c>
    </row>
    <row r="28" spans="1:8">
      <c r="A28" s="5" t="s">
        <v>419</v>
      </c>
      <c r="B28" s="41" t="s">
        <v>420</v>
      </c>
      <c r="C28" s="167">
        <v>4751000</v>
      </c>
      <c r="D28" s="167"/>
      <c r="E28" s="167"/>
      <c r="F28" s="161">
        <f>SUM(C28:E28)</f>
        <v>4751000</v>
      </c>
      <c r="G28" s="161">
        <v>4551000</v>
      </c>
      <c r="H28" s="161">
        <v>6051000</v>
      </c>
    </row>
    <row r="29" spans="1:8">
      <c r="A29" s="5" t="s">
        <v>421</v>
      </c>
      <c r="B29" s="41" t="s">
        <v>422</v>
      </c>
      <c r="C29" s="167"/>
      <c r="D29" s="167"/>
      <c r="E29" s="167"/>
      <c r="F29" s="161"/>
      <c r="G29" s="161"/>
      <c r="H29" s="161"/>
    </row>
    <row r="30" spans="1:8">
      <c r="A30" s="9" t="s">
        <v>741</v>
      </c>
      <c r="B30" s="44" t="s">
        <v>423</v>
      </c>
      <c r="C30" s="167">
        <f>SUM(C27:C29)</f>
        <v>5031000</v>
      </c>
      <c r="D30" s="167"/>
      <c r="E30" s="167"/>
      <c r="F30" s="161">
        <f>SUM(F27:F29)</f>
        <v>5031000</v>
      </c>
      <c r="G30" s="161">
        <f>SUM(G27:G29)</f>
        <v>5131000</v>
      </c>
      <c r="H30" s="161">
        <f>SUM(H27:H29)</f>
        <v>6631000</v>
      </c>
    </row>
    <row r="31" spans="1:8">
      <c r="A31" s="5" t="s">
        <v>424</v>
      </c>
      <c r="B31" s="41" t="s">
        <v>425</v>
      </c>
      <c r="C31" s="167">
        <v>370000</v>
      </c>
      <c r="D31" s="167"/>
      <c r="E31" s="167"/>
      <c r="F31" s="161">
        <f>SUM(C31:E31)</f>
        <v>370000</v>
      </c>
      <c r="G31" s="161">
        <v>370000</v>
      </c>
      <c r="H31" s="161">
        <v>370000</v>
      </c>
    </row>
    <row r="32" spans="1:8">
      <c r="A32" s="5" t="s">
        <v>426</v>
      </c>
      <c r="B32" s="41" t="s">
        <v>427</v>
      </c>
      <c r="C32" s="167">
        <v>650000</v>
      </c>
      <c r="D32" s="167"/>
      <c r="E32" s="167"/>
      <c r="F32" s="161">
        <f>SUM(C32:E32)</f>
        <v>650000</v>
      </c>
      <c r="G32" s="161">
        <v>650000</v>
      </c>
      <c r="H32" s="161">
        <v>650000</v>
      </c>
    </row>
    <row r="33" spans="1:8" ht="15" customHeight="1">
      <c r="A33" s="9" t="s">
        <v>12</v>
      </c>
      <c r="B33" s="44" t="s">
        <v>428</v>
      </c>
      <c r="C33" s="167">
        <f>SUM(C31:C32)</f>
        <v>1020000</v>
      </c>
      <c r="D33" s="167"/>
      <c r="E33" s="167"/>
      <c r="F33" s="161">
        <f>SUM(F31:F32)</f>
        <v>1020000</v>
      </c>
      <c r="G33" s="161">
        <f>SUM(G31:G32)</f>
        <v>1020000</v>
      </c>
      <c r="H33" s="161">
        <f>SUM(H31:H32)</f>
        <v>1020000</v>
      </c>
    </row>
    <row r="34" spans="1:8">
      <c r="A34" s="5" t="s">
        <v>429</v>
      </c>
      <c r="B34" s="41" t="s">
        <v>430</v>
      </c>
      <c r="C34" s="167">
        <v>6090000</v>
      </c>
      <c r="D34" s="167"/>
      <c r="E34" s="167"/>
      <c r="F34" s="161">
        <f t="shared" ref="F34:F40" si="0">SUM(C34:E34)</f>
        <v>6090000</v>
      </c>
      <c r="G34" s="161">
        <v>6090000</v>
      </c>
      <c r="H34" s="161">
        <v>6252686</v>
      </c>
    </row>
    <row r="35" spans="1:8">
      <c r="A35" s="5" t="s">
        <v>431</v>
      </c>
      <c r="B35" s="41" t="s">
        <v>432</v>
      </c>
      <c r="C35" s="167">
        <v>14596100</v>
      </c>
      <c r="D35" s="167">
        <v>560000</v>
      </c>
      <c r="E35" s="167"/>
      <c r="F35" s="161">
        <f t="shared" si="0"/>
        <v>15156100</v>
      </c>
      <c r="G35" s="161">
        <v>15156100</v>
      </c>
      <c r="H35" s="161">
        <v>16785315</v>
      </c>
    </row>
    <row r="36" spans="1:8">
      <c r="A36" s="5" t="s">
        <v>841</v>
      </c>
      <c r="B36" s="41" t="s">
        <v>433</v>
      </c>
      <c r="C36" s="167">
        <v>360000</v>
      </c>
      <c r="D36" s="167"/>
      <c r="E36" s="167"/>
      <c r="F36" s="161">
        <f t="shared" si="0"/>
        <v>360000</v>
      </c>
      <c r="G36" s="161">
        <v>560000</v>
      </c>
      <c r="H36" s="161">
        <v>658183</v>
      </c>
    </row>
    <row r="37" spans="1:8">
      <c r="A37" s="5" t="s">
        <v>435</v>
      </c>
      <c r="B37" s="41" t="s">
        <v>436</v>
      </c>
      <c r="C37" s="167">
        <v>7330000</v>
      </c>
      <c r="D37" s="167"/>
      <c r="E37" s="167"/>
      <c r="F37" s="161">
        <f t="shared" si="0"/>
        <v>7330000</v>
      </c>
      <c r="G37" s="161">
        <v>7330000</v>
      </c>
      <c r="H37" s="161">
        <v>7330000</v>
      </c>
    </row>
    <row r="38" spans="1:8">
      <c r="A38" s="14" t="s">
        <v>842</v>
      </c>
      <c r="B38" s="41" t="s">
        <v>437</v>
      </c>
      <c r="C38" s="167">
        <v>0</v>
      </c>
      <c r="D38" s="167">
        <v>1700000</v>
      </c>
      <c r="E38" s="167"/>
      <c r="F38" s="161">
        <f t="shared" si="0"/>
        <v>1700000</v>
      </c>
      <c r="G38" s="161">
        <v>1700000</v>
      </c>
      <c r="H38" s="161">
        <v>1400000</v>
      </c>
    </row>
    <row r="39" spans="1:8">
      <c r="A39" s="6" t="s">
        <v>439</v>
      </c>
      <c r="B39" s="41" t="s">
        <v>440</v>
      </c>
      <c r="C39" s="167">
        <v>2020000</v>
      </c>
      <c r="D39" s="167"/>
      <c r="E39" s="167"/>
      <c r="F39" s="161">
        <f t="shared" si="0"/>
        <v>2020000</v>
      </c>
      <c r="G39" s="161">
        <v>3553213</v>
      </c>
      <c r="H39" s="161">
        <v>3948213</v>
      </c>
    </row>
    <row r="40" spans="1:8">
      <c r="A40" s="5" t="s">
        <v>843</v>
      </c>
      <c r="B40" s="41" t="s">
        <v>441</v>
      </c>
      <c r="C40" s="167">
        <v>5655000</v>
      </c>
      <c r="D40" s="167"/>
      <c r="E40" s="167"/>
      <c r="F40" s="161">
        <f t="shared" si="0"/>
        <v>5655000</v>
      </c>
      <c r="G40" s="161">
        <v>12484900</v>
      </c>
      <c r="H40" s="161">
        <v>17919900</v>
      </c>
    </row>
    <row r="41" spans="1:8">
      <c r="A41" s="9" t="s">
        <v>746</v>
      </c>
      <c r="B41" s="44" t="s">
        <v>443</v>
      </c>
      <c r="C41" s="167">
        <f>SUM(C34:C40)</f>
        <v>36051100</v>
      </c>
      <c r="D41" s="167">
        <f>SUM(D34:D40)</f>
        <v>2260000</v>
      </c>
      <c r="E41" s="167"/>
      <c r="F41" s="161">
        <f>SUM(F34:F40)</f>
        <v>38311100</v>
      </c>
      <c r="G41" s="161">
        <f>SUM(G34:G40)</f>
        <v>46874213</v>
      </c>
      <c r="H41" s="161">
        <f>SUM(H34:H40)</f>
        <v>54294297</v>
      </c>
    </row>
    <row r="42" spans="1:8">
      <c r="A42" s="5" t="s">
        <v>444</v>
      </c>
      <c r="B42" s="41" t="s">
        <v>445</v>
      </c>
      <c r="C42" s="167">
        <v>10000</v>
      </c>
      <c r="D42" s="167"/>
      <c r="E42" s="167"/>
      <c r="F42" s="161">
        <f>SUM(C42:E42)</f>
        <v>10000</v>
      </c>
      <c r="G42" s="161">
        <v>25000</v>
      </c>
      <c r="H42" s="161">
        <v>35000</v>
      </c>
    </row>
    <row r="43" spans="1:8">
      <c r="A43" s="5" t="s">
        <v>446</v>
      </c>
      <c r="B43" s="41" t="s">
        <v>447</v>
      </c>
      <c r="C43" s="167"/>
      <c r="D43" s="167"/>
      <c r="E43" s="167"/>
      <c r="F43" s="161"/>
      <c r="G43" s="161"/>
      <c r="H43" s="161"/>
    </row>
    <row r="44" spans="1:8">
      <c r="A44" s="9" t="s">
        <v>747</v>
      </c>
      <c r="B44" s="44" t="s">
        <v>448</v>
      </c>
      <c r="C44" s="167">
        <f>SUM(C42:C43)</f>
        <v>10000</v>
      </c>
      <c r="D44" s="167"/>
      <c r="E44" s="167"/>
      <c r="F44" s="161">
        <f>SUM(F42:F43)</f>
        <v>10000</v>
      </c>
      <c r="G44" s="161">
        <f>SUM(G42:G43)</f>
        <v>25000</v>
      </c>
      <c r="H44" s="161">
        <f>SUM(H42:H43)</f>
        <v>35000</v>
      </c>
    </row>
    <row r="45" spans="1:8">
      <c r="A45" s="5" t="s">
        <v>449</v>
      </c>
      <c r="B45" s="41" t="s">
        <v>450</v>
      </c>
      <c r="C45" s="167">
        <v>11179197</v>
      </c>
      <c r="D45" s="167">
        <v>459000</v>
      </c>
      <c r="E45" s="167"/>
      <c r="F45" s="161">
        <f>SUM(C45:E45)</f>
        <v>11638197</v>
      </c>
      <c r="G45" s="161">
        <v>13504692</v>
      </c>
      <c r="H45" s="161">
        <v>14216142</v>
      </c>
    </row>
    <row r="46" spans="1:8">
      <c r="A46" s="5" t="s">
        <v>451</v>
      </c>
      <c r="B46" s="41" t="s">
        <v>452</v>
      </c>
      <c r="C46" s="167">
        <v>2000000</v>
      </c>
      <c r="D46" s="167"/>
      <c r="E46" s="167"/>
      <c r="F46" s="161">
        <f>SUM(C46:E46)</f>
        <v>2000000</v>
      </c>
      <c r="G46" s="161">
        <v>2000000</v>
      </c>
      <c r="H46" s="161">
        <v>2000000</v>
      </c>
    </row>
    <row r="47" spans="1:8">
      <c r="A47" s="5" t="s">
        <v>844</v>
      </c>
      <c r="B47" s="41" t="s">
        <v>453</v>
      </c>
      <c r="C47" s="167"/>
      <c r="D47" s="167"/>
      <c r="E47" s="167"/>
      <c r="F47" s="161"/>
      <c r="G47" s="161"/>
      <c r="H47" s="161"/>
    </row>
    <row r="48" spans="1:8">
      <c r="A48" s="5" t="s">
        <v>845</v>
      </c>
      <c r="B48" s="41" t="s">
        <v>455</v>
      </c>
      <c r="C48" s="167"/>
      <c r="D48" s="167"/>
      <c r="E48" s="167"/>
      <c r="F48" s="161"/>
      <c r="G48" s="161"/>
      <c r="H48" s="161"/>
    </row>
    <row r="49" spans="1:8">
      <c r="A49" s="5" t="s">
        <v>459</v>
      </c>
      <c r="B49" s="41" t="s">
        <v>460</v>
      </c>
      <c r="C49" s="167">
        <v>404000</v>
      </c>
      <c r="D49" s="167"/>
      <c r="E49" s="167"/>
      <c r="F49" s="161">
        <f>SUM(C49:E49)</f>
        <v>404000</v>
      </c>
      <c r="G49" s="161">
        <v>404000</v>
      </c>
      <c r="H49" s="161">
        <v>154000</v>
      </c>
    </row>
    <row r="50" spans="1:8">
      <c r="A50" s="9" t="s">
        <v>750</v>
      </c>
      <c r="B50" s="44" t="s">
        <v>461</v>
      </c>
      <c r="C50" s="167">
        <f>SUM(C45:C49)</f>
        <v>13583197</v>
      </c>
      <c r="D50" s="167">
        <f>SUM(D45:D49)</f>
        <v>459000</v>
      </c>
      <c r="E50" s="167"/>
      <c r="F50" s="161">
        <f>SUM(F45:F49)</f>
        <v>14042197</v>
      </c>
      <c r="G50" s="161">
        <f>SUM(G45:G49)</f>
        <v>15908692</v>
      </c>
      <c r="H50" s="161">
        <f>SUM(H45:H49)</f>
        <v>16370142</v>
      </c>
    </row>
    <row r="51" spans="1:8">
      <c r="A51" s="50" t="s">
        <v>751</v>
      </c>
      <c r="B51" s="67" t="s">
        <v>462</v>
      </c>
      <c r="C51" s="168">
        <f>SUM(C30+C33+C41+C44+C50)</f>
        <v>55695297</v>
      </c>
      <c r="D51" s="168">
        <f>SUM(D30+D33+D41+D44+D50)</f>
        <v>2719000</v>
      </c>
      <c r="E51" s="168"/>
      <c r="F51" s="161">
        <f>SUM(F30+F33+F41+F44+F50)</f>
        <v>58414297</v>
      </c>
      <c r="G51" s="161">
        <f>SUM(G30+G33+G41+G44+G50)</f>
        <v>68958905</v>
      </c>
      <c r="H51" s="161">
        <f>SUM(H30+H33+H41+H44+H50)</f>
        <v>78350439</v>
      </c>
    </row>
    <row r="52" spans="1:8">
      <c r="A52" s="17" t="s">
        <v>463</v>
      </c>
      <c r="B52" s="41" t="s">
        <v>464</v>
      </c>
      <c r="C52" s="167"/>
      <c r="D52" s="167"/>
      <c r="E52" s="167"/>
      <c r="F52" s="161"/>
      <c r="G52" s="161"/>
      <c r="H52" s="161"/>
    </row>
    <row r="53" spans="1:8">
      <c r="A53" s="17" t="s">
        <v>775</v>
      </c>
      <c r="B53" s="41" t="s">
        <v>465</v>
      </c>
      <c r="C53" s="167"/>
      <c r="D53" s="167"/>
      <c r="E53" s="167"/>
      <c r="F53" s="161"/>
      <c r="G53" s="161"/>
      <c r="H53" s="161"/>
    </row>
    <row r="54" spans="1:8">
      <c r="A54" s="22" t="s">
        <v>846</v>
      </c>
      <c r="B54" s="41" t="s">
        <v>466</v>
      </c>
      <c r="C54" s="167"/>
      <c r="D54" s="167"/>
      <c r="E54" s="167"/>
      <c r="F54" s="161"/>
      <c r="G54" s="161"/>
      <c r="H54" s="161"/>
    </row>
    <row r="55" spans="1:8">
      <c r="A55" s="22" t="s">
        <v>847</v>
      </c>
      <c r="B55" s="41" t="s">
        <v>467</v>
      </c>
      <c r="C55" s="167"/>
      <c r="D55" s="167"/>
      <c r="E55" s="167"/>
      <c r="F55" s="161"/>
      <c r="G55" s="161"/>
      <c r="H55" s="161"/>
    </row>
    <row r="56" spans="1:8">
      <c r="A56" s="22" t="s">
        <v>848</v>
      </c>
      <c r="B56" s="41" t="s">
        <v>468</v>
      </c>
      <c r="C56" s="167"/>
      <c r="D56" s="167"/>
      <c r="E56" s="167"/>
      <c r="F56" s="161"/>
      <c r="G56" s="161"/>
      <c r="H56" s="161"/>
    </row>
    <row r="57" spans="1:8">
      <c r="A57" s="17" t="s">
        <v>849</v>
      </c>
      <c r="B57" s="41" t="s">
        <v>469</v>
      </c>
      <c r="C57" s="167"/>
      <c r="D57" s="167"/>
      <c r="E57" s="167"/>
      <c r="F57" s="161"/>
      <c r="G57" s="161"/>
      <c r="H57" s="161">
        <v>960000</v>
      </c>
    </row>
    <row r="58" spans="1:8">
      <c r="A58" s="17" t="s">
        <v>850</v>
      </c>
      <c r="B58" s="41" t="s">
        <v>470</v>
      </c>
      <c r="C58" s="167">
        <v>400000</v>
      </c>
      <c r="D58" s="167"/>
      <c r="E58" s="167"/>
      <c r="F58" s="161">
        <f>SUM(C58:E58)</f>
        <v>400000</v>
      </c>
      <c r="G58" s="161"/>
      <c r="H58" s="161"/>
    </row>
    <row r="59" spans="1:8">
      <c r="A59" s="17" t="s">
        <v>851</v>
      </c>
      <c r="B59" s="41" t="s">
        <v>471</v>
      </c>
      <c r="C59" s="167">
        <v>4979000</v>
      </c>
      <c r="D59" s="167"/>
      <c r="E59" s="167"/>
      <c r="F59" s="161">
        <f>SUM(C59:E59)</f>
        <v>4979000</v>
      </c>
      <c r="G59" s="161">
        <v>5026990</v>
      </c>
      <c r="H59" s="161">
        <v>4840590</v>
      </c>
    </row>
    <row r="60" spans="1:8">
      <c r="A60" s="64" t="s">
        <v>808</v>
      </c>
      <c r="B60" s="67" t="s">
        <v>472</v>
      </c>
      <c r="C60" s="168">
        <f>SUM(C52:C59)</f>
        <v>5379000</v>
      </c>
      <c r="D60" s="168"/>
      <c r="E60" s="168"/>
      <c r="F60" s="161">
        <f>SUM(F52:F59)</f>
        <v>5379000</v>
      </c>
      <c r="G60" s="161">
        <f>SUM(G52:G59)</f>
        <v>5026990</v>
      </c>
      <c r="H60" s="161">
        <f>SUM(H52:H59)</f>
        <v>5800590</v>
      </c>
    </row>
    <row r="61" spans="1:8">
      <c r="A61" s="16" t="s">
        <v>852</v>
      </c>
      <c r="B61" s="41" t="s">
        <v>473</v>
      </c>
      <c r="C61" s="167"/>
      <c r="D61" s="167"/>
      <c r="E61" s="167"/>
      <c r="F61" s="161"/>
      <c r="G61" s="161"/>
      <c r="H61" s="161"/>
    </row>
    <row r="62" spans="1:8">
      <c r="A62" s="16" t="s">
        <v>475</v>
      </c>
      <c r="B62" s="41" t="s">
        <v>476</v>
      </c>
      <c r="C62" s="167">
        <v>44247005</v>
      </c>
      <c r="D62" s="167"/>
      <c r="E62" s="167"/>
      <c r="F62" s="161">
        <f>SUM(C62:E62)</f>
        <v>44247005</v>
      </c>
      <c r="G62" s="161">
        <v>45910053</v>
      </c>
      <c r="H62" s="161">
        <v>45910053</v>
      </c>
    </row>
    <row r="63" spans="1:8">
      <c r="A63" s="16" t="s">
        <v>477</v>
      </c>
      <c r="B63" s="41" t="s">
        <v>478</v>
      </c>
      <c r="C63" s="167"/>
      <c r="D63" s="167"/>
      <c r="E63" s="167"/>
      <c r="F63" s="161"/>
      <c r="G63" s="161"/>
      <c r="H63" s="161"/>
    </row>
    <row r="64" spans="1:8">
      <c r="A64" s="16" t="s">
        <v>810</v>
      </c>
      <c r="B64" s="41" t="s">
        <v>479</v>
      </c>
      <c r="C64" s="167"/>
      <c r="D64" s="167"/>
      <c r="E64" s="167"/>
      <c r="F64" s="161"/>
      <c r="G64" s="161"/>
      <c r="H64" s="161"/>
    </row>
    <row r="65" spans="1:8">
      <c r="A65" s="16" t="s">
        <v>853</v>
      </c>
      <c r="B65" s="41" t="s">
        <v>480</v>
      </c>
      <c r="C65" s="167"/>
      <c r="D65" s="167"/>
      <c r="E65" s="167"/>
      <c r="F65" s="161"/>
      <c r="G65" s="161"/>
      <c r="H65" s="161"/>
    </row>
    <row r="66" spans="1:8">
      <c r="A66" s="16" t="s">
        <v>812</v>
      </c>
      <c r="B66" s="41" t="s">
        <v>481</v>
      </c>
      <c r="C66" s="167">
        <v>30710785</v>
      </c>
      <c r="D66" s="167"/>
      <c r="E66" s="167"/>
      <c r="F66" s="161">
        <f>SUM(C66:E66)</f>
        <v>30710785</v>
      </c>
      <c r="G66" s="161">
        <v>36120823</v>
      </c>
      <c r="H66" s="161">
        <v>37119291</v>
      </c>
    </row>
    <row r="67" spans="1:8">
      <c r="A67" s="16" t="s">
        <v>854</v>
      </c>
      <c r="B67" s="41" t="s">
        <v>482</v>
      </c>
      <c r="C67" s="167"/>
      <c r="D67" s="167"/>
      <c r="E67" s="167"/>
      <c r="F67" s="161"/>
      <c r="G67" s="161"/>
      <c r="H67" s="161"/>
    </row>
    <row r="68" spans="1:8">
      <c r="A68" s="16" t="s">
        <v>855</v>
      </c>
      <c r="B68" s="41" t="s">
        <v>484</v>
      </c>
      <c r="C68" s="167"/>
      <c r="D68" s="167"/>
      <c r="E68" s="167"/>
      <c r="F68" s="161"/>
      <c r="G68" s="161"/>
      <c r="H68" s="161"/>
    </row>
    <row r="69" spans="1:8">
      <c r="A69" s="16" t="s">
        <v>485</v>
      </c>
      <c r="B69" s="41" t="s">
        <v>486</v>
      </c>
      <c r="C69" s="167"/>
      <c r="D69" s="167"/>
      <c r="E69" s="167"/>
      <c r="F69" s="161"/>
      <c r="G69" s="161"/>
      <c r="H69" s="161"/>
    </row>
    <row r="70" spans="1:8">
      <c r="A70" s="29" t="s">
        <v>487</v>
      </c>
      <c r="B70" s="41" t="s">
        <v>488</v>
      </c>
      <c r="C70" s="167"/>
      <c r="D70" s="167"/>
      <c r="E70" s="167"/>
      <c r="F70" s="161"/>
      <c r="G70" s="161"/>
      <c r="H70" s="161"/>
    </row>
    <row r="71" spans="1:8">
      <c r="A71" s="16" t="s">
        <v>856</v>
      </c>
      <c r="B71" s="41" t="s">
        <v>490</v>
      </c>
      <c r="C71" s="167"/>
      <c r="D71" s="167">
        <v>40052596</v>
      </c>
      <c r="E71" s="167"/>
      <c r="F71" s="161">
        <f>SUM(C71:E71)</f>
        <v>40052596</v>
      </c>
      <c r="G71" s="161">
        <v>35836596</v>
      </c>
      <c r="H71" s="161">
        <v>40513062</v>
      </c>
    </row>
    <row r="72" spans="1:8">
      <c r="A72" s="29" t="s">
        <v>213</v>
      </c>
      <c r="B72" s="41" t="s">
        <v>889</v>
      </c>
      <c r="C72" s="167">
        <v>16700561</v>
      </c>
      <c r="D72" s="167"/>
      <c r="E72" s="167"/>
      <c r="F72" s="161">
        <f>SUM(C72:E72)</f>
        <v>16700561</v>
      </c>
      <c r="G72" s="161">
        <v>7717969</v>
      </c>
      <c r="H72" s="161">
        <v>454170</v>
      </c>
    </row>
    <row r="73" spans="1:8">
      <c r="A73" s="29" t="s">
        <v>214</v>
      </c>
      <c r="B73" s="41" t="s">
        <v>889</v>
      </c>
      <c r="C73" s="167"/>
      <c r="D73" s="167"/>
      <c r="E73" s="167"/>
      <c r="F73" s="161">
        <v>0</v>
      </c>
      <c r="G73" s="161"/>
      <c r="H73" s="161"/>
    </row>
    <row r="74" spans="1:8">
      <c r="A74" s="64" t="s">
        <v>816</v>
      </c>
      <c r="B74" s="67" t="s">
        <v>491</v>
      </c>
      <c r="C74" s="168">
        <f>SUM(C61:C73)</f>
        <v>91658351</v>
      </c>
      <c r="D74" s="168">
        <f>SUM(D61:D73)</f>
        <v>40052596</v>
      </c>
      <c r="E74" s="168"/>
      <c r="F74" s="161">
        <f>SUM(F61:F73)</f>
        <v>131710947</v>
      </c>
      <c r="G74" s="161">
        <f>SUM(G61:G73)</f>
        <v>125585441</v>
      </c>
      <c r="H74" s="161">
        <f>SUM(H61:H73)</f>
        <v>123996576</v>
      </c>
    </row>
    <row r="75" spans="1:8" ht="15.75">
      <c r="A75" s="83" t="s">
        <v>159</v>
      </c>
      <c r="B75" s="67"/>
      <c r="C75" s="167"/>
      <c r="D75" s="167"/>
      <c r="E75" s="167"/>
      <c r="F75" s="161"/>
      <c r="G75" s="161"/>
      <c r="H75" s="161"/>
    </row>
    <row r="76" spans="1:8">
      <c r="A76" s="45" t="s">
        <v>492</v>
      </c>
      <c r="B76" s="41" t="s">
        <v>493</v>
      </c>
      <c r="C76" s="167"/>
      <c r="D76" s="167"/>
      <c r="E76" s="167"/>
      <c r="F76" s="161"/>
      <c r="G76" s="161"/>
      <c r="H76" s="161"/>
    </row>
    <row r="77" spans="1:8">
      <c r="A77" s="45" t="s">
        <v>857</v>
      </c>
      <c r="B77" s="41" t="s">
        <v>494</v>
      </c>
      <c r="C77" s="167">
        <v>204023900</v>
      </c>
      <c r="D77" s="167"/>
      <c r="E77" s="167"/>
      <c r="F77" s="161">
        <f>SUM(C77:E77)</f>
        <v>204023900</v>
      </c>
      <c r="G77" s="161">
        <v>195214100</v>
      </c>
      <c r="H77" s="161">
        <v>159739119</v>
      </c>
    </row>
    <row r="78" spans="1:8">
      <c r="A78" s="45" t="s">
        <v>496</v>
      </c>
      <c r="B78" s="41" t="s">
        <v>497</v>
      </c>
      <c r="C78" s="167"/>
      <c r="D78" s="167"/>
      <c r="E78" s="167"/>
      <c r="F78" s="161"/>
      <c r="G78" s="161"/>
      <c r="H78" s="161">
        <v>124300</v>
      </c>
    </row>
    <row r="79" spans="1:8">
      <c r="A79" s="45" t="s">
        <v>498</v>
      </c>
      <c r="B79" s="41" t="s">
        <v>499</v>
      </c>
      <c r="C79" s="167">
        <v>12600000</v>
      </c>
      <c r="D79" s="167"/>
      <c r="E79" s="167"/>
      <c r="F79" s="161">
        <f>SUM(C79:E79)</f>
        <v>12600000</v>
      </c>
      <c r="G79" s="161">
        <v>12600000</v>
      </c>
      <c r="H79" s="161">
        <v>12600000</v>
      </c>
    </row>
    <row r="80" spans="1:8">
      <c r="A80" s="6" t="s">
        <v>500</v>
      </c>
      <c r="B80" s="41" t="s">
        <v>501</v>
      </c>
      <c r="C80" s="167"/>
      <c r="D80" s="167"/>
      <c r="E80" s="167"/>
      <c r="F80" s="161"/>
      <c r="G80" s="161"/>
      <c r="H80" s="161"/>
    </row>
    <row r="81" spans="1:8">
      <c r="A81" s="6" t="s">
        <v>502</v>
      </c>
      <c r="B81" s="41" t="s">
        <v>503</v>
      </c>
      <c r="C81" s="167"/>
      <c r="D81" s="167"/>
      <c r="E81" s="167"/>
      <c r="F81" s="161"/>
      <c r="G81" s="161"/>
      <c r="H81" s="161"/>
    </row>
    <row r="82" spans="1:8">
      <c r="A82" s="6" t="s">
        <v>504</v>
      </c>
      <c r="B82" s="41" t="s">
        <v>505</v>
      </c>
      <c r="C82" s="167">
        <v>55784519</v>
      </c>
      <c r="D82" s="167"/>
      <c r="E82" s="167"/>
      <c r="F82" s="161">
        <f>SUM(C82:E82)</f>
        <v>55784519</v>
      </c>
      <c r="G82" s="161">
        <v>55784519</v>
      </c>
      <c r="H82" s="161">
        <v>55784519</v>
      </c>
    </row>
    <row r="83" spans="1:8">
      <c r="A83" s="65" t="s">
        <v>818</v>
      </c>
      <c r="B83" s="67" t="s">
        <v>506</v>
      </c>
      <c r="C83" s="168">
        <f>SUM(C76:C82)</f>
        <v>272408419</v>
      </c>
      <c r="D83" s="168"/>
      <c r="E83" s="168"/>
      <c r="F83" s="161">
        <f>SUM(F76:F82)</f>
        <v>272408419</v>
      </c>
      <c r="G83" s="161">
        <f>SUM(G76:G82)</f>
        <v>263598619</v>
      </c>
      <c r="H83" s="161">
        <f>SUM(H76:H82)</f>
        <v>228247938</v>
      </c>
    </row>
    <row r="84" spans="1:8">
      <c r="A84" s="17" t="s">
        <v>507</v>
      </c>
      <c r="B84" s="41" t="s">
        <v>508</v>
      </c>
      <c r="C84" s="167">
        <v>43827000</v>
      </c>
      <c r="D84" s="167"/>
      <c r="E84" s="167"/>
      <c r="F84" s="161">
        <f>SUM(C84:E84)</f>
        <v>43827000</v>
      </c>
      <c r="G84" s="161">
        <v>44625328</v>
      </c>
      <c r="H84" s="161">
        <v>44625328</v>
      </c>
    </row>
    <row r="85" spans="1:8">
      <c r="A85" s="17" t="s">
        <v>509</v>
      </c>
      <c r="B85" s="41" t="s">
        <v>510</v>
      </c>
      <c r="C85" s="167"/>
      <c r="D85" s="167"/>
      <c r="E85" s="167"/>
      <c r="F85" s="161"/>
      <c r="G85" s="161"/>
      <c r="H85" s="161"/>
    </row>
    <row r="86" spans="1:8">
      <c r="A86" s="17" t="s">
        <v>511</v>
      </c>
      <c r="B86" s="41" t="s">
        <v>512</v>
      </c>
      <c r="C86" s="167">
        <v>12106100</v>
      </c>
      <c r="D86" s="167"/>
      <c r="E86" s="167"/>
      <c r="F86" s="161">
        <f>SUM(C86:E86)</f>
        <v>12106100</v>
      </c>
      <c r="G86" s="161">
        <v>12106100</v>
      </c>
      <c r="H86" s="161">
        <v>12106100</v>
      </c>
    </row>
    <row r="87" spans="1:8">
      <c r="A87" s="17" t="s">
        <v>513</v>
      </c>
      <c r="B87" s="41" t="s">
        <v>514</v>
      </c>
      <c r="C87" s="167">
        <v>15102862</v>
      </c>
      <c r="D87" s="167"/>
      <c r="E87" s="167"/>
      <c r="F87" s="161">
        <f>SUM(C87:E87)</f>
        <v>15102862</v>
      </c>
      <c r="G87" s="161">
        <v>15318411</v>
      </c>
      <c r="H87" s="161">
        <v>15318411</v>
      </c>
    </row>
    <row r="88" spans="1:8">
      <c r="A88" s="64" t="s">
        <v>819</v>
      </c>
      <c r="B88" s="67" t="s">
        <v>515</v>
      </c>
      <c r="C88" s="168">
        <f>SUM(C84:C87)</f>
        <v>71035962</v>
      </c>
      <c r="D88" s="168"/>
      <c r="E88" s="168"/>
      <c r="F88" s="161">
        <f>SUM(F84:F87)</f>
        <v>71035962</v>
      </c>
      <c r="G88" s="161">
        <f>SUM(G84:G87)</f>
        <v>72049839</v>
      </c>
      <c r="H88" s="161">
        <f>SUM(H84:H87)</f>
        <v>72049839</v>
      </c>
    </row>
    <row r="89" spans="1:8" ht="30" hidden="1">
      <c r="A89" s="17" t="s">
        <v>516</v>
      </c>
      <c r="B89" s="41" t="s">
        <v>517</v>
      </c>
      <c r="C89" s="167"/>
      <c r="D89" s="167"/>
      <c r="E89" s="167"/>
      <c r="F89" s="161"/>
      <c r="G89" s="161"/>
      <c r="H89" s="161"/>
    </row>
    <row r="90" spans="1:8">
      <c r="A90" s="17" t="s">
        <v>0</v>
      </c>
      <c r="B90" s="41" t="s">
        <v>518</v>
      </c>
      <c r="C90" s="167"/>
      <c r="D90" s="167"/>
      <c r="E90" s="167"/>
      <c r="F90" s="161"/>
      <c r="G90" s="161"/>
      <c r="H90" s="161"/>
    </row>
    <row r="91" spans="1:8" ht="30">
      <c r="A91" s="17" t="s">
        <v>1</v>
      </c>
      <c r="B91" s="41" t="s">
        <v>519</v>
      </c>
      <c r="C91" s="167"/>
      <c r="D91" s="167"/>
      <c r="E91" s="167"/>
      <c r="F91" s="161"/>
      <c r="G91" s="161"/>
      <c r="H91" s="161"/>
    </row>
    <row r="92" spans="1:8">
      <c r="A92" s="17" t="s">
        <v>2</v>
      </c>
      <c r="B92" s="41" t="s">
        <v>520</v>
      </c>
      <c r="C92" s="167"/>
      <c r="D92" s="167"/>
      <c r="E92" s="167"/>
      <c r="F92" s="161"/>
      <c r="G92" s="161"/>
      <c r="H92" s="161"/>
    </row>
    <row r="93" spans="1:8" ht="30" hidden="1">
      <c r="A93" s="17" t="s">
        <v>3</v>
      </c>
      <c r="B93" s="41" t="s">
        <v>521</v>
      </c>
      <c r="C93" s="167"/>
      <c r="D93" s="167"/>
      <c r="E93" s="167"/>
      <c r="F93" s="161"/>
      <c r="G93" s="161"/>
      <c r="H93" s="161"/>
    </row>
    <row r="94" spans="1:8">
      <c r="A94" s="17" t="s">
        <v>4</v>
      </c>
      <c r="B94" s="41" t="s">
        <v>522</v>
      </c>
      <c r="C94" s="167"/>
      <c r="D94" s="167"/>
      <c r="E94" s="167"/>
      <c r="F94" s="161"/>
      <c r="G94" s="161"/>
      <c r="H94" s="161"/>
    </row>
    <row r="95" spans="1:8">
      <c r="A95" s="17" t="s">
        <v>523</v>
      </c>
      <c r="B95" s="41" t="s">
        <v>524</v>
      </c>
      <c r="C95" s="167"/>
      <c r="D95" s="167"/>
      <c r="E95" s="167"/>
      <c r="F95" s="161">
        <f>SUM(C95:E95)</f>
        <v>0</v>
      </c>
      <c r="G95" s="161"/>
      <c r="H95" s="161"/>
    </row>
    <row r="96" spans="1:8">
      <c r="A96" s="17" t="s">
        <v>5</v>
      </c>
      <c r="B96" s="41" t="s">
        <v>353</v>
      </c>
      <c r="C96" s="167"/>
      <c r="D96" s="167">
        <v>30066000</v>
      </c>
      <c r="E96" s="167"/>
      <c r="F96" s="161">
        <f>SUM(C96:E96)</f>
        <v>30066000</v>
      </c>
      <c r="G96" s="161">
        <v>39771800</v>
      </c>
      <c r="H96" s="161">
        <v>64771800</v>
      </c>
    </row>
    <row r="97" spans="1:25">
      <c r="A97" s="64" t="s">
        <v>820</v>
      </c>
      <c r="B97" s="67" t="s">
        <v>526</v>
      </c>
      <c r="C97" s="168">
        <f>SUM(C90:C96)</f>
        <v>0</v>
      </c>
      <c r="D97" s="168">
        <f>SUM(D90:D96)</f>
        <v>30066000</v>
      </c>
      <c r="E97" s="168"/>
      <c r="F97" s="161">
        <f>SUM(F95:F96)</f>
        <v>30066000</v>
      </c>
      <c r="G97" s="161">
        <f>SUM(G90:G96)</f>
        <v>39771800</v>
      </c>
      <c r="H97" s="161">
        <f>SUM(H90:H96)</f>
        <v>64771800</v>
      </c>
    </row>
    <row r="98" spans="1:25" ht="15.75">
      <c r="A98" s="83" t="s">
        <v>158</v>
      </c>
      <c r="B98" s="67"/>
      <c r="C98" s="167"/>
      <c r="D98" s="167"/>
      <c r="E98" s="167"/>
      <c r="F98" s="161"/>
      <c r="G98" s="161"/>
      <c r="H98" s="161"/>
    </row>
    <row r="99" spans="1:25" ht="15.75">
      <c r="A99" s="46" t="s">
        <v>13</v>
      </c>
      <c r="B99" s="47" t="s">
        <v>527</v>
      </c>
      <c r="C99" s="168">
        <f>SUM(C25+C26+C51+C60+C74+C83+C88+C97)</f>
        <v>520018299</v>
      </c>
      <c r="D99" s="168">
        <f>SUM(D25+D26+D51+D60+D74+D83+D88+D97)</f>
        <v>73124896</v>
      </c>
      <c r="E99" s="167"/>
      <c r="F99" s="161">
        <f>SUM(F25+F26+F51+F60+F74+F83+F88+F97)</f>
        <v>593143195</v>
      </c>
      <c r="G99" s="161">
        <f>SUM(G25+G26+G51+G60+G74+G83+G88+G97)</f>
        <v>603563778</v>
      </c>
      <c r="H99" s="161">
        <f>SUM(H25+H26+H51+H60+H74+H83+H88+H97)</f>
        <v>604645854</v>
      </c>
    </row>
    <row r="100" spans="1:25" hidden="1">
      <c r="A100" s="17" t="s">
        <v>6</v>
      </c>
      <c r="B100" s="5" t="s">
        <v>528</v>
      </c>
      <c r="C100" s="169"/>
      <c r="D100" s="170"/>
      <c r="E100" s="170"/>
      <c r="F100" s="158"/>
      <c r="G100" s="158"/>
      <c r="H100" s="158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idden="1">
      <c r="A101" s="17" t="s">
        <v>531</v>
      </c>
      <c r="B101" s="5" t="s">
        <v>532</v>
      </c>
      <c r="C101" s="169"/>
      <c r="D101" s="170"/>
      <c r="E101" s="170"/>
      <c r="F101" s="158"/>
      <c r="G101" s="158"/>
      <c r="H101" s="158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idden="1">
      <c r="A102" s="17" t="s">
        <v>7</v>
      </c>
      <c r="B102" s="5" t="s">
        <v>533</v>
      </c>
      <c r="C102" s="169"/>
      <c r="D102" s="170"/>
      <c r="E102" s="170"/>
      <c r="F102" s="158"/>
      <c r="G102" s="158"/>
      <c r="H102" s="158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>
      <c r="A103" s="20" t="s">
        <v>827</v>
      </c>
      <c r="B103" s="9" t="s">
        <v>535</v>
      </c>
      <c r="C103" s="171"/>
      <c r="D103" s="172"/>
      <c r="E103" s="172"/>
      <c r="F103" s="158"/>
      <c r="G103" s="158"/>
      <c r="H103" s="158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idden="1">
      <c r="A104" s="48" t="s">
        <v>8</v>
      </c>
      <c r="B104" s="5" t="s">
        <v>536</v>
      </c>
      <c r="C104" s="173"/>
      <c r="D104" s="174"/>
      <c r="E104" s="174"/>
      <c r="F104" s="159"/>
      <c r="G104" s="159"/>
      <c r="H104" s="159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idden="1">
      <c r="A105" s="48" t="s">
        <v>833</v>
      </c>
      <c r="B105" s="5" t="s">
        <v>539</v>
      </c>
      <c r="C105" s="173"/>
      <c r="D105" s="174"/>
      <c r="E105" s="174"/>
      <c r="F105" s="159"/>
      <c r="G105" s="159"/>
      <c r="H105" s="159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idden="1">
      <c r="A106" s="17" t="s">
        <v>540</v>
      </c>
      <c r="B106" s="5" t="s">
        <v>541</v>
      </c>
      <c r="C106" s="169"/>
      <c r="D106" s="170"/>
      <c r="E106" s="170"/>
      <c r="F106" s="158"/>
      <c r="G106" s="158"/>
      <c r="H106" s="158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idden="1">
      <c r="A107" s="17" t="s">
        <v>9</v>
      </c>
      <c r="B107" s="5" t="s">
        <v>542</v>
      </c>
      <c r="C107" s="169"/>
      <c r="D107" s="170"/>
      <c r="E107" s="170"/>
      <c r="F107" s="158"/>
      <c r="G107" s="158"/>
      <c r="H107" s="158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>
      <c r="A108" s="18" t="s">
        <v>830</v>
      </c>
      <c r="B108" s="9" t="s">
        <v>543</v>
      </c>
      <c r="C108" s="175"/>
      <c r="D108" s="176"/>
      <c r="E108" s="176"/>
      <c r="F108" s="159"/>
      <c r="G108" s="159"/>
      <c r="H108" s="159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>
      <c r="A109" s="48" t="s">
        <v>544</v>
      </c>
      <c r="B109" s="5" t="s">
        <v>545</v>
      </c>
      <c r="C109" s="173"/>
      <c r="D109" s="174"/>
      <c r="E109" s="174"/>
      <c r="F109" s="159"/>
      <c r="G109" s="159"/>
      <c r="H109" s="159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48" t="s">
        <v>546</v>
      </c>
      <c r="B110" s="5" t="s">
        <v>547</v>
      </c>
      <c r="C110" s="173">
        <v>2363781</v>
      </c>
      <c r="D110" s="174"/>
      <c r="E110" s="174"/>
      <c r="F110" s="159">
        <f>SUM(C110:E110)</f>
        <v>2363781</v>
      </c>
      <c r="G110" s="159">
        <v>2363781</v>
      </c>
      <c r="H110" s="159">
        <v>2363781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18" t="s">
        <v>548</v>
      </c>
      <c r="B111" s="9" t="s">
        <v>549</v>
      </c>
      <c r="C111" s="173">
        <v>91281852</v>
      </c>
      <c r="D111" s="174"/>
      <c r="E111" s="174"/>
      <c r="F111" s="159">
        <f>SUM(C111:E111)</f>
        <v>91281852</v>
      </c>
      <c r="G111" s="159">
        <v>91513571</v>
      </c>
      <c r="H111" s="159">
        <v>92934861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550</v>
      </c>
      <c r="B112" s="5" t="s">
        <v>551</v>
      </c>
      <c r="C112" s="173"/>
      <c r="D112" s="174"/>
      <c r="E112" s="174"/>
      <c r="F112" s="159"/>
      <c r="G112" s="159"/>
      <c r="H112" s="159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552</v>
      </c>
      <c r="B113" s="5" t="s">
        <v>553</v>
      </c>
      <c r="C113" s="173"/>
      <c r="D113" s="174"/>
      <c r="E113" s="174"/>
      <c r="F113" s="159"/>
      <c r="G113" s="159"/>
      <c r="H113" s="159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8" t="s">
        <v>554</v>
      </c>
      <c r="B114" s="5" t="s">
        <v>555</v>
      </c>
      <c r="C114" s="173"/>
      <c r="D114" s="174"/>
      <c r="E114" s="174"/>
      <c r="F114" s="159"/>
      <c r="G114" s="159"/>
      <c r="H114" s="159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>
      <c r="A115" s="49" t="s">
        <v>831</v>
      </c>
      <c r="B115" s="50" t="s">
        <v>556</v>
      </c>
      <c r="C115" s="175">
        <f>SUM(C103:C114)</f>
        <v>93645633</v>
      </c>
      <c r="D115" s="176"/>
      <c r="E115" s="176"/>
      <c r="F115" s="159">
        <f>SUM(F103:F114)</f>
        <v>93645633</v>
      </c>
      <c r="G115" s="159">
        <f>SUM(G103:G113)</f>
        <v>93877352</v>
      </c>
      <c r="H115" s="159">
        <f>SUM(H103:H114)</f>
        <v>95298642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>
      <c r="A116" s="48" t="s">
        <v>557</v>
      </c>
      <c r="B116" s="5" t="s">
        <v>558</v>
      </c>
      <c r="C116" s="173"/>
      <c r="D116" s="174"/>
      <c r="E116" s="174"/>
      <c r="F116" s="159"/>
      <c r="G116" s="159"/>
      <c r="H116" s="159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idden="1">
      <c r="A117" s="17" t="s">
        <v>559</v>
      </c>
      <c r="B117" s="5" t="s">
        <v>560</v>
      </c>
      <c r="C117" s="169"/>
      <c r="D117" s="170"/>
      <c r="E117" s="170"/>
      <c r="F117" s="158"/>
      <c r="G117" s="158"/>
      <c r="H117" s="158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>
      <c r="A118" s="48" t="s">
        <v>10</v>
      </c>
      <c r="B118" s="5" t="s">
        <v>561</v>
      </c>
      <c r="C118" s="173"/>
      <c r="D118" s="174"/>
      <c r="E118" s="174"/>
      <c r="F118" s="159"/>
      <c r="G118" s="159"/>
      <c r="H118" s="159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idden="1">
      <c r="A119" s="48" t="s">
        <v>836</v>
      </c>
      <c r="B119" s="5" t="s">
        <v>562</v>
      </c>
      <c r="C119" s="173"/>
      <c r="D119" s="174"/>
      <c r="E119" s="174"/>
      <c r="F119" s="159"/>
      <c r="G119" s="159"/>
      <c r="H119" s="159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>
      <c r="A120" s="49" t="s">
        <v>837</v>
      </c>
      <c r="B120" s="50" t="s">
        <v>566</v>
      </c>
      <c r="C120" s="175"/>
      <c r="D120" s="176"/>
      <c r="E120" s="176"/>
      <c r="F120" s="159"/>
      <c r="G120" s="159"/>
      <c r="H120" s="15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>
      <c r="A121" s="17" t="s">
        <v>567</v>
      </c>
      <c r="B121" s="5" t="s">
        <v>568</v>
      </c>
      <c r="C121" s="169"/>
      <c r="D121" s="170"/>
      <c r="E121" s="170"/>
      <c r="F121" s="158"/>
      <c r="G121" s="158"/>
      <c r="H121" s="158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14</v>
      </c>
      <c r="B122" s="52" t="s">
        <v>569</v>
      </c>
      <c r="C122" s="175">
        <f>SUM(C120+C115+C121)</f>
        <v>93645633</v>
      </c>
      <c r="D122" s="176">
        <v>0</v>
      </c>
      <c r="E122" s="176"/>
      <c r="F122" s="159">
        <f>SUM(F115+F120+F121)</f>
        <v>93645633</v>
      </c>
      <c r="G122" s="159">
        <f>SUM(G115+G120+G121)</f>
        <v>93877352</v>
      </c>
      <c r="H122" s="159">
        <f>SUM(H115+H120+H121)</f>
        <v>95298642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51</v>
      </c>
      <c r="B123" s="57"/>
      <c r="C123" s="168">
        <f>SUM(C99+C122)</f>
        <v>613663932</v>
      </c>
      <c r="D123" s="168">
        <f>SUM(D99+D122)</f>
        <v>73124896</v>
      </c>
      <c r="E123" s="168"/>
      <c r="F123" s="160">
        <f>SUM(F99+F122)</f>
        <v>686788828</v>
      </c>
      <c r="G123" s="160">
        <f>SUM(G99+G122)</f>
        <v>697441130</v>
      </c>
      <c r="H123" s="160">
        <f>SUM(H99+H122)</f>
        <v>699944496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mergeCells count="3">
    <mergeCell ref="A2:H2"/>
    <mergeCell ref="A3:H3"/>
    <mergeCell ref="A4:H4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4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5"/>
  <sheetViews>
    <sheetView workbookViewId="0">
      <selection activeCell="A27" sqref="A27"/>
    </sheetView>
  </sheetViews>
  <sheetFormatPr defaultRowHeight="15"/>
  <cols>
    <col min="1" max="1" width="91.28515625" customWidth="1"/>
    <col min="2" max="2" width="10.7109375" customWidth="1"/>
    <col min="3" max="3" width="17.42578125" customWidth="1"/>
    <col min="4" max="4" width="16.28515625" customWidth="1"/>
    <col min="5" max="5" width="16.85546875" customWidth="1"/>
  </cols>
  <sheetData>
    <row r="1" spans="1:5" ht="27" customHeight="1">
      <c r="A1" s="303" t="s">
        <v>905</v>
      </c>
      <c r="B1" s="303"/>
      <c r="C1" s="303"/>
      <c r="D1" s="303"/>
      <c r="E1" s="303"/>
    </row>
    <row r="2" spans="1:5" ht="23.25" customHeight="1">
      <c r="A2" s="293" t="s">
        <v>875</v>
      </c>
      <c r="B2" s="293"/>
      <c r="C2" s="293"/>
      <c r="D2" s="293"/>
      <c r="E2" s="293"/>
    </row>
    <row r="3" spans="1:5" ht="21" customHeight="1">
      <c r="A3" s="292" t="s">
        <v>142</v>
      </c>
      <c r="B3" s="292"/>
      <c r="C3" s="292"/>
      <c r="D3" s="292"/>
      <c r="E3" s="292"/>
    </row>
    <row r="4" spans="1:5">
      <c r="A4" s="4" t="s">
        <v>252</v>
      </c>
    </row>
    <row r="5" spans="1:5" ht="25.5">
      <c r="A5" s="54" t="s">
        <v>217</v>
      </c>
      <c r="B5" s="3" t="s">
        <v>380</v>
      </c>
      <c r="C5" s="282" t="s">
        <v>262</v>
      </c>
      <c r="D5" s="282" t="s">
        <v>886</v>
      </c>
      <c r="E5" s="282" t="s">
        <v>886</v>
      </c>
    </row>
    <row r="6" spans="1:5" hidden="1">
      <c r="A6" s="17" t="s">
        <v>163</v>
      </c>
      <c r="B6" s="6" t="s">
        <v>479</v>
      </c>
      <c r="C6" s="209"/>
      <c r="D6" s="209"/>
      <c r="E6" s="280"/>
    </row>
    <row r="7" spans="1:5" hidden="1">
      <c r="A7" s="17" t="s">
        <v>164</v>
      </c>
      <c r="B7" s="6" t="s">
        <v>479</v>
      </c>
      <c r="C7" s="209"/>
      <c r="D7" s="209"/>
      <c r="E7" s="280"/>
    </row>
    <row r="8" spans="1:5" hidden="1">
      <c r="A8" s="17" t="s">
        <v>165</v>
      </c>
      <c r="B8" s="6" t="s">
        <v>479</v>
      </c>
      <c r="C8" s="209"/>
      <c r="D8" s="209"/>
      <c r="E8" s="280"/>
    </row>
    <row r="9" spans="1:5" hidden="1">
      <c r="A9" s="17" t="s">
        <v>166</v>
      </c>
      <c r="B9" s="6" t="s">
        <v>479</v>
      </c>
      <c r="C9" s="209"/>
      <c r="D9" s="209"/>
      <c r="E9" s="280"/>
    </row>
    <row r="10" spans="1:5" hidden="1">
      <c r="A10" s="17" t="s">
        <v>167</v>
      </c>
      <c r="B10" s="6" t="s">
        <v>479</v>
      </c>
      <c r="C10" s="209"/>
      <c r="D10" s="209"/>
      <c r="E10" s="280"/>
    </row>
    <row r="11" spans="1:5" hidden="1">
      <c r="A11" s="17" t="s">
        <v>168</v>
      </c>
      <c r="B11" s="6" t="s">
        <v>479</v>
      </c>
      <c r="C11" s="209"/>
      <c r="D11" s="209"/>
      <c r="E11" s="280"/>
    </row>
    <row r="12" spans="1:5" hidden="1">
      <c r="A12" s="17" t="s">
        <v>169</v>
      </c>
      <c r="B12" s="6" t="s">
        <v>479</v>
      </c>
      <c r="C12" s="209"/>
      <c r="D12" s="209"/>
      <c r="E12" s="280"/>
    </row>
    <row r="13" spans="1:5" hidden="1">
      <c r="A13" s="17" t="s">
        <v>170</v>
      </c>
      <c r="B13" s="6" t="s">
        <v>479</v>
      </c>
      <c r="C13" s="209"/>
      <c r="D13" s="209"/>
      <c r="E13" s="280"/>
    </row>
    <row r="14" spans="1:5" hidden="1">
      <c r="A14" s="17" t="s">
        <v>171</v>
      </c>
      <c r="B14" s="6" t="s">
        <v>479</v>
      </c>
      <c r="C14" s="209"/>
      <c r="D14" s="209"/>
      <c r="E14" s="280"/>
    </row>
    <row r="15" spans="1:5" hidden="1">
      <c r="A15" s="17" t="s">
        <v>172</v>
      </c>
      <c r="B15" s="6" t="s">
        <v>479</v>
      </c>
      <c r="C15" s="209"/>
      <c r="D15" s="209"/>
      <c r="E15" s="280"/>
    </row>
    <row r="16" spans="1:5" ht="25.5">
      <c r="A16" s="15" t="s">
        <v>810</v>
      </c>
      <c r="B16" s="10" t="s">
        <v>479</v>
      </c>
      <c r="C16" s="209"/>
      <c r="D16" s="209"/>
      <c r="E16" s="280"/>
    </row>
    <row r="17" spans="1:5" hidden="1">
      <c r="A17" s="17" t="s">
        <v>163</v>
      </c>
      <c r="B17" s="6" t="s">
        <v>480</v>
      </c>
      <c r="C17" s="209"/>
      <c r="D17" s="209"/>
      <c r="E17" s="280"/>
    </row>
    <row r="18" spans="1:5" hidden="1">
      <c r="A18" s="17" t="s">
        <v>164</v>
      </c>
      <c r="B18" s="6" t="s">
        <v>480</v>
      </c>
      <c r="C18" s="209"/>
      <c r="D18" s="209"/>
      <c r="E18" s="280"/>
    </row>
    <row r="19" spans="1:5" hidden="1">
      <c r="A19" s="17" t="s">
        <v>165</v>
      </c>
      <c r="B19" s="6" t="s">
        <v>480</v>
      </c>
      <c r="C19" s="209"/>
      <c r="D19" s="209"/>
      <c r="E19" s="280"/>
    </row>
    <row r="20" spans="1:5" hidden="1">
      <c r="A20" s="17" t="s">
        <v>166</v>
      </c>
      <c r="B20" s="6" t="s">
        <v>480</v>
      </c>
      <c r="C20" s="209"/>
      <c r="D20" s="209"/>
      <c r="E20" s="280"/>
    </row>
    <row r="21" spans="1:5" hidden="1">
      <c r="A21" s="17" t="s">
        <v>167</v>
      </c>
      <c r="B21" s="6" t="s">
        <v>480</v>
      </c>
      <c r="C21" s="209"/>
      <c r="D21" s="209"/>
      <c r="E21" s="280"/>
    </row>
    <row r="22" spans="1:5" hidden="1">
      <c r="A22" s="17" t="s">
        <v>168</v>
      </c>
      <c r="B22" s="6" t="s">
        <v>480</v>
      </c>
      <c r="C22" s="209"/>
      <c r="D22" s="209"/>
      <c r="E22" s="280"/>
    </row>
    <row r="23" spans="1:5" hidden="1">
      <c r="A23" s="17" t="s">
        <v>169</v>
      </c>
      <c r="B23" s="6" t="s">
        <v>480</v>
      </c>
      <c r="C23" s="209"/>
      <c r="D23" s="209"/>
      <c r="E23" s="280"/>
    </row>
    <row r="24" spans="1:5" hidden="1">
      <c r="A24" s="17" t="s">
        <v>170</v>
      </c>
      <c r="B24" s="6" t="s">
        <v>480</v>
      </c>
      <c r="C24" s="209"/>
      <c r="D24" s="209"/>
      <c r="E24" s="280"/>
    </row>
    <row r="25" spans="1:5" hidden="1">
      <c r="A25" s="17" t="s">
        <v>171</v>
      </c>
      <c r="B25" s="6" t="s">
        <v>480</v>
      </c>
      <c r="C25" s="209"/>
      <c r="D25" s="209"/>
      <c r="E25" s="280"/>
    </row>
    <row r="26" spans="1:5" hidden="1">
      <c r="A26" s="17" t="s">
        <v>172</v>
      </c>
      <c r="B26" s="6" t="s">
        <v>480</v>
      </c>
      <c r="C26" s="209"/>
      <c r="D26" s="209"/>
      <c r="E26" s="280"/>
    </row>
    <row r="27" spans="1:5" ht="25.5">
      <c r="A27" s="15" t="s">
        <v>811</v>
      </c>
      <c r="B27" s="10" t="s">
        <v>480</v>
      </c>
      <c r="C27" s="209"/>
      <c r="D27" s="209"/>
      <c r="E27" s="280"/>
    </row>
    <row r="28" spans="1:5">
      <c r="A28" s="17" t="s">
        <v>163</v>
      </c>
      <c r="B28" s="6" t="s">
        <v>481</v>
      </c>
      <c r="C28" s="209"/>
      <c r="D28" s="209"/>
      <c r="E28" s="280"/>
    </row>
    <row r="29" spans="1:5">
      <c r="A29" s="17" t="s">
        <v>164</v>
      </c>
      <c r="B29" s="6" t="s">
        <v>481</v>
      </c>
      <c r="C29" s="209"/>
      <c r="D29" s="209"/>
      <c r="E29" s="280"/>
    </row>
    <row r="30" spans="1:5">
      <c r="A30" s="17" t="s">
        <v>165</v>
      </c>
      <c r="B30" s="6" t="s">
        <v>481</v>
      </c>
      <c r="C30" s="209"/>
      <c r="D30" s="209"/>
      <c r="E30" s="280"/>
    </row>
    <row r="31" spans="1:5">
      <c r="A31" s="17" t="s">
        <v>166</v>
      </c>
      <c r="B31" s="6" t="s">
        <v>481</v>
      </c>
      <c r="C31" s="209"/>
      <c r="D31" s="209"/>
      <c r="E31" s="280"/>
    </row>
    <row r="32" spans="1:5">
      <c r="A32" s="17" t="s">
        <v>167</v>
      </c>
      <c r="B32" s="6" t="s">
        <v>481</v>
      </c>
      <c r="C32" s="209"/>
      <c r="D32" s="209"/>
      <c r="E32" s="280"/>
    </row>
    <row r="33" spans="1:5">
      <c r="A33" s="17" t="s">
        <v>168</v>
      </c>
      <c r="B33" s="6" t="s">
        <v>481</v>
      </c>
      <c r="C33" s="209"/>
      <c r="D33" s="209"/>
      <c r="E33" s="280"/>
    </row>
    <row r="34" spans="1:5">
      <c r="A34" s="17" t="s">
        <v>169</v>
      </c>
      <c r="B34" s="6" t="s">
        <v>481</v>
      </c>
      <c r="C34" s="209">
        <v>855600</v>
      </c>
      <c r="D34" s="209">
        <v>855600</v>
      </c>
      <c r="E34" s="280">
        <v>855600</v>
      </c>
    </row>
    <row r="35" spans="1:5">
      <c r="A35" s="17" t="s">
        <v>170</v>
      </c>
      <c r="B35" s="6" t="s">
        <v>481</v>
      </c>
      <c r="C35" s="209">
        <v>29855185</v>
      </c>
      <c r="D35" s="209">
        <v>35265223</v>
      </c>
      <c r="E35" s="280">
        <v>36263691</v>
      </c>
    </row>
    <row r="36" spans="1:5">
      <c r="A36" s="17" t="s">
        <v>171</v>
      </c>
      <c r="B36" s="6" t="s">
        <v>481</v>
      </c>
      <c r="C36" s="209"/>
      <c r="D36" s="209"/>
      <c r="E36" s="280"/>
    </row>
    <row r="37" spans="1:5">
      <c r="A37" s="17" t="s">
        <v>172</v>
      </c>
      <c r="B37" s="6" t="s">
        <v>481</v>
      </c>
      <c r="C37" s="209"/>
      <c r="D37" s="209"/>
      <c r="E37" s="280"/>
    </row>
    <row r="38" spans="1:5">
      <c r="A38" s="15" t="s">
        <v>812</v>
      </c>
      <c r="B38" s="10" t="s">
        <v>481</v>
      </c>
      <c r="C38" s="195">
        <f>SUM(C28:C37)</f>
        <v>30710785</v>
      </c>
      <c r="D38" s="195">
        <f>SUM(D28:D37)</f>
        <v>36120823</v>
      </c>
      <c r="E38" s="195">
        <f>SUM(E28:E37)</f>
        <v>37119291</v>
      </c>
    </row>
    <row r="39" spans="1:5" hidden="1">
      <c r="A39" s="17" t="s">
        <v>173</v>
      </c>
      <c r="B39" s="5" t="s">
        <v>484</v>
      </c>
      <c r="C39" s="209"/>
      <c r="D39" s="209"/>
      <c r="E39" s="280"/>
    </row>
    <row r="40" spans="1:5" hidden="1">
      <c r="A40" s="17" t="s">
        <v>174</v>
      </c>
      <c r="B40" s="5" t="s">
        <v>484</v>
      </c>
      <c r="C40" s="209"/>
      <c r="D40" s="209"/>
      <c r="E40" s="280"/>
    </row>
    <row r="41" spans="1:5" hidden="1">
      <c r="A41" s="17" t="s">
        <v>175</v>
      </c>
      <c r="B41" s="5" t="s">
        <v>484</v>
      </c>
      <c r="C41" s="209"/>
      <c r="D41" s="209"/>
      <c r="E41" s="280"/>
    </row>
    <row r="42" spans="1:5" hidden="1">
      <c r="A42" s="5" t="s">
        <v>176</v>
      </c>
      <c r="B42" s="5" t="s">
        <v>484</v>
      </c>
      <c r="C42" s="209"/>
      <c r="D42" s="209"/>
      <c r="E42" s="280"/>
    </row>
    <row r="43" spans="1:5" hidden="1">
      <c r="A43" s="5" t="s">
        <v>177</v>
      </c>
      <c r="B43" s="5" t="s">
        <v>484</v>
      </c>
      <c r="C43" s="209"/>
      <c r="D43" s="209"/>
      <c r="E43" s="280"/>
    </row>
    <row r="44" spans="1:5" hidden="1">
      <c r="A44" s="5" t="s">
        <v>178</v>
      </c>
      <c r="B44" s="5" t="s">
        <v>484</v>
      </c>
      <c r="C44" s="209"/>
      <c r="D44" s="209"/>
      <c r="E44" s="280"/>
    </row>
    <row r="45" spans="1:5" hidden="1">
      <c r="A45" s="17" t="s">
        <v>179</v>
      </c>
      <c r="B45" s="5" t="s">
        <v>484</v>
      </c>
      <c r="C45" s="209"/>
      <c r="D45" s="209"/>
      <c r="E45" s="280"/>
    </row>
    <row r="46" spans="1:5" hidden="1">
      <c r="A46" s="17" t="s">
        <v>180</v>
      </c>
      <c r="B46" s="5" t="s">
        <v>484</v>
      </c>
      <c r="C46" s="209"/>
      <c r="D46" s="209"/>
      <c r="E46" s="280"/>
    </row>
    <row r="47" spans="1:5" hidden="1">
      <c r="A47" s="17" t="s">
        <v>181</v>
      </c>
      <c r="B47" s="5" t="s">
        <v>484</v>
      </c>
      <c r="C47" s="209"/>
      <c r="D47" s="209"/>
      <c r="E47" s="280"/>
    </row>
    <row r="48" spans="1:5" hidden="1">
      <c r="A48" s="17" t="s">
        <v>182</v>
      </c>
      <c r="B48" s="5" t="s">
        <v>484</v>
      </c>
      <c r="C48" s="209"/>
      <c r="D48" s="209"/>
      <c r="E48" s="280"/>
    </row>
    <row r="49" spans="1:5" ht="25.5">
      <c r="A49" s="15" t="s">
        <v>814</v>
      </c>
      <c r="B49" s="10" t="s">
        <v>484</v>
      </c>
      <c r="C49" s="209"/>
      <c r="D49" s="209"/>
      <c r="E49" s="280"/>
    </row>
    <row r="50" spans="1:5">
      <c r="A50" s="17" t="s">
        <v>173</v>
      </c>
      <c r="B50" s="5" t="s">
        <v>490</v>
      </c>
      <c r="C50" s="209">
        <v>1500000</v>
      </c>
      <c r="D50" s="209">
        <v>1500000</v>
      </c>
      <c r="E50" s="280">
        <v>1500000</v>
      </c>
    </row>
    <row r="51" spans="1:5">
      <c r="A51" s="17" t="s">
        <v>174</v>
      </c>
      <c r="B51" s="5" t="s">
        <v>490</v>
      </c>
      <c r="C51" s="209">
        <v>18720400</v>
      </c>
      <c r="D51" s="209">
        <v>18720400</v>
      </c>
      <c r="E51" s="280">
        <v>19546625</v>
      </c>
    </row>
    <row r="52" spans="1:5">
      <c r="A52" s="17" t="s">
        <v>175</v>
      </c>
      <c r="B52" s="5" t="s">
        <v>490</v>
      </c>
      <c r="C52" s="209"/>
      <c r="D52" s="209"/>
      <c r="E52" s="280"/>
    </row>
    <row r="53" spans="1:5">
      <c r="A53" s="5" t="s">
        <v>176</v>
      </c>
      <c r="B53" s="5" t="s">
        <v>490</v>
      </c>
      <c r="C53" s="209"/>
      <c r="D53" s="209"/>
      <c r="E53" s="280"/>
    </row>
    <row r="54" spans="1:5">
      <c r="A54" s="5" t="s">
        <v>177</v>
      </c>
      <c r="B54" s="5" t="s">
        <v>490</v>
      </c>
      <c r="C54" s="209"/>
      <c r="D54" s="209"/>
      <c r="E54" s="280"/>
    </row>
    <row r="55" spans="1:5">
      <c r="A55" s="5" t="s">
        <v>178</v>
      </c>
      <c r="B55" s="5" t="s">
        <v>490</v>
      </c>
      <c r="C55" s="209">
        <v>19012196</v>
      </c>
      <c r="D55" s="209">
        <v>14796196</v>
      </c>
      <c r="E55" s="280">
        <v>18646437</v>
      </c>
    </row>
    <row r="56" spans="1:5">
      <c r="A56" s="17" t="s">
        <v>179</v>
      </c>
      <c r="B56" s="5" t="s">
        <v>490</v>
      </c>
      <c r="C56" s="209">
        <v>820000</v>
      </c>
      <c r="D56" s="209">
        <v>820000</v>
      </c>
      <c r="E56" s="280">
        <v>820000</v>
      </c>
    </row>
    <row r="57" spans="1:5">
      <c r="A57" s="17" t="s">
        <v>183</v>
      </c>
      <c r="B57" s="5" t="s">
        <v>490</v>
      </c>
      <c r="C57" s="209"/>
      <c r="D57" s="209"/>
      <c r="E57" s="280"/>
    </row>
    <row r="58" spans="1:5">
      <c r="A58" s="17" t="s">
        <v>181</v>
      </c>
      <c r="B58" s="5" t="s">
        <v>490</v>
      </c>
      <c r="C58" s="209"/>
      <c r="D58" s="209"/>
      <c r="E58" s="280"/>
    </row>
    <row r="59" spans="1:5">
      <c r="A59" s="17" t="s">
        <v>182</v>
      </c>
      <c r="B59" s="5" t="s">
        <v>490</v>
      </c>
      <c r="C59" s="209"/>
      <c r="D59" s="209"/>
      <c r="E59" s="280">
        <f>SUM(C59:D59)</f>
        <v>0</v>
      </c>
    </row>
    <row r="60" spans="1:5">
      <c r="A60" s="20" t="s">
        <v>815</v>
      </c>
      <c r="B60" s="5" t="s">
        <v>490</v>
      </c>
      <c r="C60" s="195">
        <f>SUM(C50:C59)</f>
        <v>40052596</v>
      </c>
      <c r="D60" s="195">
        <f>SUM(D50:D59)</f>
        <v>35836596</v>
      </c>
      <c r="E60" s="195">
        <f>SUM(E50:E59)</f>
        <v>40513062</v>
      </c>
    </row>
    <row r="61" spans="1:5" hidden="1">
      <c r="A61" s="17" t="s">
        <v>163</v>
      </c>
      <c r="B61" s="6" t="s">
        <v>518</v>
      </c>
      <c r="C61" s="209"/>
      <c r="D61" s="209"/>
      <c r="E61" s="280"/>
    </row>
    <row r="62" spans="1:5" hidden="1">
      <c r="A62" s="17" t="s">
        <v>164</v>
      </c>
      <c r="B62" s="6" t="s">
        <v>518</v>
      </c>
      <c r="C62" s="209"/>
      <c r="D62" s="209"/>
      <c r="E62" s="280"/>
    </row>
    <row r="63" spans="1:5" hidden="1">
      <c r="A63" s="17" t="s">
        <v>165</v>
      </c>
      <c r="B63" s="6" t="s">
        <v>518</v>
      </c>
      <c r="C63" s="209"/>
      <c r="D63" s="209"/>
      <c r="E63" s="280"/>
    </row>
    <row r="64" spans="1:5" hidden="1">
      <c r="A64" s="17" t="s">
        <v>166</v>
      </c>
      <c r="B64" s="6" t="s">
        <v>518</v>
      </c>
      <c r="C64" s="209"/>
      <c r="D64" s="209"/>
      <c r="E64" s="280"/>
    </row>
    <row r="65" spans="1:5" hidden="1">
      <c r="A65" s="17" t="s">
        <v>167</v>
      </c>
      <c r="B65" s="6" t="s">
        <v>518</v>
      </c>
      <c r="C65" s="209"/>
      <c r="D65" s="209"/>
      <c r="E65" s="280"/>
    </row>
    <row r="66" spans="1:5" hidden="1">
      <c r="A66" s="17" t="s">
        <v>168</v>
      </c>
      <c r="B66" s="6" t="s">
        <v>518</v>
      </c>
      <c r="C66" s="209"/>
      <c r="D66" s="209"/>
      <c r="E66" s="280"/>
    </row>
    <row r="67" spans="1:5" hidden="1">
      <c r="A67" s="17" t="s">
        <v>169</v>
      </c>
      <c r="B67" s="6" t="s">
        <v>518</v>
      </c>
      <c r="C67" s="209"/>
      <c r="D67" s="209"/>
      <c r="E67" s="280"/>
    </row>
    <row r="68" spans="1:5" hidden="1">
      <c r="A68" s="17" t="s">
        <v>170</v>
      </c>
      <c r="B68" s="6" t="s">
        <v>518</v>
      </c>
      <c r="C68" s="209"/>
      <c r="D68" s="209"/>
      <c r="E68" s="280"/>
    </row>
    <row r="69" spans="1:5" hidden="1">
      <c r="A69" s="17" t="s">
        <v>171</v>
      </c>
      <c r="B69" s="6" t="s">
        <v>518</v>
      </c>
      <c r="C69" s="209"/>
      <c r="D69" s="209"/>
      <c r="E69" s="280"/>
    </row>
    <row r="70" spans="1:5" hidden="1">
      <c r="A70" s="17" t="s">
        <v>172</v>
      </c>
      <c r="B70" s="6" t="s">
        <v>518</v>
      </c>
      <c r="C70" s="209"/>
      <c r="D70" s="209"/>
      <c r="E70" s="280"/>
    </row>
    <row r="71" spans="1:5" ht="25.5">
      <c r="A71" s="15" t="s">
        <v>826</v>
      </c>
      <c r="B71" s="10" t="s">
        <v>518</v>
      </c>
      <c r="C71" s="209"/>
      <c r="D71" s="209"/>
      <c r="E71" s="280"/>
    </row>
    <row r="72" spans="1:5" hidden="1">
      <c r="A72" s="17" t="s">
        <v>163</v>
      </c>
      <c r="B72" s="6" t="s">
        <v>519</v>
      </c>
      <c r="C72" s="209"/>
      <c r="D72" s="209"/>
      <c r="E72" s="280"/>
    </row>
    <row r="73" spans="1:5" hidden="1">
      <c r="A73" s="17" t="s">
        <v>164</v>
      </c>
      <c r="B73" s="6" t="s">
        <v>519</v>
      </c>
      <c r="C73" s="209"/>
      <c r="D73" s="209"/>
      <c r="E73" s="280"/>
    </row>
    <row r="74" spans="1:5" hidden="1">
      <c r="A74" s="17" t="s">
        <v>165</v>
      </c>
      <c r="B74" s="6" t="s">
        <v>519</v>
      </c>
      <c r="C74" s="209"/>
      <c r="D74" s="209"/>
      <c r="E74" s="280"/>
    </row>
    <row r="75" spans="1:5" hidden="1">
      <c r="A75" s="17" t="s">
        <v>166</v>
      </c>
      <c r="B75" s="6" t="s">
        <v>519</v>
      </c>
      <c r="C75" s="209"/>
      <c r="D75" s="209"/>
      <c r="E75" s="280"/>
    </row>
    <row r="76" spans="1:5" hidden="1">
      <c r="A76" s="17" t="s">
        <v>167</v>
      </c>
      <c r="B76" s="6" t="s">
        <v>519</v>
      </c>
      <c r="C76" s="209"/>
      <c r="D76" s="209"/>
      <c r="E76" s="280"/>
    </row>
    <row r="77" spans="1:5" hidden="1">
      <c r="A77" s="17" t="s">
        <v>168</v>
      </c>
      <c r="B77" s="6" t="s">
        <v>519</v>
      </c>
      <c r="C77" s="209"/>
      <c r="D77" s="209"/>
      <c r="E77" s="280"/>
    </row>
    <row r="78" spans="1:5" hidden="1">
      <c r="A78" s="17" t="s">
        <v>169</v>
      </c>
      <c r="B78" s="6" t="s">
        <v>519</v>
      </c>
      <c r="C78" s="209"/>
      <c r="D78" s="209"/>
      <c r="E78" s="280"/>
    </row>
    <row r="79" spans="1:5" hidden="1">
      <c r="A79" s="17" t="s">
        <v>170</v>
      </c>
      <c r="B79" s="6" t="s">
        <v>519</v>
      </c>
      <c r="C79" s="209"/>
      <c r="D79" s="209"/>
      <c r="E79" s="280"/>
    </row>
    <row r="80" spans="1:5" hidden="1">
      <c r="A80" s="17" t="s">
        <v>171</v>
      </c>
      <c r="B80" s="6" t="s">
        <v>519</v>
      </c>
      <c r="C80" s="209"/>
      <c r="D80" s="209"/>
      <c r="E80" s="280"/>
    </row>
    <row r="81" spans="1:5" hidden="1">
      <c r="A81" s="17" t="s">
        <v>172</v>
      </c>
      <c r="B81" s="6" t="s">
        <v>519</v>
      </c>
      <c r="C81" s="209"/>
      <c r="D81" s="209"/>
      <c r="E81" s="280"/>
    </row>
    <row r="82" spans="1:5" ht="25.5">
      <c r="A82" s="15" t="s">
        <v>825</v>
      </c>
      <c r="B82" s="10" t="s">
        <v>519</v>
      </c>
      <c r="C82" s="209"/>
      <c r="D82" s="209"/>
      <c r="E82" s="280"/>
    </row>
    <row r="83" spans="1:5" hidden="1">
      <c r="A83" s="17" t="s">
        <v>163</v>
      </c>
      <c r="B83" s="6" t="s">
        <v>520</v>
      </c>
      <c r="C83" s="209"/>
      <c r="D83" s="209"/>
      <c r="E83" s="280"/>
    </row>
    <row r="84" spans="1:5" hidden="1">
      <c r="A84" s="17" t="s">
        <v>164</v>
      </c>
      <c r="B84" s="6" t="s">
        <v>520</v>
      </c>
      <c r="C84" s="209"/>
      <c r="D84" s="209"/>
      <c r="E84" s="280"/>
    </row>
    <row r="85" spans="1:5" hidden="1">
      <c r="A85" s="17" t="s">
        <v>165</v>
      </c>
      <c r="B85" s="6" t="s">
        <v>520</v>
      </c>
      <c r="C85" s="209"/>
      <c r="D85" s="209"/>
      <c r="E85" s="280"/>
    </row>
    <row r="86" spans="1:5" hidden="1">
      <c r="A86" s="17" t="s">
        <v>166</v>
      </c>
      <c r="B86" s="6" t="s">
        <v>520</v>
      </c>
      <c r="C86" s="209"/>
      <c r="D86" s="209"/>
      <c r="E86" s="280"/>
    </row>
    <row r="87" spans="1:5" hidden="1">
      <c r="A87" s="17" t="s">
        <v>167</v>
      </c>
      <c r="B87" s="6" t="s">
        <v>520</v>
      </c>
      <c r="C87" s="209"/>
      <c r="D87" s="209"/>
      <c r="E87" s="280"/>
    </row>
    <row r="88" spans="1:5" hidden="1">
      <c r="A88" s="17" t="s">
        <v>168</v>
      </c>
      <c r="B88" s="6" t="s">
        <v>520</v>
      </c>
      <c r="C88" s="209"/>
      <c r="D88" s="209"/>
      <c r="E88" s="280"/>
    </row>
    <row r="89" spans="1:5" hidden="1">
      <c r="A89" s="17" t="s">
        <v>169</v>
      </c>
      <c r="B89" s="6" t="s">
        <v>520</v>
      </c>
      <c r="C89" s="209"/>
      <c r="D89" s="209"/>
      <c r="E89" s="280"/>
    </row>
    <row r="90" spans="1:5" hidden="1">
      <c r="A90" s="17" t="s">
        <v>170</v>
      </c>
      <c r="B90" s="6" t="s">
        <v>520</v>
      </c>
      <c r="C90" s="209"/>
      <c r="D90" s="209"/>
      <c r="E90" s="280"/>
    </row>
    <row r="91" spans="1:5" hidden="1">
      <c r="A91" s="17" t="s">
        <v>171</v>
      </c>
      <c r="B91" s="6" t="s">
        <v>520</v>
      </c>
      <c r="C91" s="209"/>
      <c r="D91" s="209"/>
      <c r="E91" s="280"/>
    </row>
    <row r="92" spans="1:5" hidden="1">
      <c r="A92" s="17" t="s">
        <v>172</v>
      </c>
      <c r="B92" s="6" t="s">
        <v>520</v>
      </c>
      <c r="C92" s="209"/>
      <c r="D92" s="209"/>
      <c r="E92" s="280"/>
    </row>
    <row r="93" spans="1:5">
      <c r="A93" s="15" t="s">
        <v>824</v>
      </c>
      <c r="B93" s="10" t="s">
        <v>520</v>
      </c>
      <c r="C93" s="209"/>
      <c r="D93" s="209"/>
      <c r="E93" s="280"/>
    </row>
    <row r="94" spans="1:5" hidden="1">
      <c r="A94" s="17" t="s">
        <v>173</v>
      </c>
      <c r="B94" s="5" t="s">
        <v>522</v>
      </c>
      <c r="C94" s="209"/>
      <c r="D94" s="209"/>
      <c r="E94" s="280"/>
    </row>
    <row r="95" spans="1:5" hidden="1">
      <c r="A95" s="17" t="s">
        <v>174</v>
      </c>
      <c r="B95" s="6" t="s">
        <v>522</v>
      </c>
      <c r="C95" s="209"/>
      <c r="D95" s="209"/>
      <c r="E95" s="280"/>
    </row>
    <row r="96" spans="1:5" hidden="1">
      <c r="A96" s="17" t="s">
        <v>175</v>
      </c>
      <c r="B96" s="5" t="s">
        <v>522</v>
      </c>
      <c r="C96" s="209"/>
      <c r="D96" s="209"/>
      <c r="E96" s="280"/>
    </row>
    <row r="97" spans="1:5" hidden="1">
      <c r="A97" s="5" t="s">
        <v>176</v>
      </c>
      <c r="B97" s="6" t="s">
        <v>522</v>
      </c>
      <c r="C97" s="209"/>
      <c r="D97" s="209"/>
      <c r="E97" s="280"/>
    </row>
    <row r="98" spans="1:5" hidden="1">
      <c r="A98" s="5" t="s">
        <v>177</v>
      </c>
      <c r="B98" s="5" t="s">
        <v>522</v>
      </c>
      <c r="C98" s="209"/>
      <c r="D98" s="209"/>
      <c r="E98" s="280"/>
    </row>
    <row r="99" spans="1:5" hidden="1">
      <c r="A99" s="5" t="s">
        <v>178</v>
      </c>
      <c r="B99" s="6" t="s">
        <v>522</v>
      </c>
      <c r="C99" s="209"/>
      <c r="D99" s="209"/>
      <c r="E99" s="280"/>
    </row>
    <row r="100" spans="1:5" hidden="1">
      <c r="A100" s="17" t="s">
        <v>179</v>
      </c>
      <c r="B100" s="5" t="s">
        <v>522</v>
      </c>
      <c r="C100" s="209"/>
      <c r="D100" s="209"/>
      <c r="E100" s="280"/>
    </row>
    <row r="101" spans="1:5" hidden="1">
      <c r="A101" s="17" t="s">
        <v>183</v>
      </c>
      <c r="B101" s="6" t="s">
        <v>522</v>
      </c>
      <c r="C101" s="209"/>
      <c r="D101" s="209"/>
      <c r="E101" s="280"/>
    </row>
    <row r="102" spans="1:5" hidden="1">
      <c r="A102" s="17" t="s">
        <v>181</v>
      </c>
      <c r="B102" s="5" t="s">
        <v>522</v>
      </c>
      <c r="C102" s="209"/>
      <c r="D102" s="209"/>
      <c r="E102" s="280"/>
    </row>
    <row r="103" spans="1:5">
      <c r="A103" s="17" t="s">
        <v>182</v>
      </c>
      <c r="B103" s="6" t="s">
        <v>522</v>
      </c>
      <c r="C103" s="209"/>
      <c r="D103" s="209"/>
      <c r="E103" s="280"/>
    </row>
    <row r="104" spans="1:5" ht="25.5">
      <c r="A104" s="15" t="s">
        <v>822</v>
      </c>
      <c r="B104" s="10" t="s">
        <v>522</v>
      </c>
      <c r="C104" s="209"/>
      <c r="D104" s="209"/>
      <c r="E104" s="280"/>
    </row>
    <row r="105" spans="1:5">
      <c r="A105" s="17" t="s">
        <v>173</v>
      </c>
      <c r="B105" s="6" t="s">
        <v>353</v>
      </c>
      <c r="C105" s="209">
        <v>10000000</v>
      </c>
      <c r="D105" s="209">
        <v>10000000</v>
      </c>
      <c r="E105" s="280">
        <v>10000000</v>
      </c>
    </row>
    <row r="106" spans="1:5">
      <c r="A106" s="17" t="s">
        <v>174</v>
      </c>
      <c r="B106" s="6" t="s">
        <v>353</v>
      </c>
      <c r="C106" s="209">
        <v>20066000</v>
      </c>
      <c r="D106" s="209">
        <v>29771800</v>
      </c>
      <c r="E106" s="280">
        <v>53171800</v>
      </c>
    </row>
    <row r="107" spans="1:5">
      <c r="A107" s="17" t="s">
        <v>175</v>
      </c>
      <c r="B107" s="6" t="s">
        <v>353</v>
      </c>
      <c r="C107" s="209"/>
      <c r="D107" s="209"/>
      <c r="E107" s="280">
        <v>1600000</v>
      </c>
    </row>
    <row r="108" spans="1:5">
      <c r="A108" s="5" t="s">
        <v>176</v>
      </c>
      <c r="B108" s="6" t="s">
        <v>353</v>
      </c>
      <c r="C108" s="209"/>
      <c r="D108" s="209"/>
      <c r="E108" s="280"/>
    </row>
    <row r="109" spans="1:5">
      <c r="A109" s="5" t="s">
        <v>177</v>
      </c>
      <c r="B109" s="6" t="s">
        <v>353</v>
      </c>
      <c r="C109" s="209"/>
      <c r="D109" s="209"/>
      <c r="E109" s="280"/>
    </row>
    <row r="110" spans="1:5">
      <c r="A110" s="5" t="s">
        <v>178</v>
      </c>
      <c r="B110" s="6" t="s">
        <v>353</v>
      </c>
      <c r="C110" s="209"/>
      <c r="D110" s="209"/>
      <c r="E110" s="280"/>
    </row>
    <row r="111" spans="1:5">
      <c r="A111" s="17" t="s">
        <v>179</v>
      </c>
      <c r="B111" s="6" t="s">
        <v>353</v>
      </c>
      <c r="C111" s="209"/>
      <c r="D111" s="209"/>
      <c r="E111" s="280"/>
    </row>
    <row r="112" spans="1:5">
      <c r="A112" s="17" t="s">
        <v>183</v>
      </c>
      <c r="B112" s="6" t="s">
        <v>353</v>
      </c>
      <c r="C112" s="209"/>
      <c r="D112" s="209"/>
      <c r="E112" s="280"/>
    </row>
    <row r="113" spans="1:5">
      <c r="A113" s="17" t="s">
        <v>181</v>
      </c>
      <c r="B113" s="6" t="s">
        <v>353</v>
      </c>
      <c r="C113" s="209"/>
      <c r="D113" s="209"/>
      <c r="E113" s="280"/>
    </row>
    <row r="114" spans="1:5">
      <c r="A114" s="17" t="s">
        <v>182</v>
      </c>
      <c r="B114" s="6" t="s">
        <v>353</v>
      </c>
      <c r="C114" s="209"/>
      <c r="D114" s="209"/>
      <c r="E114" s="280"/>
    </row>
    <row r="115" spans="1:5">
      <c r="A115" s="20" t="s">
        <v>5</v>
      </c>
      <c r="B115" s="10" t="s">
        <v>353</v>
      </c>
      <c r="C115" s="195">
        <f>SUM(C105:C114)</f>
        <v>30066000</v>
      </c>
      <c r="D115" s="195">
        <f>SUM(D105:D114)</f>
        <v>39771800</v>
      </c>
      <c r="E115" s="195">
        <f>SUM(E105:E114)</f>
        <v>64771800</v>
      </c>
    </row>
  </sheetData>
  <mergeCells count="3">
    <mergeCell ref="A1:E1"/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5"/>
  <sheetViews>
    <sheetView workbookViewId="0">
      <selection activeCell="A5" sqref="A5"/>
    </sheetView>
  </sheetViews>
  <sheetFormatPr defaultRowHeight="15"/>
  <cols>
    <col min="1" max="1" width="82.5703125" customWidth="1"/>
    <col min="3" max="3" width="15.28515625" customWidth="1"/>
    <col min="4" max="4" width="13.28515625" customWidth="1"/>
    <col min="5" max="5" width="15" customWidth="1"/>
  </cols>
  <sheetData>
    <row r="1" spans="1:5" ht="27" customHeight="1">
      <c r="A1" s="303" t="s">
        <v>906</v>
      </c>
      <c r="B1" s="303"/>
      <c r="C1" s="303"/>
      <c r="D1" s="303"/>
      <c r="E1" s="303"/>
    </row>
    <row r="2" spans="1:5" ht="25.5" customHeight="1">
      <c r="A2" s="293" t="s">
        <v>875</v>
      </c>
      <c r="B2" s="293"/>
      <c r="C2" s="293"/>
      <c r="D2" s="293"/>
      <c r="E2" s="293"/>
    </row>
    <row r="3" spans="1:5" ht="27.75" customHeight="1">
      <c r="A3" s="292" t="s">
        <v>141</v>
      </c>
      <c r="B3" s="292"/>
      <c r="C3" s="292"/>
      <c r="D3" s="292"/>
      <c r="E3" s="292"/>
    </row>
    <row r="4" spans="1:5" ht="21" customHeight="1">
      <c r="A4" s="4" t="s">
        <v>252</v>
      </c>
    </row>
    <row r="5" spans="1:5" ht="30">
      <c r="A5" s="54" t="s">
        <v>217</v>
      </c>
      <c r="B5" s="3" t="s">
        <v>380</v>
      </c>
      <c r="C5" s="282" t="s">
        <v>262</v>
      </c>
      <c r="D5" s="275" t="s">
        <v>886</v>
      </c>
      <c r="E5" s="275" t="s">
        <v>886</v>
      </c>
    </row>
    <row r="6" spans="1:5" hidden="1">
      <c r="A6" s="17" t="s">
        <v>184</v>
      </c>
      <c r="B6" s="6" t="s">
        <v>587</v>
      </c>
      <c r="C6" s="157"/>
      <c r="D6" s="157"/>
      <c r="E6" s="157"/>
    </row>
    <row r="7" spans="1:5" hidden="1">
      <c r="A7" s="17" t="s">
        <v>193</v>
      </c>
      <c r="B7" s="6" t="s">
        <v>587</v>
      </c>
      <c r="C7" s="157"/>
      <c r="D7" s="157"/>
      <c r="E7" s="157"/>
    </row>
    <row r="8" spans="1:5" ht="30" hidden="1">
      <c r="A8" s="17" t="s">
        <v>194</v>
      </c>
      <c r="B8" s="6" t="s">
        <v>587</v>
      </c>
      <c r="C8" s="157"/>
      <c r="D8" s="157"/>
      <c r="E8" s="157"/>
    </row>
    <row r="9" spans="1:5" hidden="1">
      <c r="A9" s="17" t="s">
        <v>192</v>
      </c>
      <c r="B9" s="6" t="s">
        <v>587</v>
      </c>
      <c r="C9" s="157"/>
      <c r="D9" s="157"/>
      <c r="E9" s="157"/>
    </row>
    <row r="10" spans="1:5" hidden="1">
      <c r="A10" s="17" t="s">
        <v>191</v>
      </c>
      <c r="B10" s="6" t="s">
        <v>587</v>
      </c>
      <c r="C10" s="157"/>
      <c r="D10" s="157"/>
      <c r="E10" s="157"/>
    </row>
    <row r="11" spans="1:5" hidden="1">
      <c r="A11" s="17" t="s">
        <v>190</v>
      </c>
      <c r="B11" s="6" t="s">
        <v>587</v>
      </c>
      <c r="C11" s="157"/>
      <c r="D11" s="157"/>
      <c r="E11" s="157"/>
    </row>
    <row r="12" spans="1:5" hidden="1">
      <c r="A12" s="17" t="s">
        <v>185</v>
      </c>
      <c r="B12" s="6" t="s">
        <v>587</v>
      </c>
      <c r="C12" s="157"/>
      <c r="D12" s="157"/>
      <c r="E12" s="157"/>
    </row>
    <row r="13" spans="1:5" hidden="1">
      <c r="A13" s="17" t="s">
        <v>186</v>
      </c>
      <c r="B13" s="6" t="s">
        <v>587</v>
      </c>
      <c r="C13" s="157"/>
      <c r="D13" s="157"/>
      <c r="E13" s="157"/>
    </row>
    <row r="14" spans="1:5" hidden="1">
      <c r="A14" s="17" t="s">
        <v>187</v>
      </c>
      <c r="B14" s="6" t="s">
        <v>587</v>
      </c>
      <c r="C14" s="157"/>
      <c r="D14" s="157"/>
      <c r="E14" s="157"/>
    </row>
    <row r="15" spans="1:5" hidden="1">
      <c r="A15" s="17" t="s">
        <v>188</v>
      </c>
      <c r="B15" s="6" t="s">
        <v>587</v>
      </c>
      <c r="C15" s="157"/>
      <c r="D15" s="157"/>
      <c r="E15" s="157"/>
    </row>
    <row r="16" spans="1:5" ht="25.5">
      <c r="A16" s="9" t="s">
        <v>15</v>
      </c>
      <c r="B16" s="10" t="s">
        <v>587</v>
      </c>
      <c r="C16" s="157"/>
      <c r="D16" s="157"/>
      <c r="E16" s="157"/>
    </row>
    <row r="17" spans="1:5" hidden="1">
      <c r="A17" s="17" t="s">
        <v>184</v>
      </c>
      <c r="B17" s="6" t="s">
        <v>588</v>
      </c>
      <c r="C17" s="157"/>
      <c r="D17" s="157"/>
      <c r="E17" s="157"/>
    </row>
    <row r="18" spans="1:5" hidden="1">
      <c r="A18" s="17" t="s">
        <v>193</v>
      </c>
      <c r="B18" s="6" t="s">
        <v>588</v>
      </c>
      <c r="C18" s="157"/>
      <c r="D18" s="157"/>
      <c r="E18" s="157"/>
    </row>
    <row r="19" spans="1:5" ht="30" hidden="1">
      <c r="A19" s="17" t="s">
        <v>194</v>
      </c>
      <c r="B19" s="6" t="s">
        <v>588</v>
      </c>
      <c r="C19" s="157"/>
      <c r="D19" s="157"/>
      <c r="E19" s="157"/>
    </row>
    <row r="20" spans="1:5" hidden="1">
      <c r="A20" s="17" t="s">
        <v>192</v>
      </c>
      <c r="B20" s="6" t="s">
        <v>588</v>
      </c>
      <c r="C20" s="157"/>
      <c r="D20" s="157"/>
      <c r="E20" s="157"/>
    </row>
    <row r="21" spans="1:5" hidden="1">
      <c r="A21" s="17" t="s">
        <v>191</v>
      </c>
      <c r="B21" s="6" t="s">
        <v>588</v>
      </c>
      <c r="C21" s="157"/>
      <c r="D21" s="157"/>
      <c r="E21" s="157"/>
    </row>
    <row r="22" spans="1:5" hidden="1">
      <c r="A22" s="17" t="s">
        <v>190</v>
      </c>
      <c r="B22" s="6" t="s">
        <v>588</v>
      </c>
      <c r="C22" s="157"/>
      <c r="D22" s="157"/>
      <c r="E22" s="157"/>
    </row>
    <row r="23" spans="1:5" hidden="1">
      <c r="A23" s="17" t="s">
        <v>185</v>
      </c>
      <c r="B23" s="6" t="s">
        <v>588</v>
      </c>
      <c r="C23" s="157"/>
      <c r="D23" s="157"/>
      <c r="E23" s="157"/>
    </row>
    <row r="24" spans="1:5" hidden="1">
      <c r="A24" s="17" t="s">
        <v>186</v>
      </c>
      <c r="B24" s="6" t="s">
        <v>588</v>
      </c>
      <c r="C24" s="157"/>
      <c r="D24" s="157"/>
      <c r="E24" s="157"/>
    </row>
    <row r="25" spans="1:5" hidden="1">
      <c r="A25" s="17" t="s">
        <v>187</v>
      </c>
      <c r="B25" s="6" t="s">
        <v>588</v>
      </c>
      <c r="C25" s="157"/>
      <c r="D25" s="157"/>
      <c r="E25" s="157"/>
    </row>
    <row r="26" spans="1:5" hidden="1">
      <c r="A26" s="17" t="s">
        <v>188</v>
      </c>
      <c r="B26" s="6" t="s">
        <v>588</v>
      </c>
      <c r="C26" s="157"/>
      <c r="D26" s="157"/>
      <c r="E26" s="157"/>
    </row>
    <row r="27" spans="1:5" ht="25.5">
      <c r="A27" s="9" t="s">
        <v>74</v>
      </c>
      <c r="B27" s="10" t="s">
        <v>588</v>
      </c>
      <c r="C27" s="157"/>
      <c r="D27" s="157"/>
      <c r="E27" s="157"/>
    </row>
    <row r="28" spans="1:5">
      <c r="A28" s="17" t="s">
        <v>184</v>
      </c>
      <c r="B28" s="6" t="s">
        <v>589</v>
      </c>
      <c r="C28" s="157"/>
      <c r="D28" s="157"/>
      <c r="E28" s="157"/>
    </row>
    <row r="29" spans="1:5">
      <c r="A29" s="17" t="s">
        <v>193</v>
      </c>
      <c r="B29" s="6" t="s">
        <v>589</v>
      </c>
      <c r="C29" s="157"/>
      <c r="D29" s="157"/>
      <c r="E29" s="157"/>
    </row>
    <row r="30" spans="1:5" ht="30">
      <c r="A30" s="17" t="s">
        <v>194</v>
      </c>
      <c r="B30" s="6" t="s">
        <v>589</v>
      </c>
      <c r="C30" s="157"/>
      <c r="D30" s="157"/>
      <c r="E30" s="157"/>
    </row>
    <row r="31" spans="1:5">
      <c r="A31" s="17" t="s">
        <v>192</v>
      </c>
      <c r="B31" s="6" t="s">
        <v>589</v>
      </c>
      <c r="C31" s="157"/>
      <c r="D31" s="157"/>
      <c r="E31" s="157"/>
    </row>
    <row r="32" spans="1:5">
      <c r="A32" s="17" t="s">
        <v>191</v>
      </c>
      <c r="B32" s="6" t="s">
        <v>589</v>
      </c>
      <c r="C32" s="157">
        <v>4085000</v>
      </c>
      <c r="D32" s="157">
        <v>4085000</v>
      </c>
      <c r="E32" s="157">
        <v>4085000</v>
      </c>
    </row>
    <row r="33" spans="1:5">
      <c r="A33" s="17" t="s">
        <v>190</v>
      </c>
      <c r="B33" s="6" t="s">
        <v>589</v>
      </c>
      <c r="C33" s="157"/>
      <c r="D33" s="157">
        <v>3383514</v>
      </c>
      <c r="E33" s="157">
        <v>1331655</v>
      </c>
    </row>
    <row r="34" spans="1:5">
      <c r="A34" s="17" t="s">
        <v>185</v>
      </c>
      <c r="B34" s="6" t="s">
        <v>589</v>
      </c>
      <c r="C34" s="157">
        <v>4339903</v>
      </c>
      <c r="D34" s="157">
        <v>4339903</v>
      </c>
      <c r="E34" s="157">
        <v>3387808</v>
      </c>
    </row>
    <row r="35" spans="1:5">
      <c r="A35" s="17" t="s">
        <v>186</v>
      </c>
      <c r="B35" s="6" t="s">
        <v>589</v>
      </c>
      <c r="C35" s="157"/>
      <c r="D35" s="157"/>
      <c r="E35" s="157"/>
    </row>
    <row r="36" spans="1:5">
      <c r="A36" s="17" t="s">
        <v>187</v>
      </c>
      <c r="B36" s="6" t="s">
        <v>589</v>
      </c>
      <c r="C36" s="157"/>
      <c r="D36" s="157"/>
      <c r="E36" s="157"/>
    </row>
    <row r="37" spans="1:5">
      <c r="A37" s="17" t="s">
        <v>188</v>
      </c>
      <c r="B37" s="6" t="s">
        <v>589</v>
      </c>
      <c r="C37" s="157"/>
      <c r="D37" s="157"/>
      <c r="E37" s="157"/>
    </row>
    <row r="38" spans="1:5">
      <c r="A38" s="9" t="s">
        <v>73</v>
      </c>
      <c r="B38" s="10" t="s">
        <v>589</v>
      </c>
      <c r="C38" s="160">
        <f>SUM(C28:C37)</f>
        <v>8424903</v>
      </c>
      <c r="D38" s="160">
        <f>SUM(D28:D37)</f>
        <v>11808417</v>
      </c>
      <c r="E38" s="160">
        <f>SUM(E28:E37)</f>
        <v>8804463</v>
      </c>
    </row>
    <row r="39" spans="1:5" hidden="1">
      <c r="A39" s="17" t="s">
        <v>184</v>
      </c>
      <c r="B39" s="6" t="s">
        <v>595</v>
      </c>
      <c r="C39" s="157"/>
      <c r="D39" s="157"/>
      <c r="E39" s="157"/>
    </row>
    <row r="40" spans="1:5" hidden="1">
      <c r="A40" s="17" t="s">
        <v>193</v>
      </c>
      <c r="B40" s="6" t="s">
        <v>595</v>
      </c>
      <c r="C40" s="157"/>
      <c r="D40" s="157"/>
      <c r="E40" s="157"/>
    </row>
    <row r="41" spans="1:5" ht="30" hidden="1">
      <c r="A41" s="17" t="s">
        <v>194</v>
      </c>
      <c r="B41" s="6" t="s">
        <v>595</v>
      </c>
      <c r="C41" s="157"/>
      <c r="D41" s="157"/>
      <c r="E41" s="157"/>
    </row>
    <row r="42" spans="1:5" hidden="1">
      <c r="A42" s="17" t="s">
        <v>192</v>
      </c>
      <c r="B42" s="6" t="s">
        <v>595</v>
      </c>
      <c r="C42" s="157"/>
      <c r="D42" s="157"/>
      <c r="E42" s="157"/>
    </row>
    <row r="43" spans="1:5" hidden="1">
      <c r="A43" s="17" t="s">
        <v>191</v>
      </c>
      <c r="B43" s="6" t="s">
        <v>595</v>
      </c>
      <c r="C43" s="157"/>
      <c r="D43" s="157"/>
      <c r="E43" s="157"/>
    </row>
    <row r="44" spans="1:5" hidden="1">
      <c r="A44" s="17" t="s">
        <v>190</v>
      </c>
      <c r="B44" s="6" t="s">
        <v>595</v>
      </c>
      <c r="C44" s="157"/>
      <c r="D44" s="157"/>
      <c r="E44" s="157"/>
    </row>
    <row r="45" spans="1:5" hidden="1">
      <c r="A45" s="17" t="s">
        <v>185</v>
      </c>
      <c r="B45" s="6" t="s">
        <v>595</v>
      </c>
      <c r="C45" s="157"/>
      <c r="D45" s="157"/>
      <c r="E45" s="157"/>
    </row>
    <row r="46" spans="1:5" hidden="1">
      <c r="A46" s="17" t="s">
        <v>186</v>
      </c>
      <c r="B46" s="6" t="s">
        <v>595</v>
      </c>
      <c r="C46" s="157"/>
      <c r="D46" s="157"/>
      <c r="E46" s="157"/>
    </row>
    <row r="47" spans="1:5" hidden="1">
      <c r="A47" s="17" t="s">
        <v>187</v>
      </c>
      <c r="B47" s="6" t="s">
        <v>595</v>
      </c>
      <c r="C47" s="157"/>
      <c r="D47" s="157"/>
      <c r="E47" s="157"/>
    </row>
    <row r="48" spans="1:5" hidden="1">
      <c r="A48" s="17" t="s">
        <v>188</v>
      </c>
      <c r="B48" s="6" t="s">
        <v>595</v>
      </c>
      <c r="C48" s="157"/>
      <c r="D48" s="157"/>
      <c r="E48" s="157"/>
    </row>
    <row r="49" spans="1:5" ht="25.5">
      <c r="A49" s="9" t="s">
        <v>71</v>
      </c>
      <c r="B49" s="10" t="s">
        <v>595</v>
      </c>
      <c r="C49" s="157"/>
      <c r="D49" s="157"/>
      <c r="E49" s="157"/>
    </row>
    <row r="50" spans="1:5" hidden="1">
      <c r="A50" s="17" t="s">
        <v>189</v>
      </c>
      <c r="B50" s="6" t="s">
        <v>596</v>
      </c>
      <c r="C50" s="157"/>
      <c r="D50" s="157"/>
      <c r="E50" s="157"/>
    </row>
    <row r="51" spans="1:5" hidden="1">
      <c r="A51" s="17" t="s">
        <v>193</v>
      </c>
      <c r="B51" s="6" t="s">
        <v>596</v>
      </c>
      <c r="C51" s="157"/>
      <c r="D51" s="157"/>
      <c r="E51" s="157"/>
    </row>
    <row r="52" spans="1:5" ht="30" hidden="1">
      <c r="A52" s="17" t="s">
        <v>194</v>
      </c>
      <c r="B52" s="6" t="s">
        <v>596</v>
      </c>
      <c r="C52" s="157"/>
      <c r="D52" s="157"/>
      <c r="E52" s="157"/>
    </row>
    <row r="53" spans="1:5" hidden="1">
      <c r="A53" s="17" t="s">
        <v>192</v>
      </c>
      <c r="B53" s="6" t="s">
        <v>596</v>
      </c>
      <c r="C53" s="157"/>
      <c r="D53" s="157"/>
      <c r="E53" s="157"/>
    </row>
    <row r="54" spans="1:5" hidden="1">
      <c r="A54" s="17" t="s">
        <v>191</v>
      </c>
      <c r="B54" s="6" t="s">
        <v>596</v>
      </c>
      <c r="C54" s="157"/>
      <c r="D54" s="157"/>
      <c r="E54" s="157"/>
    </row>
    <row r="55" spans="1:5" hidden="1">
      <c r="A55" s="17" t="s">
        <v>190</v>
      </c>
      <c r="B55" s="6" t="s">
        <v>596</v>
      </c>
      <c r="C55" s="157"/>
      <c r="D55" s="157"/>
      <c r="E55" s="157"/>
    </row>
    <row r="56" spans="1:5" hidden="1">
      <c r="A56" s="17" t="s">
        <v>185</v>
      </c>
      <c r="B56" s="6" t="s">
        <v>596</v>
      </c>
      <c r="C56" s="157"/>
      <c r="D56" s="157"/>
      <c r="E56" s="157"/>
    </row>
    <row r="57" spans="1:5" hidden="1">
      <c r="A57" s="17" t="s">
        <v>186</v>
      </c>
      <c r="B57" s="6" t="s">
        <v>596</v>
      </c>
      <c r="C57" s="157"/>
      <c r="D57" s="157"/>
      <c r="E57" s="157"/>
    </row>
    <row r="58" spans="1:5" hidden="1">
      <c r="A58" s="17" t="s">
        <v>187</v>
      </c>
      <c r="B58" s="6" t="s">
        <v>596</v>
      </c>
      <c r="C58" s="157"/>
      <c r="D58" s="157"/>
      <c r="E58" s="157"/>
    </row>
    <row r="59" spans="1:5" hidden="1">
      <c r="A59" s="17" t="s">
        <v>188</v>
      </c>
      <c r="B59" s="6" t="s">
        <v>596</v>
      </c>
      <c r="C59" s="157"/>
      <c r="D59" s="157"/>
      <c r="E59" s="157"/>
    </row>
    <row r="60" spans="1:5" ht="25.5">
      <c r="A60" s="9" t="s">
        <v>75</v>
      </c>
      <c r="B60" s="10" t="s">
        <v>596</v>
      </c>
      <c r="C60" s="157"/>
      <c r="D60" s="157"/>
      <c r="E60" s="157"/>
    </row>
    <row r="61" spans="1:5" hidden="1">
      <c r="A61" s="17" t="s">
        <v>184</v>
      </c>
      <c r="B61" s="6" t="s">
        <v>597</v>
      </c>
      <c r="C61" s="157"/>
      <c r="D61" s="157"/>
      <c r="E61" s="157"/>
    </row>
    <row r="62" spans="1:5" hidden="1">
      <c r="A62" s="17" t="s">
        <v>193</v>
      </c>
      <c r="B62" s="6" t="s">
        <v>597</v>
      </c>
      <c r="C62" s="157"/>
      <c r="D62" s="157"/>
      <c r="E62" s="157"/>
    </row>
    <row r="63" spans="1:5" ht="30" hidden="1">
      <c r="A63" s="17" t="s">
        <v>194</v>
      </c>
      <c r="B63" s="6" t="s">
        <v>597</v>
      </c>
      <c r="C63" s="157"/>
      <c r="D63" s="157"/>
      <c r="E63" s="157"/>
    </row>
    <row r="64" spans="1:5" hidden="1">
      <c r="A64" s="17" t="s">
        <v>192</v>
      </c>
      <c r="B64" s="6" t="s">
        <v>597</v>
      </c>
      <c r="C64" s="157"/>
      <c r="D64" s="157"/>
      <c r="E64" s="157"/>
    </row>
    <row r="65" spans="1:5" hidden="1">
      <c r="A65" s="17" t="s">
        <v>191</v>
      </c>
      <c r="B65" s="6" t="s">
        <v>597</v>
      </c>
      <c r="C65" s="157"/>
      <c r="D65" s="157"/>
      <c r="E65" s="157"/>
    </row>
    <row r="66" spans="1:5" hidden="1">
      <c r="A66" s="17" t="s">
        <v>190</v>
      </c>
      <c r="B66" s="6" t="s">
        <v>597</v>
      </c>
      <c r="C66" s="157"/>
      <c r="D66" s="157"/>
      <c r="E66" s="157"/>
    </row>
    <row r="67" spans="1:5" hidden="1">
      <c r="A67" s="17" t="s">
        <v>185</v>
      </c>
      <c r="B67" s="6" t="s">
        <v>597</v>
      </c>
      <c r="C67" s="157"/>
      <c r="D67" s="157"/>
      <c r="E67" s="157"/>
    </row>
    <row r="68" spans="1:5" hidden="1">
      <c r="A68" s="17" t="s">
        <v>186</v>
      </c>
      <c r="B68" s="6" t="s">
        <v>597</v>
      </c>
      <c r="C68" s="157"/>
      <c r="D68" s="157"/>
      <c r="E68" s="157"/>
    </row>
    <row r="69" spans="1:5" hidden="1">
      <c r="A69" s="17" t="s">
        <v>187</v>
      </c>
      <c r="B69" s="6" t="s">
        <v>597</v>
      </c>
      <c r="C69" s="157"/>
      <c r="D69" s="157"/>
      <c r="E69" s="157"/>
    </row>
    <row r="70" spans="1:5" hidden="1">
      <c r="A70" s="17" t="s">
        <v>188</v>
      </c>
      <c r="B70" s="6" t="s">
        <v>597</v>
      </c>
      <c r="C70" s="157"/>
      <c r="D70" s="157"/>
      <c r="E70" s="157"/>
    </row>
    <row r="71" spans="1:5">
      <c r="A71" s="9" t="s">
        <v>20</v>
      </c>
      <c r="B71" s="10" t="s">
        <v>597</v>
      </c>
      <c r="C71" s="160"/>
      <c r="D71" s="160"/>
      <c r="E71" s="160"/>
    </row>
    <row r="72" spans="1:5" hidden="1">
      <c r="A72" s="17" t="s">
        <v>195</v>
      </c>
      <c r="B72" s="5" t="s">
        <v>683</v>
      </c>
      <c r="C72" s="157"/>
      <c r="D72" s="157"/>
      <c r="E72" s="157"/>
    </row>
    <row r="73" spans="1:5" hidden="1">
      <c r="A73" s="17" t="s">
        <v>196</v>
      </c>
      <c r="B73" s="5" t="s">
        <v>683</v>
      </c>
      <c r="C73" s="157"/>
      <c r="D73" s="157"/>
      <c r="E73" s="157"/>
    </row>
    <row r="74" spans="1:5" hidden="1">
      <c r="A74" s="17" t="s">
        <v>204</v>
      </c>
      <c r="B74" s="5" t="s">
        <v>683</v>
      </c>
      <c r="C74" s="157"/>
      <c r="D74" s="157"/>
      <c r="E74" s="157"/>
    </row>
    <row r="75" spans="1:5" hidden="1">
      <c r="A75" s="5" t="s">
        <v>203</v>
      </c>
      <c r="B75" s="5" t="s">
        <v>683</v>
      </c>
      <c r="C75" s="157"/>
      <c r="D75" s="157"/>
      <c r="E75" s="157"/>
    </row>
    <row r="76" spans="1:5" hidden="1">
      <c r="A76" s="5" t="s">
        <v>202</v>
      </c>
      <c r="B76" s="5" t="s">
        <v>683</v>
      </c>
      <c r="C76" s="157"/>
      <c r="D76" s="157"/>
      <c r="E76" s="157"/>
    </row>
    <row r="77" spans="1:5" hidden="1">
      <c r="A77" s="5" t="s">
        <v>201</v>
      </c>
      <c r="B77" s="5" t="s">
        <v>683</v>
      </c>
      <c r="C77" s="157"/>
      <c r="D77" s="157"/>
      <c r="E77" s="157"/>
    </row>
    <row r="78" spans="1:5" hidden="1">
      <c r="A78" s="17" t="s">
        <v>200</v>
      </c>
      <c r="B78" s="5" t="s">
        <v>683</v>
      </c>
      <c r="C78" s="157"/>
      <c r="D78" s="157"/>
      <c r="E78" s="157"/>
    </row>
    <row r="79" spans="1:5" hidden="1">
      <c r="A79" s="17" t="s">
        <v>205</v>
      </c>
      <c r="B79" s="5" t="s">
        <v>683</v>
      </c>
      <c r="C79" s="157"/>
      <c r="D79" s="157"/>
      <c r="E79" s="157"/>
    </row>
    <row r="80" spans="1:5" hidden="1">
      <c r="A80" s="17" t="s">
        <v>197</v>
      </c>
      <c r="B80" s="5" t="s">
        <v>683</v>
      </c>
      <c r="C80" s="157"/>
      <c r="D80" s="157"/>
      <c r="E80" s="157"/>
    </row>
    <row r="81" spans="1:5" hidden="1">
      <c r="A81" s="17" t="s">
        <v>198</v>
      </c>
      <c r="B81" s="5" t="s">
        <v>683</v>
      </c>
      <c r="C81" s="157"/>
      <c r="D81" s="157"/>
      <c r="E81" s="157"/>
    </row>
    <row r="82" spans="1:5" ht="25.5">
      <c r="A82" s="9" t="s">
        <v>108</v>
      </c>
      <c r="B82" s="10" t="s">
        <v>683</v>
      </c>
      <c r="C82" s="157"/>
      <c r="D82" s="157"/>
      <c r="E82" s="157"/>
    </row>
    <row r="83" spans="1:5" hidden="1">
      <c r="A83" s="17" t="s">
        <v>195</v>
      </c>
      <c r="B83" s="5" t="s">
        <v>684</v>
      </c>
      <c r="C83" s="157"/>
      <c r="D83" s="157"/>
      <c r="E83" s="157"/>
    </row>
    <row r="84" spans="1:5" hidden="1">
      <c r="A84" s="17" t="s">
        <v>196</v>
      </c>
      <c r="B84" s="5" t="s">
        <v>684</v>
      </c>
      <c r="C84" s="157"/>
      <c r="D84" s="157"/>
      <c r="E84" s="157"/>
    </row>
    <row r="85" spans="1:5" hidden="1">
      <c r="A85" s="17" t="s">
        <v>204</v>
      </c>
      <c r="B85" s="5" t="s">
        <v>684</v>
      </c>
      <c r="C85" s="157"/>
      <c r="D85" s="157"/>
      <c r="E85" s="157"/>
    </row>
    <row r="86" spans="1:5" hidden="1">
      <c r="A86" s="5" t="s">
        <v>203</v>
      </c>
      <c r="B86" s="5" t="s">
        <v>684</v>
      </c>
      <c r="C86" s="157"/>
      <c r="D86" s="157"/>
      <c r="E86" s="157"/>
    </row>
    <row r="87" spans="1:5" hidden="1">
      <c r="A87" s="5" t="s">
        <v>202</v>
      </c>
      <c r="B87" s="5" t="s">
        <v>684</v>
      </c>
      <c r="C87" s="157"/>
      <c r="D87" s="157"/>
      <c r="E87" s="157"/>
    </row>
    <row r="88" spans="1:5" hidden="1">
      <c r="A88" s="5" t="s">
        <v>201</v>
      </c>
      <c r="B88" s="5" t="s">
        <v>684</v>
      </c>
      <c r="C88" s="157"/>
      <c r="D88" s="157"/>
      <c r="E88" s="157"/>
    </row>
    <row r="89" spans="1:5" hidden="1">
      <c r="A89" s="17" t="s">
        <v>200</v>
      </c>
      <c r="B89" s="5" t="s">
        <v>684</v>
      </c>
      <c r="C89" s="157"/>
      <c r="D89" s="157"/>
      <c r="E89" s="157"/>
    </row>
    <row r="90" spans="1:5" hidden="1">
      <c r="A90" s="17" t="s">
        <v>199</v>
      </c>
      <c r="B90" s="5" t="s">
        <v>684</v>
      </c>
      <c r="C90" s="157"/>
      <c r="D90" s="157"/>
      <c r="E90" s="157"/>
    </row>
    <row r="91" spans="1:5" hidden="1">
      <c r="A91" s="17" t="s">
        <v>197</v>
      </c>
      <c r="B91" s="5" t="s">
        <v>684</v>
      </c>
      <c r="C91" s="157"/>
      <c r="D91" s="157"/>
      <c r="E91" s="157"/>
    </row>
    <row r="92" spans="1:5" hidden="1">
      <c r="A92" s="17" t="s">
        <v>198</v>
      </c>
      <c r="B92" s="5" t="s">
        <v>684</v>
      </c>
      <c r="C92" s="157"/>
      <c r="D92" s="157"/>
      <c r="E92" s="157"/>
    </row>
    <row r="93" spans="1:5">
      <c r="A93" s="20" t="s">
        <v>109</v>
      </c>
      <c r="B93" s="10" t="s">
        <v>684</v>
      </c>
      <c r="C93" s="157"/>
      <c r="D93" s="157"/>
      <c r="E93" s="157"/>
    </row>
    <row r="94" spans="1:5" hidden="1">
      <c r="A94" s="17" t="s">
        <v>195</v>
      </c>
      <c r="B94" s="5" t="s">
        <v>688</v>
      </c>
      <c r="C94" s="157"/>
      <c r="D94" s="157"/>
      <c r="E94" s="157"/>
    </row>
    <row r="95" spans="1:5" hidden="1">
      <c r="A95" s="17" t="s">
        <v>196</v>
      </c>
      <c r="B95" s="5" t="s">
        <v>688</v>
      </c>
      <c r="C95" s="157"/>
      <c r="D95" s="157"/>
      <c r="E95" s="157"/>
    </row>
    <row r="96" spans="1:5" hidden="1">
      <c r="A96" s="17" t="s">
        <v>204</v>
      </c>
      <c r="B96" s="5" t="s">
        <v>688</v>
      </c>
      <c r="C96" s="157"/>
      <c r="D96" s="157"/>
      <c r="E96" s="157"/>
    </row>
    <row r="97" spans="1:5" hidden="1">
      <c r="A97" s="5" t="s">
        <v>203</v>
      </c>
      <c r="B97" s="5" t="s">
        <v>688</v>
      </c>
      <c r="C97" s="157"/>
      <c r="D97" s="157"/>
      <c r="E97" s="157"/>
    </row>
    <row r="98" spans="1:5" hidden="1">
      <c r="A98" s="5" t="s">
        <v>202</v>
      </c>
      <c r="B98" s="5" t="s">
        <v>688</v>
      </c>
      <c r="C98" s="157"/>
      <c r="D98" s="157"/>
      <c r="E98" s="157"/>
    </row>
    <row r="99" spans="1:5" hidden="1">
      <c r="A99" s="5" t="s">
        <v>201</v>
      </c>
      <c r="B99" s="5" t="s">
        <v>688</v>
      </c>
      <c r="C99" s="157"/>
      <c r="D99" s="157"/>
      <c r="E99" s="157"/>
    </row>
    <row r="100" spans="1:5" hidden="1">
      <c r="A100" s="17" t="s">
        <v>200</v>
      </c>
      <c r="B100" s="5" t="s">
        <v>688</v>
      </c>
      <c r="C100" s="157"/>
      <c r="D100" s="157"/>
      <c r="E100" s="157"/>
    </row>
    <row r="101" spans="1:5" hidden="1">
      <c r="A101" s="17" t="s">
        <v>205</v>
      </c>
      <c r="B101" s="5" t="s">
        <v>688</v>
      </c>
      <c r="C101" s="157"/>
      <c r="D101" s="157"/>
      <c r="E101" s="157"/>
    </row>
    <row r="102" spans="1:5" hidden="1">
      <c r="A102" s="17" t="s">
        <v>197</v>
      </c>
      <c r="B102" s="5" t="s">
        <v>688</v>
      </c>
      <c r="C102" s="157"/>
      <c r="D102" s="157"/>
      <c r="E102" s="157"/>
    </row>
    <row r="103" spans="1:5" hidden="1">
      <c r="A103" s="17" t="s">
        <v>198</v>
      </c>
      <c r="B103" s="5" t="s">
        <v>688</v>
      </c>
      <c r="C103" s="157"/>
      <c r="D103" s="157"/>
      <c r="E103" s="157"/>
    </row>
    <row r="104" spans="1:5" ht="25.5">
      <c r="A104" s="9" t="s">
        <v>110</v>
      </c>
      <c r="B104" s="10" t="s">
        <v>688</v>
      </c>
      <c r="C104" s="157"/>
      <c r="D104" s="157"/>
      <c r="E104" s="157"/>
    </row>
    <row r="105" spans="1:5" hidden="1">
      <c r="A105" s="17" t="s">
        <v>195</v>
      </c>
      <c r="B105" s="5" t="s">
        <v>689</v>
      </c>
      <c r="C105" s="157"/>
      <c r="D105" s="157"/>
      <c r="E105" s="157"/>
    </row>
    <row r="106" spans="1:5" hidden="1">
      <c r="A106" s="17" t="s">
        <v>196</v>
      </c>
      <c r="B106" s="5" t="s">
        <v>689</v>
      </c>
      <c r="C106" s="157"/>
      <c r="D106" s="157"/>
      <c r="E106" s="157"/>
    </row>
    <row r="107" spans="1:5" hidden="1">
      <c r="A107" s="17" t="s">
        <v>204</v>
      </c>
      <c r="B107" s="5" t="s">
        <v>689</v>
      </c>
      <c r="C107" s="157"/>
      <c r="D107" s="157"/>
      <c r="E107" s="157"/>
    </row>
    <row r="108" spans="1:5" hidden="1">
      <c r="A108" s="5" t="s">
        <v>203</v>
      </c>
      <c r="B108" s="5" t="s">
        <v>689</v>
      </c>
      <c r="C108" s="157"/>
      <c r="D108" s="157"/>
      <c r="E108" s="157"/>
    </row>
    <row r="109" spans="1:5" hidden="1">
      <c r="A109" s="5" t="s">
        <v>202</v>
      </c>
      <c r="B109" s="5" t="s">
        <v>689</v>
      </c>
      <c r="C109" s="157"/>
      <c r="D109" s="157"/>
      <c r="E109" s="157"/>
    </row>
    <row r="110" spans="1:5" hidden="1">
      <c r="A110" s="5" t="s">
        <v>201</v>
      </c>
      <c r="B110" s="5" t="s">
        <v>689</v>
      </c>
      <c r="C110" s="157"/>
      <c r="D110" s="157"/>
      <c r="E110" s="157"/>
    </row>
    <row r="111" spans="1:5" hidden="1">
      <c r="A111" s="17" t="s">
        <v>200</v>
      </c>
      <c r="B111" s="5" t="s">
        <v>689</v>
      </c>
      <c r="C111" s="157"/>
      <c r="D111" s="157"/>
      <c r="E111" s="157"/>
    </row>
    <row r="112" spans="1:5" hidden="1">
      <c r="A112" s="17" t="s">
        <v>199</v>
      </c>
      <c r="B112" s="5" t="s">
        <v>689</v>
      </c>
      <c r="C112" s="157"/>
      <c r="D112" s="157"/>
      <c r="E112" s="157"/>
    </row>
    <row r="113" spans="1:5" hidden="1">
      <c r="A113" s="17" t="s">
        <v>197</v>
      </c>
      <c r="B113" s="5" t="s">
        <v>689</v>
      </c>
      <c r="C113" s="157"/>
      <c r="D113" s="157"/>
      <c r="E113" s="157"/>
    </row>
    <row r="114" spans="1:5" hidden="1">
      <c r="A114" s="17" t="s">
        <v>198</v>
      </c>
      <c r="B114" s="5" t="s">
        <v>689</v>
      </c>
      <c r="C114" s="157"/>
      <c r="D114" s="157"/>
      <c r="E114" s="157"/>
    </row>
    <row r="115" spans="1:5">
      <c r="A115" s="20" t="s">
        <v>111</v>
      </c>
      <c r="B115" s="10" t="s">
        <v>689</v>
      </c>
      <c r="C115" s="157"/>
      <c r="D115" s="157"/>
      <c r="E115" s="157"/>
    </row>
  </sheetData>
  <mergeCells count="3">
    <mergeCell ref="A1:E1"/>
    <mergeCell ref="A2:E2"/>
    <mergeCell ref="A3:E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14" sqref="D14"/>
    </sheetView>
  </sheetViews>
  <sheetFormatPr defaultRowHeight="15"/>
  <cols>
    <col min="1" max="1" width="65" customWidth="1"/>
    <col min="3" max="3" width="16.85546875" customWidth="1"/>
    <col min="4" max="4" width="18.28515625" customWidth="1"/>
    <col min="6" max="6" width="14.5703125" bestFit="1" customWidth="1"/>
  </cols>
  <sheetData>
    <row r="1" spans="1:4" ht="16.5" customHeight="1">
      <c r="A1" s="303" t="s">
        <v>907</v>
      </c>
      <c r="B1" s="303"/>
      <c r="C1" s="303"/>
      <c r="D1" s="303"/>
    </row>
    <row r="2" spans="1:4" ht="18" customHeight="1">
      <c r="A2" s="293" t="s">
        <v>875</v>
      </c>
      <c r="B2" s="293"/>
      <c r="C2" s="293"/>
      <c r="D2" s="293"/>
    </row>
    <row r="3" spans="1:4" ht="18" customHeight="1">
      <c r="A3" s="307" t="s">
        <v>139</v>
      </c>
      <c r="B3" s="307"/>
      <c r="C3" s="307"/>
      <c r="D3" s="307"/>
    </row>
    <row r="4" spans="1:4" ht="24.75" customHeight="1">
      <c r="A4" s="54" t="s">
        <v>217</v>
      </c>
      <c r="B4" s="3" t="s">
        <v>380</v>
      </c>
      <c r="C4" s="282" t="s">
        <v>262</v>
      </c>
      <c r="D4" s="282" t="s">
        <v>886</v>
      </c>
    </row>
    <row r="5" spans="1:4">
      <c r="A5" s="5" t="s">
        <v>78</v>
      </c>
      <c r="B5" s="5" t="s">
        <v>607</v>
      </c>
      <c r="C5" s="157">
        <v>3000000</v>
      </c>
      <c r="D5" s="157">
        <v>3000000</v>
      </c>
    </row>
    <row r="6" spans="1:4">
      <c r="A6" s="5" t="s">
        <v>79</v>
      </c>
      <c r="B6" s="5" t="s">
        <v>607</v>
      </c>
      <c r="C6" s="157"/>
      <c r="D6" s="157"/>
    </row>
    <row r="7" spans="1:4">
      <c r="A7" s="5" t="s">
        <v>80</v>
      </c>
      <c r="B7" s="5" t="s">
        <v>607</v>
      </c>
      <c r="C7" s="157"/>
      <c r="D7" s="157"/>
    </row>
    <row r="8" spans="1:4">
      <c r="A8" s="5" t="s">
        <v>81</v>
      </c>
      <c r="B8" s="5" t="s">
        <v>607</v>
      </c>
      <c r="C8" s="157"/>
      <c r="D8" s="157"/>
    </row>
    <row r="9" spans="1:4">
      <c r="A9" s="9" t="s">
        <v>25</v>
      </c>
      <c r="B9" s="10" t="s">
        <v>607</v>
      </c>
      <c r="C9" s="194">
        <f>SUM(C5:C8)</f>
        <v>3000000</v>
      </c>
      <c r="D9" s="194">
        <f>SUM(D5:D8)</f>
        <v>3000000</v>
      </c>
    </row>
    <row r="10" spans="1:4">
      <c r="A10" s="5" t="s">
        <v>26</v>
      </c>
      <c r="B10" s="6" t="s">
        <v>608</v>
      </c>
      <c r="C10" s="157">
        <v>230000000</v>
      </c>
      <c r="D10" s="157">
        <v>230000000</v>
      </c>
    </row>
    <row r="11" spans="1:4" ht="27">
      <c r="A11" s="69" t="s">
        <v>609</v>
      </c>
      <c r="B11" s="69" t="s">
        <v>608</v>
      </c>
      <c r="C11" s="157">
        <v>230000000</v>
      </c>
      <c r="D11" s="157">
        <v>230000000</v>
      </c>
    </row>
    <row r="12" spans="1:4" ht="27">
      <c r="A12" s="69" t="s">
        <v>610</v>
      </c>
      <c r="B12" s="69" t="s">
        <v>608</v>
      </c>
      <c r="C12" s="157"/>
      <c r="D12" s="157"/>
    </row>
    <row r="13" spans="1:4">
      <c r="A13" s="5" t="s">
        <v>28</v>
      </c>
      <c r="B13" s="6" t="s">
        <v>614</v>
      </c>
      <c r="C13" s="157">
        <v>6500000</v>
      </c>
      <c r="D13" s="157">
        <v>6500000</v>
      </c>
    </row>
    <row r="14" spans="1:4" ht="27">
      <c r="A14" s="69" t="s">
        <v>616</v>
      </c>
      <c r="B14" s="69" t="s">
        <v>614</v>
      </c>
      <c r="C14" s="157"/>
      <c r="D14" s="157"/>
    </row>
    <row r="15" spans="1:4" ht="27">
      <c r="A15" s="69" t="s">
        <v>617</v>
      </c>
      <c r="B15" s="69" t="s">
        <v>614</v>
      </c>
      <c r="C15" s="157">
        <v>6500000</v>
      </c>
      <c r="D15" s="157">
        <v>6500000</v>
      </c>
    </row>
    <row r="16" spans="1:4">
      <c r="A16" s="69" t="s">
        <v>618</v>
      </c>
      <c r="B16" s="69" t="s">
        <v>614</v>
      </c>
      <c r="C16" s="157"/>
      <c r="D16" s="157"/>
    </row>
    <row r="17" spans="1:6">
      <c r="A17" s="69" t="s">
        <v>619</v>
      </c>
      <c r="B17" s="69" t="s">
        <v>614</v>
      </c>
      <c r="C17" s="157"/>
      <c r="D17" s="157"/>
    </row>
    <row r="18" spans="1:6">
      <c r="A18" s="5" t="s">
        <v>86</v>
      </c>
      <c r="B18" s="6" t="s">
        <v>620</v>
      </c>
      <c r="C18" s="157">
        <v>0</v>
      </c>
      <c r="D18" s="157"/>
    </row>
    <row r="19" spans="1:6">
      <c r="A19" s="69" t="s">
        <v>628</v>
      </c>
      <c r="B19" s="69" t="s">
        <v>620</v>
      </c>
      <c r="C19" s="157"/>
      <c r="D19" s="157"/>
    </row>
    <row r="20" spans="1:6">
      <c r="A20" s="69" t="s">
        <v>629</v>
      </c>
      <c r="B20" s="69" t="s">
        <v>620</v>
      </c>
      <c r="C20" s="157">
        <v>0</v>
      </c>
      <c r="D20" s="157"/>
    </row>
    <row r="21" spans="1:6">
      <c r="A21" s="9" t="s">
        <v>58</v>
      </c>
      <c r="B21" s="10" t="s">
        <v>636</v>
      </c>
      <c r="C21" s="160">
        <f>SUM(C10+C13+C18)</f>
        <v>236500000</v>
      </c>
      <c r="D21" s="160">
        <v>236500000</v>
      </c>
      <c r="F21" s="165"/>
    </row>
    <row r="22" spans="1:6">
      <c r="A22" s="5" t="s">
        <v>87</v>
      </c>
      <c r="B22" s="5" t="s">
        <v>637</v>
      </c>
      <c r="C22" s="157"/>
      <c r="D22" s="157"/>
    </row>
    <row r="23" spans="1:6">
      <c r="A23" s="5" t="s">
        <v>89</v>
      </c>
      <c r="B23" s="5" t="s">
        <v>637</v>
      </c>
      <c r="C23" s="157"/>
      <c r="D23" s="157">
        <v>5000</v>
      </c>
    </row>
    <row r="24" spans="1:6">
      <c r="A24" s="5" t="s">
        <v>90</v>
      </c>
      <c r="B24" s="5" t="s">
        <v>637</v>
      </c>
      <c r="C24" s="157"/>
      <c r="D24" s="157"/>
    </row>
    <row r="25" spans="1:6">
      <c r="A25" s="5" t="s">
        <v>91</v>
      </c>
      <c r="B25" s="5" t="s">
        <v>637</v>
      </c>
      <c r="C25" s="157"/>
      <c r="D25" s="157"/>
    </row>
    <row r="26" spans="1:6">
      <c r="A26" s="5" t="s">
        <v>93</v>
      </c>
      <c r="B26" s="5" t="s">
        <v>637</v>
      </c>
      <c r="C26" s="157"/>
      <c r="D26" s="157"/>
    </row>
    <row r="27" spans="1:6">
      <c r="A27" s="5" t="s">
        <v>94</v>
      </c>
      <c r="B27" s="5" t="s">
        <v>637</v>
      </c>
      <c r="C27" s="157"/>
      <c r="D27" s="157"/>
    </row>
    <row r="28" spans="1:6">
      <c r="A28" s="5" t="s">
        <v>95</v>
      </c>
      <c r="B28" s="5" t="s">
        <v>637</v>
      </c>
      <c r="C28" s="157"/>
      <c r="D28" s="157"/>
    </row>
    <row r="29" spans="1:6">
      <c r="A29" s="5" t="s">
        <v>96</v>
      </c>
      <c r="B29" s="5" t="s">
        <v>637</v>
      </c>
      <c r="C29" s="157"/>
      <c r="D29" s="157"/>
    </row>
    <row r="30" spans="1:6" ht="45">
      <c r="A30" s="5" t="s">
        <v>97</v>
      </c>
      <c r="B30" s="5" t="s">
        <v>637</v>
      </c>
      <c r="C30" s="157"/>
      <c r="D30" s="157"/>
    </row>
    <row r="31" spans="1:6">
      <c r="A31" s="5" t="s">
        <v>98</v>
      </c>
      <c r="B31" s="5" t="s">
        <v>637</v>
      </c>
      <c r="C31" s="157"/>
      <c r="D31" s="157"/>
    </row>
    <row r="32" spans="1:6">
      <c r="A32" s="9" t="s">
        <v>30</v>
      </c>
      <c r="B32" s="10" t="s">
        <v>637</v>
      </c>
      <c r="C32" s="194">
        <v>0</v>
      </c>
      <c r="D32" s="194">
        <f>SUM(D22:D31)</f>
        <v>5000</v>
      </c>
    </row>
  </sheetData>
  <mergeCells count="3">
    <mergeCell ref="A1:D1"/>
    <mergeCell ref="A2:D2"/>
    <mergeCell ref="A3:D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workbookViewId="0">
      <selection activeCell="A147" sqref="A147"/>
    </sheetView>
  </sheetViews>
  <sheetFormatPr defaultRowHeight="15"/>
  <cols>
    <col min="1" max="1" width="101.28515625" customWidth="1"/>
    <col min="3" max="3" width="13.85546875" hidden="1" customWidth="1"/>
    <col min="4" max="4" width="12.140625" hidden="1" customWidth="1"/>
    <col min="5" max="5" width="13.42578125" customWidth="1"/>
  </cols>
  <sheetData>
    <row r="1" spans="1:6">
      <c r="A1" s="115" t="s">
        <v>278</v>
      </c>
      <c r="B1" s="116"/>
      <c r="C1" s="116"/>
      <c r="D1" s="116"/>
      <c r="E1" s="116"/>
      <c r="F1" s="135"/>
    </row>
    <row r="2" spans="1:6" ht="26.25" customHeight="1">
      <c r="A2" s="293" t="s">
        <v>116</v>
      </c>
      <c r="B2" s="294"/>
      <c r="C2" s="294"/>
      <c r="D2" s="294"/>
      <c r="E2" s="294"/>
    </row>
    <row r="3" spans="1:6" ht="30" customHeight="1">
      <c r="A3" s="292" t="s">
        <v>294</v>
      </c>
      <c r="B3" s="296"/>
      <c r="C3" s="296"/>
      <c r="D3" s="296"/>
      <c r="E3" s="296"/>
    </row>
    <row r="5" spans="1:6">
      <c r="A5" s="4" t="s">
        <v>255</v>
      </c>
    </row>
    <row r="6" spans="1:6" ht="45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6">
      <c r="A7" s="42" t="s">
        <v>730</v>
      </c>
      <c r="B7" s="41" t="s">
        <v>407</v>
      </c>
      <c r="C7" s="53"/>
      <c r="D7" s="53"/>
      <c r="E7" s="53">
        <v>52632</v>
      </c>
    </row>
    <row r="8" spans="1:6">
      <c r="A8" s="5" t="s">
        <v>731</v>
      </c>
      <c r="B8" s="41" t="s">
        <v>414</v>
      </c>
      <c r="C8" s="53"/>
      <c r="D8" s="53"/>
      <c r="E8" s="53">
        <v>6325</v>
      </c>
    </row>
    <row r="9" spans="1:6">
      <c r="A9" s="66" t="s">
        <v>11</v>
      </c>
      <c r="B9" s="67" t="s">
        <v>415</v>
      </c>
      <c r="C9" s="53"/>
      <c r="D9" s="53"/>
      <c r="E9" s="53">
        <f>SUM(E7:E8)</f>
        <v>58957</v>
      </c>
    </row>
    <row r="10" spans="1:6">
      <c r="A10" s="50" t="s">
        <v>840</v>
      </c>
      <c r="B10" s="67" t="s">
        <v>416</v>
      </c>
      <c r="C10" s="53"/>
      <c r="D10" s="53"/>
      <c r="E10" s="53">
        <v>16558</v>
      </c>
    </row>
    <row r="11" spans="1:6">
      <c r="A11" s="5" t="s">
        <v>741</v>
      </c>
      <c r="B11" s="41" t="s">
        <v>423</v>
      </c>
      <c r="C11" s="53"/>
      <c r="D11" s="53"/>
      <c r="E11" s="53">
        <v>8117</v>
      </c>
    </row>
    <row r="12" spans="1:6">
      <c r="A12" s="5" t="s">
        <v>12</v>
      </c>
      <c r="B12" s="41" t="s">
        <v>428</v>
      </c>
      <c r="C12" s="53"/>
      <c r="D12" s="53"/>
      <c r="E12" s="53">
        <v>1940</v>
      </c>
    </row>
    <row r="13" spans="1:6">
      <c r="A13" s="5" t="s">
        <v>746</v>
      </c>
      <c r="B13" s="41" t="s">
        <v>443</v>
      </c>
      <c r="C13" s="53"/>
      <c r="D13" s="53"/>
      <c r="E13" s="53">
        <v>40098</v>
      </c>
    </row>
    <row r="14" spans="1:6">
      <c r="A14" s="5" t="s">
        <v>747</v>
      </c>
      <c r="B14" s="41" t="s">
        <v>448</v>
      </c>
      <c r="C14" s="53"/>
      <c r="D14" s="53"/>
      <c r="E14" s="53">
        <v>260</v>
      </c>
    </row>
    <row r="15" spans="1:6">
      <c r="A15" s="5" t="s">
        <v>750</v>
      </c>
      <c r="B15" s="41" t="s">
        <v>461</v>
      </c>
      <c r="C15" s="53"/>
      <c r="D15" s="53"/>
      <c r="E15" s="53">
        <v>13155</v>
      </c>
    </row>
    <row r="16" spans="1:6">
      <c r="A16" s="50" t="s">
        <v>751</v>
      </c>
      <c r="B16" s="67" t="s">
        <v>462</v>
      </c>
      <c r="C16" s="53"/>
      <c r="D16" s="53"/>
      <c r="E16" s="53">
        <f>SUM(E11:E15)</f>
        <v>63570</v>
      </c>
    </row>
    <row r="17" spans="1:5">
      <c r="A17" s="17" t="s">
        <v>463</v>
      </c>
      <c r="B17" s="41" t="s">
        <v>464</v>
      </c>
      <c r="C17" s="53"/>
      <c r="D17" s="53"/>
      <c r="E17" s="53"/>
    </row>
    <row r="18" spans="1:5">
      <c r="A18" s="17" t="s">
        <v>775</v>
      </c>
      <c r="B18" s="41" t="s">
        <v>465</v>
      </c>
      <c r="C18" s="53"/>
      <c r="D18" s="53"/>
      <c r="E18" s="53"/>
    </row>
    <row r="19" spans="1:5">
      <c r="A19" s="22" t="s">
        <v>846</v>
      </c>
      <c r="B19" s="41" t="s">
        <v>466</v>
      </c>
      <c r="C19" s="53"/>
      <c r="D19" s="53"/>
      <c r="E19" s="53"/>
    </row>
    <row r="20" spans="1:5">
      <c r="A20" s="22" t="s">
        <v>847</v>
      </c>
      <c r="B20" s="41" t="s">
        <v>467</v>
      </c>
      <c r="C20" s="53"/>
      <c r="D20" s="53"/>
      <c r="E20" s="53">
        <v>950</v>
      </c>
    </row>
    <row r="21" spans="1:5">
      <c r="A21" s="22" t="s">
        <v>848</v>
      </c>
      <c r="B21" s="41" t="s">
        <v>468</v>
      </c>
      <c r="C21" s="53"/>
      <c r="D21" s="53"/>
      <c r="E21" s="53">
        <v>54</v>
      </c>
    </row>
    <row r="22" spans="1:5">
      <c r="A22" s="17" t="s">
        <v>849</v>
      </c>
      <c r="B22" s="41" t="s">
        <v>469</v>
      </c>
      <c r="C22" s="53"/>
      <c r="D22" s="53"/>
      <c r="E22" s="53">
        <v>20</v>
      </c>
    </row>
    <row r="23" spans="1:5">
      <c r="A23" s="17" t="s">
        <v>850</v>
      </c>
      <c r="B23" s="41" t="s">
        <v>470</v>
      </c>
      <c r="C23" s="53"/>
      <c r="D23" s="53"/>
      <c r="E23" s="53"/>
    </row>
    <row r="24" spans="1:5">
      <c r="A24" s="17" t="s">
        <v>851</v>
      </c>
      <c r="B24" s="41" t="s">
        <v>471</v>
      </c>
      <c r="C24" s="53"/>
      <c r="D24" s="53"/>
      <c r="E24" s="53">
        <v>2500</v>
      </c>
    </row>
    <row r="25" spans="1:5">
      <c r="A25" s="64" t="s">
        <v>808</v>
      </c>
      <c r="B25" s="67" t="s">
        <v>472</v>
      </c>
      <c r="C25" s="53"/>
      <c r="D25" s="53"/>
      <c r="E25" s="53">
        <f>SUM(E17:E24)</f>
        <v>3524</v>
      </c>
    </row>
    <row r="26" spans="1:5">
      <c r="A26" s="16" t="s">
        <v>852</v>
      </c>
      <c r="B26" s="41" t="s">
        <v>473</v>
      </c>
      <c r="C26" s="53"/>
      <c r="D26" s="53"/>
      <c r="E26" s="53"/>
    </row>
    <row r="27" spans="1:5">
      <c r="A27" s="16" t="s">
        <v>475</v>
      </c>
      <c r="B27" s="41" t="s">
        <v>476</v>
      </c>
      <c r="C27" s="53"/>
      <c r="D27" s="53"/>
      <c r="E27" s="53">
        <v>2313</v>
      </c>
    </row>
    <row r="28" spans="1:5">
      <c r="A28" s="16" t="s">
        <v>477</v>
      </c>
      <c r="B28" s="41" t="s">
        <v>478</v>
      </c>
      <c r="C28" s="53"/>
      <c r="D28" s="53"/>
      <c r="E28" s="53"/>
    </row>
    <row r="29" spans="1:5">
      <c r="A29" s="16" t="s">
        <v>810</v>
      </c>
      <c r="B29" s="41" t="s">
        <v>479</v>
      </c>
      <c r="C29" s="53"/>
      <c r="D29" s="53"/>
      <c r="E29" s="53">
        <v>1000</v>
      </c>
    </row>
    <row r="30" spans="1:5">
      <c r="A30" s="16" t="s">
        <v>853</v>
      </c>
      <c r="B30" s="41" t="s">
        <v>480</v>
      </c>
      <c r="C30" s="53"/>
      <c r="D30" s="53"/>
      <c r="E30" s="53"/>
    </row>
    <row r="31" spans="1:5">
      <c r="A31" s="16" t="s">
        <v>812</v>
      </c>
      <c r="B31" s="41" t="s">
        <v>481</v>
      </c>
      <c r="C31" s="53"/>
      <c r="D31" s="53"/>
      <c r="E31" s="53">
        <v>16646</v>
      </c>
    </row>
    <row r="32" spans="1:5">
      <c r="A32" s="16" t="s">
        <v>854</v>
      </c>
      <c r="B32" s="41" t="s">
        <v>482</v>
      </c>
      <c r="C32" s="53"/>
      <c r="D32" s="53"/>
      <c r="E32" s="53"/>
    </row>
    <row r="33" spans="1:5">
      <c r="A33" s="16" t="s">
        <v>855</v>
      </c>
      <c r="B33" s="41" t="s">
        <v>484</v>
      </c>
      <c r="C33" s="53"/>
      <c r="D33" s="53"/>
      <c r="E33" s="53"/>
    </row>
    <row r="34" spans="1:5">
      <c r="A34" s="16" t="s">
        <v>485</v>
      </c>
      <c r="B34" s="41" t="s">
        <v>486</v>
      </c>
      <c r="C34" s="53"/>
      <c r="D34" s="53"/>
      <c r="E34" s="53"/>
    </row>
    <row r="35" spans="1:5">
      <c r="A35" s="29" t="s">
        <v>487</v>
      </c>
      <c r="B35" s="41" t="s">
        <v>488</v>
      </c>
      <c r="C35" s="53"/>
      <c r="D35" s="53"/>
      <c r="E35" s="53"/>
    </row>
    <row r="36" spans="1:5">
      <c r="A36" s="16" t="s">
        <v>856</v>
      </c>
      <c r="B36" s="41" t="s">
        <v>489</v>
      </c>
      <c r="C36" s="53"/>
      <c r="D36" s="53"/>
      <c r="E36" s="53">
        <v>41027</v>
      </c>
    </row>
    <row r="37" spans="1:5">
      <c r="A37" s="29" t="s">
        <v>213</v>
      </c>
      <c r="B37" s="41" t="s">
        <v>490</v>
      </c>
      <c r="C37" s="53"/>
      <c r="D37" s="53"/>
      <c r="E37" s="53">
        <v>18223</v>
      </c>
    </row>
    <row r="38" spans="1:5">
      <c r="A38" s="29" t="s">
        <v>214</v>
      </c>
      <c r="B38" s="41" t="s">
        <v>490</v>
      </c>
      <c r="C38" s="53"/>
      <c r="D38" s="53"/>
      <c r="E38" s="53"/>
    </row>
    <row r="39" spans="1:5">
      <c r="A39" s="64" t="s">
        <v>816</v>
      </c>
      <c r="B39" s="67" t="s">
        <v>491</v>
      </c>
      <c r="C39" s="53"/>
      <c r="D39" s="53"/>
      <c r="E39" s="53">
        <f>SUM(E26:E38)</f>
        <v>79209</v>
      </c>
    </row>
    <row r="40" spans="1:5" ht="15.75">
      <c r="A40" s="83" t="s">
        <v>159</v>
      </c>
      <c r="B40" s="134"/>
      <c r="C40" s="53"/>
      <c r="D40" s="53"/>
      <c r="E40" s="53">
        <f>SUM(E9+E10+E16+E25+E39)</f>
        <v>221818</v>
      </c>
    </row>
    <row r="41" spans="1:5">
      <c r="A41" s="45" t="s">
        <v>492</v>
      </c>
      <c r="B41" s="41" t="s">
        <v>493</v>
      </c>
      <c r="C41" s="53"/>
      <c r="D41" s="53"/>
      <c r="E41" s="53"/>
    </row>
    <row r="42" spans="1:5">
      <c r="A42" s="45" t="s">
        <v>857</v>
      </c>
      <c r="B42" s="41" t="s">
        <v>494</v>
      </c>
      <c r="C42" s="53"/>
      <c r="D42" s="53"/>
      <c r="E42" s="53">
        <v>104313</v>
      </c>
    </row>
    <row r="43" spans="1:5">
      <c r="A43" s="45" t="s">
        <v>496</v>
      </c>
      <c r="B43" s="41" t="s">
        <v>497</v>
      </c>
      <c r="C43" s="53"/>
      <c r="D43" s="53"/>
      <c r="E43" s="53">
        <v>1033</v>
      </c>
    </row>
    <row r="44" spans="1:5">
      <c r="A44" s="45" t="s">
        <v>498</v>
      </c>
      <c r="B44" s="41" t="s">
        <v>499</v>
      </c>
      <c r="C44" s="53"/>
      <c r="D44" s="53"/>
      <c r="E44" s="53">
        <v>28739</v>
      </c>
    </row>
    <row r="45" spans="1:5">
      <c r="A45" s="6" t="s">
        <v>500</v>
      </c>
      <c r="B45" s="41" t="s">
        <v>501</v>
      </c>
      <c r="C45" s="53"/>
      <c r="D45" s="53"/>
      <c r="E45" s="53"/>
    </row>
    <row r="46" spans="1:5">
      <c r="A46" s="6" t="s">
        <v>502</v>
      </c>
      <c r="B46" s="41" t="s">
        <v>503</v>
      </c>
      <c r="C46" s="53"/>
      <c r="D46" s="53"/>
      <c r="E46" s="53"/>
    </row>
    <row r="47" spans="1:5">
      <c r="A47" s="6" t="s">
        <v>504</v>
      </c>
      <c r="B47" s="41" t="s">
        <v>505</v>
      </c>
      <c r="C47" s="53"/>
      <c r="D47" s="53"/>
      <c r="E47" s="53">
        <v>20211</v>
      </c>
    </row>
    <row r="48" spans="1:5">
      <c r="A48" s="65" t="s">
        <v>818</v>
      </c>
      <c r="B48" s="67" t="s">
        <v>506</v>
      </c>
      <c r="C48" s="53"/>
      <c r="D48" s="53"/>
      <c r="E48" s="53">
        <f>SUM(E41:E47)</f>
        <v>154296</v>
      </c>
    </row>
    <row r="49" spans="1:5">
      <c r="A49" s="17" t="s">
        <v>507</v>
      </c>
      <c r="B49" s="41" t="s">
        <v>508</v>
      </c>
      <c r="C49" s="53"/>
      <c r="D49" s="53"/>
      <c r="E49" s="53">
        <v>82476</v>
      </c>
    </row>
    <row r="50" spans="1:5">
      <c r="A50" s="17" t="s">
        <v>509</v>
      </c>
      <c r="B50" s="41" t="s">
        <v>510</v>
      </c>
      <c r="C50" s="53"/>
      <c r="D50" s="53"/>
      <c r="E50" s="53"/>
    </row>
    <row r="51" spans="1:5">
      <c r="A51" s="17" t="s">
        <v>511</v>
      </c>
      <c r="B51" s="41" t="s">
        <v>512</v>
      </c>
      <c r="C51" s="53"/>
      <c r="D51" s="53"/>
      <c r="E51" s="53">
        <v>12106</v>
      </c>
    </row>
    <row r="52" spans="1:5">
      <c r="A52" s="17" t="s">
        <v>513</v>
      </c>
      <c r="B52" s="41" t="s">
        <v>514</v>
      </c>
      <c r="C52" s="53"/>
      <c r="D52" s="53"/>
      <c r="E52" s="53">
        <v>25548</v>
      </c>
    </row>
    <row r="53" spans="1:5">
      <c r="A53" s="64" t="s">
        <v>819</v>
      </c>
      <c r="B53" s="67" t="s">
        <v>515</v>
      </c>
      <c r="C53" s="53"/>
      <c r="D53" s="53"/>
      <c r="E53" s="53">
        <f>SUM(E49:E52)</f>
        <v>120130</v>
      </c>
    </row>
    <row r="54" spans="1:5">
      <c r="A54" s="17" t="s">
        <v>516</v>
      </c>
      <c r="B54" s="41" t="s">
        <v>517</v>
      </c>
      <c r="C54" s="53"/>
      <c r="D54" s="53"/>
      <c r="E54" s="53"/>
    </row>
    <row r="55" spans="1:5">
      <c r="A55" s="17" t="s">
        <v>0</v>
      </c>
      <c r="B55" s="41" t="s">
        <v>518</v>
      </c>
      <c r="C55" s="53"/>
      <c r="D55" s="53"/>
      <c r="E55" s="53"/>
    </row>
    <row r="56" spans="1:5">
      <c r="A56" s="17" t="s">
        <v>1</v>
      </c>
      <c r="B56" s="41" t="s">
        <v>519</v>
      </c>
      <c r="C56" s="53"/>
      <c r="D56" s="53"/>
      <c r="E56" s="53"/>
    </row>
    <row r="57" spans="1:5">
      <c r="A57" s="17" t="s">
        <v>2</v>
      </c>
      <c r="B57" s="41" t="s">
        <v>520</v>
      </c>
      <c r="C57" s="53"/>
      <c r="D57" s="53"/>
      <c r="E57" s="53"/>
    </row>
    <row r="58" spans="1:5">
      <c r="A58" s="17" t="s">
        <v>3</v>
      </c>
      <c r="B58" s="41" t="s">
        <v>521</v>
      </c>
      <c r="C58" s="53"/>
      <c r="D58" s="53"/>
      <c r="E58" s="53"/>
    </row>
    <row r="59" spans="1:5">
      <c r="A59" s="17" t="s">
        <v>4</v>
      </c>
      <c r="B59" s="41" t="s">
        <v>522</v>
      </c>
      <c r="C59" s="53"/>
      <c r="D59" s="53"/>
      <c r="E59" s="53"/>
    </row>
    <row r="60" spans="1:5">
      <c r="A60" s="17" t="s">
        <v>523</v>
      </c>
      <c r="B60" s="41" t="s">
        <v>524</v>
      </c>
      <c r="C60" s="53"/>
      <c r="D60" s="53"/>
      <c r="E60" s="53">
        <v>600</v>
      </c>
    </row>
    <row r="61" spans="1:5">
      <c r="A61" s="17" t="s">
        <v>5</v>
      </c>
      <c r="B61" s="41" t="s">
        <v>525</v>
      </c>
      <c r="C61" s="53"/>
      <c r="D61" s="53"/>
      <c r="E61" s="53"/>
    </row>
    <row r="62" spans="1:5">
      <c r="A62" s="64" t="s">
        <v>820</v>
      </c>
      <c r="B62" s="67" t="s">
        <v>526</v>
      </c>
      <c r="C62" s="53"/>
      <c r="D62" s="53"/>
      <c r="E62" s="53">
        <v>600</v>
      </c>
    </row>
    <row r="63" spans="1:5" ht="15.75">
      <c r="A63" s="83" t="s">
        <v>158</v>
      </c>
      <c r="B63" s="134"/>
      <c r="C63" s="53"/>
      <c r="D63" s="53"/>
      <c r="E63" s="53">
        <f>SUM(E48+E53+E62)</f>
        <v>275026</v>
      </c>
    </row>
    <row r="64" spans="1:5" ht="15.75">
      <c r="A64" s="46" t="s">
        <v>13</v>
      </c>
      <c r="B64" s="47" t="s">
        <v>527</v>
      </c>
      <c r="C64" s="53"/>
      <c r="D64" s="53"/>
      <c r="E64" s="53">
        <f>SUM(E9+E10+E16+E25+E39+E48+E53+E62)</f>
        <v>496844</v>
      </c>
    </row>
    <row r="65" spans="1:5">
      <c r="A65" s="20" t="s">
        <v>827</v>
      </c>
      <c r="B65" s="9" t="s">
        <v>535</v>
      </c>
      <c r="C65" s="20"/>
      <c r="D65" s="20"/>
      <c r="E65" s="20"/>
    </row>
    <row r="66" spans="1:5">
      <c r="A66" s="18" t="s">
        <v>830</v>
      </c>
      <c r="B66" s="9" t="s">
        <v>543</v>
      </c>
      <c r="C66" s="18"/>
      <c r="D66" s="18"/>
      <c r="E66" s="18"/>
    </row>
    <row r="67" spans="1:5">
      <c r="A67" s="48" t="s">
        <v>544</v>
      </c>
      <c r="B67" s="5" t="s">
        <v>545</v>
      </c>
      <c r="C67" s="48"/>
      <c r="D67" s="48"/>
      <c r="E67" s="48"/>
    </row>
    <row r="68" spans="1:5">
      <c r="A68" s="48" t="s">
        <v>546</v>
      </c>
      <c r="B68" s="5" t="s">
        <v>547</v>
      </c>
      <c r="C68" s="48"/>
      <c r="D68" s="48"/>
      <c r="E68" s="48"/>
    </row>
    <row r="69" spans="1:5">
      <c r="A69" s="18" t="s">
        <v>548</v>
      </c>
      <c r="B69" s="9" t="s">
        <v>549</v>
      </c>
      <c r="C69" s="48"/>
      <c r="D69" s="48"/>
      <c r="E69" s="48"/>
    </row>
    <row r="70" spans="1:5">
      <c r="A70" s="48" t="s">
        <v>550</v>
      </c>
      <c r="B70" s="5" t="s">
        <v>551</v>
      </c>
      <c r="C70" s="48"/>
      <c r="D70" s="48"/>
      <c r="E70" s="48"/>
    </row>
    <row r="71" spans="1:5">
      <c r="A71" s="48" t="s">
        <v>552</v>
      </c>
      <c r="B71" s="5" t="s">
        <v>553</v>
      </c>
      <c r="C71" s="48"/>
      <c r="D71" s="48"/>
      <c r="E71" s="48"/>
    </row>
    <row r="72" spans="1:5">
      <c r="A72" s="48" t="s">
        <v>554</v>
      </c>
      <c r="B72" s="5" t="s">
        <v>555</v>
      </c>
      <c r="C72" s="48"/>
      <c r="D72" s="48"/>
      <c r="E72" s="48"/>
    </row>
    <row r="73" spans="1:5">
      <c r="A73" s="49" t="s">
        <v>831</v>
      </c>
      <c r="B73" s="50" t="s">
        <v>556</v>
      </c>
      <c r="C73" s="18"/>
      <c r="D73" s="18"/>
      <c r="E73" s="18"/>
    </row>
    <row r="74" spans="1:5">
      <c r="A74" s="48" t="s">
        <v>557</v>
      </c>
      <c r="B74" s="5" t="s">
        <v>558</v>
      </c>
      <c r="C74" s="48"/>
      <c r="D74" s="48"/>
      <c r="E74" s="48"/>
    </row>
    <row r="75" spans="1:5">
      <c r="A75" s="17" t="s">
        <v>559</v>
      </c>
      <c r="B75" s="5" t="s">
        <v>560</v>
      </c>
      <c r="C75" s="17"/>
      <c r="D75" s="17"/>
      <c r="E75" s="17"/>
    </row>
    <row r="76" spans="1:5">
      <c r="A76" s="48" t="s">
        <v>10</v>
      </c>
      <c r="B76" s="5" t="s">
        <v>561</v>
      </c>
      <c r="C76" s="48"/>
      <c r="D76" s="48"/>
      <c r="E76" s="48"/>
    </row>
    <row r="77" spans="1:5">
      <c r="A77" s="48" t="s">
        <v>836</v>
      </c>
      <c r="B77" s="5" t="s">
        <v>562</v>
      </c>
      <c r="C77" s="48"/>
      <c r="D77" s="48"/>
      <c r="E77" s="48"/>
    </row>
    <row r="78" spans="1:5">
      <c r="A78" s="49" t="s">
        <v>837</v>
      </c>
      <c r="B78" s="50" t="s">
        <v>566</v>
      </c>
      <c r="C78" s="18"/>
      <c r="D78" s="18"/>
      <c r="E78" s="18"/>
    </row>
    <row r="79" spans="1:5">
      <c r="A79" s="17" t="s">
        <v>567</v>
      </c>
      <c r="B79" s="5" t="s">
        <v>568</v>
      </c>
      <c r="C79" s="17"/>
      <c r="D79" s="17"/>
      <c r="E79" s="17"/>
    </row>
    <row r="80" spans="1:5" ht="15.75">
      <c r="A80" s="51" t="s">
        <v>14</v>
      </c>
      <c r="B80" s="52" t="s">
        <v>569</v>
      </c>
      <c r="C80" s="18"/>
      <c r="D80" s="18"/>
      <c r="E80" s="145">
        <v>0</v>
      </c>
    </row>
    <row r="81" spans="1:5" ht="15.75">
      <c r="A81" s="56" t="s">
        <v>51</v>
      </c>
      <c r="B81" s="57"/>
      <c r="C81" s="53"/>
      <c r="D81" s="53"/>
      <c r="E81" s="53">
        <f>SUM(E64+E80)</f>
        <v>496844</v>
      </c>
    </row>
    <row r="82" spans="1:5" ht="45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>
      <c r="A83" s="5" t="s">
        <v>54</v>
      </c>
      <c r="B83" s="6" t="s">
        <v>582</v>
      </c>
      <c r="C83" s="38"/>
      <c r="D83" s="38"/>
      <c r="E83" s="38">
        <v>66628</v>
      </c>
    </row>
    <row r="84" spans="1:5">
      <c r="A84" s="5" t="s">
        <v>583</v>
      </c>
      <c r="B84" s="6" t="s">
        <v>584</v>
      </c>
      <c r="C84" s="38"/>
      <c r="D84" s="38"/>
      <c r="E84" s="38">
        <v>2313</v>
      </c>
    </row>
    <row r="85" spans="1:5">
      <c r="A85" s="5" t="s">
        <v>585</v>
      </c>
      <c r="B85" s="6" t="s">
        <v>586</v>
      </c>
      <c r="C85" s="38"/>
      <c r="D85" s="38"/>
      <c r="E85" s="38"/>
    </row>
    <row r="86" spans="1:5">
      <c r="A86" s="5" t="s">
        <v>15</v>
      </c>
      <c r="B86" s="6" t="s">
        <v>587</v>
      </c>
      <c r="C86" s="38"/>
      <c r="D86" s="38"/>
      <c r="E86" s="38">
        <v>1000</v>
      </c>
    </row>
    <row r="87" spans="1:5">
      <c r="A87" s="5" t="s">
        <v>16</v>
      </c>
      <c r="B87" s="6" t="s">
        <v>588</v>
      </c>
      <c r="C87" s="38"/>
      <c r="D87" s="38"/>
      <c r="E87" s="38"/>
    </row>
    <row r="88" spans="1:5">
      <c r="A88" s="5" t="s">
        <v>17</v>
      </c>
      <c r="B88" s="6" t="s">
        <v>589</v>
      </c>
      <c r="C88" s="38"/>
      <c r="D88" s="38"/>
      <c r="E88" s="38">
        <v>3325</v>
      </c>
    </row>
    <row r="89" spans="1:5">
      <c r="A89" s="50" t="s">
        <v>55</v>
      </c>
      <c r="B89" s="65" t="s">
        <v>590</v>
      </c>
      <c r="C89" s="38"/>
      <c r="D89" s="38"/>
      <c r="E89" s="38">
        <f>SUM(E83:E88)</f>
        <v>73266</v>
      </c>
    </row>
    <row r="90" spans="1:5">
      <c r="A90" s="5" t="s">
        <v>57</v>
      </c>
      <c r="B90" s="6" t="s">
        <v>604</v>
      </c>
      <c r="C90" s="38"/>
      <c r="D90" s="38"/>
      <c r="E90" s="38"/>
    </row>
    <row r="91" spans="1:5">
      <c r="A91" s="5" t="s">
        <v>23</v>
      </c>
      <c r="B91" s="6" t="s">
        <v>605</v>
      </c>
      <c r="C91" s="38"/>
      <c r="D91" s="38"/>
      <c r="E91" s="38"/>
    </row>
    <row r="92" spans="1:5">
      <c r="A92" s="5" t="s">
        <v>24</v>
      </c>
      <c r="B92" s="6" t="s">
        <v>606</v>
      </c>
      <c r="C92" s="38"/>
      <c r="D92" s="38"/>
      <c r="E92" s="38"/>
    </row>
    <row r="93" spans="1:5">
      <c r="A93" s="5" t="s">
        <v>25</v>
      </c>
      <c r="B93" s="6" t="s">
        <v>607</v>
      </c>
      <c r="C93" s="38"/>
      <c r="D93" s="38"/>
      <c r="E93" s="38">
        <v>1700</v>
      </c>
    </row>
    <row r="94" spans="1:5">
      <c r="A94" s="5" t="s">
        <v>58</v>
      </c>
      <c r="B94" s="6" t="s">
        <v>636</v>
      </c>
      <c r="C94" s="38"/>
      <c r="D94" s="38"/>
      <c r="E94" s="38">
        <v>156100</v>
      </c>
    </row>
    <row r="95" spans="1:5">
      <c r="A95" s="5" t="s">
        <v>30</v>
      </c>
      <c r="B95" s="6" t="s">
        <v>637</v>
      </c>
      <c r="C95" s="38"/>
      <c r="D95" s="38"/>
      <c r="E95" s="38"/>
    </row>
    <row r="96" spans="1:5">
      <c r="A96" s="50" t="s">
        <v>59</v>
      </c>
      <c r="B96" s="65" t="s">
        <v>638</v>
      </c>
      <c r="C96" s="38"/>
      <c r="D96" s="38"/>
      <c r="E96" s="38">
        <f>SUM(E90:E95)</f>
        <v>157800</v>
      </c>
    </row>
    <row r="97" spans="1:5">
      <c r="A97" s="17" t="s">
        <v>639</v>
      </c>
      <c r="B97" s="6" t="s">
        <v>640</v>
      </c>
      <c r="C97" s="38"/>
      <c r="D97" s="38"/>
      <c r="E97" s="38"/>
    </row>
    <row r="98" spans="1:5">
      <c r="A98" s="17" t="s">
        <v>31</v>
      </c>
      <c r="B98" s="6" t="s">
        <v>641</v>
      </c>
      <c r="C98" s="38"/>
      <c r="D98" s="38"/>
      <c r="E98" s="38">
        <v>13361</v>
      </c>
    </row>
    <row r="99" spans="1:5">
      <c r="A99" s="17" t="s">
        <v>32</v>
      </c>
      <c r="B99" s="6" t="s">
        <v>644</v>
      </c>
      <c r="C99" s="38"/>
      <c r="D99" s="38"/>
      <c r="E99" s="38">
        <v>300</v>
      </c>
    </row>
    <row r="100" spans="1:5">
      <c r="A100" s="17" t="s">
        <v>33</v>
      </c>
      <c r="B100" s="6" t="s">
        <v>645</v>
      </c>
      <c r="C100" s="38"/>
      <c r="D100" s="38"/>
      <c r="E100" s="38"/>
    </row>
    <row r="101" spans="1:5">
      <c r="A101" s="17" t="s">
        <v>652</v>
      </c>
      <c r="B101" s="6" t="s">
        <v>653</v>
      </c>
      <c r="C101" s="38"/>
      <c r="D101" s="38"/>
      <c r="E101" s="38">
        <v>4278</v>
      </c>
    </row>
    <row r="102" spans="1:5">
      <c r="A102" s="17" t="s">
        <v>654</v>
      </c>
      <c r="B102" s="6" t="s">
        <v>655</v>
      </c>
      <c r="C102" s="38"/>
      <c r="D102" s="38"/>
      <c r="E102" s="38">
        <v>4782</v>
      </c>
    </row>
    <row r="103" spans="1:5">
      <c r="A103" s="17" t="s">
        <v>656</v>
      </c>
      <c r="B103" s="6" t="s">
        <v>657</v>
      </c>
      <c r="C103" s="38"/>
      <c r="D103" s="38"/>
      <c r="E103" s="38"/>
    </row>
    <row r="104" spans="1:5">
      <c r="A104" s="17" t="s">
        <v>34</v>
      </c>
      <c r="B104" s="6" t="s">
        <v>658</v>
      </c>
      <c r="C104" s="38"/>
      <c r="D104" s="38"/>
      <c r="E104" s="38">
        <v>5000</v>
      </c>
    </row>
    <row r="105" spans="1:5">
      <c r="A105" s="17" t="s">
        <v>35</v>
      </c>
      <c r="B105" s="6" t="s">
        <v>660</v>
      </c>
      <c r="C105" s="38"/>
      <c r="D105" s="38"/>
      <c r="E105" s="38"/>
    </row>
    <row r="106" spans="1:5">
      <c r="A106" s="17" t="s">
        <v>36</v>
      </c>
      <c r="B106" s="6" t="s">
        <v>665</v>
      </c>
      <c r="C106" s="38"/>
      <c r="D106" s="38"/>
      <c r="E106" s="38"/>
    </row>
    <row r="107" spans="1:5">
      <c r="A107" s="64" t="s">
        <v>60</v>
      </c>
      <c r="B107" s="65" t="s">
        <v>669</v>
      </c>
      <c r="C107" s="38"/>
      <c r="D107" s="38"/>
      <c r="E107" s="38">
        <f>SUM(E97:E106)</f>
        <v>27721</v>
      </c>
    </row>
    <row r="108" spans="1:5">
      <c r="A108" s="17" t="s">
        <v>681</v>
      </c>
      <c r="B108" s="6" t="s">
        <v>682</v>
      </c>
      <c r="C108" s="38"/>
      <c r="D108" s="38"/>
      <c r="E108" s="38"/>
    </row>
    <row r="109" spans="1:5">
      <c r="A109" s="5" t="s">
        <v>40</v>
      </c>
      <c r="B109" s="6" t="s">
        <v>683</v>
      </c>
      <c r="C109" s="38"/>
      <c r="D109" s="38"/>
      <c r="E109" s="38">
        <v>40029</v>
      </c>
    </row>
    <row r="110" spans="1:5">
      <c r="A110" s="17" t="s">
        <v>41</v>
      </c>
      <c r="B110" s="6" t="s">
        <v>684</v>
      </c>
      <c r="C110" s="38"/>
      <c r="D110" s="38"/>
      <c r="E110" s="38">
        <v>156</v>
      </c>
    </row>
    <row r="111" spans="1:5">
      <c r="A111" s="50" t="s">
        <v>62</v>
      </c>
      <c r="B111" s="65" t="s">
        <v>685</v>
      </c>
      <c r="C111" s="38"/>
      <c r="D111" s="38"/>
      <c r="E111" s="38">
        <f>SUM(E108:E110)</f>
        <v>40185</v>
      </c>
    </row>
    <row r="112" spans="1:5" ht="15.75">
      <c r="A112" s="83" t="s">
        <v>159</v>
      </c>
      <c r="B112" s="88"/>
      <c r="C112" s="38"/>
      <c r="D112" s="38"/>
      <c r="E112" s="38">
        <f>SUM(E89+E96+E107+E111)</f>
        <v>298972</v>
      </c>
    </row>
    <row r="113" spans="1:5">
      <c r="A113" s="5" t="s">
        <v>591</v>
      </c>
      <c r="B113" s="6" t="s">
        <v>592</v>
      </c>
      <c r="C113" s="38"/>
      <c r="D113" s="38"/>
      <c r="E113" s="38"/>
    </row>
    <row r="114" spans="1:5">
      <c r="A114" s="5" t="s">
        <v>593</v>
      </c>
      <c r="B114" s="6" t="s">
        <v>594</v>
      </c>
      <c r="C114" s="38"/>
      <c r="D114" s="38"/>
      <c r="E114" s="38"/>
    </row>
    <row r="115" spans="1:5">
      <c r="A115" s="5" t="s">
        <v>18</v>
      </c>
      <c r="B115" s="6" t="s">
        <v>595</v>
      </c>
      <c r="C115" s="38"/>
      <c r="D115" s="38"/>
      <c r="E115" s="38"/>
    </row>
    <row r="116" spans="1:5">
      <c r="A116" s="5" t="s">
        <v>19</v>
      </c>
      <c r="B116" s="6" t="s">
        <v>596</v>
      </c>
      <c r="C116" s="38"/>
      <c r="D116" s="38"/>
      <c r="E116" s="38"/>
    </row>
    <row r="117" spans="1:5">
      <c r="A117" s="5" t="s">
        <v>20</v>
      </c>
      <c r="B117" s="6" t="s">
        <v>597</v>
      </c>
      <c r="C117" s="38"/>
      <c r="D117" s="38"/>
      <c r="E117" s="38">
        <v>8005</v>
      </c>
    </row>
    <row r="118" spans="1:5">
      <c r="A118" s="50" t="s">
        <v>56</v>
      </c>
      <c r="B118" s="65" t="s">
        <v>598</v>
      </c>
      <c r="C118" s="38"/>
      <c r="D118" s="38"/>
      <c r="E118" s="38">
        <f>SUM(E113:E117)</f>
        <v>8005</v>
      </c>
    </row>
    <row r="119" spans="1:5">
      <c r="A119" s="17" t="s">
        <v>37</v>
      </c>
      <c r="B119" s="6" t="s">
        <v>670</v>
      </c>
      <c r="C119" s="38"/>
      <c r="D119" s="38"/>
      <c r="E119" s="38"/>
    </row>
    <row r="120" spans="1:5">
      <c r="A120" s="17" t="s">
        <v>38</v>
      </c>
      <c r="B120" s="6" t="s">
        <v>672</v>
      </c>
      <c r="C120" s="38"/>
      <c r="D120" s="38"/>
      <c r="E120" s="38"/>
    </row>
    <row r="121" spans="1:5">
      <c r="A121" s="17" t="s">
        <v>674</v>
      </c>
      <c r="B121" s="6" t="s">
        <v>675</v>
      </c>
      <c r="C121" s="38"/>
      <c r="D121" s="38"/>
      <c r="E121" s="38"/>
    </row>
    <row r="122" spans="1:5">
      <c r="A122" s="17" t="s">
        <v>39</v>
      </c>
      <c r="B122" s="6" t="s">
        <v>676</v>
      </c>
      <c r="C122" s="38"/>
      <c r="D122" s="38"/>
      <c r="E122" s="38"/>
    </row>
    <row r="123" spans="1:5">
      <c r="A123" s="17" t="s">
        <v>678</v>
      </c>
      <c r="B123" s="6" t="s">
        <v>679</v>
      </c>
      <c r="C123" s="38"/>
      <c r="D123" s="38"/>
      <c r="E123" s="38"/>
    </row>
    <row r="124" spans="1:5">
      <c r="A124" s="50" t="s">
        <v>61</v>
      </c>
      <c r="B124" s="65" t="s">
        <v>680</v>
      </c>
      <c r="C124" s="38"/>
      <c r="D124" s="38"/>
      <c r="E124" s="38"/>
    </row>
    <row r="125" spans="1:5">
      <c r="A125" s="17" t="s">
        <v>686</v>
      </c>
      <c r="B125" s="6" t="s">
        <v>687</v>
      </c>
      <c r="C125" s="38"/>
      <c r="D125" s="38"/>
      <c r="E125" s="38"/>
    </row>
    <row r="126" spans="1:5">
      <c r="A126" s="5" t="s">
        <v>42</v>
      </c>
      <c r="B126" s="6" t="s">
        <v>688</v>
      </c>
      <c r="C126" s="38"/>
      <c r="D126" s="38"/>
      <c r="E126" s="38"/>
    </row>
    <row r="127" spans="1:5">
      <c r="A127" s="17" t="s">
        <v>43</v>
      </c>
      <c r="B127" s="6" t="s">
        <v>689</v>
      </c>
      <c r="C127" s="38"/>
      <c r="D127" s="38"/>
      <c r="E127" s="38"/>
    </row>
    <row r="128" spans="1: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63</v>
      </c>
      <c r="B130" s="46" t="s">
        <v>691</v>
      </c>
      <c r="C130" s="38"/>
      <c r="D130" s="38"/>
      <c r="E130" s="38">
        <f>SUM(E89+E96+E107+E111+E118+E124+E128)</f>
        <v>306977</v>
      </c>
    </row>
    <row r="131" spans="1:5" ht="15.75">
      <c r="A131" s="87" t="s">
        <v>211</v>
      </c>
      <c r="B131" s="86"/>
      <c r="C131" s="38"/>
      <c r="D131" s="38"/>
      <c r="E131" s="38">
        <v>77154</v>
      </c>
    </row>
    <row r="132" spans="1:5" ht="15.75">
      <c r="A132" s="87" t="s">
        <v>212</v>
      </c>
      <c r="B132" s="86"/>
      <c r="C132" s="38"/>
      <c r="D132" s="38"/>
      <c r="E132" s="38">
        <v>-267021</v>
      </c>
    </row>
    <row r="133" spans="1:5">
      <c r="A133" s="20" t="s">
        <v>65</v>
      </c>
      <c r="B133" s="9" t="s">
        <v>696</v>
      </c>
      <c r="C133" s="38"/>
      <c r="D133" s="38"/>
      <c r="E133" s="38"/>
    </row>
    <row r="134" spans="1:5">
      <c r="A134" s="18" t="s">
        <v>66</v>
      </c>
      <c r="B134" s="9" t="s">
        <v>703</v>
      </c>
      <c r="C134" s="38"/>
      <c r="D134" s="38"/>
      <c r="E134" s="38"/>
    </row>
    <row r="135" spans="1:5">
      <c r="A135" s="5" t="s">
        <v>209</v>
      </c>
      <c r="B135" s="5" t="s">
        <v>704</v>
      </c>
      <c r="C135" s="38"/>
      <c r="D135" s="38"/>
      <c r="E135" s="38">
        <v>189867</v>
      </c>
    </row>
    <row r="136" spans="1:5">
      <c r="A136" s="5" t="s">
        <v>210</v>
      </c>
      <c r="B136" s="5" t="s">
        <v>704</v>
      </c>
      <c r="C136" s="38"/>
      <c r="D136" s="38"/>
      <c r="E136" s="38"/>
    </row>
    <row r="137" spans="1:5">
      <c r="A137" s="5" t="s">
        <v>207</v>
      </c>
      <c r="B137" s="5" t="s">
        <v>705</v>
      </c>
      <c r="C137" s="38"/>
      <c r="D137" s="38"/>
      <c r="E137" s="38"/>
    </row>
    <row r="138" spans="1:5">
      <c r="A138" s="5" t="s">
        <v>208</v>
      </c>
      <c r="B138" s="5" t="s">
        <v>705</v>
      </c>
      <c r="C138" s="38"/>
      <c r="D138" s="38"/>
      <c r="E138" s="38"/>
    </row>
    <row r="139" spans="1:5">
      <c r="A139" s="9" t="s">
        <v>67</v>
      </c>
      <c r="B139" s="9" t="s">
        <v>706</v>
      </c>
      <c r="C139" s="38"/>
      <c r="D139" s="38"/>
      <c r="E139" s="38">
        <f>SUM(E135:E138)</f>
        <v>189867</v>
      </c>
    </row>
    <row r="140" spans="1:5">
      <c r="A140" s="48" t="s">
        <v>707</v>
      </c>
      <c r="B140" s="5" t="s">
        <v>708</v>
      </c>
      <c r="C140" s="38"/>
      <c r="D140" s="38"/>
      <c r="E140" s="38"/>
    </row>
    <row r="141" spans="1:5">
      <c r="A141" s="48" t="s">
        <v>709</v>
      </c>
      <c r="B141" s="5" t="s">
        <v>710</v>
      </c>
      <c r="C141" s="38"/>
      <c r="D141" s="38"/>
      <c r="E141" s="38"/>
    </row>
    <row r="142" spans="1:5">
      <c r="A142" s="48" t="s">
        <v>711</v>
      </c>
      <c r="B142" s="5" t="s">
        <v>712</v>
      </c>
      <c r="C142" s="38"/>
      <c r="D142" s="38"/>
      <c r="E142" s="38"/>
    </row>
    <row r="143" spans="1:5">
      <c r="A143" s="48" t="s">
        <v>713</v>
      </c>
      <c r="B143" s="5" t="s">
        <v>714</v>
      </c>
      <c r="C143" s="38"/>
      <c r="D143" s="38"/>
      <c r="E143" s="38"/>
    </row>
    <row r="144" spans="1:5">
      <c r="A144" s="17" t="s">
        <v>49</v>
      </c>
      <c r="B144" s="5" t="s">
        <v>715</v>
      </c>
      <c r="C144" s="38"/>
      <c r="D144" s="38"/>
      <c r="E144" s="38"/>
    </row>
    <row r="145" spans="1:5">
      <c r="A145" s="20" t="s">
        <v>68</v>
      </c>
      <c r="B145" s="9" t="s">
        <v>717</v>
      </c>
      <c r="C145" s="38"/>
      <c r="D145" s="38"/>
      <c r="E145" s="38">
        <f>SUM(+E139+E140+E141+E142+E143+E144)</f>
        <v>189867</v>
      </c>
    </row>
    <row r="146" spans="1:5">
      <c r="A146" s="17" t="s">
        <v>718</v>
      </c>
      <c r="B146" s="5" t="s">
        <v>719</v>
      </c>
      <c r="C146" s="38"/>
      <c r="D146" s="38"/>
      <c r="E146" s="38"/>
    </row>
    <row r="147" spans="1:5">
      <c r="A147" s="17" t="s">
        <v>720</v>
      </c>
      <c r="B147" s="5" t="s">
        <v>721</v>
      </c>
      <c r="C147" s="38"/>
      <c r="D147" s="38"/>
      <c r="E147" s="38"/>
    </row>
    <row r="148" spans="1:5">
      <c r="A148" s="48" t="s">
        <v>722</v>
      </c>
      <c r="B148" s="5" t="s">
        <v>723</v>
      </c>
      <c r="C148" s="38"/>
      <c r="D148" s="38"/>
      <c r="E148" s="38"/>
    </row>
    <row r="149" spans="1:5">
      <c r="A149" s="48" t="s">
        <v>50</v>
      </c>
      <c r="B149" s="5" t="s">
        <v>724</v>
      </c>
      <c r="C149" s="38"/>
      <c r="D149" s="38"/>
      <c r="E149" s="38"/>
    </row>
    <row r="150" spans="1:5">
      <c r="A150" s="18" t="s">
        <v>69</v>
      </c>
      <c r="B150" s="9" t="s">
        <v>725</v>
      </c>
      <c r="C150" s="38"/>
      <c r="D150" s="38"/>
      <c r="E150" s="38"/>
    </row>
    <row r="151" spans="1: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>
        <f>SUM(E145+E150+E151)</f>
        <v>189867</v>
      </c>
    </row>
    <row r="153" spans="1:5" ht="15.75">
      <c r="A153" s="56" t="s">
        <v>52</v>
      </c>
      <c r="B153" s="57"/>
      <c r="C153" s="38"/>
      <c r="D153" s="38"/>
      <c r="E153" s="38">
        <f>SUM(E89+E96+E107+E111+E118+E124+E128+E152)</f>
        <v>496844</v>
      </c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0" fitToHeight="2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>
      <selection activeCell="A4" sqref="A4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115" t="s">
        <v>278</v>
      </c>
      <c r="B1" s="116"/>
      <c r="C1" s="116"/>
      <c r="D1" s="116"/>
      <c r="E1" s="135"/>
      <c r="F1" s="135"/>
    </row>
    <row r="2" spans="1:6" ht="26.25" customHeight="1">
      <c r="A2" s="293" t="s">
        <v>116</v>
      </c>
      <c r="B2" s="294"/>
      <c r="C2" s="294"/>
      <c r="D2" s="294"/>
      <c r="E2" s="294"/>
    </row>
    <row r="3" spans="1:6" ht="30.75" customHeight="1">
      <c r="A3" s="292" t="s">
        <v>294</v>
      </c>
      <c r="B3" s="296"/>
      <c r="C3" s="296"/>
      <c r="D3" s="296"/>
      <c r="E3" s="296"/>
    </row>
    <row r="5" spans="1:6">
      <c r="A5" s="4" t="s">
        <v>252</v>
      </c>
    </row>
    <row r="6" spans="1:6" ht="48.75" customHeight="1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6">
      <c r="A7" s="42" t="s">
        <v>730</v>
      </c>
      <c r="B7" s="41" t="s">
        <v>407</v>
      </c>
      <c r="C7" s="53"/>
      <c r="D7" s="53"/>
      <c r="E7" s="53"/>
    </row>
    <row r="8" spans="1:6">
      <c r="A8" s="5" t="s">
        <v>731</v>
      </c>
      <c r="B8" s="41" t="s">
        <v>414</v>
      </c>
      <c r="C8" s="53"/>
      <c r="D8" s="53"/>
      <c r="E8" s="53"/>
    </row>
    <row r="9" spans="1:6">
      <c r="A9" s="66" t="s">
        <v>11</v>
      </c>
      <c r="B9" s="67" t="s">
        <v>415</v>
      </c>
      <c r="C9" s="53"/>
      <c r="D9" s="53"/>
      <c r="E9" s="53"/>
    </row>
    <row r="10" spans="1:6">
      <c r="A10" s="50" t="s">
        <v>840</v>
      </c>
      <c r="B10" s="67" t="s">
        <v>416</v>
      </c>
      <c r="C10" s="53"/>
      <c r="D10" s="53"/>
      <c r="E10" s="53"/>
    </row>
    <row r="11" spans="1:6">
      <c r="A11" s="5" t="s">
        <v>741</v>
      </c>
      <c r="B11" s="41" t="s">
        <v>423</v>
      </c>
      <c r="C11" s="53"/>
      <c r="D11" s="53"/>
      <c r="E11" s="53"/>
    </row>
    <row r="12" spans="1:6">
      <c r="A12" s="5" t="s">
        <v>12</v>
      </c>
      <c r="B12" s="41" t="s">
        <v>428</v>
      </c>
      <c r="C12" s="53"/>
      <c r="D12" s="53"/>
      <c r="E12" s="53"/>
    </row>
    <row r="13" spans="1:6">
      <c r="A13" s="5" t="s">
        <v>746</v>
      </c>
      <c r="B13" s="41" t="s">
        <v>443</v>
      </c>
      <c r="C13" s="53"/>
      <c r="D13" s="53"/>
      <c r="E13" s="53"/>
    </row>
    <row r="14" spans="1:6">
      <c r="A14" s="5" t="s">
        <v>747</v>
      </c>
      <c r="B14" s="41" t="s">
        <v>448</v>
      </c>
      <c r="C14" s="53"/>
      <c r="D14" s="53"/>
      <c r="E14" s="53"/>
    </row>
    <row r="15" spans="1:6">
      <c r="A15" s="5" t="s">
        <v>750</v>
      </c>
      <c r="B15" s="41" t="s">
        <v>461</v>
      </c>
      <c r="C15" s="53"/>
      <c r="D15" s="53"/>
      <c r="E15" s="53"/>
    </row>
    <row r="16" spans="1:6">
      <c r="A16" s="50" t="s">
        <v>751</v>
      </c>
      <c r="B16" s="67" t="s">
        <v>462</v>
      </c>
      <c r="C16" s="53"/>
      <c r="D16" s="53"/>
      <c r="E16" s="53"/>
    </row>
    <row r="17" spans="1:5">
      <c r="A17" s="17" t="s">
        <v>463</v>
      </c>
      <c r="B17" s="41" t="s">
        <v>464</v>
      </c>
      <c r="C17" s="53"/>
      <c r="D17" s="53"/>
      <c r="E17" s="53"/>
    </row>
    <row r="18" spans="1:5">
      <c r="A18" s="17" t="s">
        <v>775</v>
      </c>
      <c r="B18" s="41" t="s">
        <v>465</v>
      </c>
      <c r="C18" s="53"/>
      <c r="D18" s="53"/>
      <c r="E18" s="53"/>
    </row>
    <row r="19" spans="1:5">
      <c r="A19" s="22" t="s">
        <v>846</v>
      </c>
      <c r="B19" s="41" t="s">
        <v>466</v>
      </c>
      <c r="C19" s="53"/>
      <c r="D19" s="53"/>
      <c r="E19" s="53"/>
    </row>
    <row r="20" spans="1:5">
      <c r="A20" s="22" t="s">
        <v>847</v>
      </c>
      <c r="B20" s="41" t="s">
        <v>467</v>
      </c>
      <c r="C20" s="53"/>
      <c r="D20" s="53"/>
      <c r="E20" s="53"/>
    </row>
    <row r="21" spans="1:5">
      <c r="A21" s="22" t="s">
        <v>848</v>
      </c>
      <c r="B21" s="41" t="s">
        <v>468</v>
      </c>
      <c r="C21" s="53"/>
      <c r="D21" s="53"/>
      <c r="E21" s="53"/>
    </row>
    <row r="22" spans="1:5">
      <c r="A22" s="17" t="s">
        <v>849</v>
      </c>
      <c r="B22" s="41" t="s">
        <v>469</v>
      </c>
      <c r="C22" s="53"/>
      <c r="D22" s="53"/>
      <c r="E22" s="53"/>
    </row>
    <row r="23" spans="1:5">
      <c r="A23" s="17" t="s">
        <v>850</v>
      </c>
      <c r="B23" s="41" t="s">
        <v>470</v>
      </c>
      <c r="C23" s="53"/>
      <c r="D23" s="53"/>
      <c r="E23" s="53"/>
    </row>
    <row r="24" spans="1:5">
      <c r="A24" s="17" t="s">
        <v>851</v>
      </c>
      <c r="B24" s="41" t="s">
        <v>471</v>
      </c>
      <c r="C24" s="53"/>
      <c r="D24" s="53"/>
      <c r="E24" s="53"/>
    </row>
    <row r="25" spans="1:5">
      <c r="A25" s="64" t="s">
        <v>808</v>
      </c>
      <c r="B25" s="67" t="s">
        <v>472</v>
      </c>
      <c r="C25" s="53"/>
      <c r="D25" s="53"/>
      <c r="E25" s="53"/>
    </row>
    <row r="26" spans="1:5">
      <c r="A26" s="16" t="s">
        <v>852</v>
      </c>
      <c r="B26" s="41" t="s">
        <v>473</v>
      </c>
      <c r="C26" s="53"/>
      <c r="D26" s="53"/>
      <c r="E26" s="53"/>
    </row>
    <row r="27" spans="1:5">
      <c r="A27" s="16" t="s">
        <v>475</v>
      </c>
      <c r="B27" s="41" t="s">
        <v>476</v>
      </c>
      <c r="C27" s="53"/>
      <c r="D27" s="53"/>
      <c r="E27" s="53"/>
    </row>
    <row r="28" spans="1:5">
      <c r="A28" s="16" t="s">
        <v>477</v>
      </c>
      <c r="B28" s="41" t="s">
        <v>478</v>
      </c>
      <c r="C28" s="53"/>
      <c r="D28" s="53"/>
      <c r="E28" s="53"/>
    </row>
    <row r="29" spans="1:5">
      <c r="A29" s="16" t="s">
        <v>810</v>
      </c>
      <c r="B29" s="41" t="s">
        <v>479</v>
      </c>
      <c r="C29" s="53"/>
      <c r="D29" s="53"/>
      <c r="E29" s="53"/>
    </row>
    <row r="30" spans="1:5">
      <c r="A30" s="16" t="s">
        <v>853</v>
      </c>
      <c r="B30" s="41" t="s">
        <v>480</v>
      </c>
      <c r="C30" s="53"/>
      <c r="D30" s="53"/>
      <c r="E30" s="53"/>
    </row>
    <row r="31" spans="1:5">
      <c r="A31" s="16" t="s">
        <v>812</v>
      </c>
      <c r="B31" s="41" t="s">
        <v>481</v>
      </c>
      <c r="C31" s="53"/>
      <c r="D31" s="53"/>
      <c r="E31" s="53"/>
    </row>
    <row r="32" spans="1:5">
      <c r="A32" s="16" t="s">
        <v>854</v>
      </c>
      <c r="B32" s="41" t="s">
        <v>482</v>
      </c>
      <c r="C32" s="53"/>
      <c r="D32" s="53"/>
      <c r="E32" s="53"/>
    </row>
    <row r="33" spans="1:5">
      <c r="A33" s="16" t="s">
        <v>855</v>
      </c>
      <c r="B33" s="41" t="s">
        <v>484</v>
      </c>
      <c r="C33" s="53"/>
      <c r="D33" s="53"/>
      <c r="E33" s="53"/>
    </row>
    <row r="34" spans="1:5">
      <c r="A34" s="16" t="s">
        <v>485</v>
      </c>
      <c r="B34" s="41" t="s">
        <v>486</v>
      </c>
      <c r="C34" s="53"/>
      <c r="D34" s="53"/>
      <c r="E34" s="53"/>
    </row>
    <row r="35" spans="1:5">
      <c r="A35" s="29" t="s">
        <v>487</v>
      </c>
      <c r="B35" s="41" t="s">
        <v>488</v>
      </c>
      <c r="C35" s="53"/>
      <c r="D35" s="53"/>
      <c r="E35" s="53"/>
    </row>
    <row r="36" spans="1:5">
      <c r="A36" s="16" t="s">
        <v>856</v>
      </c>
      <c r="B36" s="41" t="s">
        <v>489</v>
      </c>
      <c r="C36" s="53"/>
      <c r="D36" s="53"/>
      <c r="E36" s="53"/>
    </row>
    <row r="37" spans="1:5">
      <c r="A37" s="29" t="s">
        <v>213</v>
      </c>
      <c r="B37" s="41" t="s">
        <v>490</v>
      </c>
      <c r="C37" s="53"/>
      <c r="D37" s="53"/>
      <c r="E37" s="53"/>
    </row>
    <row r="38" spans="1:5">
      <c r="A38" s="29" t="s">
        <v>214</v>
      </c>
      <c r="B38" s="41" t="s">
        <v>490</v>
      </c>
      <c r="C38" s="53"/>
      <c r="D38" s="53"/>
      <c r="E38" s="53"/>
    </row>
    <row r="39" spans="1:5">
      <c r="A39" s="64" t="s">
        <v>816</v>
      </c>
      <c r="B39" s="67" t="s">
        <v>491</v>
      </c>
      <c r="C39" s="53"/>
      <c r="D39" s="53"/>
      <c r="E39" s="53"/>
    </row>
    <row r="40" spans="1:5" ht="15.75">
      <c r="A40" s="83" t="s">
        <v>159</v>
      </c>
      <c r="B40" s="134"/>
      <c r="C40" s="53"/>
      <c r="D40" s="53"/>
      <c r="E40" s="53"/>
    </row>
    <row r="41" spans="1:5">
      <c r="A41" s="45" t="s">
        <v>492</v>
      </c>
      <c r="B41" s="41" t="s">
        <v>493</v>
      </c>
      <c r="C41" s="53"/>
      <c r="D41" s="53"/>
      <c r="E41" s="53"/>
    </row>
    <row r="42" spans="1:5">
      <c r="A42" s="45" t="s">
        <v>857</v>
      </c>
      <c r="B42" s="41" t="s">
        <v>494</v>
      </c>
      <c r="C42" s="53"/>
      <c r="D42" s="53"/>
      <c r="E42" s="53"/>
    </row>
    <row r="43" spans="1:5">
      <c r="A43" s="45" t="s">
        <v>496</v>
      </c>
      <c r="B43" s="41" t="s">
        <v>497</v>
      </c>
      <c r="C43" s="53"/>
      <c r="D43" s="53"/>
      <c r="E43" s="53"/>
    </row>
    <row r="44" spans="1:5">
      <c r="A44" s="45" t="s">
        <v>498</v>
      </c>
      <c r="B44" s="41" t="s">
        <v>499</v>
      </c>
      <c r="C44" s="53"/>
      <c r="D44" s="53"/>
      <c r="E44" s="53"/>
    </row>
    <row r="45" spans="1:5">
      <c r="A45" s="6" t="s">
        <v>500</v>
      </c>
      <c r="B45" s="41" t="s">
        <v>501</v>
      </c>
      <c r="C45" s="53"/>
      <c r="D45" s="53"/>
      <c r="E45" s="53"/>
    </row>
    <row r="46" spans="1:5">
      <c r="A46" s="6" t="s">
        <v>502</v>
      </c>
      <c r="B46" s="41" t="s">
        <v>503</v>
      </c>
      <c r="C46" s="53"/>
      <c r="D46" s="53"/>
      <c r="E46" s="53"/>
    </row>
    <row r="47" spans="1:5">
      <c r="A47" s="6" t="s">
        <v>504</v>
      </c>
      <c r="B47" s="41" t="s">
        <v>505</v>
      </c>
      <c r="C47" s="53"/>
      <c r="D47" s="53"/>
      <c r="E47" s="53"/>
    </row>
    <row r="48" spans="1:5">
      <c r="A48" s="65" t="s">
        <v>818</v>
      </c>
      <c r="B48" s="67" t="s">
        <v>506</v>
      </c>
      <c r="C48" s="53"/>
      <c r="D48" s="53"/>
      <c r="E48" s="53"/>
    </row>
    <row r="49" spans="1:5">
      <c r="A49" s="17" t="s">
        <v>507</v>
      </c>
      <c r="B49" s="41" t="s">
        <v>508</v>
      </c>
      <c r="C49" s="53"/>
      <c r="D49" s="53"/>
      <c r="E49" s="53"/>
    </row>
    <row r="50" spans="1:5">
      <c r="A50" s="17" t="s">
        <v>509</v>
      </c>
      <c r="B50" s="41" t="s">
        <v>510</v>
      </c>
      <c r="C50" s="53"/>
      <c r="D50" s="53"/>
      <c r="E50" s="53"/>
    </row>
    <row r="51" spans="1:5">
      <c r="A51" s="17" t="s">
        <v>511</v>
      </c>
      <c r="B51" s="41" t="s">
        <v>512</v>
      </c>
      <c r="C51" s="53"/>
      <c r="D51" s="53"/>
      <c r="E51" s="53"/>
    </row>
    <row r="52" spans="1:5">
      <c r="A52" s="17" t="s">
        <v>513</v>
      </c>
      <c r="B52" s="41" t="s">
        <v>514</v>
      </c>
      <c r="C52" s="53"/>
      <c r="D52" s="53"/>
      <c r="E52" s="53"/>
    </row>
    <row r="53" spans="1:5">
      <c r="A53" s="64" t="s">
        <v>819</v>
      </c>
      <c r="B53" s="67" t="s">
        <v>515</v>
      </c>
      <c r="C53" s="53"/>
      <c r="D53" s="53"/>
      <c r="E53" s="53"/>
    </row>
    <row r="54" spans="1:5">
      <c r="A54" s="17" t="s">
        <v>516</v>
      </c>
      <c r="B54" s="41" t="s">
        <v>517</v>
      </c>
      <c r="C54" s="53"/>
      <c r="D54" s="53"/>
      <c r="E54" s="53"/>
    </row>
    <row r="55" spans="1:5">
      <c r="A55" s="17" t="s">
        <v>0</v>
      </c>
      <c r="B55" s="41" t="s">
        <v>518</v>
      </c>
      <c r="C55" s="53"/>
      <c r="D55" s="53"/>
      <c r="E55" s="53"/>
    </row>
    <row r="56" spans="1:5">
      <c r="A56" s="17" t="s">
        <v>1</v>
      </c>
      <c r="B56" s="41" t="s">
        <v>519</v>
      </c>
      <c r="C56" s="53"/>
      <c r="D56" s="53"/>
      <c r="E56" s="53"/>
    </row>
    <row r="57" spans="1:5">
      <c r="A57" s="17" t="s">
        <v>2</v>
      </c>
      <c r="B57" s="41" t="s">
        <v>520</v>
      </c>
      <c r="C57" s="53"/>
      <c r="D57" s="53"/>
      <c r="E57" s="53"/>
    </row>
    <row r="58" spans="1:5">
      <c r="A58" s="17" t="s">
        <v>3</v>
      </c>
      <c r="B58" s="41" t="s">
        <v>521</v>
      </c>
      <c r="C58" s="53"/>
      <c r="D58" s="53"/>
      <c r="E58" s="53"/>
    </row>
    <row r="59" spans="1:5">
      <c r="A59" s="17" t="s">
        <v>4</v>
      </c>
      <c r="B59" s="41" t="s">
        <v>522</v>
      </c>
      <c r="C59" s="53"/>
      <c r="D59" s="53"/>
      <c r="E59" s="53"/>
    </row>
    <row r="60" spans="1:5">
      <c r="A60" s="17" t="s">
        <v>523</v>
      </c>
      <c r="B60" s="41" t="s">
        <v>524</v>
      </c>
      <c r="C60" s="53"/>
      <c r="D60" s="53"/>
      <c r="E60" s="53"/>
    </row>
    <row r="61" spans="1:5">
      <c r="A61" s="17" t="s">
        <v>5</v>
      </c>
      <c r="B61" s="41" t="s">
        <v>525</v>
      </c>
      <c r="C61" s="53"/>
      <c r="D61" s="53"/>
      <c r="E61" s="53"/>
    </row>
    <row r="62" spans="1:5">
      <c r="A62" s="64" t="s">
        <v>820</v>
      </c>
      <c r="B62" s="67" t="s">
        <v>526</v>
      </c>
      <c r="C62" s="53"/>
      <c r="D62" s="53"/>
      <c r="E62" s="53"/>
    </row>
    <row r="63" spans="1:5" ht="15.75">
      <c r="A63" s="83" t="s">
        <v>158</v>
      </c>
      <c r="B63" s="134"/>
      <c r="C63" s="53"/>
      <c r="D63" s="53"/>
      <c r="E63" s="53"/>
    </row>
    <row r="64" spans="1:5" ht="15.75">
      <c r="A64" s="46" t="s">
        <v>13</v>
      </c>
      <c r="B64" s="47" t="s">
        <v>527</v>
      </c>
      <c r="C64" s="53"/>
      <c r="D64" s="53"/>
      <c r="E64" s="53"/>
    </row>
    <row r="65" spans="1:5">
      <c r="A65" s="20" t="s">
        <v>827</v>
      </c>
      <c r="B65" s="9" t="s">
        <v>535</v>
      </c>
      <c r="C65" s="20"/>
      <c r="D65" s="20"/>
      <c r="E65" s="20"/>
    </row>
    <row r="66" spans="1:5">
      <c r="A66" s="18" t="s">
        <v>830</v>
      </c>
      <c r="B66" s="9" t="s">
        <v>543</v>
      </c>
      <c r="C66" s="18"/>
      <c r="D66" s="18"/>
      <c r="E66" s="18"/>
    </row>
    <row r="67" spans="1:5">
      <c r="A67" s="48" t="s">
        <v>544</v>
      </c>
      <c r="B67" s="5" t="s">
        <v>545</v>
      </c>
      <c r="C67" s="48"/>
      <c r="D67" s="48"/>
      <c r="E67" s="48"/>
    </row>
    <row r="68" spans="1:5">
      <c r="A68" s="48" t="s">
        <v>546</v>
      </c>
      <c r="B68" s="5" t="s">
        <v>547</v>
      </c>
      <c r="C68" s="48"/>
      <c r="D68" s="48"/>
      <c r="E68" s="48"/>
    </row>
    <row r="69" spans="1:5">
      <c r="A69" s="18" t="s">
        <v>548</v>
      </c>
      <c r="B69" s="9" t="s">
        <v>549</v>
      </c>
      <c r="C69" s="48"/>
      <c r="D69" s="48"/>
      <c r="E69" s="48"/>
    </row>
    <row r="70" spans="1:5">
      <c r="A70" s="48" t="s">
        <v>550</v>
      </c>
      <c r="B70" s="5" t="s">
        <v>551</v>
      </c>
      <c r="C70" s="48"/>
      <c r="D70" s="48"/>
      <c r="E70" s="48"/>
    </row>
    <row r="71" spans="1:5">
      <c r="A71" s="48" t="s">
        <v>552</v>
      </c>
      <c r="B71" s="5" t="s">
        <v>553</v>
      </c>
      <c r="C71" s="48"/>
      <c r="D71" s="48"/>
      <c r="E71" s="48"/>
    </row>
    <row r="72" spans="1:5">
      <c r="A72" s="48" t="s">
        <v>554</v>
      </c>
      <c r="B72" s="5" t="s">
        <v>555</v>
      </c>
      <c r="C72" s="48"/>
      <c r="D72" s="48"/>
      <c r="E72" s="48"/>
    </row>
    <row r="73" spans="1:5">
      <c r="A73" s="49" t="s">
        <v>831</v>
      </c>
      <c r="B73" s="50" t="s">
        <v>556</v>
      </c>
      <c r="C73" s="18"/>
      <c r="D73" s="18"/>
      <c r="E73" s="18"/>
    </row>
    <row r="74" spans="1:5">
      <c r="A74" s="48" t="s">
        <v>557</v>
      </c>
      <c r="B74" s="5" t="s">
        <v>558</v>
      </c>
      <c r="C74" s="48"/>
      <c r="D74" s="48"/>
      <c r="E74" s="48"/>
    </row>
    <row r="75" spans="1:5">
      <c r="A75" s="17" t="s">
        <v>559</v>
      </c>
      <c r="B75" s="5" t="s">
        <v>560</v>
      </c>
      <c r="C75" s="17"/>
      <c r="D75" s="17"/>
      <c r="E75" s="17"/>
    </row>
    <row r="76" spans="1:5">
      <c r="A76" s="48" t="s">
        <v>10</v>
      </c>
      <c r="B76" s="5" t="s">
        <v>561</v>
      </c>
      <c r="C76" s="48"/>
      <c r="D76" s="48"/>
      <c r="E76" s="48"/>
    </row>
    <row r="77" spans="1:5">
      <c r="A77" s="48" t="s">
        <v>836</v>
      </c>
      <c r="B77" s="5" t="s">
        <v>562</v>
      </c>
      <c r="C77" s="48"/>
      <c r="D77" s="48"/>
      <c r="E77" s="48"/>
    </row>
    <row r="78" spans="1:5">
      <c r="A78" s="49" t="s">
        <v>837</v>
      </c>
      <c r="B78" s="50" t="s">
        <v>566</v>
      </c>
      <c r="C78" s="18"/>
      <c r="D78" s="18"/>
      <c r="E78" s="18"/>
    </row>
    <row r="79" spans="1:5">
      <c r="A79" s="17" t="s">
        <v>567</v>
      </c>
      <c r="B79" s="5" t="s">
        <v>568</v>
      </c>
      <c r="C79" s="17"/>
      <c r="D79" s="17"/>
      <c r="E79" s="17"/>
    </row>
    <row r="80" spans="1:5" ht="15.75">
      <c r="A80" s="51" t="s">
        <v>14</v>
      </c>
      <c r="B80" s="52" t="s">
        <v>569</v>
      </c>
      <c r="C80" s="18"/>
      <c r="D80" s="18"/>
      <c r="E80" s="18"/>
    </row>
    <row r="81" spans="1:5" ht="15.75">
      <c r="A81" s="56" t="s">
        <v>51</v>
      </c>
      <c r="B81" s="57"/>
      <c r="C81" s="53"/>
      <c r="D81" s="53"/>
      <c r="E81" s="53"/>
    </row>
    <row r="82" spans="1:5" ht="51.75" customHeight="1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>
      <c r="A83" s="5" t="s">
        <v>54</v>
      </c>
      <c r="B83" s="6" t="s">
        <v>582</v>
      </c>
      <c r="C83" s="38"/>
      <c r="D83" s="38"/>
      <c r="E83" s="38"/>
    </row>
    <row r="84" spans="1:5">
      <c r="A84" s="5" t="s">
        <v>583</v>
      </c>
      <c r="B84" s="6" t="s">
        <v>584</v>
      </c>
      <c r="C84" s="38"/>
      <c r="D84" s="38"/>
      <c r="E84" s="38"/>
    </row>
    <row r="85" spans="1:5">
      <c r="A85" s="5" t="s">
        <v>585</v>
      </c>
      <c r="B85" s="6" t="s">
        <v>586</v>
      </c>
      <c r="C85" s="38"/>
      <c r="D85" s="38"/>
      <c r="E85" s="38"/>
    </row>
    <row r="86" spans="1:5">
      <c r="A86" s="5" t="s">
        <v>15</v>
      </c>
      <c r="B86" s="6" t="s">
        <v>587</v>
      </c>
      <c r="C86" s="38"/>
      <c r="D86" s="38"/>
      <c r="E86" s="38"/>
    </row>
    <row r="87" spans="1:5">
      <c r="A87" s="5" t="s">
        <v>16</v>
      </c>
      <c r="B87" s="6" t="s">
        <v>588</v>
      </c>
      <c r="C87" s="38"/>
      <c r="D87" s="38"/>
      <c r="E87" s="38"/>
    </row>
    <row r="88" spans="1:5">
      <c r="A88" s="5" t="s">
        <v>17</v>
      </c>
      <c r="B88" s="6" t="s">
        <v>589</v>
      </c>
      <c r="C88" s="38"/>
      <c r="D88" s="38"/>
      <c r="E88" s="38"/>
    </row>
    <row r="89" spans="1:5">
      <c r="A89" s="50" t="s">
        <v>55</v>
      </c>
      <c r="B89" s="65" t="s">
        <v>590</v>
      </c>
      <c r="C89" s="38"/>
      <c r="D89" s="38"/>
      <c r="E89" s="38"/>
    </row>
    <row r="90" spans="1:5">
      <c r="A90" s="5" t="s">
        <v>57</v>
      </c>
      <c r="B90" s="6" t="s">
        <v>604</v>
      </c>
      <c r="C90" s="38"/>
      <c r="D90" s="38"/>
      <c r="E90" s="38"/>
    </row>
    <row r="91" spans="1:5">
      <c r="A91" s="5" t="s">
        <v>23</v>
      </c>
      <c r="B91" s="6" t="s">
        <v>605</v>
      </c>
      <c r="C91" s="38"/>
      <c r="D91" s="38"/>
      <c r="E91" s="38"/>
    </row>
    <row r="92" spans="1:5">
      <c r="A92" s="5" t="s">
        <v>24</v>
      </c>
      <c r="B92" s="6" t="s">
        <v>606</v>
      </c>
      <c r="C92" s="38"/>
      <c r="D92" s="38"/>
      <c r="E92" s="38"/>
    </row>
    <row r="93" spans="1:5">
      <c r="A93" s="5" t="s">
        <v>25</v>
      </c>
      <c r="B93" s="6" t="s">
        <v>607</v>
      </c>
      <c r="C93" s="38"/>
      <c r="D93" s="38"/>
      <c r="E93" s="38"/>
    </row>
    <row r="94" spans="1:5">
      <c r="A94" s="5" t="s">
        <v>58</v>
      </c>
      <c r="B94" s="6" t="s">
        <v>636</v>
      </c>
      <c r="C94" s="38"/>
      <c r="D94" s="38"/>
      <c r="E94" s="38"/>
    </row>
    <row r="95" spans="1:5">
      <c r="A95" s="5" t="s">
        <v>30</v>
      </c>
      <c r="B95" s="6" t="s">
        <v>637</v>
      </c>
      <c r="C95" s="38"/>
      <c r="D95" s="38"/>
      <c r="E95" s="38"/>
    </row>
    <row r="96" spans="1:5">
      <c r="A96" s="50" t="s">
        <v>59</v>
      </c>
      <c r="B96" s="65" t="s">
        <v>638</v>
      </c>
      <c r="C96" s="38"/>
      <c r="D96" s="38"/>
      <c r="E96" s="38"/>
    </row>
    <row r="97" spans="1:5">
      <c r="A97" s="17" t="s">
        <v>639</v>
      </c>
      <c r="B97" s="6" t="s">
        <v>640</v>
      </c>
      <c r="C97" s="38"/>
      <c r="D97" s="38"/>
      <c r="E97" s="38"/>
    </row>
    <row r="98" spans="1:5">
      <c r="A98" s="17" t="s">
        <v>31</v>
      </c>
      <c r="B98" s="6" t="s">
        <v>641</v>
      </c>
      <c r="C98" s="38"/>
      <c r="D98" s="38"/>
      <c r="E98" s="38"/>
    </row>
    <row r="99" spans="1:5">
      <c r="A99" s="17" t="s">
        <v>32</v>
      </c>
      <c r="B99" s="6" t="s">
        <v>644</v>
      </c>
      <c r="C99" s="38"/>
      <c r="D99" s="38"/>
      <c r="E99" s="38"/>
    </row>
    <row r="100" spans="1:5">
      <c r="A100" s="17" t="s">
        <v>33</v>
      </c>
      <c r="B100" s="6" t="s">
        <v>645</v>
      </c>
      <c r="C100" s="38"/>
      <c r="D100" s="38"/>
      <c r="E100" s="38"/>
    </row>
    <row r="101" spans="1:5">
      <c r="A101" s="17" t="s">
        <v>652</v>
      </c>
      <c r="B101" s="6" t="s">
        <v>653</v>
      </c>
      <c r="C101" s="38"/>
      <c r="D101" s="38"/>
      <c r="E101" s="38"/>
    </row>
    <row r="102" spans="1:5">
      <c r="A102" s="17" t="s">
        <v>654</v>
      </c>
      <c r="B102" s="6" t="s">
        <v>655</v>
      </c>
      <c r="C102" s="38"/>
      <c r="D102" s="38"/>
      <c r="E102" s="38"/>
    </row>
    <row r="103" spans="1:5">
      <c r="A103" s="17" t="s">
        <v>656</v>
      </c>
      <c r="B103" s="6" t="s">
        <v>657</v>
      </c>
      <c r="C103" s="38"/>
      <c r="D103" s="38"/>
      <c r="E103" s="38"/>
    </row>
    <row r="104" spans="1:5">
      <c r="A104" s="17" t="s">
        <v>34</v>
      </c>
      <c r="B104" s="6" t="s">
        <v>658</v>
      </c>
      <c r="C104" s="38"/>
      <c r="D104" s="38"/>
      <c r="E104" s="38"/>
    </row>
    <row r="105" spans="1:5">
      <c r="A105" s="17" t="s">
        <v>35</v>
      </c>
      <c r="B105" s="6" t="s">
        <v>660</v>
      </c>
      <c r="C105" s="38"/>
      <c r="D105" s="38"/>
      <c r="E105" s="38"/>
    </row>
    <row r="106" spans="1:5">
      <c r="A106" s="17" t="s">
        <v>36</v>
      </c>
      <c r="B106" s="6" t="s">
        <v>665</v>
      </c>
      <c r="C106" s="38"/>
      <c r="D106" s="38"/>
      <c r="E106" s="38"/>
    </row>
    <row r="107" spans="1:5">
      <c r="A107" s="64" t="s">
        <v>60</v>
      </c>
      <c r="B107" s="65" t="s">
        <v>669</v>
      </c>
      <c r="C107" s="38"/>
      <c r="D107" s="38"/>
      <c r="E107" s="38"/>
    </row>
    <row r="108" spans="1:5">
      <c r="A108" s="17" t="s">
        <v>681</v>
      </c>
      <c r="B108" s="6" t="s">
        <v>682</v>
      </c>
      <c r="C108" s="38"/>
      <c r="D108" s="38"/>
      <c r="E108" s="38"/>
    </row>
    <row r="109" spans="1:5">
      <c r="A109" s="5" t="s">
        <v>40</v>
      </c>
      <c r="B109" s="6" t="s">
        <v>683</v>
      </c>
      <c r="C109" s="38"/>
      <c r="D109" s="38"/>
      <c r="E109" s="38"/>
    </row>
    <row r="110" spans="1:5">
      <c r="A110" s="17" t="s">
        <v>41</v>
      </c>
      <c r="B110" s="6" t="s">
        <v>684</v>
      </c>
      <c r="C110" s="38"/>
      <c r="D110" s="38"/>
      <c r="E110" s="38"/>
    </row>
    <row r="111" spans="1:5">
      <c r="A111" s="50" t="s">
        <v>62</v>
      </c>
      <c r="B111" s="65" t="s">
        <v>685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>
      <c r="A113" s="5" t="s">
        <v>591</v>
      </c>
      <c r="B113" s="6" t="s">
        <v>592</v>
      </c>
      <c r="C113" s="38"/>
      <c r="D113" s="38"/>
      <c r="E113" s="38"/>
    </row>
    <row r="114" spans="1:5">
      <c r="A114" s="5" t="s">
        <v>593</v>
      </c>
      <c r="B114" s="6" t="s">
        <v>594</v>
      </c>
      <c r="C114" s="38"/>
      <c r="D114" s="38"/>
      <c r="E114" s="38"/>
    </row>
    <row r="115" spans="1:5">
      <c r="A115" s="5" t="s">
        <v>18</v>
      </c>
      <c r="B115" s="6" t="s">
        <v>595</v>
      </c>
      <c r="C115" s="38"/>
      <c r="D115" s="38"/>
      <c r="E115" s="38"/>
    </row>
    <row r="116" spans="1:5">
      <c r="A116" s="5" t="s">
        <v>19</v>
      </c>
      <c r="B116" s="6" t="s">
        <v>596</v>
      </c>
      <c r="C116" s="38"/>
      <c r="D116" s="38"/>
      <c r="E116" s="38"/>
    </row>
    <row r="117" spans="1:5">
      <c r="A117" s="5" t="s">
        <v>20</v>
      </c>
      <c r="B117" s="6" t="s">
        <v>597</v>
      </c>
      <c r="C117" s="38"/>
      <c r="D117" s="38"/>
      <c r="E117" s="38"/>
    </row>
    <row r="118" spans="1:5">
      <c r="A118" s="50" t="s">
        <v>56</v>
      </c>
      <c r="B118" s="65" t="s">
        <v>598</v>
      </c>
      <c r="C118" s="38"/>
      <c r="D118" s="38"/>
      <c r="E118" s="38"/>
    </row>
    <row r="119" spans="1:5">
      <c r="A119" s="17" t="s">
        <v>37</v>
      </c>
      <c r="B119" s="6" t="s">
        <v>670</v>
      </c>
      <c r="C119" s="38"/>
      <c r="D119" s="38"/>
      <c r="E119" s="38"/>
    </row>
    <row r="120" spans="1:5">
      <c r="A120" s="17" t="s">
        <v>38</v>
      </c>
      <c r="B120" s="6" t="s">
        <v>672</v>
      </c>
      <c r="C120" s="38"/>
      <c r="D120" s="38"/>
      <c r="E120" s="38"/>
    </row>
    <row r="121" spans="1:5">
      <c r="A121" s="17" t="s">
        <v>674</v>
      </c>
      <c r="B121" s="6" t="s">
        <v>675</v>
      </c>
      <c r="C121" s="38"/>
      <c r="D121" s="38"/>
      <c r="E121" s="38"/>
    </row>
    <row r="122" spans="1:5">
      <c r="A122" s="17" t="s">
        <v>39</v>
      </c>
      <c r="B122" s="6" t="s">
        <v>676</v>
      </c>
      <c r="C122" s="38"/>
      <c r="D122" s="38"/>
      <c r="E122" s="38"/>
    </row>
    <row r="123" spans="1:5">
      <c r="A123" s="17" t="s">
        <v>678</v>
      </c>
      <c r="B123" s="6" t="s">
        <v>679</v>
      </c>
      <c r="C123" s="38"/>
      <c r="D123" s="38"/>
      <c r="E123" s="38"/>
    </row>
    <row r="124" spans="1:5">
      <c r="A124" s="50" t="s">
        <v>61</v>
      </c>
      <c r="B124" s="65" t="s">
        <v>680</v>
      </c>
      <c r="C124" s="38"/>
      <c r="D124" s="38"/>
      <c r="E124" s="38"/>
    </row>
    <row r="125" spans="1:5">
      <c r="A125" s="17" t="s">
        <v>686</v>
      </c>
      <c r="B125" s="6" t="s">
        <v>687</v>
      </c>
      <c r="C125" s="38"/>
      <c r="D125" s="38"/>
      <c r="E125" s="38"/>
    </row>
    <row r="126" spans="1:5">
      <c r="A126" s="5" t="s">
        <v>42</v>
      </c>
      <c r="B126" s="6" t="s">
        <v>688</v>
      </c>
      <c r="C126" s="38"/>
      <c r="D126" s="38"/>
      <c r="E126" s="38"/>
    </row>
    <row r="127" spans="1:5">
      <c r="A127" s="17" t="s">
        <v>43</v>
      </c>
      <c r="B127" s="6" t="s">
        <v>689</v>
      </c>
      <c r="C127" s="38"/>
      <c r="D127" s="38"/>
      <c r="E127" s="38"/>
    </row>
    <row r="128" spans="1: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691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>
      <c r="A133" s="20" t="s">
        <v>65</v>
      </c>
      <c r="B133" s="9" t="s">
        <v>696</v>
      </c>
      <c r="C133" s="38"/>
      <c r="D133" s="38"/>
      <c r="E133" s="38"/>
    </row>
    <row r="134" spans="1:5">
      <c r="A134" s="18" t="s">
        <v>66</v>
      </c>
      <c r="B134" s="9" t="s">
        <v>703</v>
      </c>
      <c r="C134" s="38"/>
      <c r="D134" s="38"/>
      <c r="E134" s="38"/>
    </row>
    <row r="135" spans="1:5">
      <c r="A135" s="5" t="s">
        <v>209</v>
      </c>
      <c r="B135" s="5" t="s">
        <v>704</v>
      </c>
      <c r="C135" s="38"/>
      <c r="D135" s="38"/>
      <c r="E135" s="38"/>
    </row>
    <row r="136" spans="1:5">
      <c r="A136" s="5" t="s">
        <v>210</v>
      </c>
      <c r="B136" s="5" t="s">
        <v>704</v>
      </c>
      <c r="C136" s="38"/>
      <c r="D136" s="38"/>
      <c r="E136" s="38"/>
    </row>
    <row r="137" spans="1:5">
      <c r="A137" s="5" t="s">
        <v>207</v>
      </c>
      <c r="B137" s="5" t="s">
        <v>705</v>
      </c>
      <c r="C137" s="38"/>
      <c r="D137" s="38"/>
      <c r="E137" s="38"/>
    </row>
    <row r="138" spans="1:5">
      <c r="A138" s="5" t="s">
        <v>208</v>
      </c>
      <c r="B138" s="5" t="s">
        <v>705</v>
      </c>
      <c r="C138" s="38"/>
      <c r="D138" s="38"/>
      <c r="E138" s="38"/>
    </row>
    <row r="139" spans="1:5">
      <c r="A139" s="9" t="s">
        <v>67</v>
      </c>
      <c r="B139" s="9" t="s">
        <v>706</v>
      </c>
      <c r="C139" s="38"/>
      <c r="D139" s="38"/>
      <c r="E139" s="38"/>
    </row>
    <row r="140" spans="1:5">
      <c r="A140" s="48" t="s">
        <v>707</v>
      </c>
      <c r="B140" s="5" t="s">
        <v>708</v>
      </c>
      <c r="C140" s="38"/>
      <c r="D140" s="38"/>
      <c r="E140" s="38"/>
    </row>
    <row r="141" spans="1:5">
      <c r="A141" s="48" t="s">
        <v>709</v>
      </c>
      <c r="B141" s="5" t="s">
        <v>710</v>
      </c>
      <c r="C141" s="38"/>
      <c r="D141" s="38"/>
      <c r="E141" s="38"/>
    </row>
    <row r="142" spans="1:5">
      <c r="A142" s="48" t="s">
        <v>711</v>
      </c>
      <c r="B142" s="5" t="s">
        <v>712</v>
      </c>
      <c r="C142" s="38"/>
      <c r="D142" s="38"/>
      <c r="E142" s="38"/>
    </row>
    <row r="143" spans="1:5">
      <c r="A143" s="48" t="s">
        <v>713</v>
      </c>
      <c r="B143" s="5" t="s">
        <v>714</v>
      </c>
      <c r="C143" s="38"/>
      <c r="D143" s="38"/>
      <c r="E143" s="38"/>
    </row>
    <row r="144" spans="1:5">
      <c r="A144" s="17" t="s">
        <v>49</v>
      </c>
      <c r="B144" s="5" t="s">
        <v>715</v>
      </c>
      <c r="C144" s="38"/>
      <c r="D144" s="38"/>
      <c r="E144" s="38"/>
    </row>
    <row r="145" spans="1:5">
      <c r="A145" s="20" t="s">
        <v>68</v>
      </c>
      <c r="B145" s="9" t="s">
        <v>717</v>
      </c>
      <c r="C145" s="38"/>
      <c r="D145" s="38"/>
      <c r="E145" s="38"/>
    </row>
    <row r="146" spans="1:5">
      <c r="A146" s="17" t="s">
        <v>718</v>
      </c>
      <c r="B146" s="5" t="s">
        <v>719</v>
      </c>
      <c r="C146" s="38"/>
      <c r="D146" s="38"/>
      <c r="E146" s="38"/>
    </row>
    <row r="147" spans="1:5">
      <c r="A147" s="17" t="s">
        <v>720</v>
      </c>
      <c r="B147" s="5" t="s">
        <v>721</v>
      </c>
      <c r="C147" s="38"/>
      <c r="D147" s="38"/>
      <c r="E147" s="38"/>
    </row>
    <row r="148" spans="1:5">
      <c r="A148" s="48" t="s">
        <v>722</v>
      </c>
      <c r="B148" s="5" t="s">
        <v>723</v>
      </c>
      <c r="C148" s="38"/>
      <c r="D148" s="38"/>
      <c r="E148" s="38"/>
    </row>
    <row r="149" spans="1:5">
      <c r="A149" s="48" t="s">
        <v>50</v>
      </c>
      <c r="B149" s="5" t="s">
        <v>724</v>
      </c>
      <c r="C149" s="38"/>
      <c r="D149" s="38"/>
      <c r="E149" s="38"/>
    </row>
    <row r="150" spans="1:5">
      <c r="A150" s="18" t="s">
        <v>69</v>
      </c>
      <c r="B150" s="9" t="s">
        <v>725</v>
      </c>
      <c r="C150" s="38"/>
      <c r="D150" s="38"/>
      <c r="E150" s="38"/>
    </row>
    <row r="151" spans="1: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workbookViewId="0">
      <selection activeCell="A15" sqref="A15"/>
    </sheetView>
  </sheetViews>
  <sheetFormatPr defaultRowHeight="15"/>
  <cols>
    <col min="1" max="1" width="101.28515625" customWidth="1"/>
    <col min="2" max="2" width="10.28515625" customWidth="1"/>
    <col min="3" max="3" width="17.42578125" customWidth="1"/>
    <col min="4" max="4" width="15.85546875" customWidth="1"/>
    <col min="5" max="5" width="12.42578125" customWidth="1"/>
  </cols>
  <sheetData>
    <row r="1" spans="1:6">
      <c r="A1" s="115" t="s">
        <v>278</v>
      </c>
      <c r="B1" s="116"/>
      <c r="C1" s="116"/>
      <c r="D1" s="116"/>
      <c r="E1" s="135"/>
      <c r="F1" s="135"/>
    </row>
    <row r="2" spans="1:6" ht="26.25" customHeight="1">
      <c r="A2" s="293" t="s">
        <v>116</v>
      </c>
      <c r="B2" s="294"/>
      <c r="C2" s="294"/>
      <c r="D2" s="294"/>
      <c r="E2" s="294"/>
    </row>
    <row r="3" spans="1:6" ht="30" customHeight="1">
      <c r="A3" s="292" t="s">
        <v>294</v>
      </c>
      <c r="B3" s="296"/>
      <c r="C3" s="296"/>
      <c r="D3" s="296"/>
      <c r="E3" s="296"/>
    </row>
    <row r="5" spans="1:6">
      <c r="A5" s="4" t="s">
        <v>254</v>
      </c>
    </row>
    <row r="6" spans="1:6" ht="48.75" customHeight="1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6">
      <c r="A7" s="42" t="s">
        <v>730</v>
      </c>
      <c r="B7" s="41" t="s">
        <v>407</v>
      </c>
      <c r="C7" s="53"/>
      <c r="D7" s="53"/>
      <c r="E7" s="53"/>
    </row>
    <row r="8" spans="1:6">
      <c r="A8" s="5" t="s">
        <v>731</v>
      </c>
      <c r="B8" s="41" t="s">
        <v>414</v>
      </c>
      <c r="C8" s="53"/>
      <c r="D8" s="53"/>
      <c r="E8" s="53"/>
    </row>
    <row r="9" spans="1:6">
      <c r="A9" s="66" t="s">
        <v>11</v>
      </c>
      <c r="B9" s="67" t="s">
        <v>415</v>
      </c>
      <c r="C9" s="53"/>
      <c r="D9" s="53"/>
      <c r="E9" s="53"/>
    </row>
    <row r="10" spans="1:6">
      <c r="A10" s="50" t="s">
        <v>840</v>
      </c>
      <c r="B10" s="67" t="s">
        <v>416</v>
      </c>
      <c r="C10" s="53"/>
      <c r="D10" s="53"/>
      <c r="E10" s="53"/>
    </row>
    <row r="11" spans="1:6">
      <c r="A11" s="5" t="s">
        <v>741</v>
      </c>
      <c r="B11" s="41" t="s">
        <v>423</v>
      </c>
      <c r="C11" s="53"/>
      <c r="D11" s="53"/>
      <c r="E11" s="53"/>
    </row>
    <row r="12" spans="1:6">
      <c r="A12" s="5" t="s">
        <v>12</v>
      </c>
      <c r="B12" s="41" t="s">
        <v>428</v>
      </c>
      <c r="C12" s="53"/>
      <c r="D12" s="53"/>
      <c r="E12" s="53"/>
    </row>
    <row r="13" spans="1:6">
      <c r="A13" s="5" t="s">
        <v>746</v>
      </c>
      <c r="B13" s="41" t="s">
        <v>443</v>
      </c>
      <c r="C13" s="53"/>
      <c r="D13" s="53"/>
      <c r="E13" s="53"/>
    </row>
    <row r="14" spans="1:6">
      <c r="A14" s="5" t="s">
        <v>747</v>
      </c>
      <c r="B14" s="41" t="s">
        <v>448</v>
      </c>
      <c r="C14" s="53"/>
      <c r="D14" s="53"/>
      <c r="E14" s="53"/>
    </row>
    <row r="15" spans="1:6">
      <c r="A15" s="5" t="s">
        <v>750</v>
      </c>
      <c r="B15" s="41" t="s">
        <v>461</v>
      </c>
      <c r="C15" s="53"/>
      <c r="D15" s="53"/>
      <c r="E15" s="53"/>
    </row>
    <row r="16" spans="1:6">
      <c r="A16" s="50" t="s">
        <v>751</v>
      </c>
      <c r="B16" s="67" t="s">
        <v>462</v>
      </c>
      <c r="C16" s="53"/>
      <c r="D16" s="53"/>
      <c r="E16" s="53"/>
    </row>
    <row r="17" spans="1:5">
      <c r="A17" s="17" t="s">
        <v>463</v>
      </c>
      <c r="B17" s="41" t="s">
        <v>464</v>
      </c>
      <c r="C17" s="53"/>
      <c r="D17" s="53"/>
      <c r="E17" s="53"/>
    </row>
    <row r="18" spans="1:5">
      <c r="A18" s="17" t="s">
        <v>775</v>
      </c>
      <c r="B18" s="41" t="s">
        <v>465</v>
      </c>
      <c r="C18" s="53"/>
      <c r="D18" s="53"/>
      <c r="E18" s="53"/>
    </row>
    <row r="19" spans="1:5">
      <c r="A19" s="22" t="s">
        <v>846</v>
      </c>
      <c r="B19" s="41" t="s">
        <v>466</v>
      </c>
      <c r="C19" s="53"/>
      <c r="D19" s="53"/>
      <c r="E19" s="53"/>
    </row>
    <row r="20" spans="1:5">
      <c r="A20" s="22" t="s">
        <v>847</v>
      </c>
      <c r="B20" s="41" t="s">
        <v>467</v>
      </c>
      <c r="C20" s="53"/>
      <c r="D20" s="53"/>
      <c r="E20" s="53"/>
    </row>
    <row r="21" spans="1:5">
      <c r="A21" s="22" t="s">
        <v>848</v>
      </c>
      <c r="B21" s="41" t="s">
        <v>468</v>
      </c>
      <c r="C21" s="53"/>
      <c r="D21" s="53"/>
      <c r="E21" s="53"/>
    </row>
    <row r="22" spans="1:5">
      <c r="A22" s="17" t="s">
        <v>849</v>
      </c>
      <c r="B22" s="41" t="s">
        <v>469</v>
      </c>
      <c r="C22" s="53"/>
      <c r="D22" s="53"/>
      <c r="E22" s="53"/>
    </row>
    <row r="23" spans="1:5">
      <c r="A23" s="17" t="s">
        <v>850</v>
      </c>
      <c r="B23" s="41" t="s">
        <v>470</v>
      </c>
      <c r="C23" s="53"/>
      <c r="D23" s="53"/>
      <c r="E23" s="53"/>
    </row>
    <row r="24" spans="1:5">
      <c r="A24" s="17" t="s">
        <v>851</v>
      </c>
      <c r="B24" s="41" t="s">
        <v>471</v>
      </c>
      <c r="C24" s="53"/>
      <c r="D24" s="53"/>
      <c r="E24" s="53"/>
    </row>
    <row r="25" spans="1:5">
      <c r="A25" s="64" t="s">
        <v>808</v>
      </c>
      <c r="B25" s="67" t="s">
        <v>472</v>
      </c>
      <c r="C25" s="53"/>
      <c r="D25" s="53"/>
      <c r="E25" s="53"/>
    </row>
    <row r="26" spans="1:5">
      <c r="A26" s="16" t="s">
        <v>852</v>
      </c>
      <c r="B26" s="41" t="s">
        <v>473</v>
      </c>
      <c r="C26" s="53"/>
      <c r="D26" s="53"/>
      <c r="E26" s="53"/>
    </row>
    <row r="27" spans="1:5">
      <c r="A27" s="16" t="s">
        <v>475</v>
      </c>
      <c r="B27" s="41" t="s">
        <v>476</v>
      </c>
      <c r="C27" s="53"/>
      <c r="D27" s="53"/>
      <c r="E27" s="53"/>
    </row>
    <row r="28" spans="1:5">
      <c r="A28" s="16" t="s">
        <v>477</v>
      </c>
      <c r="B28" s="41" t="s">
        <v>478</v>
      </c>
      <c r="C28" s="53"/>
      <c r="D28" s="53"/>
      <c r="E28" s="53"/>
    </row>
    <row r="29" spans="1:5">
      <c r="A29" s="16" t="s">
        <v>810</v>
      </c>
      <c r="B29" s="41" t="s">
        <v>479</v>
      </c>
      <c r="C29" s="53"/>
      <c r="D29" s="53"/>
      <c r="E29" s="53"/>
    </row>
    <row r="30" spans="1:5">
      <c r="A30" s="16" t="s">
        <v>853</v>
      </c>
      <c r="B30" s="41" t="s">
        <v>480</v>
      </c>
      <c r="C30" s="53"/>
      <c r="D30" s="53"/>
      <c r="E30" s="53"/>
    </row>
    <row r="31" spans="1:5">
      <c r="A31" s="16" t="s">
        <v>812</v>
      </c>
      <c r="B31" s="41" t="s">
        <v>481</v>
      </c>
      <c r="C31" s="53"/>
      <c r="D31" s="53"/>
      <c r="E31" s="53"/>
    </row>
    <row r="32" spans="1:5">
      <c r="A32" s="16" t="s">
        <v>854</v>
      </c>
      <c r="B32" s="41" t="s">
        <v>482</v>
      </c>
      <c r="C32" s="53"/>
      <c r="D32" s="53"/>
      <c r="E32" s="53"/>
    </row>
    <row r="33" spans="1:5">
      <c r="A33" s="16" t="s">
        <v>855</v>
      </c>
      <c r="B33" s="41" t="s">
        <v>484</v>
      </c>
      <c r="C33" s="53"/>
      <c r="D33" s="53"/>
      <c r="E33" s="53"/>
    </row>
    <row r="34" spans="1:5">
      <c r="A34" s="16" t="s">
        <v>485</v>
      </c>
      <c r="B34" s="41" t="s">
        <v>486</v>
      </c>
      <c r="C34" s="53"/>
      <c r="D34" s="53"/>
      <c r="E34" s="53"/>
    </row>
    <row r="35" spans="1:5">
      <c r="A35" s="29" t="s">
        <v>487</v>
      </c>
      <c r="B35" s="41" t="s">
        <v>488</v>
      </c>
      <c r="C35" s="53"/>
      <c r="D35" s="53"/>
      <c r="E35" s="53"/>
    </row>
    <row r="36" spans="1:5">
      <c r="A36" s="16" t="s">
        <v>856</v>
      </c>
      <c r="B36" s="41" t="s">
        <v>489</v>
      </c>
      <c r="C36" s="53"/>
      <c r="D36" s="53"/>
      <c r="E36" s="53"/>
    </row>
    <row r="37" spans="1:5">
      <c r="A37" s="29" t="s">
        <v>213</v>
      </c>
      <c r="B37" s="41" t="s">
        <v>490</v>
      </c>
      <c r="C37" s="53"/>
      <c r="D37" s="53"/>
      <c r="E37" s="53"/>
    </row>
    <row r="38" spans="1:5">
      <c r="A38" s="29" t="s">
        <v>214</v>
      </c>
      <c r="B38" s="41" t="s">
        <v>490</v>
      </c>
      <c r="C38" s="53"/>
      <c r="D38" s="53"/>
      <c r="E38" s="53"/>
    </row>
    <row r="39" spans="1:5">
      <c r="A39" s="64" t="s">
        <v>816</v>
      </c>
      <c r="B39" s="67" t="s">
        <v>491</v>
      </c>
      <c r="C39" s="53"/>
      <c r="D39" s="53"/>
      <c r="E39" s="53"/>
    </row>
    <row r="40" spans="1:5" ht="15.75">
      <c r="A40" s="83" t="s">
        <v>159</v>
      </c>
      <c r="B40" s="134"/>
      <c r="C40" s="53"/>
      <c r="D40" s="53"/>
      <c r="E40" s="53"/>
    </row>
    <row r="41" spans="1:5">
      <c r="A41" s="45" t="s">
        <v>492</v>
      </c>
      <c r="B41" s="41" t="s">
        <v>493</v>
      </c>
      <c r="C41" s="53"/>
      <c r="D41" s="53"/>
      <c r="E41" s="53"/>
    </row>
    <row r="42" spans="1:5">
      <c r="A42" s="45" t="s">
        <v>857</v>
      </c>
      <c r="B42" s="41" t="s">
        <v>494</v>
      </c>
      <c r="C42" s="53"/>
      <c r="D42" s="53"/>
      <c r="E42" s="53"/>
    </row>
    <row r="43" spans="1:5">
      <c r="A43" s="45" t="s">
        <v>496</v>
      </c>
      <c r="B43" s="41" t="s">
        <v>497</v>
      </c>
      <c r="C43" s="53"/>
      <c r="D43" s="53"/>
      <c r="E43" s="53"/>
    </row>
    <row r="44" spans="1:5">
      <c r="A44" s="45" t="s">
        <v>498</v>
      </c>
      <c r="B44" s="41" t="s">
        <v>499</v>
      </c>
      <c r="C44" s="53"/>
      <c r="D44" s="53"/>
      <c r="E44" s="53"/>
    </row>
    <row r="45" spans="1:5">
      <c r="A45" s="6" t="s">
        <v>500</v>
      </c>
      <c r="B45" s="41" t="s">
        <v>501</v>
      </c>
      <c r="C45" s="53"/>
      <c r="D45" s="53"/>
      <c r="E45" s="53"/>
    </row>
    <row r="46" spans="1:5">
      <c r="A46" s="6" t="s">
        <v>502</v>
      </c>
      <c r="B46" s="41" t="s">
        <v>503</v>
      </c>
      <c r="C46" s="53"/>
      <c r="D46" s="53"/>
      <c r="E46" s="53"/>
    </row>
    <row r="47" spans="1:5">
      <c r="A47" s="6" t="s">
        <v>504</v>
      </c>
      <c r="B47" s="41" t="s">
        <v>505</v>
      </c>
      <c r="C47" s="53"/>
      <c r="D47" s="53"/>
      <c r="E47" s="53"/>
    </row>
    <row r="48" spans="1:5">
      <c r="A48" s="65" t="s">
        <v>818</v>
      </c>
      <c r="B48" s="67" t="s">
        <v>506</v>
      </c>
      <c r="C48" s="53"/>
      <c r="D48" s="53"/>
      <c r="E48" s="53"/>
    </row>
    <row r="49" spans="1:5">
      <c r="A49" s="17" t="s">
        <v>507</v>
      </c>
      <c r="B49" s="41" t="s">
        <v>508</v>
      </c>
      <c r="C49" s="53"/>
      <c r="D49" s="53"/>
      <c r="E49" s="53"/>
    </row>
    <row r="50" spans="1:5">
      <c r="A50" s="17" t="s">
        <v>509</v>
      </c>
      <c r="B50" s="41" t="s">
        <v>510</v>
      </c>
      <c r="C50" s="53"/>
      <c r="D50" s="53"/>
      <c r="E50" s="53"/>
    </row>
    <row r="51" spans="1:5">
      <c r="A51" s="17" t="s">
        <v>511</v>
      </c>
      <c r="B51" s="41" t="s">
        <v>512</v>
      </c>
      <c r="C51" s="53"/>
      <c r="D51" s="53"/>
      <c r="E51" s="53"/>
    </row>
    <row r="52" spans="1:5">
      <c r="A52" s="17" t="s">
        <v>513</v>
      </c>
      <c r="B52" s="41" t="s">
        <v>514</v>
      </c>
      <c r="C52" s="53"/>
      <c r="D52" s="53"/>
      <c r="E52" s="53"/>
    </row>
    <row r="53" spans="1:5">
      <c r="A53" s="64" t="s">
        <v>819</v>
      </c>
      <c r="B53" s="67" t="s">
        <v>515</v>
      </c>
      <c r="C53" s="53"/>
      <c r="D53" s="53"/>
      <c r="E53" s="53"/>
    </row>
    <row r="54" spans="1:5">
      <c r="A54" s="17" t="s">
        <v>516</v>
      </c>
      <c r="B54" s="41" t="s">
        <v>517</v>
      </c>
      <c r="C54" s="53"/>
      <c r="D54" s="53"/>
      <c r="E54" s="53"/>
    </row>
    <row r="55" spans="1:5">
      <c r="A55" s="17" t="s">
        <v>0</v>
      </c>
      <c r="B55" s="41" t="s">
        <v>518</v>
      </c>
      <c r="C55" s="53"/>
      <c r="D55" s="53"/>
      <c r="E55" s="53"/>
    </row>
    <row r="56" spans="1:5">
      <c r="A56" s="17" t="s">
        <v>1</v>
      </c>
      <c r="B56" s="41" t="s">
        <v>519</v>
      </c>
      <c r="C56" s="53"/>
      <c r="D56" s="53"/>
      <c r="E56" s="53"/>
    </row>
    <row r="57" spans="1:5">
      <c r="A57" s="17" t="s">
        <v>2</v>
      </c>
      <c r="B57" s="41" t="s">
        <v>520</v>
      </c>
      <c r="C57" s="53"/>
      <c r="D57" s="53"/>
      <c r="E57" s="53"/>
    </row>
    <row r="58" spans="1:5">
      <c r="A58" s="17" t="s">
        <v>3</v>
      </c>
      <c r="B58" s="41" t="s">
        <v>521</v>
      </c>
      <c r="C58" s="53"/>
      <c r="D58" s="53"/>
      <c r="E58" s="53"/>
    </row>
    <row r="59" spans="1:5">
      <c r="A59" s="17" t="s">
        <v>4</v>
      </c>
      <c r="B59" s="41" t="s">
        <v>522</v>
      </c>
      <c r="C59" s="53"/>
      <c r="D59" s="53"/>
      <c r="E59" s="53"/>
    </row>
    <row r="60" spans="1:5">
      <c r="A60" s="17" t="s">
        <v>523</v>
      </c>
      <c r="B60" s="41" t="s">
        <v>524</v>
      </c>
      <c r="C60" s="53"/>
      <c r="D60" s="53"/>
      <c r="E60" s="53"/>
    </row>
    <row r="61" spans="1:5">
      <c r="A61" s="17" t="s">
        <v>5</v>
      </c>
      <c r="B61" s="41" t="s">
        <v>525</v>
      </c>
      <c r="C61" s="53"/>
      <c r="D61" s="53"/>
      <c r="E61" s="53"/>
    </row>
    <row r="62" spans="1:5">
      <c r="A62" s="64" t="s">
        <v>820</v>
      </c>
      <c r="B62" s="67" t="s">
        <v>526</v>
      </c>
      <c r="C62" s="53"/>
      <c r="D62" s="53"/>
      <c r="E62" s="53"/>
    </row>
    <row r="63" spans="1:5" ht="15.75">
      <c r="A63" s="83" t="s">
        <v>158</v>
      </c>
      <c r="B63" s="134"/>
      <c r="C63" s="53"/>
      <c r="D63" s="53"/>
      <c r="E63" s="53"/>
    </row>
    <row r="64" spans="1:5" ht="15.75">
      <c r="A64" s="46" t="s">
        <v>13</v>
      </c>
      <c r="B64" s="47" t="s">
        <v>527</v>
      </c>
      <c r="C64" s="53"/>
      <c r="D64" s="53"/>
      <c r="E64" s="53"/>
    </row>
    <row r="65" spans="1:5">
      <c r="A65" s="20" t="s">
        <v>827</v>
      </c>
      <c r="B65" s="9" t="s">
        <v>535</v>
      </c>
      <c r="C65" s="20"/>
      <c r="D65" s="20"/>
      <c r="E65" s="20"/>
    </row>
    <row r="66" spans="1:5">
      <c r="A66" s="18" t="s">
        <v>830</v>
      </c>
      <c r="B66" s="9" t="s">
        <v>543</v>
      </c>
      <c r="C66" s="18"/>
      <c r="D66" s="18"/>
      <c r="E66" s="18"/>
    </row>
    <row r="67" spans="1:5">
      <c r="A67" s="48" t="s">
        <v>544</v>
      </c>
      <c r="B67" s="5" t="s">
        <v>545</v>
      </c>
      <c r="C67" s="48"/>
      <c r="D67" s="48"/>
      <c r="E67" s="48"/>
    </row>
    <row r="68" spans="1:5">
      <c r="A68" s="48" t="s">
        <v>546</v>
      </c>
      <c r="B68" s="5" t="s">
        <v>547</v>
      </c>
      <c r="C68" s="48"/>
      <c r="D68" s="48"/>
      <c r="E68" s="48"/>
    </row>
    <row r="69" spans="1:5">
      <c r="A69" s="18" t="s">
        <v>548</v>
      </c>
      <c r="B69" s="9" t="s">
        <v>549</v>
      </c>
      <c r="C69" s="48"/>
      <c r="D69" s="48"/>
      <c r="E69" s="48"/>
    </row>
    <row r="70" spans="1:5">
      <c r="A70" s="48" t="s">
        <v>550</v>
      </c>
      <c r="B70" s="5" t="s">
        <v>551</v>
      </c>
      <c r="C70" s="48"/>
      <c r="D70" s="48"/>
      <c r="E70" s="48"/>
    </row>
    <row r="71" spans="1:5">
      <c r="A71" s="48" t="s">
        <v>552</v>
      </c>
      <c r="B71" s="5" t="s">
        <v>553</v>
      </c>
      <c r="C71" s="48"/>
      <c r="D71" s="48"/>
      <c r="E71" s="48"/>
    </row>
    <row r="72" spans="1:5">
      <c r="A72" s="48" t="s">
        <v>554</v>
      </c>
      <c r="B72" s="5" t="s">
        <v>555</v>
      </c>
      <c r="C72" s="48"/>
      <c r="D72" s="48"/>
      <c r="E72" s="48"/>
    </row>
    <row r="73" spans="1:5">
      <c r="A73" s="49" t="s">
        <v>831</v>
      </c>
      <c r="B73" s="50" t="s">
        <v>556</v>
      </c>
      <c r="C73" s="18"/>
      <c r="D73" s="18"/>
      <c r="E73" s="18"/>
    </row>
    <row r="74" spans="1:5">
      <c r="A74" s="48" t="s">
        <v>557</v>
      </c>
      <c r="B74" s="5" t="s">
        <v>558</v>
      </c>
      <c r="C74" s="48"/>
      <c r="D74" s="48"/>
      <c r="E74" s="48"/>
    </row>
    <row r="75" spans="1:5">
      <c r="A75" s="17" t="s">
        <v>559</v>
      </c>
      <c r="B75" s="5" t="s">
        <v>560</v>
      </c>
      <c r="C75" s="17"/>
      <c r="D75" s="17"/>
      <c r="E75" s="17"/>
    </row>
    <row r="76" spans="1:5">
      <c r="A76" s="48" t="s">
        <v>10</v>
      </c>
      <c r="B76" s="5" t="s">
        <v>561</v>
      </c>
      <c r="C76" s="48"/>
      <c r="D76" s="48"/>
      <c r="E76" s="48"/>
    </row>
    <row r="77" spans="1:5">
      <c r="A77" s="48" t="s">
        <v>836</v>
      </c>
      <c r="B77" s="5" t="s">
        <v>562</v>
      </c>
      <c r="C77" s="48"/>
      <c r="D77" s="48"/>
      <c r="E77" s="48"/>
    </row>
    <row r="78" spans="1:5">
      <c r="A78" s="49" t="s">
        <v>837</v>
      </c>
      <c r="B78" s="50" t="s">
        <v>566</v>
      </c>
      <c r="C78" s="18"/>
      <c r="D78" s="18"/>
      <c r="E78" s="18"/>
    </row>
    <row r="79" spans="1:5">
      <c r="A79" s="17" t="s">
        <v>567</v>
      </c>
      <c r="B79" s="5" t="s">
        <v>568</v>
      </c>
      <c r="C79" s="17"/>
      <c r="D79" s="17"/>
      <c r="E79" s="17"/>
    </row>
    <row r="80" spans="1:5" ht="23.25" customHeight="1">
      <c r="A80" s="51" t="s">
        <v>14</v>
      </c>
      <c r="B80" s="52" t="s">
        <v>569</v>
      </c>
      <c r="C80" s="18"/>
      <c r="D80" s="18"/>
      <c r="E80" s="18"/>
    </row>
    <row r="81" spans="1:5" ht="34.5" customHeight="1">
      <c r="A81" s="56" t="s">
        <v>51</v>
      </c>
      <c r="B81" s="57"/>
      <c r="C81" s="53"/>
      <c r="D81" s="53"/>
      <c r="E81" s="53"/>
    </row>
    <row r="82" spans="1:5" ht="49.5" customHeight="1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>
      <c r="A83" s="5" t="s">
        <v>54</v>
      </c>
      <c r="B83" s="6" t="s">
        <v>582</v>
      </c>
      <c r="C83" s="38"/>
      <c r="D83" s="38"/>
      <c r="E83" s="38"/>
    </row>
    <row r="84" spans="1:5">
      <c r="A84" s="5" t="s">
        <v>583</v>
      </c>
      <c r="B84" s="6" t="s">
        <v>584</v>
      </c>
      <c r="C84" s="38"/>
      <c r="D84" s="38"/>
      <c r="E84" s="38"/>
    </row>
    <row r="85" spans="1:5">
      <c r="A85" s="5" t="s">
        <v>585</v>
      </c>
      <c r="B85" s="6" t="s">
        <v>586</v>
      </c>
      <c r="C85" s="38"/>
      <c r="D85" s="38"/>
      <c r="E85" s="38"/>
    </row>
    <row r="86" spans="1:5">
      <c r="A86" s="5" t="s">
        <v>15</v>
      </c>
      <c r="B86" s="6" t="s">
        <v>587</v>
      </c>
      <c r="C86" s="38"/>
      <c r="D86" s="38"/>
      <c r="E86" s="38"/>
    </row>
    <row r="87" spans="1:5">
      <c r="A87" s="5" t="s">
        <v>16</v>
      </c>
      <c r="B87" s="6" t="s">
        <v>588</v>
      </c>
      <c r="C87" s="38"/>
      <c r="D87" s="38"/>
      <c r="E87" s="38"/>
    </row>
    <row r="88" spans="1:5">
      <c r="A88" s="5" t="s">
        <v>17</v>
      </c>
      <c r="B88" s="6" t="s">
        <v>589</v>
      </c>
      <c r="C88" s="38"/>
      <c r="D88" s="38"/>
      <c r="E88" s="38"/>
    </row>
    <row r="89" spans="1:5">
      <c r="A89" s="50" t="s">
        <v>55</v>
      </c>
      <c r="B89" s="65" t="s">
        <v>590</v>
      </c>
      <c r="C89" s="38"/>
      <c r="D89" s="38"/>
      <c r="E89" s="38"/>
    </row>
    <row r="90" spans="1:5">
      <c r="A90" s="5" t="s">
        <v>57</v>
      </c>
      <c r="B90" s="6" t="s">
        <v>604</v>
      </c>
      <c r="C90" s="38"/>
      <c r="D90" s="38"/>
      <c r="E90" s="38"/>
    </row>
    <row r="91" spans="1:5">
      <c r="A91" s="5" t="s">
        <v>23</v>
      </c>
      <c r="B91" s="6" t="s">
        <v>605</v>
      </c>
      <c r="C91" s="38"/>
      <c r="D91" s="38"/>
      <c r="E91" s="38"/>
    </row>
    <row r="92" spans="1:5">
      <c r="A92" s="5" t="s">
        <v>24</v>
      </c>
      <c r="B92" s="6" t="s">
        <v>606</v>
      </c>
      <c r="C92" s="38"/>
      <c r="D92" s="38"/>
      <c r="E92" s="38"/>
    </row>
    <row r="93" spans="1:5">
      <c r="A93" s="5" t="s">
        <v>25</v>
      </c>
      <c r="B93" s="6" t="s">
        <v>607</v>
      </c>
      <c r="C93" s="38"/>
      <c r="D93" s="38"/>
      <c r="E93" s="38"/>
    </row>
    <row r="94" spans="1:5">
      <c r="A94" s="5" t="s">
        <v>58</v>
      </c>
      <c r="B94" s="6" t="s">
        <v>636</v>
      </c>
      <c r="C94" s="38"/>
      <c r="D94" s="38"/>
      <c r="E94" s="38"/>
    </row>
    <row r="95" spans="1:5">
      <c r="A95" s="5" t="s">
        <v>30</v>
      </c>
      <c r="B95" s="6" t="s">
        <v>637</v>
      </c>
      <c r="C95" s="38"/>
      <c r="D95" s="38"/>
      <c r="E95" s="38"/>
    </row>
    <row r="96" spans="1:5">
      <c r="A96" s="50" t="s">
        <v>59</v>
      </c>
      <c r="B96" s="65" t="s">
        <v>638</v>
      </c>
      <c r="C96" s="38"/>
      <c r="D96" s="38"/>
      <c r="E96" s="38"/>
    </row>
    <row r="97" spans="1:5">
      <c r="A97" s="17" t="s">
        <v>639</v>
      </c>
      <c r="B97" s="6" t="s">
        <v>640</v>
      </c>
      <c r="C97" s="38"/>
      <c r="D97" s="38"/>
      <c r="E97" s="38"/>
    </row>
    <row r="98" spans="1:5">
      <c r="A98" s="17" t="s">
        <v>31</v>
      </c>
      <c r="B98" s="6" t="s">
        <v>641</v>
      </c>
      <c r="C98" s="38"/>
      <c r="D98" s="38"/>
      <c r="E98" s="38"/>
    </row>
    <row r="99" spans="1:5">
      <c r="A99" s="17" t="s">
        <v>32</v>
      </c>
      <c r="B99" s="6" t="s">
        <v>644</v>
      </c>
      <c r="C99" s="38"/>
      <c r="D99" s="38"/>
      <c r="E99" s="38"/>
    </row>
    <row r="100" spans="1:5">
      <c r="A100" s="17" t="s">
        <v>33</v>
      </c>
      <c r="B100" s="6" t="s">
        <v>645</v>
      </c>
      <c r="C100" s="38"/>
      <c r="D100" s="38"/>
      <c r="E100" s="38"/>
    </row>
    <row r="101" spans="1:5">
      <c r="A101" s="17" t="s">
        <v>652</v>
      </c>
      <c r="B101" s="6" t="s">
        <v>653</v>
      </c>
      <c r="C101" s="38"/>
      <c r="D101" s="38"/>
      <c r="E101" s="38"/>
    </row>
    <row r="102" spans="1:5">
      <c r="A102" s="17" t="s">
        <v>654</v>
      </c>
      <c r="B102" s="6" t="s">
        <v>655</v>
      </c>
      <c r="C102" s="38"/>
      <c r="D102" s="38"/>
      <c r="E102" s="38"/>
    </row>
    <row r="103" spans="1:5">
      <c r="A103" s="17" t="s">
        <v>656</v>
      </c>
      <c r="B103" s="6" t="s">
        <v>657</v>
      </c>
      <c r="C103" s="38"/>
      <c r="D103" s="38"/>
      <c r="E103" s="38"/>
    </row>
    <row r="104" spans="1:5">
      <c r="A104" s="17" t="s">
        <v>34</v>
      </c>
      <c r="B104" s="6" t="s">
        <v>658</v>
      </c>
      <c r="C104" s="38"/>
      <c r="D104" s="38"/>
      <c r="E104" s="38"/>
    </row>
    <row r="105" spans="1:5">
      <c r="A105" s="17" t="s">
        <v>35</v>
      </c>
      <c r="B105" s="6" t="s">
        <v>660</v>
      </c>
      <c r="C105" s="38"/>
      <c r="D105" s="38"/>
      <c r="E105" s="38"/>
    </row>
    <row r="106" spans="1:5">
      <c r="A106" s="17" t="s">
        <v>36</v>
      </c>
      <c r="B106" s="6" t="s">
        <v>665</v>
      </c>
      <c r="C106" s="38"/>
      <c r="D106" s="38"/>
      <c r="E106" s="38"/>
    </row>
    <row r="107" spans="1:5">
      <c r="A107" s="64" t="s">
        <v>60</v>
      </c>
      <c r="B107" s="65" t="s">
        <v>669</v>
      </c>
      <c r="C107" s="38"/>
      <c r="D107" s="38"/>
      <c r="E107" s="38"/>
    </row>
    <row r="108" spans="1:5">
      <c r="A108" s="17" t="s">
        <v>681</v>
      </c>
      <c r="B108" s="6" t="s">
        <v>682</v>
      </c>
      <c r="C108" s="38"/>
      <c r="D108" s="38"/>
      <c r="E108" s="38"/>
    </row>
    <row r="109" spans="1:5">
      <c r="A109" s="5" t="s">
        <v>40</v>
      </c>
      <c r="B109" s="6" t="s">
        <v>683</v>
      </c>
      <c r="C109" s="38"/>
      <c r="D109" s="38"/>
      <c r="E109" s="38"/>
    </row>
    <row r="110" spans="1:5">
      <c r="A110" s="17" t="s">
        <v>41</v>
      </c>
      <c r="B110" s="6" t="s">
        <v>684</v>
      </c>
      <c r="C110" s="38"/>
      <c r="D110" s="38"/>
      <c r="E110" s="38"/>
    </row>
    <row r="111" spans="1:5">
      <c r="A111" s="50" t="s">
        <v>62</v>
      </c>
      <c r="B111" s="65" t="s">
        <v>685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>
      <c r="A113" s="5" t="s">
        <v>591</v>
      </c>
      <c r="B113" s="6" t="s">
        <v>592</v>
      </c>
      <c r="C113" s="38"/>
      <c r="D113" s="38"/>
      <c r="E113" s="38"/>
    </row>
    <row r="114" spans="1:5">
      <c r="A114" s="5" t="s">
        <v>593</v>
      </c>
      <c r="B114" s="6" t="s">
        <v>594</v>
      </c>
      <c r="C114" s="38"/>
      <c r="D114" s="38"/>
      <c r="E114" s="38"/>
    </row>
    <row r="115" spans="1:5">
      <c r="A115" s="5" t="s">
        <v>18</v>
      </c>
      <c r="B115" s="6" t="s">
        <v>595</v>
      </c>
      <c r="C115" s="38"/>
      <c r="D115" s="38"/>
      <c r="E115" s="38"/>
    </row>
    <row r="116" spans="1:5">
      <c r="A116" s="5" t="s">
        <v>19</v>
      </c>
      <c r="B116" s="6" t="s">
        <v>596</v>
      </c>
      <c r="C116" s="38"/>
      <c r="D116" s="38"/>
      <c r="E116" s="38"/>
    </row>
    <row r="117" spans="1:5">
      <c r="A117" s="5" t="s">
        <v>20</v>
      </c>
      <c r="B117" s="6" t="s">
        <v>597</v>
      </c>
      <c r="C117" s="38"/>
      <c r="D117" s="38"/>
      <c r="E117" s="38"/>
    </row>
    <row r="118" spans="1:5">
      <c r="A118" s="50" t="s">
        <v>56</v>
      </c>
      <c r="B118" s="65" t="s">
        <v>598</v>
      </c>
      <c r="C118" s="38"/>
      <c r="D118" s="38"/>
      <c r="E118" s="38"/>
    </row>
    <row r="119" spans="1:5">
      <c r="A119" s="17" t="s">
        <v>37</v>
      </c>
      <c r="B119" s="6" t="s">
        <v>670</v>
      </c>
      <c r="C119" s="38"/>
      <c r="D119" s="38"/>
      <c r="E119" s="38"/>
    </row>
    <row r="120" spans="1:5">
      <c r="A120" s="17" t="s">
        <v>38</v>
      </c>
      <c r="B120" s="6" t="s">
        <v>672</v>
      </c>
      <c r="C120" s="38"/>
      <c r="D120" s="38"/>
      <c r="E120" s="38"/>
    </row>
    <row r="121" spans="1:5">
      <c r="A121" s="17" t="s">
        <v>674</v>
      </c>
      <c r="B121" s="6" t="s">
        <v>675</v>
      </c>
      <c r="C121" s="38"/>
      <c r="D121" s="38"/>
      <c r="E121" s="38"/>
    </row>
    <row r="122" spans="1:5">
      <c r="A122" s="17" t="s">
        <v>39</v>
      </c>
      <c r="B122" s="6" t="s">
        <v>676</v>
      </c>
      <c r="C122" s="38"/>
      <c r="D122" s="38"/>
      <c r="E122" s="38"/>
    </row>
    <row r="123" spans="1:5">
      <c r="A123" s="17" t="s">
        <v>678</v>
      </c>
      <c r="B123" s="6" t="s">
        <v>679</v>
      </c>
      <c r="C123" s="38"/>
      <c r="D123" s="38"/>
      <c r="E123" s="38"/>
    </row>
    <row r="124" spans="1:5">
      <c r="A124" s="50" t="s">
        <v>61</v>
      </c>
      <c r="B124" s="65" t="s">
        <v>680</v>
      </c>
      <c r="C124" s="38"/>
      <c r="D124" s="38"/>
      <c r="E124" s="38"/>
    </row>
    <row r="125" spans="1:5">
      <c r="A125" s="17" t="s">
        <v>686</v>
      </c>
      <c r="B125" s="6" t="s">
        <v>687</v>
      </c>
      <c r="C125" s="38"/>
      <c r="D125" s="38"/>
      <c r="E125" s="38"/>
    </row>
    <row r="126" spans="1:5">
      <c r="A126" s="5" t="s">
        <v>42</v>
      </c>
      <c r="B126" s="6" t="s">
        <v>688</v>
      </c>
      <c r="C126" s="38"/>
      <c r="D126" s="38"/>
      <c r="E126" s="38"/>
    </row>
    <row r="127" spans="1:5">
      <c r="A127" s="17" t="s">
        <v>43</v>
      </c>
      <c r="B127" s="6" t="s">
        <v>689</v>
      </c>
      <c r="C127" s="38"/>
      <c r="D127" s="38"/>
      <c r="E127" s="38"/>
    </row>
    <row r="128" spans="1: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691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>
      <c r="A133" s="20" t="s">
        <v>65</v>
      </c>
      <c r="B133" s="9" t="s">
        <v>696</v>
      </c>
      <c r="C133" s="38"/>
      <c r="D133" s="38"/>
      <c r="E133" s="38"/>
    </row>
    <row r="134" spans="1:5">
      <c r="A134" s="18" t="s">
        <v>66</v>
      </c>
      <c r="B134" s="9" t="s">
        <v>703</v>
      </c>
      <c r="C134" s="38"/>
      <c r="D134" s="38"/>
      <c r="E134" s="38"/>
    </row>
    <row r="135" spans="1:5">
      <c r="A135" s="5" t="s">
        <v>209</v>
      </c>
      <c r="B135" s="5" t="s">
        <v>704</v>
      </c>
      <c r="C135" s="38"/>
      <c r="D135" s="38"/>
      <c r="E135" s="38"/>
    </row>
    <row r="136" spans="1:5">
      <c r="A136" s="5" t="s">
        <v>210</v>
      </c>
      <c r="B136" s="5" t="s">
        <v>704</v>
      </c>
      <c r="C136" s="38"/>
      <c r="D136" s="38"/>
      <c r="E136" s="38"/>
    </row>
    <row r="137" spans="1:5">
      <c r="A137" s="5" t="s">
        <v>207</v>
      </c>
      <c r="B137" s="5" t="s">
        <v>705</v>
      </c>
      <c r="C137" s="38"/>
      <c r="D137" s="38"/>
      <c r="E137" s="38"/>
    </row>
    <row r="138" spans="1:5">
      <c r="A138" s="5" t="s">
        <v>208</v>
      </c>
      <c r="B138" s="5" t="s">
        <v>705</v>
      </c>
      <c r="C138" s="38"/>
      <c r="D138" s="38"/>
      <c r="E138" s="38"/>
    </row>
    <row r="139" spans="1:5">
      <c r="A139" s="9" t="s">
        <v>67</v>
      </c>
      <c r="B139" s="9" t="s">
        <v>706</v>
      </c>
      <c r="C139" s="38"/>
      <c r="D139" s="38"/>
      <c r="E139" s="38"/>
    </row>
    <row r="140" spans="1:5">
      <c r="A140" s="48" t="s">
        <v>707</v>
      </c>
      <c r="B140" s="5" t="s">
        <v>708</v>
      </c>
      <c r="C140" s="38"/>
      <c r="D140" s="38"/>
      <c r="E140" s="38"/>
    </row>
    <row r="141" spans="1:5">
      <c r="A141" s="48" t="s">
        <v>709</v>
      </c>
      <c r="B141" s="5" t="s">
        <v>710</v>
      </c>
      <c r="C141" s="38"/>
      <c r="D141" s="38"/>
      <c r="E141" s="38"/>
    </row>
    <row r="142" spans="1:5">
      <c r="A142" s="48" t="s">
        <v>711</v>
      </c>
      <c r="B142" s="5" t="s">
        <v>712</v>
      </c>
      <c r="C142" s="38"/>
      <c r="D142" s="38"/>
      <c r="E142" s="38"/>
    </row>
    <row r="143" spans="1:5">
      <c r="A143" s="48" t="s">
        <v>713</v>
      </c>
      <c r="B143" s="5" t="s">
        <v>714</v>
      </c>
      <c r="C143" s="38"/>
      <c r="D143" s="38"/>
      <c r="E143" s="38"/>
    </row>
    <row r="144" spans="1:5">
      <c r="A144" s="17" t="s">
        <v>49</v>
      </c>
      <c r="B144" s="5" t="s">
        <v>715</v>
      </c>
      <c r="C144" s="38"/>
      <c r="D144" s="38"/>
      <c r="E144" s="38"/>
    </row>
    <row r="145" spans="1:5">
      <c r="A145" s="20" t="s">
        <v>68</v>
      </c>
      <c r="B145" s="9" t="s">
        <v>717</v>
      </c>
      <c r="C145" s="38"/>
      <c r="D145" s="38"/>
      <c r="E145" s="38"/>
    </row>
    <row r="146" spans="1:5">
      <c r="A146" s="17" t="s">
        <v>718</v>
      </c>
      <c r="B146" s="5" t="s">
        <v>719</v>
      </c>
      <c r="C146" s="38"/>
      <c r="D146" s="38"/>
      <c r="E146" s="38"/>
    </row>
    <row r="147" spans="1:5">
      <c r="A147" s="17" t="s">
        <v>720</v>
      </c>
      <c r="B147" s="5" t="s">
        <v>721</v>
      </c>
      <c r="C147" s="38"/>
      <c r="D147" s="38"/>
      <c r="E147" s="38"/>
    </row>
    <row r="148" spans="1:5">
      <c r="A148" s="48" t="s">
        <v>722</v>
      </c>
      <c r="B148" s="5" t="s">
        <v>723</v>
      </c>
      <c r="C148" s="38"/>
      <c r="D148" s="38"/>
      <c r="E148" s="38"/>
    </row>
    <row r="149" spans="1:5">
      <c r="A149" s="48" t="s">
        <v>50</v>
      </c>
      <c r="B149" s="5" t="s">
        <v>724</v>
      </c>
      <c r="C149" s="38"/>
      <c r="D149" s="38"/>
      <c r="E149" s="38"/>
    </row>
    <row r="150" spans="1:5">
      <c r="A150" s="18" t="s">
        <v>69</v>
      </c>
      <c r="B150" s="9" t="s">
        <v>725</v>
      </c>
      <c r="C150" s="38"/>
      <c r="D150" s="38"/>
      <c r="E150" s="38"/>
    </row>
    <row r="151" spans="1: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6"/>
  <sheetViews>
    <sheetView topLeftCell="C184" workbookViewId="0">
      <selection activeCell="D20" sqref="D20"/>
    </sheetView>
  </sheetViews>
  <sheetFormatPr defaultRowHeight="15"/>
  <cols>
    <col min="1" max="1" width="91.140625" customWidth="1"/>
    <col min="3" max="3" width="15.5703125" bestFit="1" customWidth="1"/>
    <col min="4" max="4" width="15" customWidth="1"/>
    <col min="5" max="5" width="15.42578125" customWidth="1"/>
    <col min="6" max="6" width="14.28515625" customWidth="1"/>
    <col min="7" max="7" width="16" customWidth="1"/>
    <col min="8" max="8" width="15.28515625" customWidth="1"/>
    <col min="9" max="9" width="14.5703125" customWidth="1"/>
    <col min="10" max="10" width="15.7109375" bestFit="1" customWidth="1"/>
    <col min="11" max="11" width="16.140625" bestFit="1" customWidth="1"/>
    <col min="12" max="12" width="14.7109375" customWidth="1"/>
    <col min="13" max="14" width="14.85546875" bestFit="1" customWidth="1"/>
    <col min="15" max="15" width="19.28515625" customWidth="1"/>
    <col min="16" max="16" width="21.28515625" bestFit="1" customWidth="1"/>
    <col min="17" max="17" width="14.5703125" bestFit="1" customWidth="1"/>
  </cols>
  <sheetData>
    <row r="1" spans="1:17" ht="28.5" customHeight="1">
      <c r="A1" s="303" t="s">
        <v>908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7" ht="26.25" customHeight="1">
      <c r="A2" s="293" t="s">
        <v>875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7" ht="20.25" customHeight="1">
      <c r="A3" s="292" t="s">
        <v>140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1:17">
      <c r="A4" s="149" t="s">
        <v>862</v>
      </c>
    </row>
    <row r="5" spans="1:17" ht="25.5">
      <c r="A5" s="2" t="s">
        <v>379</v>
      </c>
      <c r="B5" s="3" t="s">
        <v>380</v>
      </c>
      <c r="C5" s="201" t="s">
        <v>266</v>
      </c>
      <c r="D5" s="201" t="s">
        <v>267</v>
      </c>
      <c r="E5" s="201" t="s">
        <v>268</v>
      </c>
      <c r="F5" s="201" t="s">
        <v>269</v>
      </c>
      <c r="G5" s="201" t="s">
        <v>270</v>
      </c>
      <c r="H5" s="201" t="s">
        <v>271</v>
      </c>
      <c r="I5" s="201" t="s">
        <v>272</v>
      </c>
      <c r="J5" s="201" t="s">
        <v>273</v>
      </c>
      <c r="K5" s="201" t="s">
        <v>274</v>
      </c>
      <c r="L5" s="201" t="s">
        <v>275</v>
      </c>
      <c r="M5" s="201" t="s">
        <v>276</v>
      </c>
      <c r="N5" s="201" t="s">
        <v>277</v>
      </c>
      <c r="O5" s="202" t="s">
        <v>253</v>
      </c>
      <c r="P5" s="4"/>
      <c r="Q5" s="4"/>
    </row>
    <row r="6" spans="1:17" ht="15.75" customHeight="1">
      <c r="A6" s="39" t="s">
        <v>381</v>
      </c>
      <c r="B6" s="40" t="s">
        <v>382</v>
      </c>
      <c r="C6" s="197">
        <v>5858865</v>
      </c>
      <c r="D6" s="197">
        <v>5858870</v>
      </c>
      <c r="E6" s="197">
        <v>5858870</v>
      </c>
      <c r="F6" s="197">
        <v>5858870</v>
      </c>
      <c r="G6" s="197">
        <v>5858870</v>
      </c>
      <c r="H6" s="197">
        <v>6007433</v>
      </c>
      <c r="I6" s="197">
        <v>5858870</v>
      </c>
      <c r="J6" s="197">
        <v>5858870</v>
      </c>
      <c r="K6" s="197">
        <v>5858870</v>
      </c>
      <c r="L6" s="197">
        <v>5858870</v>
      </c>
      <c r="M6" s="197">
        <v>5858870</v>
      </c>
      <c r="N6" s="197">
        <v>5460650</v>
      </c>
      <c r="O6" s="197">
        <f>SUM(C6:N6)</f>
        <v>70056778</v>
      </c>
      <c r="P6" s="4"/>
      <c r="Q6" s="4"/>
    </row>
    <row r="7" spans="1:17">
      <c r="A7" s="39" t="s">
        <v>383</v>
      </c>
      <c r="B7" s="41" t="s">
        <v>384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955000</v>
      </c>
      <c r="O7" s="197">
        <f>SUM(C7:N7)</f>
        <v>955000</v>
      </c>
      <c r="P7" s="4"/>
      <c r="Q7" s="4"/>
    </row>
    <row r="8" spans="1:17">
      <c r="A8" s="39" t="s">
        <v>385</v>
      </c>
      <c r="B8" s="41" t="s">
        <v>386</v>
      </c>
      <c r="C8" s="197"/>
      <c r="D8" s="197"/>
      <c r="E8" s="197"/>
      <c r="F8" s="197"/>
      <c r="G8" s="197"/>
      <c r="H8" s="197">
        <v>453384</v>
      </c>
      <c r="I8" s="197"/>
      <c r="J8" s="197"/>
      <c r="K8" s="197"/>
      <c r="L8" s="197"/>
      <c r="M8" s="197"/>
      <c r="N8" s="197"/>
      <c r="O8" s="197">
        <f>SUM(C8:N8)</f>
        <v>453384</v>
      </c>
      <c r="P8" s="4"/>
      <c r="Q8" s="4"/>
    </row>
    <row r="9" spans="1:17">
      <c r="A9" s="42" t="s">
        <v>387</v>
      </c>
      <c r="B9" s="41" t="s">
        <v>388</v>
      </c>
      <c r="C9" s="197">
        <v>50000</v>
      </c>
      <c r="D9" s="197">
        <v>50000</v>
      </c>
      <c r="E9" s="197">
        <v>50000</v>
      </c>
      <c r="F9" s="197">
        <v>50000</v>
      </c>
      <c r="G9" s="197">
        <v>50000</v>
      </c>
      <c r="H9" s="197">
        <v>500000</v>
      </c>
      <c r="I9" s="197">
        <v>77545</v>
      </c>
      <c r="J9" s="197">
        <v>127000</v>
      </c>
      <c r="K9" s="197">
        <v>127000</v>
      </c>
      <c r="L9" s="197">
        <v>127000</v>
      </c>
      <c r="M9" s="197">
        <v>127000</v>
      </c>
      <c r="N9" s="197">
        <v>127000</v>
      </c>
      <c r="O9" s="197">
        <f>SUM(C9:N9)</f>
        <v>1462545</v>
      </c>
      <c r="P9" s="4"/>
      <c r="Q9" s="4"/>
    </row>
    <row r="10" spans="1:17">
      <c r="A10" s="42" t="s">
        <v>389</v>
      </c>
      <c r="B10" s="41" t="s">
        <v>390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4"/>
      <c r="Q10" s="4"/>
    </row>
    <row r="11" spans="1:17">
      <c r="A11" s="42" t="s">
        <v>391</v>
      </c>
      <c r="B11" s="41" t="s">
        <v>392</v>
      </c>
      <c r="C11" s="197"/>
      <c r="D11" s="197"/>
      <c r="E11" s="197">
        <v>1956800</v>
      </c>
      <c r="F11" s="197"/>
      <c r="G11" s="197"/>
      <c r="H11" s="197"/>
      <c r="I11" s="197"/>
      <c r="J11" s="197">
        <v>2838200</v>
      </c>
      <c r="K11" s="197"/>
      <c r="L11" s="197">
        <v>541200</v>
      </c>
      <c r="M11" s="197"/>
      <c r="N11" s="197"/>
      <c r="O11" s="197">
        <f>SUM(C11:N11)</f>
        <v>5336200</v>
      </c>
      <c r="P11" s="4"/>
      <c r="Q11" s="4"/>
    </row>
    <row r="12" spans="1:17">
      <c r="A12" s="42" t="s">
        <v>393</v>
      </c>
      <c r="B12" s="41" t="s">
        <v>394</v>
      </c>
      <c r="C12" s="197">
        <v>294093</v>
      </c>
      <c r="D12" s="197">
        <v>294093</v>
      </c>
      <c r="E12" s="197">
        <v>294093</v>
      </c>
      <c r="F12" s="197">
        <v>294093</v>
      </c>
      <c r="G12" s="197">
        <v>294093</v>
      </c>
      <c r="H12" s="197">
        <v>294093</v>
      </c>
      <c r="I12" s="197">
        <v>294093</v>
      </c>
      <c r="J12" s="197">
        <v>294093</v>
      </c>
      <c r="K12" s="197">
        <v>294093</v>
      </c>
      <c r="L12" s="197">
        <v>294093</v>
      </c>
      <c r="M12" s="197">
        <v>294093</v>
      </c>
      <c r="N12" s="197">
        <v>304033</v>
      </c>
      <c r="O12" s="197">
        <f>SUM(C12:N12)</f>
        <v>3539056</v>
      </c>
      <c r="P12" s="4"/>
      <c r="Q12" s="4"/>
    </row>
    <row r="13" spans="1:17">
      <c r="A13" s="42" t="s">
        <v>395</v>
      </c>
      <c r="B13" s="41" t="s">
        <v>396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4"/>
      <c r="Q13" s="4"/>
    </row>
    <row r="14" spans="1:17">
      <c r="A14" s="5" t="s">
        <v>397</v>
      </c>
      <c r="B14" s="41" t="s">
        <v>398</v>
      </c>
      <c r="C14" s="197">
        <v>48562</v>
      </c>
      <c r="D14" s="197">
        <v>48562</v>
      </c>
      <c r="E14" s="197">
        <v>48562</v>
      </c>
      <c r="F14" s="197">
        <v>48562</v>
      </c>
      <c r="G14" s="197">
        <v>48562</v>
      </c>
      <c r="H14" s="197">
        <v>103592</v>
      </c>
      <c r="I14" s="197">
        <v>48562</v>
      </c>
      <c r="J14" s="197">
        <v>48562</v>
      </c>
      <c r="K14" s="197">
        <v>48562</v>
      </c>
      <c r="L14" s="197">
        <v>48562</v>
      </c>
      <c r="M14" s="197">
        <v>48562</v>
      </c>
      <c r="N14" s="197">
        <v>48568</v>
      </c>
      <c r="O14" s="197">
        <f>SUM(C14:N14)</f>
        <v>637780</v>
      </c>
      <c r="P14" s="4"/>
      <c r="Q14" s="4"/>
    </row>
    <row r="15" spans="1:17">
      <c r="A15" s="5" t="s">
        <v>399</v>
      </c>
      <c r="B15" s="41" t="s">
        <v>400</v>
      </c>
      <c r="C15" s="197"/>
      <c r="D15" s="197"/>
      <c r="E15" s="197"/>
      <c r="F15" s="197">
        <v>100000</v>
      </c>
      <c r="G15" s="197"/>
      <c r="H15" s="197"/>
      <c r="I15" s="197"/>
      <c r="J15" s="197"/>
      <c r="K15" s="197"/>
      <c r="L15" s="197"/>
      <c r="M15" s="197"/>
      <c r="N15" s="197"/>
      <c r="O15" s="197">
        <f>SUM(C15:N15)</f>
        <v>100000</v>
      </c>
      <c r="P15" s="4"/>
      <c r="Q15" s="4"/>
    </row>
    <row r="16" spans="1:17">
      <c r="A16" s="5" t="s">
        <v>401</v>
      </c>
      <c r="B16" s="41" t="s">
        <v>402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4"/>
      <c r="Q16" s="4"/>
    </row>
    <row r="17" spans="1:17">
      <c r="A17" s="5" t="s">
        <v>403</v>
      </c>
      <c r="B17" s="41" t="s">
        <v>404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4"/>
      <c r="Q17" s="4"/>
    </row>
    <row r="18" spans="1:17">
      <c r="A18" s="5" t="s">
        <v>839</v>
      </c>
      <c r="B18" s="41" t="s">
        <v>405</v>
      </c>
      <c r="C18" s="204"/>
      <c r="D18" s="204"/>
      <c r="E18" s="204">
        <v>427200</v>
      </c>
      <c r="F18" s="204"/>
      <c r="G18" s="204"/>
      <c r="H18" s="204">
        <v>704723</v>
      </c>
      <c r="I18" s="204">
        <v>600000</v>
      </c>
      <c r="J18" s="204">
        <v>525100</v>
      </c>
      <c r="K18" s="204">
        <v>560500</v>
      </c>
      <c r="L18" s="204">
        <v>525100</v>
      </c>
      <c r="M18" s="204">
        <v>1150761</v>
      </c>
      <c r="N18" s="204">
        <v>1060000</v>
      </c>
      <c r="O18" s="197">
        <f>SUM(C18:N18)</f>
        <v>5553384</v>
      </c>
      <c r="P18" s="4"/>
      <c r="Q18" s="4"/>
    </row>
    <row r="19" spans="1:17">
      <c r="A19" s="43" t="s">
        <v>730</v>
      </c>
      <c r="B19" s="44" t="s">
        <v>407</v>
      </c>
      <c r="C19" s="198">
        <f t="shared" ref="C19:O19" si="0">SUM(C6:C18)</f>
        <v>6251520</v>
      </c>
      <c r="D19" s="198">
        <f t="shared" si="0"/>
        <v>6251525</v>
      </c>
      <c r="E19" s="198">
        <f t="shared" si="0"/>
        <v>8635525</v>
      </c>
      <c r="F19" s="198">
        <f t="shared" si="0"/>
        <v>6351525</v>
      </c>
      <c r="G19" s="198">
        <f t="shared" si="0"/>
        <v>6251525</v>
      </c>
      <c r="H19" s="198">
        <f t="shared" si="0"/>
        <v>8063225</v>
      </c>
      <c r="I19" s="198">
        <f t="shared" si="0"/>
        <v>6879070</v>
      </c>
      <c r="J19" s="198">
        <f t="shared" si="0"/>
        <v>9691825</v>
      </c>
      <c r="K19" s="198">
        <f t="shared" si="0"/>
        <v>6889025</v>
      </c>
      <c r="L19" s="198">
        <f t="shared" si="0"/>
        <v>7394825</v>
      </c>
      <c r="M19" s="198">
        <f t="shared" si="0"/>
        <v>7479286</v>
      </c>
      <c r="N19" s="198">
        <f t="shared" si="0"/>
        <v>7955251</v>
      </c>
      <c r="O19" s="198">
        <f t="shared" si="0"/>
        <v>88094127</v>
      </c>
      <c r="P19" s="200"/>
      <c r="Q19" s="4"/>
    </row>
    <row r="20" spans="1:17">
      <c r="A20" s="5" t="s">
        <v>408</v>
      </c>
      <c r="B20" s="41" t="s">
        <v>409</v>
      </c>
      <c r="C20" s="204">
        <v>441549</v>
      </c>
      <c r="D20" s="204">
        <v>441549</v>
      </c>
      <c r="E20" s="204">
        <v>441549</v>
      </c>
      <c r="F20" s="204">
        <v>441549</v>
      </c>
      <c r="G20" s="204">
        <v>441549</v>
      </c>
      <c r="H20" s="204">
        <v>441549</v>
      </c>
      <c r="I20" s="204">
        <v>441549</v>
      </c>
      <c r="J20" s="204">
        <v>441549</v>
      </c>
      <c r="K20" s="204">
        <v>441549</v>
      </c>
      <c r="L20" s="204">
        <v>441549</v>
      </c>
      <c r="M20" s="204">
        <v>441549</v>
      </c>
      <c r="N20" s="204">
        <v>441549</v>
      </c>
      <c r="O20" s="197">
        <f>SUM(C20:N20)</f>
        <v>5298588</v>
      </c>
      <c r="P20" s="266"/>
      <c r="Q20" s="4"/>
    </row>
    <row r="21" spans="1:17">
      <c r="A21" s="5" t="s">
        <v>410</v>
      </c>
      <c r="B21" s="41" t="s">
        <v>411</v>
      </c>
      <c r="C21" s="197">
        <v>46533</v>
      </c>
      <c r="D21" s="197">
        <v>46533</v>
      </c>
      <c r="E21" s="197">
        <v>46533</v>
      </c>
      <c r="F21" s="197">
        <v>46533</v>
      </c>
      <c r="G21" s="265">
        <v>64533</v>
      </c>
      <c r="H21" s="265">
        <v>614333</v>
      </c>
      <c r="I21" s="265">
        <v>362130</v>
      </c>
      <c r="J21" s="265">
        <v>362130</v>
      </c>
      <c r="K21" s="265">
        <v>362130</v>
      </c>
      <c r="L21" s="265">
        <v>362130</v>
      </c>
      <c r="M21" s="265">
        <v>362130</v>
      </c>
      <c r="N21" s="265">
        <v>320137</v>
      </c>
      <c r="O21" s="197">
        <f>SUM(C21:N21)</f>
        <v>2995785</v>
      </c>
      <c r="P21" s="200"/>
      <c r="Q21" s="4"/>
    </row>
    <row r="22" spans="1:17">
      <c r="A22" s="6" t="s">
        <v>412</v>
      </c>
      <c r="B22" s="41" t="s">
        <v>413</v>
      </c>
      <c r="C22" s="204">
        <v>33971</v>
      </c>
      <c r="D22" s="204">
        <v>33971</v>
      </c>
      <c r="E22" s="204">
        <v>33971</v>
      </c>
      <c r="F22" s="204">
        <v>33971</v>
      </c>
      <c r="G22" s="204">
        <v>33971</v>
      </c>
      <c r="H22" s="204">
        <v>53271</v>
      </c>
      <c r="I22" s="204">
        <v>33971</v>
      </c>
      <c r="J22" s="204">
        <v>33971</v>
      </c>
      <c r="K22" s="204">
        <v>33971</v>
      </c>
      <c r="L22" s="204">
        <v>33971</v>
      </c>
      <c r="M22" s="204">
        <v>33971</v>
      </c>
      <c r="N22" s="204">
        <v>20980</v>
      </c>
      <c r="O22" s="197">
        <f>SUM(C22:N22)</f>
        <v>413961</v>
      </c>
      <c r="P22" s="200"/>
      <c r="Q22" s="200"/>
    </row>
    <row r="23" spans="1:17">
      <c r="A23" s="9" t="s">
        <v>731</v>
      </c>
      <c r="B23" s="44" t="s">
        <v>414</v>
      </c>
      <c r="C23" s="198">
        <f t="shared" ref="C23:O23" si="1">SUM(C20:C22)</f>
        <v>522053</v>
      </c>
      <c r="D23" s="198">
        <f t="shared" si="1"/>
        <v>522053</v>
      </c>
      <c r="E23" s="198">
        <f t="shared" si="1"/>
        <v>522053</v>
      </c>
      <c r="F23" s="198">
        <f t="shared" si="1"/>
        <v>522053</v>
      </c>
      <c r="G23" s="198">
        <f t="shared" si="1"/>
        <v>540053</v>
      </c>
      <c r="H23" s="198">
        <f>SUM(H20:H22)</f>
        <v>1109153</v>
      </c>
      <c r="I23" s="198">
        <f t="shared" si="1"/>
        <v>837650</v>
      </c>
      <c r="J23" s="198">
        <f t="shared" si="1"/>
        <v>837650</v>
      </c>
      <c r="K23" s="198">
        <f t="shared" si="1"/>
        <v>837650</v>
      </c>
      <c r="L23" s="198">
        <f t="shared" si="1"/>
        <v>837650</v>
      </c>
      <c r="M23" s="198">
        <f t="shared" si="1"/>
        <v>837650</v>
      </c>
      <c r="N23" s="198">
        <f t="shared" si="1"/>
        <v>782666</v>
      </c>
      <c r="O23" s="198">
        <f t="shared" si="1"/>
        <v>8708334</v>
      </c>
      <c r="P23" s="200"/>
      <c r="Q23" s="4"/>
    </row>
    <row r="24" spans="1:17">
      <c r="A24" s="250" t="s">
        <v>11</v>
      </c>
      <c r="B24" s="251" t="s">
        <v>415</v>
      </c>
      <c r="C24" s="257">
        <f>SUM(C23,C19)</f>
        <v>6773573</v>
      </c>
      <c r="D24" s="257">
        <f>SUM(D23,D19)</f>
        <v>6773578</v>
      </c>
      <c r="E24" s="257">
        <f t="shared" ref="E24:N24" si="2">SUM(E19+E23)</f>
        <v>9157578</v>
      </c>
      <c r="F24" s="257">
        <f t="shared" si="2"/>
        <v>6873578</v>
      </c>
      <c r="G24" s="257">
        <f t="shared" si="2"/>
        <v>6791578</v>
      </c>
      <c r="H24" s="257">
        <f t="shared" si="2"/>
        <v>9172378</v>
      </c>
      <c r="I24" s="257">
        <f t="shared" si="2"/>
        <v>7716720</v>
      </c>
      <c r="J24" s="257">
        <f t="shared" si="2"/>
        <v>10529475</v>
      </c>
      <c r="K24" s="257">
        <f t="shared" si="2"/>
        <v>7726675</v>
      </c>
      <c r="L24" s="257">
        <f t="shared" si="2"/>
        <v>8232475</v>
      </c>
      <c r="M24" s="257">
        <f t="shared" si="2"/>
        <v>8316936</v>
      </c>
      <c r="N24" s="257">
        <f t="shared" si="2"/>
        <v>8737917</v>
      </c>
      <c r="O24" s="257">
        <f>SUM(O19+O23)</f>
        <v>96802461</v>
      </c>
      <c r="P24" s="200"/>
      <c r="Q24" s="4"/>
    </row>
    <row r="25" spans="1:17">
      <c r="A25" s="253" t="s">
        <v>840</v>
      </c>
      <c r="B25" s="251" t="s">
        <v>416</v>
      </c>
      <c r="C25" s="257">
        <v>1477920</v>
      </c>
      <c r="D25" s="257">
        <v>1477920</v>
      </c>
      <c r="E25" s="257">
        <v>1784753</v>
      </c>
      <c r="F25" s="257">
        <v>1477920</v>
      </c>
      <c r="G25" s="257">
        <v>1477920</v>
      </c>
      <c r="H25" s="257">
        <v>1866018</v>
      </c>
      <c r="I25" s="257">
        <v>1601537</v>
      </c>
      <c r="J25" s="257">
        <v>1875662</v>
      </c>
      <c r="K25" s="257">
        <v>1565720</v>
      </c>
      <c r="L25" s="257">
        <v>1565720</v>
      </c>
      <c r="M25" s="257">
        <v>1565720</v>
      </c>
      <c r="N25" s="257">
        <v>1565720</v>
      </c>
      <c r="O25" s="257">
        <f>SUM(C25:N25)</f>
        <v>19302530</v>
      </c>
      <c r="P25" s="267"/>
      <c r="Q25" s="4"/>
    </row>
    <row r="26" spans="1:17">
      <c r="A26" s="5" t="s">
        <v>417</v>
      </c>
      <c r="B26" s="41" t="s">
        <v>418</v>
      </c>
      <c r="C26" s="197">
        <v>99200</v>
      </c>
      <c r="D26" s="197">
        <v>99200</v>
      </c>
      <c r="E26" s="197">
        <v>99200</v>
      </c>
      <c r="F26" s="197">
        <v>99200</v>
      </c>
      <c r="G26" s="197">
        <v>99200</v>
      </c>
      <c r="H26" s="197">
        <v>399000</v>
      </c>
      <c r="I26" s="197">
        <v>69000</v>
      </c>
      <c r="J26" s="197">
        <v>69000</v>
      </c>
      <c r="K26" s="197">
        <v>69000</v>
      </c>
      <c r="L26" s="197">
        <v>69000</v>
      </c>
      <c r="M26" s="197">
        <v>69000</v>
      </c>
      <c r="N26" s="197">
        <v>68800</v>
      </c>
      <c r="O26" s="197">
        <f>SUM(C26:N26)</f>
        <v>1308800</v>
      </c>
      <c r="P26" s="4"/>
      <c r="Q26" s="4"/>
    </row>
    <row r="27" spans="1:17">
      <c r="A27" s="5" t="s">
        <v>419</v>
      </c>
      <c r="B27" s="41" t="s">
        <v>420</v>
      </c>
      <c r="C27" s="197">
        <v>549580</v>
      </c>
      <c r="D27" s="197">
        <v>549580</v>
      </c>
      <c r="E27" s="197">
        <v>549580</v>
      </c>
      <c r="F27" s="197">
        <v>549580</v>
      </c>
      <c r="G27" s="197">
        <v>549580</v>
      </c>
      <c r="H27" s="197">
        <v>420278</v>
      </c>
      <c r="I27" s="197">
        <v>779580</v>
      </c>
      <c r="J27" s="197">
        <v>779580</v>
      </c>
      <c r="K27" s="197">
        <v>779580</v>
      </c>
      <c r="L27" s="197">
        <v>779580</v>
      </c>
      <c r="M27" s="197">
        <v>779600</v>
      </c>
      <c r="N27" s="197">
        <v>799600</v>
      </c>
      <c r="O27" s="197">
        <f>SUM(C27:N27)</f>
        <v>7865698</v>
      </c>
      <c r="P27" s="4"/>
      <c r="Q27" s="4"/>
    </row>
    <row r="28" spans="1:17">
      <c r="A28" s="5" t="s">
        <v>421</v>
      </c>
      <c r="B28" s="41" t="s">
        <v>422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4"/>
      <c r="Q28" s="4"/>
    </row>
    <row r="29" spans="1:17">
      <c r="A29" s="9" t="s">
        <v>741</v>
      </c>
      <c r="B29" s="44" t="s">
        <v>423</v>
      </c>
      <c r="C29" s="198">
        <f t="shared" ref="C29:O29" si="3">SUM(C26:C28)</f>
        <v>648780</v>
      </c>
      <c r="D29" s="198">
        <f t="shared" si="3"/>
        <v>648780</v>
      </c>
      <c r="E29" s="198">
        <f t="shared" si="3"/>
        <v>648780</v>
      </c>
      <c r="F29" s="198">
        <f t="shared" si="3"/>
        <v>648780</v>
      </c>
      <c r="G29" s="198">
        <f t="shared" si="3"/>
        <v>648780</v>
      </c>
      <c r="H29" s="198">
        <f t="shared" si="3"/>
        <v>819278</v>
      </c>
      <c r="I29" s="198">
        <f t="shared" si="3"/>
        <v>848580</v>
      </c>
      <c r="J29" s="198">
        <f t="shared" si="3"/>
        <v>848580</v>
      </c>
      <c r="K29" s="198">
        <f t="shared" si="3"/>
        <v>848580</v>
      </c>
      <c r="L29" s="198">
        <f t="shared" si="3"/>
        <v>848580</v>
      </c>
      <c r="M29" s="198">
        <f t="shared" si="3"/>
        <v>848600</v>
      </c>
      <c r="N29" s="198">
        <f t="shared" si="3"/>
        <v>868400</v>
      </c>
      <c r="O29" s="198">
        <f t="shared" si="3"/>
        <v>9174498</v>
      </c>
      <c r="P29" s="200"/>
      <c r="Q29" s="4"/>
    </row>
    <row r="30" spans="1:17">
      <c r="A30" s="5" t="s">
        <v>424</v>
      </c>
      <c r="B30" s="41" t="s">
        <v>425</v>
      </c>
      <c r="C30" s="197">
        <v>49160</v>
      </c>
      <c r="D30" s="197">
        <v>49160</v>
      </c>
      <c r="E30" s="197">
        <v>49160</v>
      </c>
      <c r="F30" s="197">
        <v>49160</v>
      </c>
      <c r="G30" s="197">
        <v>49160</v>
      </c>
      <c r="H30" s="197">
        <v>49160</v>
      </c>
      <c r="I30" s="197">
        <v>49160</v>
      </c>
      <c r="J30" s="197">
        <v>49160</v>
      </c>
      <c r="K30" s="197">
        <v>49160</v>
      </c>
      <c r="L30" s="197">
        <v>49160</v>
      </c>
      <c r="M30" s="197">
        <v>49160</v>
      </c>
      <c r="N30" s="197">
        <v>49240</v>
      </c>
      <c r="O30" s="197">
        <f>SUM(C30:N30)</f>
        <v>590000</v>
      </c>
      <c r="P30" s="4"/>
      <c r="Q30" s="4"/>
    </row>
    <row r="31" spans="1:17">
      <c r="A31" s="5" t="s">
        <v>426</v>
      </c>
      <c r="B31" s="41" t="s">
        <v>427</v>
      </c>
      <c r="C31" s="197">
        <v>75000</v>
      </c>
      <c r="D31" s="197">
        <v>75000</v>
      </c>
      <c r="E31" s="197">
        <v>75000</v>
      </c>
      <c r="F31" s="197">
        <v>75000</v>
      </c>
      <c r="G31" s="197">
        <v>75000</v>
      </c>
      <c r="H31" s="197">
        <v>75000</v>
      </c>
      <c r="I31" s="197">
        <v>75000</v>
      </c>
      <c r="J31" s="197">
        <v>75000</v>
      </c>
      <c r="K31" s="197">
        <v>95000</v>
      </c>
      <c r="L31" s="197">
        <v>95000</v>
      </c>
      <c r="M31" s="197">
        <v>95000</v>
      </c>
      <c r="N31" s="197">
        <v>95000</v>
      </c>
      <c r="O31" s="197">
        <f>SUM(C31:N31)</f>
        <v>980000</v>
      </c>
      <c r="P31" s="4"/>
      <c r="Q31" s="4"/>
    </row>
    <row r="32" spans="1:17">
      <c r="A32" s="9" t="s">
        <v>12</v>
      </c>
      <c r="B32" s="44" t="s">
        <v>428</v>
      </c>
      <c r="C32" s="198">
        <f t="shared" ref="C32:O32" si="4">SUM(C30:C31)</f>
        <v>124160</v>
      </c>
      <c r="D32" s="198">
        <f t="shared" si="4"/>
        <v>124160</v>
      </c>
      <c r="E32" s="198">
        <f t="shared" si="4"/>
        <v>124160</v>
      </c>
      <c r="F32" s="198">
        <f t="shared" si="4"/>
        <v>124160</v>
      </c>
      <c r="G32" s="198">
        <f t="shared" si="4"/>
        <v>124160</v>
      </c>
      <c r="H32" s="198">
        <f t="shared" si="4"/>
        <v>124160</v>
      </c>
      <c r="I32" s="198">
        <f t="shared" si="4"/>
        <v>124160</v>
      </c>
      <c r="J32" s="198">
        <f t="shared" si="4"/>
        <v>124160</v>
      </c>
      <c r="K32" s="198">
        <f t="shared" si="4"/>
        <v>144160</v>
      </c>
      <c r="L32" s="198">
        <f t="shared" si="4"/>
        <v>144160</v>
      </c>
      <c r="M32" s="198">
        <f t="shared" si="4"/>
        <v>144160</v>
      </c>
      <c r="N32" s="198">
        <f t="shared" si="4"/>
        <v>144240</v>
      </c>
      <c r="O32" s="198">
        <f t="shared" si="4"/>
        <v>1570000</v>
      </c>
      <c r="P32" s="200"/>
      <c r="Q32" s="4"/>
    </row>
    <row r="33" spans="1:17">
      <c r="A33" s="5" t="s">
        <v>429</v>
      </c>
      <c r="B33" s="41" t="s">
        <v>430</v>
      </c>
      <c r="C33" s="197">
        <v>612500</v>
      </c>
      <c r="D33" s="197">
        <v>612500</v>
      </c>
      <c r="E33" s="197">
        <v>612500</v>
      </c>
      <c r="F33" s="197">
        <v>612500</v>
      </c>
      <c r="G33" s="197">
        <v>612500</v>
      </c>
      <c r="H33" s="197">
        <v>612500</v>
      </c>
      <c r="I33" s="197">
        <v>664614</v>
      </c>
      <c r="J33" s="197">
        <v>664614</v>
      </c>
      <c r="K33" s="197">
        <v>664614</v>
      </c>
      <c r="L33" s="197">
        <v>664614</v>
      </c>
      <c r="M33" s="197">
        <v>664614</v>
      </c>
      <c r="N33" s="197">
        <v>664616</v>
      </c>
      <c r="O33" s="197">
        <f t="shared" ref="O33:O39" si="5">SUM(C33:N33)</f>
        <v>7662686</v>
      </c>
      <c r="P33" s="4"/>
      <c r="Q33" s="4"/>
    </row>
    <row r="34" spans="1:17">
      <c r="A34" s="5" t="s">
        <v>431</v>
      </c>
      <c r="B34" s="41" t="s">
        <v>432</v>
      </c>
      <c r="C34" s="204">
        <v>1515610</v>
      </c>
      <c r="D34" s="204">
        <v>1515610</v>
      </c>
      <c r="E34" s="204">
        <v>1515610</v>
      </c>
      <c r="F34" s="204">
        <v>1515610</v>
      </c>
      <c r="G34" s="204">
        <v>1515610</v>
      </c>
      <c r="H34" s="204">
        <v>1515610</v>
      </c>
      <c r="I34" s="204">
        <v>0</v>
      </c>
      <c r="J34" s="204">
        <v>0</v>
      </c>
      <c r="K34" s="204">
        <v>1922913</v>
      </c>
      <c r="L34" s="204">
        <v>1922913</v>
      </c>
      <c r="M34" s="204">
        <v>1922913</v>
      </c>
      <c r="N34" s="204">
        <v>1922916</v>
      </c>
      <c r="O34" s="204">
        <f t="shared" si="5"/>
        <v>16785315</v>
      </c>
      <c r="P34" s="4"/>
      <c r="Q34" s="4"/>
    </row>
    <row r="35" spans="1:17">
      <c r="A35" s="5" t="s">
        <v>841</v>
      </c>
      <c r="B35" s="41" t="s">
        <v>433</v>
      </c>
      <c r="C35" s="204">
        <v>30000</v>
      </c>
      <c r="D35" s="204">
        <v>30000</v>
      </c>
      <c r="E35" s="204">
        <v>30000</v>
      </c>
      <c r="F35" s="204">
        <v>30000</v>
      </c>
      <c r="G35" s="204">
        <v>30000</v>
      </c>
      <c r="H35" s="204">
        <v>30000</v>
      </c>
      <c r="I35" s="204">
        <v>79697</v>
      </c>
      <c r="J35" s="204">
        <v>79697</v>
      </c>
      <c r="K35" s="204">
        <v>79697</v>
      </c>
      <c r="L35" s="204">
        <v>79697</v>
      </c>
      <c r="M35" s="204">
        <v>79697</v>
      </c>
      <c r="N35" s="204">
        <v>79698</v>
      </c>
      <c r="O35" s="204">
        <f t="shared" si="5"/>
        <v>658183</v>
      </c>
      <c r="P35" s="4"/>
      <c r="Q35" s="4"/>
    </row>
    <row r="36" spans="1:17">
      <c r="A36" s="5" t="s">
        <v>435</v>
      </c>
      <c r="B36" s="41" t="s">
        <v>436</v>
      </c>
      <c r="C36" s="197">
        <v>660800</v>
      </c>
      <c r="D36" s="197">
        <v>660800</v>
      </c>
      <c r="E36" s="197">
        <v>660800</v>
      </c>
      <c r="F36" s="197">
        <v>660800</v>
      </c>
      <c r="G36" s="197">
        <v>660800</v>
      </c>
      <c r="H36" s="197">
        <v>960800</v>
      </c>
      <c r="I36" s="197">
        <v>660800</v>
      </c>
      <c r="J36" s="197">
        <v>765800</v>
      </c>
      <c r="K36" s="197">
        <v>765800</v>
      </c>
      <c r="L36" s="197">
        <v>765800</v>
      </c>
      <c r="M36" s="197">
        <v>765800</v>
      </c>
      <c r="N36" s="197">
        <v>871200</v>
      </c>
      <c r="O36" s="197">
        <f t="shared" si="5"/>
        <v>8860000</v>
      </c>
      <c r="P36" s="4"/>
      <c r="Q36" s="4"/>
    </row>
    <row r="37" spans="1:17">
      <c r="A37" s="14" t="s">
        <v>842</v>
      </c>
      <c r="B37" s="41" t="s">
        <v>437</v>
      </c>
      <c r="C37" s="204">
        <v>170000</v>
      </c>
      <c r="D37" s="204">
        <v>170000</v>
      </c>
      <c r="E37" s="204">
        <v>170000</v>
      </c>
      <c r="F37" s="204">
        <v>170000</v>
      </c>
      <c r="G37" s="204">
        <v>170000</v>
      </c>
      <c r="H37" s="204"/>
      <c r="I37" s="204"/>
      <c r="J37" s="204">
        <v>170000</v>
      </c>
      <c r="K37" s="204">
        <v>170000</v>
      </c>
      <c r="L37" s="204">
        <v>70000</v>
      </c>
      <c r="M37" s="204">
        <v>70000</v>
      </c>
      <c r="N37" s="204">
        <v>70000</v>
      </c>
      <c r="O37" s="204">
        <f t="shared" si="5"/>
        <v>1400000</v>
      </c>
      <c r="P37" s="4"/>
      <c r="Q37" s="4"/>
    </row>
    <row r="38" spans="1:17">
      <c r="A38" s="6" t="s">
        <v>439</v>
      </c>
      <c r="B38" s="41" t="s">
        <v>440</v>
      </c>
      <c r="C38" s="197">
        <v>310000</v>
      </c>
      <c r="D38" s="197">
        <v>310000</v>
      </c>
      <c r="E38" s="197">
        <v>310000</v>
      </c>
      <c r="F38" s="197">
        <v>310000</v>
      </c>
      <c r="G38" s="197">
        <v>310000</v>
      </c>
      <c r="H38" s="197">
        <v>310000</v>
      </c>
      <c r="I38" s="197">
        <v>608035</v>
      </c>
      <c r="J38" s="197">
        <v>608035</v>
      </c>
      <c r="K38" s="197">
        <v>608035</v>
      </c>
      <c r="L38" s="197">
        <v>608035</v>
      </c>
      <c r="M38" s="197">
        <v>608035</v>
      </c>
      <c r="N38" s="197">
        <v>608038</v>
      </c>
      <c r="O38" s="197">
        <f t="shared" si="5"/>
        <v>5508213</v>
      </c>
      <c r="P38" s="4"/>
      <c r="Q38" s="4"/>
    </row>
    <row r="39" spans="1:17">
      <c r="A39" s="5" t="s">
        <v>843</v>
      </c>
      <c r="B39" s="41" t="s">
        <v>441</v>
      </c>
      <c r="C39" s="197">
        <v>849400</v>
      </c>
      <c r="D39" s="197">
        <v>849400</v>
      </c>
      <c r="E39" s="197">
        <v>849400</v>
      </c>
      <c r="F39" s="197">
        <v>849400</v>
      </c>
      <c r="G39" s="197">
        <v>849400</v>
      </c>
      <c r="H39" s="197">
        <v>849400</v>
      </c>
      <c r="I39" s="197">
        <v>2928720</v>
      </c>
      <c r="J39" s="197">
        <v>2928720</v>
      </c>
      <c r="K39" s="197">
        <v>2928720</v>
      </c>
      <c r="L39" s="197">
        <v>2928720</v>
      </c>
      <c r="M39" s="197">
        <v>2928720</v>
      </c>
      <c r="N39" s="197">
        <v>2630689</v>
      </c>
      <c r="O39" s="197">
        <f t="shared" si="5"/>
        <v>22370689</v>
      </c>
      <c r="P39" s="4"/>
      <c r="Q39" s="4"/>
    </row>
    <row r="40" spans="1:17">
      <c r="A40" s="9" t="s">
        <v>746</v>
      </c>
      <c r="B40" s="44" t="s">
        <v>443</v>
      </c>
      <c r="C40" s="198">
        <f t="shared" ref="C40:O40" si="6">SUM(C33:C39)</f>
        <v>4148310</v>
      </c>
      <c r="D40" s="198">
        <f t="shared" si="6"/>
        <v>4148310</v>
      </c>
      <c r="E40" s="198">
        <f t="shared" si="6"/>
        <v>4148310</v>
      </c>
      <c r="F40" s="198">
        <f t="shared" si="6"/>
        <v>4148310</v>
      </c>
      <c r="G40" s="198">
        <f t="shared" si="6"/>
        <v>4148310</v>
      </c>
      <c r="H40" s="198">
        <f t="shared" si="6"/>
        <v>4278310</v>
      </c>
      <c r="I40" s="198">
        <f t="shared" si="6"/>
        <v>4941866</v>
      </c>
      <c r="J40" s="198">
        <f t="shared" si="6"/>
        <v>5216866</v>
      </c>
      <c r="K40" s="198">
        <f t="shared" si="6"/>
        <v>7139779</v>
      </c>
      <c r="L40" s="198">
        <f t="shared" si="6"/>
        <v>7039779</v>
      </c>
      <c r="M40" s="198">
        <f t="shared" si="6"/>
        <v>7039779</v>
      </c>
      <c r="N40" s="198">
        <f t="shared" si="6"/>
        <v>6847157</v>
      </c>
      <c r="O40" s="198">
        <f t="shared" si="6"/>
        <v>63245086</v>
      </c>
      <c r="P40" s="200"/>
      <c r="Q40" s="4"/>
    </row>
    <row r="41" spans="1:17">
      <c r="A41" s="5" t="s">
        <v>444</v>
      </c>
      <c r="B41" s="41" t="s">
        <v>445</v>
      </c>
      <c r="C41" s="204"/>
      <c r="D41" s="204"/>
      <c r="E41" s="204">
        <v>72000</v>
      </c>
      <c r="F41" s="204"/>
      <c r="G41" s="204"/>
      <c r="H41" s="204">
        <v>109000</v>
      </c>
      <c r="I41" s="204"/>
      <c r="J41" s="204">
        <v>47000</v>
      </c>
      <c r="K41" s="204"/>
      <c r="L41" s="204">
        <v>2000</v>
      </c>
      <c r="M41" s="204"/>
      <c r="N41" s="204">
        <v>2000</v>
      </c>
      <c r="O41" s="204">
        <f>SUM(C41:N41)</f>
        <v>232000</v>
      </c>
      <c r="P41" s="4"/>
      <c r="Q41" s="4"/>
    </row>
    <row r="42" spans="1:17">
      <c r="A42" s="5" t="s">
        <v>446</v>
      </c>
      <c r="B42" s="41" t="s">
        <v>447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4"/>
      <c r="Q42" s="4"/>
    </row>
    <row r="43" spans="1:17">
      <c r="A43" s="9" t="s">
        <v>747</v>
      </c>
      <c r="B43" s="44" t="s">
        <v>448</v>
      </c>
      <c r="C43" s="198"/>
      <c r="D43" s="198"/>
      <c r="E43" s="198">
        <f>SUM(E41:E42)</f>
        <v>72000</v>
      </c>
      <c r="F43" s="198"/>
      <c r="G43" s="198"/>
      <c r="H43" s="198">
        <f>SUM(H41:H42)</f>
        <v>109000</v>
      </c>
      <c r="I43" s="198"/>
      <c r="J43" s="198">
        <f>SUM(J41:J42)</f>
        <v>47000</v>
      </c>
      <c r="K43" s="198"/>
      <c r="L43" s="198">
        <f>SUM(L41:L42)</f>
        <v>2000</v>
      </c>
      <c r="M43" s="198">
        <f>SUM(M41:M42)</f>
        <v>0</v>
      </c>
      <c r="N43" s="198">
        <f>SUM(N41:N42)</f>
        <v>2000</v>
      </c>
      <c r="O43" s="198">
        <f>SUM(O41:O42)</f>
        <v>232000</v>
      </c>
      <c r="P43" s="200"/>
      <c r="Q43" s="4"/>
    </row>
    <row r="44" spans="1:17">
      <c r="A44" s="5" t="s">
        <v>449</v>
      </c>
      <c r="B44" s="41" t="s">
        <v>450</v>
      </c>
      <c r="C44" s="197">
        <v>1171510</v>
      </c>
      <c r="D44" s="197">
        <v>1171510</v>
      </c>
      <c r="E44" s="197">
        <v>1171510</v>
      </c>
      <c r="F44" s="197">
        <v>1171510</v>
      </c>
      <c r="G44" s="197">
        <v>1171510</v>
      </c>
      <c r="H44" s="197">
        <v>895696</v>
      </c>
      <c r="I44" s="197">
        <v>1748673</v>
      </c>
      <c r="J44" s="197">
        <v>1748673</v>
      </c>
      <c r="K44" s="197">
        <v>1748673</v>
      </c>
      <c r="L44" s="197">
        <v>1748673</v>
      </c>
      <c r="M44" s="197">
        <v>1748673</v>
      </c>
      <c r="N44" s="197">
        <v>1748755</v>
      </c>
      <c r="O44" s="197">
        <f>SUM(C44:N44)</f>
        <v>17245366</v>
      </c>
      <c r="P44" s="4"/>
      <c r="Q44" s="4"/>
    </row>
    <row r="45" spans="1:17">
      <c r="A45" s="5" t="s">
        <v>451</v>
      </c>
      <c r="B45" s="41" t="s">
        <v>452</v>
      </c>
      <c r="C45" s="204"/>
      <c r="D45" s="204"/>
      <c r="E45" s="204">
        <v>500000</v>
      </c>
      <c r="F45" s="204"/>
      <c r="G45" s="204"/>
      <c r="H45" s="204">
        <v>500000</v>
      </c>
      <c r="I45" s="204"/>
      <c r="J45" s="204"/>
      <c r="K45" s="204">
        <v>500000</v>
      </c>
      <c r="L45" s="204"/>
      <c r="M45" s="204"/>
      <c r="N45" s="204">
        <v>500000</v>
      </c>
      <c r="O45" s="204">
        <f>SUM(C45:N45)</f>
        <v>2000000</v>
      </c>
      <c r="P45" s="4"/>
      <c r="Q45" s="4"/>
    </row>
    <row r="46" spans="1:17">
      <c r="A46" s="5" t="s">
        <v>844</v>
      </c>
      <c r="B46" s="41" t="s">
        <v>453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4"/>
      <c r="Q46" s="4"/>
    </row>
    <row r="47" spans="1:17">
      <c r="A47" s="5" t="s">
        <v>845</v>
      </c>
      <c r="B47" s="41" t="s">
        <v>455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4"/>
      <c r="Q47" s="4"/>
    </row>
    <row r="48" spans="1:17">
      <c r="A48" s="5" t="s">
        <v>459</v>
      </c>
      <c r="B48" s="41" t="s">
        <v>460</v>
      </c>
      <c r="C48" s="197">
        <v>36846</v>
      </c>
      <c r="D48" s="197">
        <v>36846</v>
      </c>
      <c r="E48" s="197">
        <v>36846</v>
      </c>
      <c r="F48" s="197">
        <v>36846</v>
      </c>
      <c r="G48" s="197">
        <v>36846</v>
      </c>
      <c r="H48" s="197">
        <v>7927</v>
      </c>
      <c r="I48" s="197"/>
      <c r="J48" s="197"/>
      <c r="K48" s="197"/>
      <c r="L48" s="197"/>
      <c r="M48" s="197"/>
      <c r="N48" s="197"/>
      <c r="O48" s="197">
        <f>SUM(C48:N48)</f>
        <v>192157</v>
      </c>
      <c r="P48" s="4"/>
      <c r="Q48" s="4"/>
    </row>
    <row r="49" spans="1:17">
      <c r="A49" s="9" t="s">
        <v>750</v>
      </c>
      <c r="B49" s="44" t="s">
        <v>461</v>
      </c>
      <c r="C49" s="198">
        <f t="shared" ref="C49:O49" si="7">SUM(C44:C48)</f>
        <v>1208356</v>
      </c>
      <c r="D49" s="198">
        <f t="shared" si="7"/>
        <v>1208356</v>
      </c>
      <c r="E49" s="198">
        <f t="shared" si="7"/>
        <v>1708356</v>
      </c>
      <c r="F49" s="198">
        <f t="shared" si="7"/>
        <v>1208356</v>
      </c>
      <c r="G49" s="198">
        <f t="shared" si="7"/>
        <v>1208356</v>
      </c>
      <c r="H49" s="198">
        <f t="shared" si="7"/>
        <v>1403623</v>
      </c>
      <c r="I49" s="198">
        <f t="shared" si="7"/>
        <v>1748673</v>
      </c>
      <c r="J49" s="198">
        <f t="shared" si="7"/>
        <v>1748673</v>
      </c>
      <c r="K49" s="198">
        <f t="shared" si="7"/>
        <v>2248673</v>
      </c>
      <c r="L49" s="198">
        <f t="shared" si="7"/>
        <v>1748673</v>
      </c>
      <c r="M49" s="198">
        <f t="shared" si="7"/>
        <v>1748673</v>
      </c>
      <c r="N49" s="198">
        <f t="shared" si="7"/>
        <v>2248755</v>
      </c>
      <c r="O49" s="198">
        <f t="shared" si="7"/>
        <v>19437523</v>
      </c>
      <c r="P49" s="200"/>
      <c r="Q49" s="4"/>
    </row>
    <row r="50" spans="1:17">
      <c r="A50" s="253" t="s">
        <v>751</v>
      </c>
      <c r="B50" s="251" t="s">
        <v>462</v>
      </c>
      <c r="C50" s="257">
        <f t="shared" ref="C50:O50" si="8">SUM(C29+C32+C40+C43+C49)</f>
        <v>6129606</v>
      </c>
      <c r="D50" s="257">
        <f t="shared" si="8"/>
        <v>6129606</v>
      </c>
      <c r="E50" s="257">
        <f t="shared" si="8"/>
        <v>6701606</v>
      </c>
      <c r="F50" s="257">
        <f t="shared" si="8"/>
        <v>6129606</v>
      </c>
      <c r="G50" s="257">
        <f t="shared" si="8"/>
        <v>6129606</v>
      </c>
      <c r="H50" s="257">
        <f t="shared" si="8"/>
        <v>6734371</v>
      </c>
      <c r="I50" s="257">
        <f t="shared" si="8"/>
        <v>7663279</v>
      </c>
      <c r="J50" s="257">
        <f t="shared" si="8"/>
        <v>7985279</v>
      </c>
      <c r="K50" s="257">
        <f t="shared" si="8"/>
        <v>10381192</v>
      </c>
      <c r="L50" s="257">
        <f t="shared" si="8"/>
        <v>9783192</v>
      </c>
      <c r="M50" s="257">
        <f t="shared" si="8"/>
        <v>9781212</v>
      </c>
      <c r="N50" s="257">
        <f t="shared" si="8"/>
        <v>10110552</v>
      </c>
      <c r="O50" s="257">
        <f t="shared" si="8"/>
        <v>93659107</v>
      </c>
      <c r="P50" s="200"/>
      <c r="Q50" s="4"/>
    </row>
    <row r="51" spans="1:17">
      <c r="A51" s="17" t="s">
        <v>463</v>
      </c>
      <c r="B51" s="41" t="s">
        <v>464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4"/>
      <c r="Q51" s="4"/>
    </row>
    <row r="52" spans="1:17">
      <c r="A52" s="17" t="s">
        <v>775</v>
      </c>
      <c r="B52" s="41" t="s">
        <v>465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4"/>
      <c r="Q52" s="4"/>
    </row>
    <row r="53" spans="1:17">
      <c r="A53" s="22" t="s">
        <v>846</v>
      </c>
      <c r="B53" s="41" t="s">
        <v>466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4"/>
      <c r="Q53" s="4"/>
    </row>
    <row r="54" spans="1:17">
      <c r="A54" s="22" t="s">
        <v>847</v>
      </c>
      <c r="B54" s="41" t="s">
        <v>467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4"/>
      <c r="Q54" s="4"/>
    </row>
    <row r="55" spans="1:17">
      <c r="A55" s="22" t="s">
        <v>848</v>
      </c>
      <c r="B55" s="41" t="s">
        <v>468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4"/>
      <c r="Q55" s="4"/>
    </row>
    <row r="56" spans="1:17">
      <c r="A56" s="17" t="s">
        <v>849</v>
      </c>
      <c r="B56" s="41" t="s">
        <v>469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4"/>
      <c r="Q56" s="4"/>
    </row>
    <row r="57" spans="1:17">
      <c r="A57" s="17" t="s">
        <v>850</v>
      </c>
      <c r="B57" s="41" t="s">
        <v>470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>
        <f>SUM(C57:N57)</f>
        <v>0</v>
      </c>
      <c r="P57" s="4"/>
      <c r="Q57" s="4"/>
    </row>
    <row r="58" spans="1:17">
      <c r="A58" s="17" t="s">
        <v>851</v>
      </c>
      <c r="B58" s="41" t="s">
        <v>471</v>
      </c>
      <c r="C58" s="204">
        <v>415000</v>
      </c>
      <c r="D58" s="204">
        <v>415000</v>
      </c>
      <c r="E58" s="204">
        <v>415000</v>
      </c>
      <c r="F58" s="204">
        <v>415000</v>
      </c>
      <c r="G58" s="204">
        <v>415000</v>
      </c>
      <c r="H58" s="204">
        <v>415000</v>
      </c>
      <c r="I58" s="204">
        <v>415000</v>
      </c>
      <c r="J58" s="204">
        <v>415000</v>
      </c>
      <c r="K58" s="204">
        <v>1236590</v>
      </c>
      <c r="L58" s="204">
        <v>415000</v>
      </c>
      <c r="M58" s="204">
        <v>415000</v>
      </c>
      <c r="N58" s="204">
        <v>414000</v>
      </c>
      <c r="O58" s="204">
        <f>SUM(C58:N58)</f>
        <v>5800590</v>
      </c>
      <c r="P58" s="4"/>
      <c r="Q58" s="4"/>
    </row>
    <row r="59" spans="1:17">
      <c r="A59" s="254" t="s">
        <v>808</v>
      </c>
      <c r="B59" s="251" t="s">
        <v>472</v>
      </c>
      <c r="C59" s="252">
        <f t="shared" ref="C59:O59" si="9">SUM(C51:C58)</f>
        <v>415000</v>
      </c>
      <c r="D59" s="252">
        <f t="shared" si="9"/>
        <v>415000</v>
      </c>
      <c r="E59" s="252">
        <f t="shared" si="9"/>
        <v>415000</v>
      </c>
      <c r="F59" s="252">
        <f t="shared" si="9"/>
        <v>415000</v>
      </c>
      <c r="G59" s="252">
        <f t="shared" si="9"/>
        <v>415000</v>
      </c>
      <c r="H59" s="252">
        <f t="shared" si="9"/>
        <v>415000</v>
      </c>
      <c r="I59" s="252">
        <f t="shared" si="9"/>
        <v>415000</v>
      </c>
      <c r="J59" s="252">
        <f t="shared" si="9"/>
        <v>415000</v>
      </c>
      <c r="K59" s="252">
        <f t="shared" si="9"/>
        <v>1236590</v>
      </c>
      <c r="L59" s="252">
        <f t="shared" si="9"/>
        <v>415000</v>
      </c>
      <c r="M59" s="252">
        <f t="shared" si="9"/>
        <v>415000</v>
      </c>
      <c r="N59" s="252">
        <f t="shared" si="9"/>
        <v>414000</v>
      </c>
      <c r="O59" s="252">
        <f t="shared" si="9"/>
        <v>5800590</v>
      </c>
      <c r="P59" s="200"/>
      <c r="Q59" s="4"/>
    </row>
    <row r="60" spans="1:17">
      <c r="A60" s="16" t="s">
        <v>852</v>
      </c>
      <c r="B60" s="41" t="s">
        <v>473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4"/>
      <c r="Q60" s="4"/>
    </row>
    <row r="61" spans="1:17">
      <c r="A61" s="16" t="s">
        <v>475</v>
      </c>
      <c r="B61" s="41" t="s">
        <v>476</v>
      </c>
      <c r="C61" s="204">
        <v>3687250</v>
      </c>
      <c r="D61" s="204">
        <v>3687250</v>
      </c>
      <c r="E61" s="204">
        <v>3687250</v>
      </c>
      <c r="F61" s="204">
        <v>3687250</v>
      </c>
      <c r="G61" s="204">
        <v>3687250</v>
      </c>
      <c r="H61" s="204">
        <v>5350298</v>
      </c>
      <c r="I61" s="204">
        <v>3687250</v>
      </c>
      <c r="J61" s="204">
        <v>3687250</v>
      </c>
      <c r="K61" s="204">
        <v>3687250</v>
      </c>
      <c r="L61" s="204">
        <v>3687250</v>
      </c>
      <c r="M61" s="204">
        <v>3687250</v>
      </c>
      <c r="N61" s="204">
        <v>3687255</v>
      </c>
      <c r="O61" s="204">
        <f>SUM(C61:N61)</f>
        <v>45910053</v>
      </c>
      <c r="P61" s="4"/>
      <c r="Q61" s="4"/>
    </row>
    <row r="62" spans="1:17">
      <c r="A62" s="16" t="s">
        <v>477</v>
      </c>
      <c r="B62" s="41" t="s">
        <v>478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4"/>
      <c r="Q62" s="4"/>
    </row>
    <row r="63" spans="1:17">
      <c r="A63" s="16" t="s">
        <v>810</v>
      </c>
      <c r="B63" s="41" t="s">
        <v>479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4"/>
      <c r="Q63" s="4"/>
    </row>
    <row r="64" spans="1:17">
      <c r="A64" s="16" t="s">
        <v>853</v>
      </c>
      <c r="B64" s="41" t="s">
        <v>480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4"/>
      <c r="Q64" s="4"/>
    </row>
    <row r="65" spans="1:17">
      <c r="A65" s="16" t="s">
        <v>812</v>
      </c>
      <c r="B65" s="41" t="s">
        <v>481</v>
      </c>
      <c r="C65" s="204">
        <v>2559232</v>
      </c>
      <c r="D65" s="204">
        <v>2559232</v>
      </c>
      <c r="E65" s="204">
        <v>2559232</v>
      </c>
      <c r="F65" s="204">
        <v>2559232</v>
      </c>
      <c r="G65" s="204">
        <v>2559232</v>
      </c>
      <c r="H65" s="204">
        <v>5958898</v>
      </c>
      <c r="I65" s="204">
        <v>3060705</v>
      </c>
      <c r="J65" s="204">
        <v>3060705</v>
      </c>
      <c r="K65" s="204">
        <v>3060705</v>
      </c>
      <c r="L65" s="204">
        <v>3060705</v>
      </c>
      <c r="M65" s="204">
        <v>3060705</v>
      </c>
      <c r="N65" s="204">
        <v>3060708</v>
      </c>
      <c r="O65" s="204">
        <f>SUM(C65:N65)</f>
        <v>37119291</v>
      </c>
      <c r="P65" s="4"/>
      <c r="Q65" s="4"/>
    </row>
    <row r="66" spans="1:17">
      <c r="A66" s="16" t="s">
        <v>854</v>
      </c>
      <c r="B66" s="41" t="s">
        <v>482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4"/>
      <c r="Q66" s="4"/>
    </row>
    <row r="67" spans="1:17">
      <c r="A67" s="16" t="s">
        <v>855</v>
      </c>
      <c r="B67" s="41" t="s">
        <v>484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4"/>
      <c r="Q67" s="4"/>
    </row>
    <row r="68" spans="1:17">
      <c r="A68" s="16" t="s">
        <v>485</v>
      </c>
      <c r="B68" s="41" t="s">
        <v>486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4"/>
      <c r="Q68" s="4"/>
    </row>
    <row r="69" spans="1:17">
      <c r="A69" s="29" t="s">
        <v>487</v>
      </c>
      <c r="B69" s="41" t="s">
        <v>488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4"/>
      <c r="Q69" s="4"/>
    </row>
    <row r="70" spans="1:17">
      <c r="A70" s="16" t="s">
        <v>856</v>
      </c>
      <c r="B70" s="41" t="s">
        <v>490</v>
      </c>
      <c r="C70" s="204">
        <v>3337716</v>
      </c>
      <c r="D70" s="204">
        <v>3337716</v>
      </c>
      <c r="E70" s="204">
        <v>3337716</v>
      </c>
      <c r="F70" s="204">
        <v>3337716</v>
      </c>
      <c r="G70" s="204">
        <v>3337716</v>
      </c>
      <c r="H70" s="204">
        <v>2517716</v>
      </c>
      <c r="I70" s="204">
        <v>3551127</v>
      </c>
      <c r="J70" s="204">
        <v>3551127</v>
      </c>
      <c r="K70" s="204">
        <v>3551127</v>
      </c>
      <c r="L70" s="204">
        <v>3551127</v>
      </c>
      <c r="M70" s="204">
        <v>3551127</v>
      </c>
      <c r="N70" s="204">
        <v>3551131</v>
      </c>
      <c r="O70" s="204">
        <f>SUM(C70:N70)</f>
        <v>40513062</v>
      </c>
      <c r="P70" s="4"/>
      <c r="Q70" s="4"/>
    </row>
    <row r="71" spans="1:17">
      <c r="A71" s="29" t="s">
        <v>213</v>
      </c>
      <c r="B71" s="41" t="s">
        <v>889</v>
      </c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>
        <v>454170</v>
      </c>
      <c r="O71" s="204">
        <f>SUM(N71)</f>
        <v>454170</v>
      </c>
      <c r="P71" s="4"/>
      <c r="Q71" s="4"/>
    </row>
    <row r="72" spans="1:17">
      <c r="A72" s="29" t="s">
        <v>214</v>
      </c>
      <c r="B72" s="41" t="s">
        <v>889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4"/>
      <c r="Q72" s="4"/>
    </row>
    <row r="73" spans="1:17">
      <c r="A73" s="254" t="s">
        <v>816</v>
      </c>
      <c r="B73" s="251" t="s">
        <v>491</v>
      </c>
      <c r="C73" s="252">
        <f t="shared" ref="C73:O73" si="10">SUM(C60:C72)</f>
        <v>9584198</v>
      </c>
      <c r="D73" s="252">
        <f t="shared" si="10"/>
        <v>9584198</v>
      </c>
      <c r="E73" s="252">
        <f t="shared" si="10"/>
        <v>9584198</v>
      </c>
      <c r="F73" s="252">
        <f t="shared" si="10"/>
        <v>9584198</v>
      </c>
      <c r="G73" s="252">
        <f t="shared" si="10"/>
        <v>9584198</v>
      </c>
      <c r="H73" s="252">
        <f t="shared" si="10"/>
        <v>13826912</v>
      </c>
      <c r="I73" s="252">
        <f t="shared" si="10"/>
        <v>10299082</v>
      </c>
      <c r="J73" s="252">
        <f t="shared" si="10"/>
        <v>10299082</v>
      </c>
      <c r="K73" s="252">
        <f t="shared" si="10"/>
        <v>10299082</v>
      </c>
      <c r="L73" s="252">
        <f t="shared" si="10"/>
        <v>10299082</v>
      </c>
      <c r="M73" s="252">
        <f t="shared" si="10"/>
        <v>10299082</v>
      </c>
      <c r="N73" s="252">
        <f t="shared" si="10"/>
        <v>10753264</v>
      </c>
      <c r="O73" s="252">
        <f t="shared" si="10"/>
        <v>123996576</v>
      </c>
      <c r="P73" s="200"/>
      <c r="Q73" s="4"/>
    </row>
    <row r="74" spans="1:17" ht="15.75">
      <c r="A74" s="83" t="s">
        <v>159</v>
      </c>
      <c r="B74" s="6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4"/>
      <c r="Q74" s="4"/>
    </row>
    <row r="75" spans="1:17">
      <c r="A75" s="45" t="s">
        <v>492</v>
      </c>
      <c r="B75" s="41" t="s">
        <v>493</v>
      </c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4"/>
      <c r="Q75" s="4"/>
    </row>
    <row r="76" spans="1:17">
      <c r="A76" s="45" t="s">
        <v>857</v>
      </c>
      <c r="B76" s="41" t="s">
        <v>494</v>
      </c>
      <c r="C76" s="204"/>
      <c r="D76" s="204"/>
      <c r="E76" s="204"/>
      <c r="F76" s="204"/>
      <c r="G76" s="204"/>
      <c r="H76" s="204">
        <v>68007000</v>
      </c>
      <c r="I76" s="204"/>
      <c r="J76" s="204">
        <v>50000000</v>
      </c>
      <c r="K76" s="204">
        <v>6732119</v>
      </c>
      <c r="L76" s="204"/>
      <c r="M76" s="204">
        <v>35000000</v>
      </c>
      <c r="N76" s="204"/>
      <c r="O76" s="204">
        <f>SUM(C76:N76)</f>
        <v>159739119</v>
      </c>
      <c r="P76" s="4"/>
      <c r="Q76" s="4"/>
    </row>
    <row r="77" spans="1:17">
      <c r="A77" s="45" t="s">
        <v>496</v>
      </c>
      <c r="B77" s="41" t="s">
        <v>497</v>
      </c>
      <c r="C77" s="204"/>
      <c r="D77" s="204"/>
      <c r="E77" s="204"/>
      <c r="F77" s="204"/>
      <c r="G77" s="204"/>
      <c r="H77" s="204"/>
      <c r="I77" s="204"/>
      <c r="J77" s="204"/>
      <c r="K77" s="204">
        <v>124300</v>
      </c>
      <c r="L77" s="204"/>
      <c r="M77" s="204"/>
      <c r="N77" s="204"/>
      <c r="O77" s="204">
        <f>SUM(C77:N77)</f>
        <v>124300</v>
      </c>
      <c r="P77" s="4"/>
      <c r="Q77" s="4"/>
    </row>
    <row r="78" spans="1:17">
      <c r="A78" s="45" t="s">
        <v>498</v>
      </c>
      <c r="B78" s="41" t="s">
        <v>499</v>
      </c>
      <c r="C78" s="204"/>
      <c r="D78" s="204"/>
      <c r="E78" s="204"/>
      <c r="F78" s="204"/>
      <c r="G78" s="204"/>
      <c r="H78" s="204"/>
      <c r="I78" s="204">
        <v>10000000</v>
      </c>
      <c r="J78" s="204"/>
      <c r="K78" s="204">
        <v>2600000</v>
      </c>
      <c r="L78" s="204"/>
      <c r="M78" s="204"/>
      <c r="N78" s="204"/>
      <c r="O78" s="204">
        <f>SUM(C78:N78)</f>
        <v>12600000</v>
      </c>
      <c r="P78" s="4"/>
      <c r="Q78" s="4"/>
    </row>
    <row r="79" spans="1:17">
      <c r="A79" s="6" t="s">
        <v>500</v>
      </c>
      <c r="B79" s="41" t="s">
        <v>501</v>
      </c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4"/>
      <c r="Q79" s="4"/>
    </row>
    <row r="80" spans="1:17">
      <c r="A80" s="6" t="s">
        <v>502</v>
      </c>
      <c r="B80" s="41" t="s">
        <v>503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4"/>
      <c r="Q80" s="4"/>
    </row>
    <row r="81" spans="1:17">
      <c r="A81" s="6" t="s">
        <v>504</v>
      </c>
      <c r="B81" s="41" t="s">
        <v>505</v>
      </c>
      <c r="C81" s="204"/>
      <c r="D81" s="204"/>
      <c r="E81" s="204"/>
      <c r="F81" s="204"/>
      <c r="G81" s="204"/>
      <c r="H81" s="204">
        <v>18361890</v>
      </c>
      <c r="I81" s="204">
        <v>2700000</v>
      </c>
      <c r="J81" s="204">
        <v>13500000</v>
      </c>
      <c r="K81" s="204">
        <v>702000</v>
      </c>
      <c r="L81" s="204">
        <v>11070629</v>
      </c>
      <c r="M81" s="204">
        <v>9450000</v>
      </c>
      <c r="N81" s="204"/>
      <c r="O81" s="204">
        <f>SUM(C81:N81)</f>
        <v>55784519</v>
      </c>
      <c r="P81" s="4"/>
      <c r="Q81" s="4"/>
    </row>
    <row r="82" spans="1:17">
      <c r="A82" s="255" t="s">
        <v>818</v>
      </c>
      <c r="B82" s="251" t="s">
        <v>506</v>
      </c>
      <c r="C82" s="252"/>
      <c r="D82" s="252"/>
      <c r="E82" s="252"/>
      <c r="F82" s="252"/>
      <c r="G82" s="252"/>
      <c r="H82" s="252">
        <f>SUM(H75:H81)</f>
        <v>86368890</v>
      </c>
      <c r="I82" s="252">
        <f>SUM(I75:I81)</f>
        <v>12700000</v>
      </c>
      <c r="J82" s="252">
        <f>SUM(J75:J81)</f>
        <v>63500000</v>
      </c>
      <c r="K82" s="252">
        <f>SUM(K76:K81)</f>
        <v>10158419</v>
      </c>
      <c r="L82" s="252">
        <f>SUM(L75:L81)</f>
        <v>11070629</v>
      </c>
      <c r="M82" s="252">
        <f>SUM(M75:M81)</f>
        <v>44450000</v>
      </c>
      <c r="N82" s="252"/>
      <c r="O82" s="252">
        <f>SUM(O75:O81)</f>
        <v>228247938</v>
      </c>
      <c r="P82" s="200"/>
      <c r="Q82" s="4"/>
    </row>
    <row r="83" spans="1:17">
      <c r="A83" s="17" t="s">
        <v>507</v>
      </c>
      <c r="B83" s="41" t="s">
        <v>508</v>
      </c>
      <c r="C83" s="204"/>
      <c r="D83" s="204"/>
      <c r="E83" s="204"/>
      <c r="F83" s="204"/>
      <c r="G83" s="204"/>
      <c r="H83" s="204"/>
      <c r="I83" s="204"/>
      <c r="J83" s="204">
        <v>15000000</v>
      </c>
      <c r="K83" s="204">
        <v>13798328</v>
      </c>
      <c r="L83" s="204">
        <v>15827000</v>
      </c>
      <c r="M83" s="204"/>
      <c r="N83" s="204"/>
      <c r="O83" s="204">
        <f>SUM(C83:N83)</f>
        <v>44625328</v>
      </c>
      <c r="P83" s="4"/>
      <c r="Q83" s="4"/>
    </row>
    <row r="84" spans="1:17">
      <c r="A84" s="17" t="s">
        <v>509</v>
      </c>
      <c r="B84" s="41" t="s">
        <v>510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4"/>
      <c r="Q84" s="4"/>
    </row>
    <row r="85" spans="1:17">
      <c r="A85" s="17" t="s">
        <v>511</v>
      </c>
      <c r="B85" s="41" t="s">
        <v>512</v>
      </c>
      <c r="C85" s="204"/>
      <c r="D85" s="204"/>
      <c r="E85" s="204"/>
      <c r="F85" s="204"/>
      <c r="G85" s="204"/>
      <c r="H85" s="204">
        <v>3000000</v>
      </c>
      <c r="I85" s="204"/>
      <c r="J85" s="204">
        <v>3000000</v>
      </c>
      <c r="K85" s="204">
        <v>4106000</v>
      </c>
      <c r="L85" s="204">
        <v>2000100</v>
      </c>
      <c r="M85" s="204"/>
      <c r="N85" s="204"/>
      <c r="O85" s="204">
        <f>SUM(C85:N85)</f>
        <v>12106100</v>
      </c>
      <c r="P85" s="4"/>
      <c r="Q85" s="4"/>
    </row>
    <row r="86" spans="1:17">
      <c r="A86" s="17" t="s">
        <v>513</v>
      </c>
      <c r="B86" s="41" t="s">
        <v>514</v>
      </c>
      <c r="C86" s="204"/>
      <c r="D86" s="204"/>
      <c r="E86" s="204"/>
      <c r="F86" s="204"/>
      <c r="G86" s="204"/>
      <c r="H86" s="204">
        <v>810000</v>
      </c>
      <c r="I86" s="204"/>
      <c r="J86" s="204">
        <v>4860000</v>
      </c>
      <c r="K86" s="204">
        <v>4834169</v>
      </c>
      <c r="L86" s="204">
        <v>4814242</v>
      </c>
      <c r="M86" s="204"/>
      <c r="N86" s="204"/>
      <c r="O86" s="204">
        <f>SUM(C86:N86)</f>
        <v>15318411</v>
      </c>
      <c r="P86" s="4"/>
      <c r="Q86" s="4"/>
    </row>
    <row r="87" spans="1:17">
      <c r="A87" s="254" t="s">
        <v>819</v>
      </c>
      <c r="B87" s="251" t="s">
        <v>515</v>
      </c>
      <c r="C87" s="252"/>
      <c r="D87" s="252"/>
      <c r="E87" s="252"/>
      <c r="F87" s="252"/>
      <c r="G87" s="252"/>
      <c r="H87" s="252">
        <f>SUM(H83:H86)</f>
        <v>3810000</v>
      </c>
      <c r="I87" s="252"/>
      <c r="J87" s="252">
        <f>SUM(J83:J86)</f>
        <v>22860000</v>
      </c>
      <c r="K87" s="252">
        <f>SUM(K83:K86)</f>
        <v>22738497</v>
      </c>
      <c r="L87" s="252">
        <f>SUM(L83:L86)</f>
        <v>22641342</v>
      </c>
      <c r="M87" s="252"/>
      <c r="N87" s="252"/>
      <c r="O87" s="252">
        <f>SUM(O83:O86)</f>
        <v>72049839</v>
      </c>
      <c r="P87" s="200"/>
      <c r="Q87" s="4"/>
    </row>
    <row r="88" spans="1:17" ht="30" hidden="1">
      <c r="A88" s="17" t="s">
        <v>516</v>
      </c>
      <c r="B88" s="41" t="s">
        <v>517</v>
      </c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4"/>
      <c r="Q88" s="4"/>
    </row>
    <row r="89" spans="1:17" ht="30" hidden="1">
      <c r="A89" s="17" t="s">
        <v>0</v>
      </c>
      <c r="B89" s="41" t="s">
        <v>518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4"/>
      <c r="Q89" s="4"/>
    </row>
    <row r="90" spans="1:17" ht="30" hidden="1">
      <c r="A90" s="17" t="s">
        <v>1</v>
      </c>
      <c r="B90" s="41" t="s">
        <v>519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4"/>
      <c r="Q90" s="4"/>
    </row>
    <row r="91" spans="1:17" hidden="1">
      <c r="A91" s="17" t="s">
        <v>2</v>
      </c>
      <c r="B91" s="41" t="s">
        <v>520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4"/>
      <c r="Q91" s="4"/>
    </row>
    <row r="92" spans="1:17" ht="30" hidden="1">
      <c r="A92" s="17" t="s">
        <v>3</v>
      </c>
      <c r="B92" s="41" t="s">
        <v>521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4"/>
      <c r="Q92" s="4"/>
    </row>
    <row r="93" spans="1:17" ht="30" hidden="1">
      <c r="A93" s="17" t="s">
        <v>4</v>
      </c>
      <c r="B93" s="41" t="s">
        <v>522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4"/>
      <c r="Q93" s="4"/>
    </row>
    <row r="94" spans="1:17">
      <c r="A94" s="17" t="s">
        <v>523</v>
      </c>
      <c r="B94" s="41" t="s">
        <v>524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4"/>
      <c r="Q94" s="4"/>
    </row>
    <row r="95" spans="1:17">
      <c r="A95" s="17" t="s">
        <v>5</v>
      </c>
      <c r="B95" s="41" t="s">
        <v>353</v>
      </c>
      <c r="C95" s="204"/>
      <c r="D95" s="204"/>
      <c r="E95" s="204"/>
      <c r="F95" s="204"/>
      <c r="G95" s="204"/>
      <c r="H95" s="204"/>
      <c r="I95" s="204">
        <v>25000000</v>
      </c>
      <c r="J95" s="204">
        <v>10000000</v>
      </c>
      <c r="K95" s="204">
        <v>10000000</v>
      </c>
      <c r="L95" s="204">
        <v>10066000</v>
      </c>
      <c r="M95" s="204">
        <v>9705800</v>
      </c>
      <c r="N95" s="204"/>
      <c r="O95" s="204">
        <f>SUM(C95:N95)</f>
        <v>64771800</v>
      </c>
      <c r="P95" s="4"/>
      <c r="Q95" s="4"/>
    </row>
    <row r="96" spans="1:17">
      <c r="A96" s="254" t="s">
        <v>820</v>
      </c>
      <c r="B96" s="251" t="s">
        <v>526</v>
      </c>
      <c r="C96" s="252"/>
      <c r="D96" s="252"/>
      <c r="E96" s="252"/>
      <c r="F96" s="252"/>
      <c r="G96" s="252"/>
      <c r="H96" s="252"/>
      <c r="I96" s="252">
        <f>SUM(I94:I95)</f>
        <v>25000000</v>
      </c>
      <c r="J96" s="252">
        <f>SUM(J94:J95)</f>
        <v>10000000</v>
      </c>
      <c r="K96" s="252">
        <f>SUM(K94:K95)</f>
        <v>10000000</v>
      </c>
      <c r="L96" s="252">
        <f>SUM(L94:L95)</f>
        <v>10066000</v>
      </c>
      <c r="M96" s="252">
        <f>SUM(M94:M95)</f>
        <v>9705800</v>
      </c>
      <c r="N96" s="252"/>
      <c r="O96" s="252">
        <f>SUM(O94:O95)</f>
        <v>64771800</v>
      </c>
      <c r="P96" s="200"/>
      <c r="Q96" s="4"/>
    </row>
    <row r="97" spans="1:17" ht="15.75">
      <c r="A97" s="83" t="s">
        <v>158</v>
      </c>
      <c r="B97" s="6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4"/>
      <c r="Q97" s="4"/>
    </row>
    <row r="98" spans="1:17" ht="15.75">
      <c r="A98" s="46" t="s">
        <v>13</v>
      </c>
      <c r="B98" s="47" t="s">
        <v>527</v>
      </c>
      <c r="C98" s="263">
        <f t="shared" ref="C98:O98" si="11">SUM(C24+C25+C50+C59+C73+C82+C87+C96)</f>
        <v>24380297</v>
      </c>
      <c r="D98" s="263">
        <f t="shared" si="11"/>
        <v>24380302</v>
      </c>
      <c r="E98" s="263">
        <f t="shared" si="11"/>
        <v>27643135</v>
      </c>
      <c r="F98" s="263">
        <f t="shared" si="11"/>
        <v>24480302</v>
      </c>
      <c r="G98" s="263">
        <f t="shared" si="11"/>
        <v>24398302</v>
      </c>
      <c r="H98" s="263">
        <f t="shared" si="11"/>
        <v>122193569</v>
      </c>
      <c r="I98" s="263">
        <f t="shared" si="11"/>
        <v>65395618</v>
      </c>
      <c r="J98" s="263">
        <f t="shared" si="11"/>
        <v>127464498</v>
      </c>
      <c r="K98" s="263">
        <f t="shared" si="11"/>
        <v>74106175</v>
      </c>
      <c r="L98" s="263">
        <f t="shared" si="11"/>
        <v>74073440</v>
      </c>
      <c r="M98" s="263">
        <f t="shared" si="11"/>
        <v>84533750</v>
      </c>
      <c r="N98" s="263">
        <f t="shared" si="11"/>
        <v>31581453</v>
      </c>
      <c r="O98" s="263">
        <f t="shared" si="11"/>
        <v>704630841</v>
      </c>
      <c r="P98" s="200"/>
      <c r="Q98" s="207">
        <f>SUM(P82+P87+P96)</f>
        <v>0</v>
      </c>
    </row>
    <row r="99" spans="1:17" hidden="1">
      <c r="A99" s="17" t="s">
        <v>6</v>
      </c>
      <c r="B99" s="5" t="s">
        <v>528</v>
      </c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4"/>
      <c r="Q99" s="4"/>
    </row>
    <row r="100" spans="1:17" hidden="1">
      <c r="A100" s="17" t="s">
        <v>531</v>
      </c>
      <c r="B100" s="5" t="s">
        <v>532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4"/>
      <c r="Q100" s="4"/>
    </row>
    <row r="101" spans="1:17" hidden="1">
      <c r="A101" s="17" t="s">
        <v>7</v>
      </c>
      <c r="B101" s="5" t="s">
        <v>533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4"/>
      <c r="Q101" s="4"/>
    </row>
    <row r="102" spans="1:17">
      <c r="A102" s="20" t="s">
        <v>827</v>
      </c>
      <c r="B102" s="9" t="s">
        <v>535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4"/>
      <c r="Q102" s="4"/>
    </row>
    <row r="103" spans="1:17" hidden="1">
      <c r="A103" s="48" t="s">
        <v>8</v>
      </c>
      <c r="B103" s="5" t="s">
        <v>536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4"/>
      <c r="Q103" s="4"/>
    </row>
    <row r="104" spans="1:17" hidden="1">
      <c r="A104" s="48" t="s">
        <v>833</v>
      </c>
      <c r="B104" s="5" t="s">
        <v>539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4"/>
      <c r="Q104" s="4"/>
    </row>
    <row r="105" spans="1:17" hidden="1">
      <c r="A105" s="17" t="s">
        <v>540</v>
      </c>
      <c r="B105" s="5" t="s">
        <v>541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4"/>
      <c r="Q105" s="4"/>
    </row>
    <row r="106" spans="1:17" hidden="1">
      <c r="A106" s="17" t="s">
        <v>9</v>
      </c>
      <c r="B106" s="5" t="s">
        <v>542</v>
      </c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4"/>
      <c r="Q106" s="4"/>
    </row>
    <row r="107" spans="1:17">
      <c r="A107" s="18" t="s">
        <v>830</v>
      </c>
      <c r="B107" s="9" t="s">
        <v>543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4"/>
      <c r="Q107" s="4"/>
    </row>
    <row r="108" spans="1:17">
      <c r="A108" s="48" t="s">
        <v>544</v>
      </c>
      <c r="B108" s="5" t="s">
        <v>545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4"/>
      <c r="Q108" s="4"/>
    </row>
    <row r="109" spans="1:17">
      <c r="A109" s="48" t="s">
        <v>546</v>
      </c>
      <c r="B109" s="5" t="s">
        <v>547</v>
      </c>
      <c r="C109" s="204">
        <v>2363781</v>
      </c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>
        <f>SUM(C109:N109)</f>
        <v>2363781</v>
      </c>
      <c r="P109" s="4"/>
      <c r="Q109" s="4"/>
    </row>
    <row r="110" spans="1:17">
      <c r="A110" s="18" t="s">
        <v>548</v>
      </c>
      <c r="B110" s="9" t="s">
        <v>549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4"/>
      <c r="Q110" s="4"/>
    </row>
    <row r="111" spans="1:17">
      <c r="A111" s="48" t="s">
        <v>550</v>
      </c>
      <c r="B111" s="5" t="s">
        <v>551</v>
      </c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4"/>
      <c r="Q111" s="4"/>
    </row>
    <row r="112" spans="1:17">
      <c r="A112" s="48" t="s">
        <v>552</v>
      </c>
      <c r="B112" s="5" t="s">
        <v>553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4"/>
      <c r="Q112" s="4"/>
    </row>
    <row r="113" spans="1:17">
      <c r="A113" s="48" t="s">
        <v>554</v>
      </c>
      <c r="B113" s="5" t="s">
        <v>555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4"/>
      <c r="Q113" s="4"/>
    </row>
    <row r="114" spans="1:17">
      <c r="A114" s="49" t="s">
        <v>831</v>
      </c>
      <c r="B114" s="50" t="s">
        <v>556</v>
      </c>
      <c r="C114" s="197">
        <v>2363781</v>
      </c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>
        <v>2363781</v>
      </c>
      <c r="P114" s="200"/>
      <c r="Q114" s="4"/>
    </row>
    <row r="115" spans="1:17">
      <c r="A115" s="48" t="s">
        <v>557</v>
      </c>
      <c r="B115" s="5" t="s">
        <v>558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4"/>
      <c r="Q115" s="4"/>
    </row>
    <row r="116" spans="1:17">
      <c r="A116" s="17" t="s">
        <v>559</v>
      </c>
      <c r="B116" s="5" t="s">
        <v>560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4"/>
      <c r="Q116" s="4"/>
    </row>
    <row r="117" spans="1:17">
      <c r="A117" s="48" t="s">
        <v>10</v>
      </c>
      <c r="B117" s="5" t="s">
        <v>561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4"/>
      <c r="Q117" s="4"/>
    </row>
    <row r="118" spans="1:17">
      <c r="A118" s="48" t="s">
        <v>836</v>
      </c>
      <c r="B118" s="5" t="s">
        <v>562</v>
      </c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4"/>
      <c r="Q118" s="4"/>
    </row>
    <row r="119" spans="1:17">
      <c r="A119" s="49" t="s">
        <v>837</v>
      </c>
      <c r="B119" s="50" t="s">
        <v>566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4"/>
      <c r="Q119" s="4"/>
    </row>
    <row r="120" spans="1:17">
      <c r="A120" s="17" t="s">
        <v>567</v>
      </c>
      <c r="B120" s="5" t="s">
        <v>568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4"/>
      <c r="Q120" s="4"/>
    </row>
    <row r="121" spans="1:17" ht="15.75">
      <c r="A121" s="51" t="s">
        <v>14</v>
      </c>
      <c r="B121" s="52" t="s">
        <v>569</v>
      </c>
      <c r="C121" s="257">
        <v>2363781</v>
      </c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>
        <v>2363781</v>
      </c>
      <c r="P121" s="4"/>
      <c r="Q121" s="4"/>
    </row>
    <row r="122" spans="1:17" ht="15.75">
      <c r="A122" s="56" t="s">
        <v>51</v>
      </c>
      <c r="B122" s="57"/>
      <c r="C122" s="203">
        <f>SUM(C98+C121)</f>
        <v>26744078</v>
      </c>
      <c r="D122" s="203">
        <v>24375302</v>
      </c>
      <c r="E122" s="203">
        <v>27638135</v>
      </c>
      <c r="F122" s="203">
        <v>24475302</v>
      </c>
      <c r="G122" s="203">
        <v>24393302</v>
      </c>
      <c r="H122" s="203">
        <v>122193569</v>
      </c>
      <c r="I122" s="203">
        <v>65395618</v>
      </c>
      <c r="J122" s="203">
        <v>127464498</v>
      </c>
      <c r="K122" s="203">
        <v>74106175</v>
      </c>
      <c r="L122" s="203">
        <v>74073440</v>
      </c>
      <c r="M122" s="203">
        <v>84533750</v>
      </c>
      <c r="N122" s="203">
        <v>31581453</v>
      </c>
      <c r="O122" s="203">
        <f>SUM(O24+O25+O50+O59+O73+O82+O87+O96+O121)</f>
        <v>706994622</v>
      </c>
      <c r="P122" s="200"/>
      <c r="Q122" s="4"/>
    </row>
    <row r="123" spans="1:17" ht="25.5">
      <c r="A123" s="2" t="s">
        <v>379</v>
      </c>
      <c r="B123" s="3" t="s">
        <v>44</v>
      </c>
      <c r="C123" s="201" t="s">
        <v>266</v>
      </c>
      <c r="D123" s="201" t="s">
        <v>267</v>
      </c>
      <c r="E123" s="201" t="s">
        <v>268</v>
      </c>
      <c r="F123" s="201" t="s">
        <v>269</v>
      </c>
      <c r="G123" s="201" t="s">
        <v>270</v>
      </c>
      <c r="H123" s="201" t="s">
        <v>271</v>
      </c>
      <c r="I123" s="201" t="s">
        <v>272</v>
      </c>
      <c r="J123" s="201" t="s">
        <v>273</v>
      </c>
      <c r="K123" s="201" t="s">
        <v>274</v>
      </c>
      <c r="L123" s="201" t="s">
        <v>275</v>
      </c>
      <c r="M123" s="201" t="s">
        <v>276</v>
      </c>
      <c r="N123" s="201" t="s">
        <v>277</v>
      </c>
      <c r="O123" s="202" t="s">
        <v>253</v>
      </c>
      <c r="P123" s="4"/>
      <c r="Q123" s="4"/>
    </row>
    <row r="124" spans="1:17">
      <c r="A124" s="42" t="s">
        <v>570</v>
      </c>
      <c r="B124" s="6" t="s">
        <v>571</v>
      </c>
      <c r="C124" s="197"/>
      <c r="D124" s="197"/>
      <c r="E124" s="197"/>
      <c r="F124" s="197"/>
      <c r="G124" s="197"/>
      <c r="H124" s="197">
        <v>123586</v>
      </c>
      <c r="I124" s="197"/>
      <c r="J124" s="197"/>
      <c r="K124" s="197"/>
      <c r="L124" s="197"/>
      <c r="M124" s="197"/>
      <c r="N124" s="197"/>
      <c r="O124" s="197">
        <f>SUM(H124:N124)</f>
        <v>123586</v>
      </c>
      <c r="P124" s="4"/>
      <c r="Q124" s="4"/>
    </row>
    <row r="125" spans="1:17">
      <c r="A125" s="5" t="s">
        <v>572</v>
      </c>
      <c r="B125" s="6" t="s">
        <v>573</v>
      </c>
      <c r="C125" s="197">
        <v>3671766</v>
      </c>
      <c r="D125" s="197">
        <v>3671766</v>
      </c>
      <c r="E125" s="197">
        <v>3671766</v>
      </c>
      <c r="F125" s="197">
        <v>3671766</v>
      </c>
      <c r="G125" s="197">
        <v>3671766</v>
      </c>
      <c r="H125" s="197">
        <v>3671766</v>
      </c>
      <c r="I125" s="197">
        <v>3772610</v>
      </c>
      <c r="J125" s="197">
        <v>3772610</v>
      </c>
      <c r="K125" s="197">
        <v>3772610</v>
      </c>
      <c r="L125" s="197">
        <v>3772610</v>
      </c>
      <c r="M125" s="197">
        <v>3772610</v>
      </c>
      <c r="N125" s="197">
        <v>3772621</v>
      </c>
      <c r="O125" s="197">
        <f>SUM(C125:N125)</f>
        <v>44666267</v>
      </c>
      <c r="P125" s="4"/>
      <c r="Q125" s="4"/>
    </row>
    <row r="126" spans="1:17">
      <c r="A126" s="5" t="s">
        <v>574</v>
      </c>
      <c r="B126" s="6" t="s">
        <v>575</v>
      </c>
      <c r="C126" s="197">
        <v>3098487</v>
      </c>
      <c r="D126" s="197">
        <v>3098487</v>
      </c>
      <c r="E126" s="197">
        <v>3098487</v>
      </c>
      <c r="F126" s="197">
        <v>3098487</v>
      </c>
      <c r="G126" s="197">
        <v>3098487</v>
      </c>
      <c r="H126" s="197">
        <v>6062054</v>
      </c>
      <c r="I126" s="197">
        <v>3483310</v>
      </c>
      <c r="J126" s="197">
        <v>3483310</v>
      </c>
      <c r="K126" s="197">
        <v>3483310</v>
      </c>
      <c r="L126" s="197">
        <v>3483310</v>
      </c>
      <c r="M126" s="197">
        <v>3483310</v>
      </c>
      <c r="N126" s="197">
        <v>3483315</v>
      </c>
      <c r="O126" s="197">
        <f>SUM(C126:N126)</f>
        <v>42454354</v>
      </c>
      <c r="P126" s="4"/>
      <c r="Q126" s="4"/>
    </row>
    <row r="127" spans="1:17">
      <c r="A127" s="5" t="s">
        <v>576</v>
      </c>
      <c r="B127" s="6" t="s">
        <v>577</v>
      </c>
      <c r="C127" s="197">
        <v>150000</v>
      </c>
      <c r="D127" s="197">
        <v>150000</v>
      </c>
      <c r="E127" s="197">
        <v>150000</v>
      </c>
      <c r="F127" s="197">
        <v>150000</v>
      </c>
      <c r="G127" s="197">
        <v>150000</v>
      </c>
      <c r="H127" s="197">
        <v>150000</v>
      </c>
      <c r="I127" s="197">
        <v>150000</v>
      </c>
      <c r="J127" s="197">
        <v>150000</v>
      </c>
      <c r="K127" s="197">
        <v>150000</v>
      </c>
      <c r="L127" s="197">
        <v>150000</v>
      </c>
      <c r="M127" s="197">
        <v>150000</v>
      </c>
      <c r="N127" s="197">
        <v>150000</v>
      </c>
      <c r="O127" s="197">
        <f>SUM(C127:N127)</f>
        <v>1800000</v>
      </c>
      <c r="P127" s="4"/>
      <c r="Q127" s="4"/>
    </row>
    <row r="128" spans="1:17">
      <c r="A128" s="5" t="s">
        <v>578</v>
      </c>
      <c r="B128" s="6" t="s">
        <v>579</v>
      </c>
      <c r="C128" s="197"/>
      <c r="D128" s="197"/>
      <c r="E128" s="197"/>
      <c r="F128" s="197"/>
      <c r="G128" s="197"/>
      <c r="H128" s="197">
        <v>811370</v>
      </c>
      <c r="I128" s="197">
        <v>234233</v>
      </c>
      <c r="J128" s="197">
        <v>234233</v>
      </c>
      <c r="K128" s="197">
        <v>234233</v>
      </c>
      <c r="L128" s="197">
        <v>234233</v>
      </c>
      <c r="M128" s="197">
        <v>234233</v>
      </c>
      <c r="N128" s="197">
        <v>234237</v>
      </c>
      <c r="O128" s="197">
        <f>SUM(H128:N128)</f>
        <v>2216772</v>
      </c>
      <c r="P128" s="4"/>
      <c r="Q128" s="4"/>
    </row>
    <row r="129" spans="1:17">
      <c r="A129" s="5" t="s">
        <v>580</v>
      </c>
      <c r="B129" s="6" t="s">
        <v>581</v>
      </c>
      <c r="C129" s="197"/>
      <c r="D129" s="197"/>
      <c r="E129" s="197"/>
      <c r="F129" s="197"/>
      <c r="G129" s="197"/>
      <c r="H129" s="197"/>
      <c r="I129" s="197"/>
      <c r="J129" s="197"/>
      <c r="K129" s="197"/>
      <c r="L129" s="197">
        <f>SUM(C129:K129)</f>
        <v>0</v>
      </c>
      <c r="M129" s="199"/>
      <c r="N129" s="197">
        <v>106600</v>
      </c>
      <c r="O129" s="197">
        <f>SUM(C129:N129)</f>
        <v>106600</v>
      </c>
      <c r="P129" s="4"/>
      <c r="Q129" s="4"/>
    </row>
    <row r="130" spans="1:17">
      <c r="A130" s="9" t="s">
        <v>54</v>
      </c>
      <c r="B130" s="10" t="s">
        <v>582</v>
      </c>
      <c r="C130" s="198">
        <f t="shared" ref="C130:O130" si="12">SUM(C124:C129)</f>
        <v>6920253</v>
      </c>
      <c r="D130" s="198">
        <f t="shared" si="12"/>
        <v>6920253</v>
      </c>
      <c r="E130" s="198">
        <f t="shared" si="12"/>
        <v>6920253</v>
      </c>
      <c r="F130" s="198">
        <f t="shared" si="12"/>
        <v>6920253</v>
      </c>
      <c r="G130" s="198">
        <f t="shared" si="12"/>
        <v>6920253</v>
      </c>
      <c r="H130" s="198">
        <f t="shared" si="12"/>
        <v>10818776</v>
      </c>
      <c r="I130" s="198">
        <f t="shared" si="12"/>
        <v>7640153</v>
      </c>
      <c r="J130" s="198">
        <f t="shared" si="12"/>
        <v>7640153</v>
      </c>
      <c r="K130" s="198">
        <f t="shared" si="12"/>
        <v>7640153</v>
      </c>
      <c r="L130" s="198">
        <f t="shared" si="12"/>
        <v>7640153</v>
      </c>
      <c r="M130" s="198">
        <f t="shared" si="12"/>
        <v>7640153</v>
      </c>
      <c r="N130" s="198">
        <f t="shared" si="12"/>
        <v>7746773</v>
      </c>
      <c r="O130" s="197">
        <f t="shared" si="12"/>
        <v>91367579</v>
      </c>
      <c r="P130" s="200"/>
      <c r="Q130" s="4"/>
    </row>
    <row r="131" spans="1:17">
      <c r="A131" s="5" t="s">
        <v>583</v>
      </c>
      <c r="B131" s="6" t="s">
        <v>584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9"/>
      <c r="N131" s="197"/>
      <c r="O131" s="197"/>
      <c r="P131" s="4"/>
      <c r="Q131" s="4"/>
    </row>
    <row r="132" spans="1:17" ht="30">
      <c r="A132" s="5" t="s">
        <v>585</v>
      </c>
      <c r="B132" s="6" t="s">
        <v>586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4"/>
      <c r="Q132" s="4"/>
    </row>
    <row r="133" spans="1:17" ht="30">
      <c r="A133" s="5" t="s">
        <v>15</v>
      </c>
      <c r="B133" s="6" t="s">
        <v>587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4"/>
      <c r="Q133" s="4"/>
    </row>
    <row r="134" spans="1:17" ht="30">
      <c r="A134" s="5" t="s">
        <v>16</v>
      </c>
      <c r="B134" s="6" t="s">
        <v>588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4"/>
      <c r="Q134" s="4"/>
    </row>
    <row r="135" spans="1:17">
      <c r="A135" s="5" t="s">
        <v>17</v>
      </c>
      <c r="B135" s="6" t="s">
        <v>589</v>
      </c>
      <c r="C135" s="197">
        <v>702075</v>
      </c>
      <c r="D135" s="197">
        <v>702075</v>
      </c>
      <c r="E135" s="197">
        <v>702075</v>
      </c>
      <c r="F135" s="197">
        <v>702075</v>
      </c>
      <c r="G135" s="197">
        <v>702075</v>
      </c>
      <c r="H135" s="197">
        <v>3261684</v>
      </c>
      <c r="I135" s="197">
        <v>560676</v>
      </c>
      <c r="J135" s="197">
        <v>560676</v>
      </c>
      <c r="K135" s="197">
        <v>560676</v>
      </c>
      <c r="L135" s="197">
        <v>560676</v>
      </c>
      <c r="M135" s="197">
        <v>560676</v>
      </c>
      <c r="N135" s="197">
        <v>560679</v>
      </c>
      <c r="O135" s="197">
        <f>SUM(C135:N135)</f>
        <v>10136118</v>
      </c>
      <c r="P135" s="4"/>
      <c r="Q135" s="4"/>
    </row>
    <row r="136" spans="1:17">
      <c r="A136" s="253" t="s">
        <v>55</v>
      </c>
      <c r="B136" s="255" t="s">
        <v>590</v>
      </c>
      <c r="C136" s="257">
        <f t="shared" ref="C136:O136" si="13">SUM(C130:C135)</f>
        <v>7622328</v>
      </c>
      <c r="D136" s="257">
        <f t="shared" si="13"/>
        <v>7622328</v>
      </c>
      <c r="E136" s="257">
        <f t="shared" si="13"/>
        <v>7622328</v>
      </c>
      <c r="F136" s="257">
        <f t="shared" si="13"/>
        <v>7622328</v>
      </c>
      <c r="G136" s="257">
        <f t="shared" si="13"/>
        <v>7622328</v>
      </c>
      <c r="H136" s="257">
        <f t="shared" si="13"/>
        <v>14080460</v>
      </c>
      <c r="I136" s="257">
        <f t="shared" si="13"/>
        <v>8200829</v>
      </c>
      <c r="J136" s="257">
        <f t="shared" si="13"/>
        <v>8200829</v>
      </c>
      <c r="K136" s="257">
        <f t="shared" si="13"/>
        <v>8200829</v>
      </c>
      <c r="L136" s="257">
        <f t="shared" si="13"/>
        <v>8200829</v>
      </c>
      <c r="M136" s="257">
        <f t="shared" si="13"/>
        <v>8200829</v>
      </c>
      <c r="N136" s="257">
        <f t="shared" si="13"/>
        <v>8307452</v>
      </c>
      <c r="O136" s="257">
        <f t="shared" si="13"/>
        <v>101503697</v>
      </c>
      <c r="P136" s="200"/>
      <c r="Q136" s="4"/>
    </row>
    <row r="137" spans="1:17">
      <c r="A137" s="5" t="s">
        <v>21</v>
      </c>
      <c r="B137" s="6" t="s">
        <v>599</v>
      </c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4"/>
      <c r="Q137" s="4"/>
    </row>
    <row r="138" spans="1:17">
      <c r="A138" s="5" t="s">
        <v>22</v>
      </c>
      <c r="B138" s="6" t="s">
        <v>603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4"/>
      <c r="Q138" s="4"/>
    </row>
    <row r="139" spans="1:17">
      <c r="A139" s="9" t="s">
        <v>57</v>
      </c>
      <c r="B139" s="10" t="s">
        <v>604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4"/>
      <c r="Q139" s="4"/>
    </row>
    <row r="140" spans="1:17">
      <c r="A140" s="5" t="s">
        <v>23</v>
      </c>
      <c r="B140" s="6" t="s">
        <v>605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4"/>
      <c r="Q140" s="4"/>
    </row>
    <row r="141" spans="1:17">
      <c r="A141" s="5" t="s">
        <v>24</v>
      </c>
      <c r="B141" s="6" t="s">
        <v>606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4"/>
      <c r="Q141" s="4"/>
    </row>
    <row r="142" spans="1:17">
      <c r="A142" s="5" t="s">
        <v>25</v>
      </c>
      <c r="B142" s="6" t="s">
        <v>607</v>
      </c>
      <c r="C142" s="197"/>
      <c r="D142" s="197"/>
      <c r="E142" s="197">
        <v>1500000</v>
      </c>
      <c r="F142" s="197"/>
      <c r="G142" s="197"/>
      <c r="H142" s="197"/>
      <c r="I142" s="197"/>
      <c r="J142" s="197"/>
      <c r="K142" s="197">
        <v>1500000</v>
      </c>
      <c r="L142" s="197"/>
      <c r="M142" s="197"/>
      <c r="N142" s="197"/>
      <c r="O142" s="197">
        <f>SUM(C142:N142)</f>
        <v>3000000</v>
      </c>
      <c r="P142" s="4"/>
      <c r="Q142" s="4"/>
    </row>
    <row r="143" spans="1:17">
      <c r="A143" s="5" t="s">
        <v>26</v>
      </c>
      <c r="B143" s="6" t="s">
        <v>608</v>
      </c>
      <c r="C143" s="197"/>
      <c r="D143" s="197"/>
      <c r="E143" s="197">
        <v>90000000</v>
      </c>
      <c r="F143" s="197"/>
      <c r="G143" s="197">
        <v>20000000</v>
      </c>
      <c r="H143" s="197"/>
      <c r="I143" s="197"/>
      <c r="J143" s="197"/>
      <c r="K143" s="197">
        <v>110000000</v>
      </c>
      <c r="L143" s="197"/>
      <c r="M143" s="197"/>
      <c r="N143" s="197">
        <v>10000000</v>
      </c>
      <c r="O143" s="197">
        <f>SUM(C143:N143)</f>
        <v>230000000</v>
      </c>
      <c r="P143" s="4"/>
      <c r="Q143" s="4"/>
    </row>
    <row r="144" spans="1:17">
      <c r="A144" s="5" t="s">
        <v>27</v>
      </c>
      <c r="B144" s="6" t="s">
        <v>611</v>
      </c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4"/>
      <c r="Q144" s="4"/>
    </row>
    <row r="145" spans="1:17">
      <c r="A145" s="5" t="s">
        <v>612</v>
      </c>
      <c r="B145" s="6" t="s">
        <v>613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4"/>
      <c r="Q145" s="4"/>
    </row>
    <row r="146" spans="1:17">
      <c r="A146" s="5" t="s">
        <v>28</v>
      </c>
      <c r="B146" s="6" t="s">
        <v>614</v>
      </c>
      <c r="C146" s="197"/>
      <c r="D146" s="197"/>
      <c r="E146" s="197">
        <v>3250000</v>
      </c>
      <c r="F146" s="197"/>
      <c r="G146" s="197"/>
      <c r="H146" s="197"/>
      <c r="I146" s="197"/>
      <c r="J146" s="197"/>
      <c r="K146" s="197">
        <v>3250000</v>
      </c>
      <c r="L146" s="197"/>
      <c r="M146" s="197"/>
      <c r="N146" s="197"/>
      <c r="O146" s="197">
        <f>SUM(C146:N146)</f>
        <v>6500000</v>
      </c>
      <c r="P146" s="4"/>
      <c r="Q146" s="4"/>
    </row>
    <row r="147" spans="1:17">
      <c r="A147" s="5" t="s">
        <v>29</v>
      </c>
      <c r="B147" s="6" t="s">
        <v>620</v>
      </c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4"/>
      <c r="Q147" s="4"/>
    </row>
    <row r="148" spans="1:17">
      <c r="A148" s="9" t="s">
        <v>58</v>
      </c>
      <c r="B148" s="10" t="s">
        <v>636</v>
      </c>
      <c r="C148" s="197"/>
      <c r="D148" s="197"/>
      <c r="E148" s="197">
        <f>SUM(E143:E147)</f>
        <v>93250000</v>
      </c>
      <c r="F148" s="197"/>
      <c r="G148" s="197">
        <f>SUM(G143:G147)</f>
        <v>20000000</v>
      </c>
      <c r="H148" s="197"/>
      <c r="I148" s="197"/>
      <c r="J148" s="197"/>
      <c r="K148" s="197">
        <f>SUM(K143:K147)</f>
        <v>113250000</v>
      </c>
      <c r="L148" s="197"/>
      <c r="M148" s="197"/>
      <c r="N148" s="197">
        <f>SUM(N143:N147)</f>
        <v>10000000</v>
      </c>
      <c r="O148" s="197">
        <f>SUM(O143:O147)</f>
        <v>236500000</v>
      </c>
      <c r="P148" s="200"/>
      <c r="Q148" s="4"/>
    </row>
    <row r="149" spans="1:17">
      <c r="A149" s="5" t="s">
        <v>30</v>
      </c>
      <c r="B149" s="6" t="s">
        <v>637</v>
      </c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>
        <v>5000</v>
      </c>
      <c r="O149" s="197">
        <f>SUM(C149:N149)</f>
        <v>5000</v>
      </c>
      <c r="P149" s="4"/>
      <c r="Q149" s="4"/>
    </row>
    <row r="150" spans="1:17">
      <c r="A150" s="253" t="s">
        <v>59</v>
      </c>
      <c r="B150" s="255" t="s">
        <v>638</v>
      </c>
      <c r="C150" s="257"/>
      <c r="D150" s="257"/>
      <c r="E150" s="257">
        <f>SUM(E139+E140+E141+E142+E148+E149)</f>
        <v>94750000</v>
      </c>
      <c r="F150" s="257"/>
      <c r="G150" s="257">
        <v>20000000</v>
      </c>
      <c r="H150" s="257"/>
      <c r="I150" s="257"/>
      <c r="J150" s="257"/>
      <c r="K150" s="257">
        <f>SUM(K139+K140+K141+K142+K148+K149)</f>
        <v>114750000</v>
      </c>
      <c r="L150" s="257"/>
      <c r="M150" s="257"/>
      <c r="N150" s="257">
        <f>SUM(N139+N140+N141+N142+N148+N149)</f>
        <v>10005000</v>
      </c>
      <c r="O150" s="257">
        <f>SUM(O139+O140+O141+O142+O148+O149)</f>
        <v>239505000</v>
      </c>
      <c r="P150" s="200"/>
      <c r="Q150" s="4"/>
    </row>
    <row r="151" spans="1:17">
      <c r="A151" s="17" t="s">
        <v>639</v>
      </c>
      <c r="B151" s="6" t="s">
        <v>640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>
        <v>25198</v>
      </c>
      <c r="O151" s="197">
        <f>SUM(C151:N151)</f>
        <v>25198</v>
      </c>
      <c r="P151" s="4"/>
      <c r="Q151" s="4"/>
    </row>
    <row r="152" spans="1:17">
      <c r="A152" s="17" t="s">
        <v>31</v>
      </c>
      <c r="B152" s="6" t="s">
        <v>641</v>
      </c>
      <c r="C152" s="197">
        <v>1118963</v>
      </c>
      <c r="D152" s="197">
        <v>1118963</v>
      </c>
      <c r="E152" s="197">
        <v>1118963</v>
      </c>
      <c r="F152" s="197">
        <v>1118963</v>
      </c>
      <c r="G152" s="197">
        <v>1118963</v>
      </c>
      <c r="H152" s="197">
        <v>1118963</v>
      </c>
      <c r="I152" s="197">
        <v>1598324</v>
      </c>
      <c r="J152" s="197">
        <v>1598324</v>
      </c>
      <c r="K152" s="197">
        <v>1598324</v>
      </c>
      <c r="L152" s="197">
        <v>1598324</v>
      </c>
      <c r="M152" s="197">
        <v>1598324</v>
      </c>
      <c r="N152" s="197">
        <v>1598324</v>
      </c>
      <c r="O152" s="197">
        <f>SUM(C152:N152)</f>
        <v>16303722</v>
      </c>
      <c r="P152" s="4"/>
      <c r="Q152" s="4"/>
    </row>
    <row r="153" spans="1:17">
      <c r="A153" s="17" t="s">
        <v>32</v>
      </c>
      <c r="B153" s="6" t="s">
        <v>644</v>
      </c>
      <c r="C153" s="197">
        <v>170000</v>
      </c>
      <c r="D153" s="197">
        <v>170000</v>
      </c>
      <c r="E153" s="197">
        <v>170000</v>
      </c>
      <c r="F153" s="197">
        <v>170000</v>
      </c>
      <c r="G153" s="197">
        <v>170000</v>
      </c>
      <c r="H153" s="197">
        <v>170000</v>
      </c>
      <c r="I153" s="197">
        <v>170000</v>
      </c>
      <c r="J153" s="197">
        <v>170000</v>
      </c>
      <c r="K153" s="197">
        <v>170000</v>
      </c>
      <c r="L153" s="197">
        <v>170000</v>
      </c>
      <c r="M153" s="197">
        <v>170000</v>
      </c>
      <c r="N153" s="197">
        <v>321980</v>
      </c>
      <c r="O153" s="197">
        <f>SUM(C153:N153)</f>
        <v>2191980</v>
      </c>
      <c r="P153" s="4"/>
      <c r="Q153" s="4"/>
    </row>
    <row r="154" spans="1:17">
      <c r="A154" s="17" t="s">
        <v>33</v>
      </c>
      <c r="B154" s="6" t="s">
        <v>645</v>
      </c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4"/>
      <c r="Q154" s="4"/>
    </row>
    <row r="155" spans="1:17">
      <c r="A155" s="17" t="s">
        <v>652</v>
      </c>
      <c r="B155" s="6" t="s">
        <v>653</v>
      </c>
      <c r="C155" s="197">
        <v>379000</v>
      </c>
      <c r="D155" s="197">
        <v>379000</v>
      </c>
      <c r="E155" s="197">
        <v>379000</v>
      </c>
      <c r="F155" s="197">
        <v>379000</v>
      </c>
      <c r="G155" s="197">
        <v>379000</v>
      </c>
      <c r="H155" s="197">
        <v>300000</v>
      </c>
      <c r="I155" s="197">
        <v>81580</v>
      </c>
      <c r="J155" s="197"/>
      <c r="K155" s="197">
        <v>394746</v>
      </c>
      <c r="L155" s="197">
        <v>394746</v>
      </c>
      <c r="M155" s="197">
        <v>394746</v>
      </c>
      <c r="N155" s="197">
        <v>394748</v>
      </c>
      <c r="O155" s="197">
        <f>SUM(C155:N155)</f>
        <v>3855566</v>
      </c>
      <c r="P155" s="4"/>
      <c r="Q155" s="4"/>
    </row>
    <row r="156" spans="1:17">
      <c r="A156" s="17" t="s">
        <v>654</v>
      </c>
      <c r="B156" s="6" t="s">
        <v>655</v>
      </c>
      <c r="C156" s="197">
        <v>419850</v>
      </c>
      <c r="D156" s="197">
        <v>419850</v>
      </c>
      <c r="E156" s="197">
        <v>419850</v>
      </c>
      <c r="F156" s="197">
        <v>419850</v>
      </c>
      <c r="G156" s="197">
        <v>419850</v>
      </c>
      <c r="H156" s="197">
        <v>419850</v>
      </c>
      <c r="I156" s="197">
        <v>585723</v>
      </c>
      <c r="J156" s="197">
        <v>585723</v>
      </c>
      <c r="K156" s="197">
        <v>585723</v>
      </c>
      <c r="L156" s="197">
        <v>585723</v>
      </c>
      <c r="M156" s="197">
        <v>585723</v>
      </c>
      <c r="N156" s="197">
        <v>585747</v>
      </c>
      <c r="O156" s="197">
        <f>SUM(C156:N156)</f>
        <v>6033462</v>
      </c>
      <c r="P156" s="4"/>
      <c r="Q156" s="4"/>
    </row>
    <row r="157" spans="1:17">
      <c r="A157" s="17" t="s">
        <v>656</v>
      </c>
      <c r="B157" s="6" t="s">
        <v>657</v>
      </c>
      <c r="C157" s="197"/>
      <c r="D157" s="197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4"/>
      <c r="Q157" s="4"/>
    </row>
    <row r="158" spans="1:17">
      <c r="A158" s="17" t="s">
        <v>35</v>
      </c>
      <c r="B158" s="6" t="s">
        <v>658</v>
      </c>
      <c r="C158" s="197"/>
      <c r="D158" s="197"/>
      <c r="E158" s="197">
        <v>375000</v>
      </c>
      <c r="F158" s="197"/>
      <c r="G158" s="197"/>
      <c r="H158" s="197">
        <v>375000</v>
      </c>
      <c r="I158" s="197"/>
      <c r="J158" s="197"/>
      <c r="K158" s="197">
        <v>375000</v>
      </c>
      <c r="L158" s="197"/>
      <c r="M158" s="197"/>
      <c r="N158" s="197">
        <v>375000</v>
      </c>
      <c r="O158" s="197">
        <f>SUM(C158:N158)</f>
        <v>1500000</v>
      </c>
      <c r="P158" s="4"/>
      <c r="Q158" s="4"/>
    </row>
    <row r="159" spans="1:17">
      <c r="A159" s="17" t="s">
        <v>36</v>
      </c>
      <c r="B159" s="6" t="s">
        <v>873</v>
      </c>
      <c r="C159" s="197"/>
      <c r="D159" s="197"/>
      <c r="E159" s="197">
        <f>SUM(C159:D159)</f>
        <v>0</v>
      </c>
      <c r="F159" s="197"/>
      <c r="G159" s="197"/>
      <c r="H159" s="197">
        <v>159092</v>
      </c>
      <c r="I159" s="197"/>
      <c r="J159" s="197"/>
      <c r="K159" s="197"/>
      <c r="L159" s="197"/>
      <c r="M159" s="197"/>
      <c r="N159" s="197">
        <v>3838</v>
      </c>
      <c r="O159" s="197">
        <f>SUM(H159:N159)</f>
        <v>162930</v>
      </c>
      <c r="P159" s="4"/>
      <c r="Q159" s="4"/>
    </row>
    <row r="160" spans="1:17">
      <c r="A160" s="254" t="s">
        <v>60</v>
      </c>
      <c r="B160" s="255" t="s">
        <v>669</v>
      </c>
      <c r="C160" s="257">
        <f t="shared" ref="C160:N160" si="14">SUM(C151:C159)</f>
        <v>2087813</v>
      </c>
      <c r="D160" s="257">
        <f t="shared" si="14"/>
        <v>2087813</v>
      </c>
      <c r="E160" s="257">
        <f t="shared" si="14"/>
        <v>2462813</v>
      </c>
      <c r="F160" s="257">
        <f t="shared" si="14"/>
        <v>2087813</v>
      </c>
      <c r="G160" s="257">
        <f t="shared" si="14"/>
        <v>2087813</v>
      </c>
      <c r="H160" s="257">
        <f>SUM(H151:H159)</f>
        <v>2542905</v>
      </c>
      <c r="I160" s="257">
        <f t="shared" si="14"/>
        <v>2435627</v>
      </c>
      <c r="J160" s="257">
        <f t="shared" si="14"/>
        <v>2354047</v>
      </c>
      <c r="K160" s="257">
        <f t="shared" si="14"/>
        <v>3123793</v>
      </c>
      <c r="L160" s="257">
        <f t="shared" si="14"/>
        <v>2748793</v>
      </c>
      <c r="M160" s="257">
        <f t="shared" si="14"/>
        <v>2748793</v>
      </c>
      <c r="N160" s="257">
        <f t="shared" si="14"/>
        <v>3304835</v>
      </c>
      <c r="O160" s="257">
        <f>SUM(O151:O159)</f>
        <v>30072858</v>
      </c>
      <c r="P160" s="200"/>
      <c r="Q160" s="4"/>
    </row>
    <row r="161" spans="1:17" ht="30" hidden="1">
      <c r="A161" s="258" t="s">
        <v>681</v>
      </c>
      <c r="B161" s="259" t="s">
        <v>682</v>
      </c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4"/>
      <c r="Q161" s="4"/>
    </row>
    <row r="162" spans="1:17" ht="30" hidden="1">
      <c r="A162" s="260" t="s">
        <v>40</v>
      </c>
      <c r="B162" s="259" t="s">
        <v>683</v>
      </c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4"/>
      <c r="Q162" s="4"/>
    </row>
    <row r="163" spans="1:17" hidden="1">
      <c r="A163" s="258" t="s">
        <v>41</v>
      </c>
      <c r="B163" s="259" t="s">
        <v>684</v>
      </c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4"/>
      <c r="Q163" s="4"/>
    </row>
    <row r="164" spans="1:17">
      <c r="A164" s="253" t="s">
        <v>62</v>
      </c>
      <c r="B164" s="255" t="s">
        <v>685</v>
      </c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4"/>
      <c r="Q164" s="4"/>
    </row>
    <row r="165" spans="1:17" ht="21.75" customHeight="1">
      <c r="A165" s="83" t="s">
        <v>159</v>
      </c>
      <c r="B165" s="88"/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4"/>
      <c r="Q165" s="4"/>
    </row>
    <row r="166" spans="1:17" hidden="1">
      <c r="A166" s="5" t="s">
        <v>591</v>
      </c>
      <c r="B166" s="6" t="s">
        <v>592</v>
      </c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4"/>
      <c r="Q166" s="4"/>
    </row>
    <row r="167" spans="1:17" ht="30" hidden="1">
      <c r="A167" s="5" t="s">
        <v>593</v>
      </c>
      <c r="B167" s="6" t="s">
        <v>594</v>
      </c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4"/>
      <c r="Q167" s="4"/>
    </row>
    <row r="168" spans="1:17" ht="30" hidden="1">
      <c r="A168" s="5" t="s">
        <v>18</v>
      </c>
      <c r="B168" s="6" t="s">
        <v>595</v>
      </c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4"/>
      <c r="Q168" s="4"/>
    </row>
    <row r="169" spans="1:17" ht="30" hidden="1">
      <c r="A169" s="5" t="s">
        <v>19</v>
      </c>
      <c r="B169" s="6" t="s">
        <v>596</v>
      </c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4"/>
      <c r="Q169" s="4"/>
    </row>
    <row r="170" spans="1:17" hidden="1">
      <c r="A170" s="5" t="s">
        <v>20</v>
      </c>
      <c r="B170" s="6" t="s">
        <v>597</v>
      </c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4"/>
      <c r="Q170" s="4"/>
    </row>
    <row r="171" spans="1:17">
      <c r="A171" s="253" t="s">
        <v>56</v>
      </c>
      <c r="B171" s="255" t="s">
        <v>598</v>
      </c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4"/>
      <c r="Q171" s="4"/>
    </row>
    <row r="172" spans="1:17" hidden="1">
      <c r="A172" s="258" t="s">
        <v>37</v>
      </c>
      <c r="B172" s="259" t="s">
        <v>670</v>
      </c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4"/>
      <c r="Q172" s="4"/>
    </row>
    <row r="173" spans="1:17" hidden="1">
      <c r="A173" s="258" t="s">
        <v>38</v>
      </c>
      <c r="B173" s="259" t="s">
        <v>672</v>
      </c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4"/>
      <c r="Q173" s="4"/>
    </row>
    <row r="174" spans="1:17" hidden="1">
      <c r="A174" s="258" t="s">
        <v>674</v>
      </c>
      <c r="B174" s="259" t="s">
        <v>675</v>
      </c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4"/>
      <c r="Q174" s="4"/>
    </row>
    <row r="175" spans="1:17" hidden="1">
      <c r="A175" s="258" t="s">
        <v>39</v>
      </c>
      <c r="B175" s="259" t="s">
        <v>676</v>
      </c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4"/>
      <c r="Q175" s="4"/>
    </row>
    <row r="176" spans="1:17" hidden="1">
      <c r="A176" s="258" t="s">
        <v>678</v>
      </c>
      <c r="B176" s="259" t="s">
        <v>679</v>
      </c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4"/>
      <c r="Q176" s="4"/>
    </row>
    <row r="177" spans="1:17">
      <c r="A177" s="253" t="s">
        <v>61</v>
      </c>
      <c r="B177" s="255" t="s">
        <v>680</v>
      </c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4"/>
      <c r="Q177" s="4"/>
    </row>
    <row r="178" spans="1:17" ht="30" hidden="1">
      <c r="A178" s="258" t="s">
        <v>686</v>
      </c>
      <c r="B178" s="259" t="s">
        <v>687</v>
      </c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4"/>
      <c r="Q178" s="4"/>
    </row>
    <row r="179" spans="1:17" ht="30" hidden="1">
      <c r="A179" s="260" t="s">
        <v>42</v>
      </c>
      <c r="B179" s="259" t="s">
        <v>688</v>
      </c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4"/>
      <c r="Q179" s="4"/>
    </row>
    <row r="180" spans="1:17" hidden="1">
      <c r="A180" s="258" t="s">
        <v>43</v>
      </c>
      <c r="B180" s="259" t="s">
        <v>689</v>
      </c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4"/>
      <c r="Q180" s="4"/>
    </row>
    <row r="181" spans="1:17">
      <c r="A181" s="253" t="s">
        <v>64</v>
      </c>
      <c r="B181" s="255" t="s">
        <v>690</v>
      </c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4"/>
      <c r="Q181" s="4"/>
    </row>
    <row r="182" spans="1:17" ht="15.75">
      <c r="A182" s="83" t="s">
        <v>158</v>
      </c>
      <c r="B182" s="88"/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4"/>
      <c r="Q182" s="4"/>
    </row>
    <row r="183" spans="1:17" ht="15.75">
      <c r="A183" s="62" t="s">
        <v>63</v>
      </c>
      <c r="B183" s="46" t="s">
        <v>691</v>
      </c>
      <c r="C183" s="263">
        <f>SUM(C136+C150+C160+C164+C171+C177+C181)</f>
        <v>9710141</v>
      </c>
      <c r="D183" s="263">
        <f>SUM(D136+D150+D160+D164+D171+D177+D181)</f>
        <v>9710141</v>
      </c>
      <c r="E183" s="263">
        <f>SUM(E136+E150+E160+E171+E164+E177+E181)</f>
        <v>104835141</v>
      </c>
      <c r="F183" s="263">
        <f t="shared" ref="F183:O183" si="15">SUM(F136+F150+F160+F164+F171+F177+F181)</f>
        <v>9710141</v>
      </c>
      <c r="G183" s="263">
        <f t="shared" si="15"/>
        <v>29710141</v>
      </c>
      <c r="H183" s="263">
        <f t="shared" si="15"/>
        <v>16623365</v>
      </c>
      <c r="I183" s="263">
        <f t="shared" si="15"/>
        <v>10636456</v>
      </c>
      <c r="J183" s="263">
        <f t="shared" si="15"/>
        <v>10554876</v>
      </c>
      <c r="K183" s="263">
        <f t="shared" si="15"/>
        <v>126074622</v>
      </c>
      <c r="L183" s="263">
        <f t="shared" si="15"/>
        <v>10949622</v>
      </c>
      <c r="M183" s="263">
        <f t="shared" si="15"/>
        <v>10949622</v>
      </c>
      <c r="N183" s="263">
        <f t="shared" si="15"/>
        <v>21617287</v>
      </c>
      <c r="O183" s="263">
        <f t="shared" si="15"/>
        <v>371081555</v>
      </c>
      <c r="P183" s="200"/>
      <c r="Q183" s="4"/>
    </row>
    <row r="184" spans="1:17" ht="15.75">
      <c r="A184" s="87" t="s">
        <v>211</v>
      </c>
      <c r="B184" s="86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4"/>
      <c r="Q184" s="4"/>
    </row>
    <row r="185" spans="1:17" ht="15.75">
      <c r="A185" s="87" t="s">
        <v>212</v>
      </c>
      <c r="B185" s="86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4"/>
      <c r="Q185" s="4"/>
    </row>
    <row r="186" spans="1:17">
      <c r="A186" s="48" t="s">
        <v>45</v>
      </c>
      <c r="B186" s="5" t="s">
        <v>692</v>
      </c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4"/>
      <c r="Q186" s="4"/>
    </row>
    <row r="187" spans="1:17">
      <c r="A187" s="17" t="s">
        <v>693</v>
      </c>
      <c r="B187" s="5" t="s">
        <v>694</v>
      </c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4"/>
      <c r="Q187" s="4"/>
    </row>
    <row r="188" spans="1:17">
      <c r="A188" s="48" t="s">
        <v>46</v>
      </c>
      <c r="B188" s="5" t="s">
        <v>695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4"/>
      <c r="Q188" s="4"/>
    </row>
    <row r="189" spans="1:17">
      <c r="A189" s="20" t="s">
        <v>65</v>
      </c>
      <c r="B189" s="9" t="s">
        <v>696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4"/>
      <c r="Q189" s="4"/>
    </row>
    <row r="190" spans="1:17">
      <c r="A190" s="17" t="s">
        <v>47</v>
      </c>
      <c r="B190" s="5" t="s">
        <v>697</v>
      </c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4"/>
      <c r="Q190" s="4"/>
    </row>
    <row r="191" spans="1:17">
      <c r="A191" s="48" t="s">
        <v>698</v>
      </c>
      <c r="B191" s="5" t="s">
        <v>699</v>
      </c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4"/>
      <c r="Q191" s="4"/>
    </row>
    <row r="192" spans="1:17">
      <c r="A192" s="17" t="s">
        <v>48</v>
      </c>
      <c r="B192" s="5" t="s">
        <v>700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4"/>
      <c r="Q192" s="4"/>
    </row>
    <row r="193" spans="1:17">
      <c r="A193" s="48" t="s">
        <v>701</v>
      </c>
      <c r="B193" s="5" t="s">
        <v>702</v>
      </c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4"/>
      <c r="Q193" s="4"/>
    </row>
    <row r="194" spans="1:17">
      <c r="A194" s="18" t="s">
        <v>66</v>
      </c>
      <c r="B194" s="9" t="s">
        <v>703</v>
      </c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4"/>
      <c r="Q194" s="4"/>
    </row>
    <row r="195" spans="1:17">
      <c r="A195" s="5" t="s">
        <v>209</v>
      </c>
      <c r="B195" s="5" t="s">
        <v>704</v>
      </c>
      <c r="C195" s="197">
        <v>335913067</v>
      </c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>
        <f>SUM(C195:N195)</f>
        <v>335913067</v>
      </c>
      <c r="P195" s="4"/>
      <c r="Q195" s="4"/>
    </row>
    <row r="196" spans="1:17">
      <c r="A196" s="5" t="s">
        <v>210</v>
      </c>
      <c r="B196" s="5" t="s">
        <v>704</v>
      </c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4"/>
      <c r="Q196" s="4"/>
    </row>
    <row r="197" spans="1:17">
      <c r="A197" s="5" t="s">
        <v>207</v>
      </c>
      <c r="B197" s="5" t="s">
        <v>705</v>
      </c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4"/>
      <c r="Q197" s="4"/>
    </row>
    <row r="198" spans="1:17">
      <c r="A198" s="5" t="s">
        <v>208</v>
      </c>
      <c r="B198" s="5" t="s">
        <v>705</v>
      </c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4"/>
      <c r="Q198" s="4"/>
    </row>
    <row r="199" spans="1:17">
      <c r="A199" s="9" t="s">
        <v>67</v>
      </c>
      <c r="B199" s="9" t="s">
        <v>706</v>
      </c>
      <c r="C199" s="197">
        <f>SUM(C195:C198)</f>
        <v>335913067</v>
      </c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>
        <v>335913067</v>
      </c>
      <c r="P199" s="4"/>
      <c r="Q199" s="4"/>
    </row>
    <row r="200" spans="1:17">
      <c r="A200" s="48" t="s">
        <v>707</v>
      </c>
      <c r="B200" s="5" t="s">
        <v>708</v>
      </c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4"/>
      <c r="Q200" s="4"/>
    </row>
    <row r="201" spans="1:17">
      <c r="A201" s="48" t="s">
        <v>709</v>
      </c>
      <c r="B201" s="5" t="s">
        <v>710</v>
      </c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4"/>
      <c r="Q201" s="4"/>
    </row>
    <row r="202" spans="1:17">
      <c r="A202" s="48" t="s">
        <v>711</v>
      </c>
      <c r="B202" s="5" t="s">
        <v>712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4"/>
      <c r="Q202" s="4"/>
    </row>
    <row r="203" spans="1:17">
      <c r="A203" s="48" t="s">
        <v>713</v>
      </c>
      <c r="B203" s="5" t="s">
        <v>714</v>
      </c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4"/>
      <c r="Q203" s="4"/>
    </row>
    <row r="204" spans="1:17">
      <c r="A204" s="17" t="s">
        <v>49</v>
      </c>
      <c r="B204" s="5" t="s">
        <v>715</v>
      </c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4"/>
      <c r="Q204" s="4"/>
    </row>
    <row r="205" spans="1:17">
      <c r="A205" s="20" t="s">
        <v>68</v>
      </c>
      <c r="B205" s="9" t="s">
        <v>717</v>
      </c>
      <c r="C205" s="197">
        <f>SUM(C189+C194+C199+C200+C201+C202+C203+C204)</f>
        <v>335913067</v>
      </c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>
        <f>SUM(C205:N205)</f>
        <v>335913067</v>
      </c>
      <c r="P205" s="4"/>
      <c r="Q205" s="4"/>
    </row>
    <row r="206" spans="1:17">
      <c r="A206" s="17" t="s">
        <v>718</v>
      </c>
      <c r="B206" s="5" t="s">
        <v>719</v>
      </c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4"/>
      <c r="Q206" s="4"/>
    </row>
    <row r="207" spans="1:17">
      <c r="A207" s="17" t="s">
        <v>720</v>
      </c>
      <c r="B207" s="5" t="s">
        <v>721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4"/>
      <c r="Q207" s="4"/>
    </row>
    <row r="208" spans="1:17">
      <c r="A208" s="48" t="s">
        <v>722</v>
      </c>
      <c r="B208" s="5" t="s">
        <v>723</v>
      </c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4"/>
      <c r="Q208" s="4"/>
    </row>
    <row r="209" spans="1:17">
      <c r="A209" s="48" t="s">
        <v>50</v>
      </c>
      <c r="B209" s="5" t="s">
        <v>724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4"/>
      <c r="Q209" s="4"/>
    </row>
    <row r="210" spans="1:17">
      <c r="A210" s="18" t="s">
        <v>69</v>
      </c>
      <c r="B210" s="9" t="s">
        <v>725</v>
      </c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4"/>
      <c r="Q210" s="4"/>
    </row>
    <row r="211" spans="1:17">
      <c r="A211" s="20" t="s">
        <v>726</v>
      </c>
      <c r="B211" s="9" t="s">
        <v>727</v>
      </c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4"/>
      <c r="Q211" s="4"/>
    </row>
    <row r="212" spans="1:17" ht="15.75">
      <c r="A212" s="51" t="s">
        <v>70</v>
      </c>
      <c r="B212" s="52" t="s">
        <v>728</v>
      </c>
      <c r="C212" s="257">
        <f>SUM(C205+C210+C211)</f>
        <v>335913067</v>
      </c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>
        <f>SUM(C212:N212)</f>
        <v>335913067</v>
      </c>
      <c r="P212" s="4"/>
      <c r="Q212" s="4"/>
    </row>
    <row r="213" spans="1:17" ht="15.75">
      <c r="A213" s="56" t="s">
        <v>52</v>
      </c>
      <c r="B213" s="57"/>
      <c r="C213" s="203">
        <f t="shared" ref="C213:N213" si="16">SUM(C183+C212)</f>
        <v>345623208</v>
      </c>
      <c r="D213" s="268">
        <f t="shared" si="16"/>
        <v>9710141</v>
      </c>
      <c r="E213" s="268">
        <f t="shared" si="16"/>
        <v>104835141</v>
      </c>
      <c r="F213" s="268">
        <f t="shared" si="16"/>
        <v>9710141</v>
      </c>
      <c r="G213" s="268">
        <f t="shared" si="16"/>
        <v>29710141</v>
      </c>
      <c r="H213" s="268">
        <f t="shared" si="16"/>
        <v>16623365</v>
      </c>
      <c r="I213" s="268">
        <f t="shared" si="16"/>
        <v>10636456</v>
      </c>
      <c r="J213" s="268">
        <f t="shared" si="16"/>
        <v>10554876</v>
      </c>
      <c r="K213" s="268">
        <f t="shared" si="16"/>
        <v>126074622</v>
      </c>
      <c r="L213" s="268">
        <f t="shared" si="16"/>
        <v>10949622</v>
      </c>
      <c r="M213" s="268">
        <f t="shared" si="16"/>
        <v>10949622</v>
      </c>
      <c r="N213" s="268">
        <f t="shared" si="16"/>
        <v>21617287</v>
      </c>
      <c r="O213" s="203">
        <f>SUM(O183+O212)</f>
        <v>706994622</v>
      </c>
      <c r="P213" s="200"/>
      <c r="Q213" s="4"/>
    </row>
    <row r="214" spans="1:17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200"/>
      <c r="P214" s="4"/>
      <c r="Q214" s="4"/>
    </row>
    <row r="215" spans="1:17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mergeCells count="3">
    <mergeCell ref="A1:O1"/>
    <mergeCell ref="A2:O2"/>
    <mergeCell ref="A3:O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8" scale="45" fitToHeight="2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7"/>
  <sheetViews>
    <sheetView tabSelected="1" topLeftCell="C2" workbookViewId="0">
      <selection activeCell="A11" sqref="A11"/>
    </sheetView>
  </sheetViews>
  <sheetFormatPr defaultRowHeight="15"/>
  <cols>
    <col min="1" max="1" width="91.140625" customWidth="1"/>
    <col min="3" max="3" width="15.140625" customWidth="1"/>
    <col min="4" max="4" width="14" customWidth="1"/>
    <col min="5" max="5" width="15.140625" customWidth="1"/>
    <col min="6" max="6" width="14" customWidth="1"/>
    <col min="7" max="7" width="14.7109375" customWidth="1"/>
    <col min="8" max="8" width="15.28515625" customWidth="1"/>
    <col min="9" max="9" width="14.85546875" customWidth="1"/>
    <col min="10" max="10" width="15.5703125" bestFit="1" customWidth="1"/>
    <col min="11" max="11" width="16.140625" bestFit="1" customWidth="1"/>
    <col min="12" max="12" width="15.7109375" customWidth="1"/>
    <col min="13" max="13" width="14.5703125" bestFit="1" customWidth="1"/>
    <col min="14" max="14" width="15.140625" customWidth="1"/>
    <col min="15" max="15" width="19.42578125" customWidth="1"/>
    <col min="16" max="16" width="16" customWidth="1"/>
  </cols>
  <sheetData>
    <row r="1" spans="1:17" hidden="1">
      <c r="A1" s="115" t="s">
        <v>278</v>
      </c>
      <c r="B1" s="116"/>
      <c r="C1" s="116"/>
      <c r="D1" s="116"/>
      <c r="E1" s="116"/>
      <c r="F1" s="116"/>
    </row>
    <row r="2" spans="1:17" ht="18" customHeight="1">
      <c r="A2" s="303" t="s">
        <v>909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7" ht="19.5" customHeight="1">
      <c r="A3" s="293" t="s">
        <v>875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7" ht="18" customHeight="1">
      <c r="A4" s="292" t="s">
        <v>140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</row>
    <row r="5" spans="1:17">
      <c r="A5" s="149" t="s">
        <v>252</v>
      </c>
    </row>
    <row r="6" spans="1:17" ht="25.5">
      <c r="A6" s="2" t="s">
        <v>379</v>
      </c>
      <c r="B6" s="3" t="s">
        <v>380</v>
      </c>
      <c r="C6" s="201" t="s">
        <v>266</v>
      </c>
      <c r="D6" s="201" t="s">
        <v>267</v>
      </c>
      <c r="E6" s="201" t="s">
        <v>268</v>
      </c>
      <c r="F6" s="201" t="s">
        <v>269</v>
      </c>
      <c r="G6" s="201" t="s">
        <v>270</v>
      </c>
      <c r="H6" s="201" t="s">
        <v>271</v>
      </c>
      <c r="I6" s="201" t="s">
        <v>272</v>
      </c>
      <c r="J6" s="201" t="s">
        <v>273</v>
      </c>
      <c r="K6" s="201" t="s">
        <v>274</v>
      </c>
      <c r="L6" s="201" t="s">
        <v>275</v>
      </c>
      <c r="M6" s="201" t="s">
        <v>276</v>
      </c>
      <c r="N6" s="201" t="s">
        <v>277</v>
      </c>
      <c r="O6" s="202" t="s">
        <v>253</v>
      </c>
      <c r="P6" s="4"/>
      <c r="Q6" s="4"/>
    </row>
    <row r="7" spans="1:17">
      <c r="A7" s="39" t="s">
        <v>381</v>
      </c>
      <c r="B7" s="40" t="s">
        <v>382</v>
      </c>
      <c r="C7" s="204">
        <v>1018541</v>
      </c>
      <c r="D7" s="204">
        <v>1018541</v>
      </c>
      <c r="E7" s="204">
        <v>1018541</v>
      </c>
      <c r="F7" s="204">
        <v>1018541</v>
      </c>
      <c r="G7" s="204">
        <v>1018541</v>
      </c>
      <c r="H7" s="204">
        <v>2026599</v>
      </c>
      <c r="I7" s="204">
        <v>1518541</v>
      </c>
      <c r="J7" s="204">
        <v>1518541</v>
      </c>
      <c r="K7" s="204">
        <v>1518541</v>
      </c>
      <c r="L7" s="204">
        <v>1518541</v>
      </c>
      <c r="M7" s="204">
        <v>1518541</v>
      </c>
      <c r="N7" s="204">
        <v>1518490</v>
      </c>
      <c r="O7" s="204">
        <f>SUM(C7:N7)</f>
        <v>16230499</v>
      </c>
      <c r="P7" s="4"/>
      <c r="Q7" s="4"/>
    </row>
    <row r="8" spans="1:17">
      <c r="A8" s="39" t="s">
        <v>383</v>
      </c>
      <c r="B8" s="41" t="s">
        <v>384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4"/>
      <c r="Q8" s="4"/>
    </row>
    <row r="9" spans="1:17">
      <c r="A9" s="39" t="s">
        <v>385</v>
      </c>
      <c r="B9" s="41" t="s">
        <v>386</v>
      </c>
      <c r="C9" s="204"/>
      <c r="D9" s="204"/>
      <c r="E9" s="204"/>
      <c r="F9" s="204"/>
      <c r="G9" s="204"/>
      <c r="H9" s="204">
        <v>453384</v>
      </c>
      <c r="I9" s="204"/>
      <c r="J9" s="204"/>
      <c r="K9" s="204"/>
      <c r="L9" s="204"/>
      <c r="M9" s="204"/>
      <c r="N9" s="204"/>
      <c r="O9" s="204">
        <f>SUM(H9:N9)</f>
        <v>453384</v>
      </c>
      <c r="P9" s="4"/>
      <c r="Q9" s="4"/>
    </row>
    <row r="10" spans="1:17">
      <c r="A10" s="42" t="s">
        <v>387</v>
      </c>
      <c r="B10" s="41" t="s">
        <v>388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4"/>
      <c r="Q10" s="4"/>
    </row>
    <row r="11" spans="1:17">
      <c r="A11" s="42" t="s">
        <v>910</v>
      </c>
      <c r="B11" s="41" t="s">
        <v>390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4"/>
      <c r="Q11" s="4"/>
    </row>
    <row r="12" spans="1:17">
      <c r="A12" s="42" t="s">
        <v>391</v>
      </c>
      <c r="B12" s="41" t="s">
        <v>392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4"/>
      <c r="Q12" s="4"/>
    </row>
    <row r="13" spans="1:17">
      <c r="A13" s="42" t="s">
        <v>393</v>
      </c>
      <c r="B13" s="41" t="s">
        <v>394</v>
      </c>
      <c r="C13" s="204">
        <v>87087</v>
      </c>
      <c r="D13" s="204">
        <v>87087</v>
      </c>
      <c r="E13" s="204">
        <v>87089</v>
      </c>
      <c r="F13" s="204">
        <v>87087</v>
      </c>
      <c r="G13" s="204">
        <v>87087</v>
      </c>
      <c r="H13" s="204">
        <v>87089</v>
      </c>
      <c r="I13" s="204">
        <v>87087</v>
      </c>
      <c r="J13" s="204">
        <v>87087</v>
      </c>
      <c r="K13" s="204">
        <v>87089</v>
      </c>
      <c r="L13" s="204">
        <v>87087</v>
      </c>
      <c r="M13" s="204">
        <v>87087</v>
      </c>
      <c r="N13" s="204">
        <v>97033</v>
      </c>
      <c r="O13" s="204">
        <f>SUM(C13:N13)</f>
        <v>1054996</v>
      </c>
      <c r="P13" s="4"/>
      <c r="Q13" s="4"/>
    </row>
    <row r="14" spans="1:17">
      <c r="A14" s="42" t="s">
        <v>395</v>
      </c>
      <c r="B14" s="41" t="s">
        <v>396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4"/>
      <c r="Q14" s="4"/>
    </row>
    <row r="15" spans="1:17">
      <c r="A15" s="5" t="s">
        <v>397</v>
      </c>
      <c r="B15" s="41" t="s">
        <v>398</v>
      </c>
      <c r="C15" s="204">
        <v>4362</v>
      </c>
      <c r="D15" s="204">
        <v>4362</v>
      </c>
      <c r="E15" s="204">
        <v>4362</v>
      </c>
      <c r="F15" s="204">
        <v>4362</v>
      </c>
      <c r="G15" s="204">
        <v>4362</v>
      </c>
      <c r="H15" s="204">
        <v>9472</v>
      </c>
      <c r="I15" s="204">
        <v>4362</v>
      </c>
      <c r="J15" s="204">
        <v>4362</v>
      </c>
      <c r="K15" s="204">
        <v>4362</v>
      </c>
      <c r="L15" s="204">
        <v>4362</v>
      </c>
      <c r="M15" s="204">
        <v>4362</v>
      </c>
      <c r="N15" s="204">
        <v>4368</v>
      </c>
      <c r="O15" s="204">
        <f>SUM(C15:N15)</f>
        <v>57460</v>
      </c>
      <c r="P15" s="4"/>
      <c r="Q15" s="4"/>
    </row>
    <row r="16" spans="1:17">
      <c r="A16" s="5" t="s">
        <v>399</v>
      </c>
      <c r="B16" s="41" t="s">
        <v>400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4"/>
      <c r="Q16" s="4"/>
    </row>
    <row r="17" spans="1:17">
      <c r="A17" s="5" t="s">
        <v>401</v>
      </c>
      <c r="B17" s="41" t="s">
        <v>402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4"/>
      <c r="Q17" s="4"/>
    </row>
    <row r="18" spans="1:17">
      <c r="A18" s="5" t="s">
        <v>403</v>
      </c>
      <c r="B18" s="41" t="s">
        <v>404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4"/>
      <c r="Q18" s="4"/>
    </row>
    <row r="19" spans="1:17">
      <c r="A19" s="5" t="s">
        <v>839</v>
      </c>
      <c r="B19" s="41" t="s">
        <v>405</v>
      </c>
      <c r="C19" s="204"/>
      <c r="D19" s="204"/>
      <c r="E19" s="204">
        <v>35500</v>
      </c>
      <c r="F19" s="204"/>
      <c r="G19" s="204"/>
      <c r="H19" s="204">
        <v>122554</v>
      </c>
      <c r="I19" s="204"/>
      <c r="J19" s="204"/>
      <c r="K19" s="204">
        <v>35500</v>
      </c>
      <c r="L19" s="204"/>
      <c r="M19" s="204"/>
      <c r="N19" s="204">
        <v>692045</v>
      </c>
      <c r="O19" s="204">
        <f>SUM(C19:N19)</f>
        <v>885599</v>
      </c>
      <c r="P19" s="4"/>
      <c r="Q19" s="4"/>
    </row>
    <row r="20" spans="1:17">
      <c r="A20" s="43" t="s">
        <v>730</v>
      </c>
      <c r="B20" s="44" t="s">
        <v>407</v>
      </c>
      <c r="C20" s="204">
        <f t="shared" ref="C20:O20" si="0">SUM(C7:C19)</f>
        <v>1109990</v>
      </c>
      <c r="D20" s="204">
        <f t="shared" si="0"/>
        <v>1109990</v>
      </c>
      <c r="E20" s="204">
        <f t="shared" si="0"/>
        <v>1145492</v>
      </c>
      <c r="F20" s="204">
        <f t="shared" si="0"/>
        <v>1109990</v>
      </c>
      <c r="G20" s="204">
        <f t="shared" si="0"/>
        <v>1109990</v>
      </c>
      <c r="H20" s="204">
        <f t="shared" si="0"/>
        <v>2699098</v>
      </c>
      <c r="I20" s="204">
        <f t="shared" si="0"/>
        <v>1609990</v>
      </c>
      <c r="J20" s="204">
        <f t="shared" si="0"/>
        <v>1609990</v>
      </c>
      <c r="K20" s="204">
        <f t="shared" si="0"/>
        <v>1645492</v>
      </c>
      <c r="L20" s="204">
        <f t="shared" si="0"/>
        <v>1609990</v>
      </c>
      <c r="M20" s="204">
        <f t="shared" si="0"/>
        <v>1609990</v>
      </c>
      <c r="N20" s="204">
        <f t="shared" si="0"/>
        <v>2311936</v>
      </c>
      <c r="O20" s="204">
        <f t="shared" si="0"/>
        <v>18681938</v>
      </c>
      <c r="P20" s="207"/>
      <c r="Q20" s="4"/>
    </row>
    <row r="21" spans="1:17">
      <c r="A21" s="5" t="s">
        <v>408</v>
      </c>
      <c r="B21" s="41" t="s">
        <v>409</v>
      </c>
      <c r="C21" s="204">
        <v>441549</v>
      </c>
      <c r="D21" s="204">
        <v>441549</v>
      </c>
      <c r="E21" s="204">
        <v>441549</v>
      </c>
      <c r="F21" s="204">
        <v>441549</v>
      </c>
      <c r="G21" s="204">
        <v>441549</v>
      </c>
      <c r="H21" s="204">
        <v>441549</v>
      </c>
      <c r="I21" s="204">
        <v>441549</v>
      </c>
      <c r="J21" s="204">
        <v>441549</v>
      </c>
      <c r="K21" s="204">
        <v>441549</v>
      </c>
      <c r="L21" s="204">
        <v>441549</v>
      </c>
      <c r="M21" s="204">
        <v>441549</v>
      </c>
      <c r="N21" s="204">
        <v>441549</v>
      </c>
      <c r="O21" s="204">
        <f>SUM(C21:N21)</f>
        <v>5298588</v>
      </c>
      <c r="P21" s="4"/>
      <c r="Q21" s="4"/>
    </row>
    <row r="22" spans="1:17">
      <c r="A22" s="5" t="s">
        <v>410</v>
      </c>
      <c r="B22" s="41" t="s">
        <v>411</v>
      </c>
      <c r="C22" s="204">
        <v>46533</v>
      </c>
      <c r="D22" s="204">
        <v>46533</v>
      </c>
      <c r="E22" s="204">
        <v>46533</v>
      </c>
      <c r="F22" s="204">
        <v>46533</v>
      </c>
      <c r="G22" s="204">
        <v>46533</v>
      </c>
      <c r="H22" s="204">
        <v>46533</v>
      </c>
      <c r="I22" s="204">
        <v>46533</v>
      </c>
      <c r="J22" s="204">
        <v>46533</v>
      </c>
      <c r="K22" s="204">
        <v>46533</v>
      </c>
      <c r="L22" s="204">
        <v>46533</v>
      </c>
      <c r="M22" s="204">
        <v>46537</v>
      </c>
      <c r="N22" s="204">
        <v>1674818</v>
      </c>
      <c r="O22" s="204">
        <f>SUM(C22:N22)</f>
        <v>2186685</v>
      </c>
      <c r="P22" s="4"/>
      <c r="Q22" s="4"/>
    </row>
    <row r="23" spans="1:17">
      <c r="A23" s="6" t="s">
        <v>412</v>
      </c>
      <c r="B23" s="41" t="s">
        <v>413</v>
      </c>
      <c r="C23" s="204">
        <v>28971</v>
      </c>
      <c r="D23" s="204">
        <v>28971</v>
      </c>
      <c r="E23" s="204">
        <v>28971</v>
      </c>
      <c r="F23" s="204">
        <v>28971</v>
      </c>
      <c r="G23" s="204">
        <v>28971</v>
      </c>
      <c r="H23" s="204">
        <v>28971</v>
      </c>
      <c r="I23" s="204">
        <v>28971</v>
      </c>
      <c r="J23" s="204">
        <v>28971</v>
      </c>
      <c r="K23" s="204">
        <v>28971</v>
      </c>
      <c r="L23" s="204">
        <v>28971</v>
      </c>
      <c r="M23" s="204">
        <v>28971</v>
      </c>
      <c r="N23" s="204">
        <v>28969</v>
      </c>
      <c r="O23" s="204">
        <f>SUM(C23:N23)</f>
        <v>347650</v>
      </c>
      <c r="P23" s="200"/>
      <c r="Q23" s="4"/>
    </row>
    <row r="24" spans="1:17">
      <c r="A24" s="9" t="s">
        <v>731</v>
      </c>
      <c r="B24" s="44" t="s">
        <v>414</v>
      </c>
      <c r="C24" s="204">
        <f t="shared" ref="C24:O24" si="1">SUM(C21:C23)</f>
        <v>517053</v>
      </c>
      <c r="D24" s="204">
        <f t="shared" si="1"/>
        <v>517053</v>
      </c>
      <c r="E24" s="204">
        <f t="shared" si="1"/>
        <v>517053</v>
      </c>
      <c r="F24" s="204">
        <f t="shared" si="1"/>
        <v>517053</v>
      </c>
      <c r="G24" s="204">
        <f t="shared" si="1"/>
        <v>517053</v>
      </c>
      <c r="H24" s="204">
        <f t="shared" si="1"/>
        <v>517053</v>
      </c>
      <c r="I24" s="204">
        <f t="shared" si="1"/>
        <v>517053</v>
      </c>
      <c r="J24" s="204">
        <f t="shared" si="1"/>
        <v>517053</v>
      </c>
      <c r="K24" s="204">
        <f t="shared" si="1"/>
        <v>517053</v>
      </c>
      <c r="L24" s="204">
        <f t="shared" si="1"/>
        <v>517053</v>
      </c>
      <c r="M24" s="204">
        <f t="shared" si="1"/>
        <v>517057</v>
      </c>
      <c r="N24" s="204">
        <f t="shared" si="1"/>
        <v>2145336</v>
      </c>
      <c r="O24" s="204">
        <f t="shared" si="1"/>
        <v>7832923</v>
      </c>
      <c r="P24" s="207"/>
      <c r="Q24" s="4"/>
    </row>
    <row r="25" spans="1:17">
      <c r="A25" s="250" t="s">
        <v>11</v>
      </c>
      <c r="B25" s="251" t="s">
        <v>415</v>
      </c>
      <c r="C25" s="252">
        <f>SUM(C24,C20)</f>
        <v>1627043</v>
      </c>
      <c r="D25" s="252">
        <f>SUM(D24,D20)</f>
        <v>1627043</v>
      </c>
      <c r="E25" s="252">
        <f t="shared" ref="E25:N25" si="2">SUM(E20+E24)</f>
        <v>1662545</v>
      </c>
      <c r="F25" s="252">
        <f t="shared" si="2"/>
        <v>1627043</v>
      </c>
      <c r="G25" s="252">
        <f t="shared" si="2"/>
        <v>1627043</v>
      </c>
      <c r="H25" s="252">
        <f t="shared" si="2"/>
        <v>3216151</v>
      </c>
      <c r="I25" s="252">
        <f t="shared" si="2"/>
        <v>2127043</v>
      </c>
      <c r="J25" s="252">
        <f t="shared" si="2"/>
        <v>2127043</v>
      </c>
      <c r="K25" s="252">
        <f t="shared" si="2"/>
        <v>2162545</v>
      </c>
      <c r="L25" s="252">
        <f t="shared" si="2"/>
        <v>2127043</v>
      </c>
      <c r="M25" s="252">
        <f t="shared" si="2"/>
        <v>2127047</v>
      </c>
      <c r="N25" s="252">
        <f t="shared" si="2"/>
        <v>4457272</v>
      </c>
      <c r="O25" s="252">
        <f>SUM(O24,O20)</f>
        <v>26514861</v>
      </c>
      <c r="P25" s="207"/>
      <c r="Q25" s="4"/>
    </row>
    <row r="26" spans="1:17">
      <c r="A26" s="253" t="s">
        <v>840</v>
      </c>
      <c r="B26" s="251" t="s">
        <v>416</v>
      </c>
      <c r="C26" s="252">
        <v>371836</v>
      </c>
      <c r="D26" s="252">
        <v>371836</v>
      </c>
      <c r="E26" s="252">
        <v>371836</v>
      </c>
      <c r="F26" s="252">
        <v>371836</v>
      </c>
      <c r="G26" s="252">
        <v>371836</v>
      </c>
      <c r="H26" s="252">
        <v>543268</v>
      </c>
      <c r="I26" s="252">
        <v>371836</v>
      </c>
      <c r="J26" s="252">
        <v>371836</v>
      </c>
      <c r="K26" s="252">
        <v>371836</v>
      </c>
      <c r="L26" s="252">
        <v>371836</v>
      </c>
      <c r="M26" s="252">
        <v>371836</v>
      </c>
      <c r="N26" s="252">
        <v>652183</v>
      </c>
      <c r="O26" s="252">
        <f>SUM(C26:N26)</f>
        <v>4913811</v>
      </c>
      <c r="P26" s="4"/>
      <c r="Q26" s="4"/>
    </row>
    <row r="27" spans="1:17">
      <c r="A27" s="5" t="s">
        <v>417</v>
      </c>
      <c r="B27" s="41" t="s">
        <v>418</v>
      </c>
      <c r="C27" s="204">
        <v>23330</v>
      </c>
      <c r="D27" s="204">
        <v>23330</v>
      </c>
      <c r="E27" s="204">
        <v>23330</v>
      </c>
      <c r="F27" s="204">
        <v>23330</v>
      </c>
      <c r="G27" s="204">
        <v>23330</v>
      </c>
      <c r="H27" s="204">
        <v>323330</v>
      </c>
      <c r="I27" s="204">
        <v>23330</v>
      </c>
      <c r="J27" s="204">
        <v>23330</v>
      </c>
      <c r="K27" s="204">
        <v>23330</v>
      </c>
      <c r="L27" s="204">
        <v>23330</v>
      </c>
      <c r="M27" s="204">
        <v>23330</v>
      </c>
      <c r="N27" s="204">
        <v>23370</v>
      </c>
      <c r="O27" s="204">
        <f>SUM(C27:N27)</f>
        <v>580000</v>
      </c>
      <c r="P27" s="4"/>
      <c r="Q27" s="4"/>
    </row>
    <row r="28" spans="1:17">
      <c r="A28" s="5" t="s">
        <v>419</v>
      </c>
      <c r="B28" s="41" t="s">
        <v>420</v>
      </c>
      <c r="C28" s="204">
        <v>395916</v>
      </c>
      <c r="D28" s="204">
        <v>395916</v>
      </c>
      <c r="E28" s="204">
        <v>395916</v>
      </c>
      <c r="F28" s="204">
        <v>395916</v>
      </c>
      <c r="G28" s="204">
        <v>395916</v>
      </c>
      <c r="H28" s="204">
        <v>195916</v>
      </c>
      <c r="I28" s="204">
        <v>395916</v>
      </c>
      <c r="J28" s="204">
        <v>395916</v>
      </c>
      <c r="K28" s="204">
        <v>395916</v>
      </c>
      <c r="L28" s="204">
        <v>395916</v>
      </c>
      <c r="M28" s="204">
        <v>395916</v>
      </c>
      <c r="N28" s="204">
        <v>1895924</v>
      </c>
      <c r="O28" s="204">
        <f>SUM(C28:N28)</f>
        <v>6051000</v>
      </c>
      <c r="P28" s="4"/>
      <c r="Q28" s="4"/>
    </row>
    <row r="29" spans="1:17">
      <c r="A29" s="5" t="s">
        <v>421</v>
      </c>
      <c r="B29" s="41" t="s">
        <v>422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4"/>
      <c r="Q29" s="4"/>
    </row>
    <row r="30" spans="1:17">
      <c r="A30" s="9" t="s">
        <v>741</v>
      </c>
      <c r="B30" s="44" t="s">
        <v>423</v>
      </c>
      <c r="C30" s="205">
        <f t="shared" ref="C30:O30" si="3">SUM(C27:C29)</f>
        <v>419246</v>
      </c>
      <c r="D30" s="205">
        <f t="shared" si="3"/>
        <v>419246</v>
      </c>
      <c r="E30" s="205">
        <f t="shared" si="3"/>
        <v>419246</v>
      </c>
      <c r="F30" s="205">
        <f t="shared" si="3"/>
        <v>419246</v>
      </c>
      <c r="G30" s="205">
        <f t="shared" si="3"/>
        <v>419246</v>
      </c>
      <c r="H30" s="205">
        <f t="shared" si="3"/>
        <v>519246</v>
      </c>
      <c r="I30" s="205">
        <f t="shared" si="3"/>
        <v>419246</v>
      </c>
      <c r="J30" s="205">
        <f t="shared" si="3"/>
        <v>419246</v>
      </c>
      <c r="K30" s="205">
        <f t="shared" si="3"/>
        <v>419246</v>
      </c>
      <c r="L30" s="205">
        <f t="shared" si="3"/>
        <v>419246</v>
      </c>
      <c r="M30" s="205">
        <f t="shared" si="3"/>
        <v>419246</v>
      </c>
      <c r="N30" s="205">
        <f t="shared" si="3"/>
        <v>1919294</v>
      </c>
      <c r="O30" s="205">
        <f t="shared" si="3"/>
        <v>6631000</v>
      </c>
      <c r="P30" s="207"/>
      <c r="Q30" s="4"/>
    </row>
    <row r="31" spans="1:17">
      <c r="A31" s="5" t="s">
        <v>424</v>
      </c>
      <c r="B31" s="41" t="s">
        <v>425</v>
      </c>
      <c r="C31" s="204">
        <v>30833</v>
      </c>
      <c r="D31" s="204">
        <v>30833</v>
      </c>
      <c r="E31" s="204">
        <v>30833</v>
      </c>
      <c r="F31" s="204">
        <v>30833</v>
      </c>
      <c r="G31" s="204">
        <v>30833</v>
      </c>
      <c r="H31" s="204">
        <v>30833</v>
      </c>
      <c r="I31" s="204">
        <v>30833</v>
      </c>
      <c r="J31" s="204">
        <v>30833</v>
      </c>
      <c r="K31" s="204">
        <v>30833</v>
      </c>
      <c r="L31" s="204">
        <v>30833</v>
      </c>
      <c r="M31" s="204">
        <v>30833</v>
      </c>
      <c r="N31" s="204">
        <v>30837</v>
      </c>
      <c r="O31" s="204">
        <f>SUM(C31:N31)</f>
        <v>370000</v>
      </c>
      <c r="P31" s="4"/>
      <c r="Q31" s="4"/>
    </row>
    <row r="32" spans="1:17">
      <c r="A32" s="5" t="s">
        <v>426</v>
      </c>
      <c r="B32" s="41" t="s">
        <v>427</v>
      </c>
      <c r="C32" s="204">
        <v>54167</v>
      </c>
      <c r="D32" s="204">
        <v>54167</v>
      </c>
      <c r="E32" s="204">
        <v>54167</v>
      </c>
      <c r="F32" s="204">
        <v>54167</v>
      </c>
      <c r="G32" s="204">
        <v>54167</v>
      </c>
      <c r="H32" s="204">
        <v>54167</v>
      </c>
      <c r="I32" s="204">
        <v>54167</v>
      </c>
      <c r="J32" s="204">
        <v>54167</v>
      </c>
      <c r="K32" s="204">
        <v>54167</v>
      </c>
      <c r="L32" s="204">
        <v>54167</v>
      </c>
      <c r="M32" s="204">
        <v>54167</v>
      </c>
      <c r="N32" s="204">
        <v>54163</v>
      </c>
      <c r="O32" s="204">
        <f>SUM(C32:N32)</f>
        <v>650000</v>
      </c>
      <c r="P32" s="4"/>
      <c r="Q32" s="4"/>
    </row>
    <row r="33" spans="1:17">
      <c r="A33" s="9" t="s">
        <v>12</v>
      </c>
      <c r="B33" s="44" t="s">
        <v>428</v>
      </c>
      <c r="C33" s="205">
        <f t="shared" ref="C33:O33" si="4">SUM(C31:C32)</f>
        <v>85000</v>
      </c>
      <c r="D33" s="205">
        <f t="shared" si="4"/>
        <v>85000</v>
      </c>
      <c r="E33" s="205">
        <f t="shared" si="4"/>
        <v>85000</v>
      </c>
      <c r="F33" s="205">
        <f t="shared" si="4"/>
        <v>85000</v>
      </c>
      <c r="G33" s="205">
        <f t="shared" si="4"/>
        <v>85000</v>
      </c>
      <c r="H33" s="205">
        <f t="shared" si="4"/>
        <v>85000</v>
      </c>
      <c r="I33" s="205">
        <f t="shared" si="4"/>
        <v>85000</v>
      </c>
      <c r="J33" s="205">
        <f t="shared" si="4"/>
        <v>85000</v>
      </c>
      <c r="K33" s="205">
        <f t="shared" si="4"/>
        <v>85000</v>
      </c>
      <c r="L33" s="205">
        <f t="shared" si="4"/>
        <v>85000</v>
      </c>
      <c r="M33" s="205">
        <f t="shared" si="4"/>
        <v>85000</v>
      </c>
      <c r="N33" s="205">
        <f t="shared" si="4"/>
        <v>85000</v>
      </c>
      <c r="O33" s="205">
        <f t="shared" si="4"/>
        <v>1020000</v>
      </c>
      <c r="P33" s="207"/>
      <c r="Q33" s="4"/>
    </row>
    <row r="34" spans="1:17">
      <c r="A34" s="5" t="s">
        <v>429</v>
      </c>
      <c r="B34" s="41" t="s">
        <v>430</v>
      </c>
      <c r="C34" s="204">
        <v>507500</v>
      </c>
      <c r="D34" s="204">
        <v>507500</v>
      </c>
      <c r="E34" s="204">
        <v>507500</v>
      </c>
      <c r="F34" s="204">
        <v>507500</v>
      </c>
      <c r="G34" s="204">
        <v>507500</v>
      </c>
      <c r="H34" s="204">
        <v>507500</v>
      </c>
      <c r="I34" s="204">
        <v>507500</v>
      </c>
      <c r="J34" s="204">
        <v>507500</v>
      </c>
      <c r="K34" s="204">
        <v>507500</v>
      </c>
      <c r="L34" s="204">
        <v>507500</v>
      </c>
      <c r="M34" s="204">
        <v>507500</v>
      </c>
      <c r="N34" s="204">
        <v>670186</v>
      </c>
      <c r="O34" s="204">
        <f t="shared" ref="O34:O40" si="5">SUM(C34:N34)</f>
        <v>6252686</v>
      </c>
      <c r="P34" s="4"/>
      <c r="Q34" s="4"/>
    </row>
    <row r="35" spans="1:17">
      <c r="A35" s="5" t="s">
        <v>431</v>
      </c>
      <c r="B35" s="41" t="s">
        <v>432</v>
      </c>
      <c r="C35" s="204">
        <v>1515610</v>
      </c>
      <c r="D35" s="204">
        <v>1515610</v>
      </c>
      <c r="E35" s="204">
        <v>1515610</v>
      </c>
      <c r="F35" s="204">
        <v>1515610</v>
      </c>
      <c r="G35" s="204">
        <v>1515610</v>
      </c>
      <c r="H35" s="204">
        <v>1515610</v>
      </c>
      <c r="I35" s="204">
        <v>0</v>
      </c>
      <c r="J35" s="204">
        <v>0</v>
      </c>
      <c r="K35" s="204">
        <v>1922914</v>
      </c>
      <c r="L35" s="204">
        <v>1922914</v>
      </c>
      <c r="M35" s="204">
        <v>1922914</v>
      </c>
      <c r="N35" s="204">
        <v>1922913</v>
      </c>
      <c r="O35" s="204">
        <f t="shared" si="5"/>
        <v>16785315</v>
      </c>
      <c r="P35" s="4"/>
      <c r="Q35" s="4"/>
    </row>
    <row r="36" spans="1:17">
      <c r="A36" s="5" t="s">
        <v>841</v>
      </c>
      <c r="B36" s="41" t="s">
        <v>433</v>
      </c>
      <c r="C36" s="204">
        <v>30000</v>
      </c>
      <c r="D36" s="204">
        <v>30000</v>
      </c>
      <c r="E36" s="204">
        <v>30000</v>
      </c>
      <c r="F36" s="204">
        <v>30000</v>
      </c>
      <c r="G36" s="204">
        <v>30000</v>
      </c>
      <c r="H36" s="204">
        <v>30000</v>
      </c>
      <c r="I36" s="204">
        <v>30000</v>
      </c>
      <c r="J36" s="204">
        <v>30000</v>
      </c>
      <c r="K36" s="204">
        <v>104545</v>
      </c>
      <c r="L36" s="204">
        <v>104545</v>
      </c>
      <c r="M36" s="204">
        <v>104545</v>
      </c>
      <c r="N36" s="204">
        <v>104548</v>
      </c>
      <c r="O36" s="204">
        <f t="shared" si="5"/>
        <v>658183</v>
      </c>
      <c r="P36" s="4"/>
      <c r="Q36" s="4"/>
    </row>
    <row r="37" spans="1:17">
      <c r="A37" s="5" t="s">
        <v>435</v>
      </c>
      <c r="B37" s="41" t="s">
        <v>436</v>
      </c>
      <c r="C37" s="204">
        <v>610000</v>
      </c>
      <c r="D37" s="204">
        <v>610000</v>
      </c>
      <c r="E37" s="204">
        <v>610000</v>
      </c>
      <c r="F37" s="204">
        <v>610000</v>
      </c>
      <c r="G37" s="204">
        <v>610000</v>
      </c>
      <c r="H37" s="204">
        <v>610000</v>
      </c>
      <c r="I37" s="204">
        <v>610000</v>
      </c>
      <c r="J37" s="204">
        <v>610000</v>
      </c>
      <c r="K37" s="204">
        <v>610000</v>
      </c>
      <c r="L37" s="204">
        <v>610000</v>
      </c>
      <c r="M37" s="204">
        <v>610000</v>
      </c>
      <c r="N37" s="204">
        <v>620000</v>
      </c>
      <c r="O37" s="204">
        <f t="shared" si="5"/>
        <v>7330000</v>
      </c>
      <c r="P37" s="4"/>
      <c r="Q37" s="4"/>
    </row>
    <row r="38" spans="1:17">
      <c r="A38" s="14" t="s">
        <v>842</v>
      </c>
      <c r="B38" s="41" t="s">
        <v>437</v>
      </c>
      <c r="C38" s="204">
        <v>170000</v>
      </c>
      <c r="D38" s="204">
        <v>170000</v>
      </c>
      <c r="E38" s="204">
        <v>170000</v>
      </c>
      <c r="F38" s="204">
        <v>170000</v>
      </c>
      <c r="G38" s="204">
        <v>170000</v>
      </c>
      <c r="H38" s="204"/>
      <c r="I38" s="204"/>
      <c r="J38" s="204">
        <v>170000</v>
      </c>
      <c r="K38" s="204">
        <v>170000</v>
      </c>
      <c r="L38" s="204">
        <v>70000</v>
      </c>
      <c r="M38" s="204">
        <v>70000</v>
      </c>
      <c r="N38" s="204">
        <v>70000</v>
      </c>
      <c r="O38" s="204">
        <f t="shared" si="5"/>
        <v>1400000</v>
      </c>
      <c r="P38" s="4"/>
      <c r="Q38" s="4"/>
    </row>
    <row r="39" spans="1:17">
      <c r="A39" s="6" t="s">
        <v>439</v>
      </c>
      <c r="B39" s="41" t="s">
        <v>440</v>
      </c>
      <c r="C39" s="204">
        <v>168000</v>
      </c>
      <c r="D39" s="204">
        <v>168000</v>
      </c>
      <c r="E39" s="204">
        <v>168000</v>
      </c>
      <c r="F39" s="204">
        <v>168000</v>
      </c>
      <c r="G39" s="204">
        <v>168000</v>
      </c>
      <c r="H39" s="204">
        <v>168000</v>
      </c>
      <c r="I39" s="204">
        <v>489370</v>
      </c>
      <c r="J39" s="204">
        <v>489370</v>
      </c>
      <c r="K39" s="204">
        <v>489370</v>
      </c>
      <c r="L39" s="204">
        <v>489370</v>
      </c>
      <c r="M39" s="204">
        <v>489370</v>
      </c>
      <c r="N39" s="204">
        <v>493363</v>
      </c>
      <c r="O39" s="204">
        <f t="shared" si="5"/>
        <v>3948213</v>
      </c>
      <c r="P39" s="4"/>
      <c r="Q39" s="4"/>
    </row>
    <row r="40" spans="1:17">
      <c r="A40" s="5" t="s">
        <v>843</v>
      </c>
      <c r="B40" s="41" t="s">
        <v>441</v>
      </c>
      <c r="C40" s="204">
        <v>471250</v>
      </c>
      <c r="D40" s="204">
        <v>471250</v>
      </c>
      <c r="E40" s="204">
        <v>471250</v>
      </c>
      <c r="F40" s="204">
        <v>471250</v>
      </c>
      <c r="G40" s="204">
        <v>471250</v>
      </c>
      <c r="H40" s="204">
        <v>471250</v>
      </c>
      <c r="I40" s="204">
        <v>2513730</v>
      </c>
      <c r="J40" s="204">
        <v>2513730</v>
      </c>
      <c r="K40" s="204">
        <v>2513730</v>
      </c>
      <c r="L40" s="204">
        <v>2513730</v>
      </c>
      <c r="M40" s="204">
        <v>2513730</v>
      </c>
      <c r="N40" s="204">
        <v>2523750</v>
      </c>
      <c r="O40" s="204">
        <f t="shared" si="5"/>
        <v>17919900</v>
      </c>
      <c r="P40" s="4"/>
      <c r="Q40" s="4"/>
    </row>
    <row r="41" spans="1:17">
      <c r="A41" s="9" t="s">
        <v>746</v>
      </c>
      <c r="B41" s="44" t="s">
        <v>443</v>
      </c>
      <c r="C41" s="205">
        <f t="shared" ref="C41:O41" si="6">SUM(C34:C40)</f>
        <v>3472360</v>
      </c>
      <c r="D41" s="205">
        <f t="shared" si="6"/>
        <v>3472360</v>
      </c>
      <c r="E41" s="205">
        <f t="shared" si="6"/>
        <v>3472360</v>
      </c>
      <c r="F41" s="205">
        <f t="shared" si="6"/>
        <v>3472360</v>
      </c>
      <c r="G41" s="205">
        <f t="shared" si="6"/>
        <v>3472360</v>
      </c>
      <c r="H41" s="205">
        <f t="shared" si="6"/>
        <v>3302360</v>
      </c>
      <c r="I41" s="205">
        <f t="shared" si="6"/>
        <v>4150600</v>
      </c>
      <c r="J41" s="205">
        <f t="shared" si="6"/>
        <v>4320600</v>
      </c>
      <c r="K41" s="205">
        <f t="shared" si="6"/>
        <v>6318059</v>
      </c>
      <c r="L41" s="205">
        <f t="shared" si="6"/>
        <v>6218059</v>
      </c>
      <c r="M41" s="205">
        <f t="shared" si="6"/>
        <v>6218059</v>
      </c>
      <c r="N41" s="205">
        <f t="shared" si="6"/>
        <v>6404760</v>
      </c>
      <c r="O41" s="205">
        <f t="shared" si="6"/>
        <v>54294297</v>
      </c>
      <c r="P41" s="207"/>
      <c r="Q41" s="4"/>
    </row>
    <row r="42" spans="1:17">
      <c r="A42" s="5" t="s">
        <v>444</v>
      </c>
      <c r="B42" s="41" t="s">
        <v>445</v>
      </c>
      <c r="C42" s="204"/>
      <c r="D42" s="204"/>
      <c r="E42" s="204">
        <v>2000</v>
      </c>
      <c r="F42" s="204"/>
      <c r="G42" s="204"/>
      <c r="H42" s="204">
        <v>2000</v>
      </c>
      <c r="I42" s="204"/>
      <c r="J42" s="204">
        <v>2000</v>
      </c>
      <c r="K42" s="204">
        <v>12500</v>
      </c>
      <c r="L42" s="204">
        <v>2000</v>
      </c>
      <c r="M42" s="204">
        <v>12500</v>
      </c>
      <c r="N42" s="204">
        <v>2000</v>
      </c>
      <c r="O42" s="204">
        <f>SUM(C42:N42)</f>
        <v>35000</v>
      </c>
      <c r="P42" s="4"/>
      <c r="Q42" s="4"/>
    </row>
    <row r="43" spans="1:17">
      <c r="A43" s="5" t="s">
        <v>446</v>
      </c>
      <c r="B43" s="41" t="s">
        <v>447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4"/>
      <c r="Q43" s="4"/>
    </row>
    <row r="44" spans="1:17">
      <c r="A44" s="9" t="s">
        <v>747</v>
      </c>
      <c r="B44" s="44" t="s">
        <v>448</v>
      </c>
      <c r="C44" s="205"/>
      <c r="D44" s="205"/>
      <c r="E44" s="205">
        <f>SUM(E42:E43)</f>
        <v>2000</v>
      </c>
      <c r="F44" s="205"/>
      <c r="G44" s="205"/>
      <c r="H44" s="205">
        <f>SUM(H42:H43)</f>
        <v>2000</v>
      </c>
      <c r="I44" s="205"/>
      <c r="J44" s="205">
        <f>SUM(J42:J43)</f>
        <v>2000</v>
      </c>
      <c r="K44" s="205"/>
      <c r="L44" s="205">
        <f>SUM(L42:L43)</f>
        <v>2000</v>
      </c>
      <c r="M44" s="205"/>
      <c r="N44" s="205">
        <f>SUM(N42:N43)</f>
        <v>2000</v>
      </c>
      <c r="O44" s="205">
        <f>SUM(O42:O43)</f>
        <v>35000</v>
      </c>
      <c r="P44" s="207"/>
      <c r="Q44" s="4"/>
    </row>
    <row r="45" spans="1:17">
      <c r="A45" s="5" t="s">
        <v>449</v>
      </c>
      <c r="B45" s="41" t="s">
        <v>450</v>
      </c>
      <c r="C45" s="204">
        <v>969849</v>
      </c>
      <c r="D45" s="204">
        <v>969849</v>
      </c>
      <c r="E45" s="204">
        <v>969849</v>
      </c>
      <c r="F45" s="204">
        <v>969849</v>
      </c>
      <c r="G45" s="204">
        <v>969849</v>
      </c>
      <c r="H45" s="204">
        <v>969849</v>
      </c>
      <c r="I45" s="204">
        <v>1399505</v>
      </c>
      <c r="J45" s="204">
        <v>1399505</v>
      </c>
      <c r="K45" s="204">
        <v>1399505</v>
      </c>
      <c r="L45" s="204">
        <v>1399505</v>
      </c>
      <c r="M45" s="204">
        <v>1399505</v>
      </c>
      <c r="N45" s="204">
        <v>1399523</v>
      </c>
      <c r="O45" s="204">
        <f>SUM(C45:N45)</f>
        <v>14216142</v>
      </c>
      <c r="P45" s="4"/>
      <c r="Q45" s="4"/>
    </row>
    <row r="46" spans="1:17">
      <c r="A46" s="5" t="s">
        <v>451</v>
      </c>
      <c r="B46" s="41" t="s">
        <v>452</v>
      </c>
      <c r="C46" s="204"/>
      <c r="D46" s="204"/>
      <c r="E46" s="204">
        <v>500000</v>
      </c>
      <c r="F46" s="204"/>
      <c r="G46" s="204"/>
      <c r="H46" s="204">
        <v>500000</v>
      </c>
      <c r="I46" s="204"/>
      <c r="J46" s="204"/>
      <c r="K46" s="204">
        <v>500000</v>
      </c>
      <c r="L46" s="204"/>
      <c r="M46" s="204"/>
      <c r="N46" s="204">
        <v>500000</v>
      </c>
      <c r="O46" s="204">
        <f>SUM(C46:N46)</f>
        <v>2000000</v>
      </c>
      <c r="P46" s="4"/>
      <c r="Q46" s="4"/>
    </row>
    <row r="47" spans="1:17">
      <c r="A47" s="5" t="s">
        <v>844</v>
      </c>
      <c r="B47" s="41" t="s">
        <v>453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"/>
      <c r="Q47" s="4"/>
    </row>
    <row r="48" spans="1:17">
      <c r="A48" s="5" t="s">
        <v>845</v>
      </c>
      <c r="B48" s="41" t="s">
        <v>455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"/>
      <c r="Q48" s="4"/>
    </row>
    <row r="49" spans="1:17">
      <c r="A49" s="5" t="s">
        <v>459</v>
      </c>
      <c r="B49" s="41" t="s">
        <v>460</v>
      </c>
      <c r="C49" s="204"/>
      <c r="D49" s="204"/>
      <c r="E49" s="204">
        <v>101000</v>
      </c>
      <c r="F49" s="204"/>
      <c r="G49" s="204"/>
      <c r="H49" s="204">
        <v>53000</v>
      </c>
      <c r="I49" s="204"/>
      <c r="J49" s="204"/>
      <c r="K49" s="204"/>
      <c r="L49" s="204"/>
      <c r="M49" s="204"/>
      <c r="N49" s="204"/>
      <c r="O49" s="204">
        <f>SUM(C49:N49)</f>
        <v>154000</v>
      </c>
      <c r="P49" s="4"/>
      <c r="Q49" s="4"/>
    </row>
    <row r="50" spans="1:17">
      <c r="A50" s="9" t="s">
        <v>750</v>
      </c>
      <c r="B50" s="44" t="s">
        <v>461</v>
      </c>
      <c r="C50" s="205">
        <f t="shared" ref="C50:O50" si="7">SUM(C45:C49)</f>
        <v>969849</v>
      </c>
      <c r="D50" s="205">
        <f t="shared" si="7"/>
        <v>969849</v>
      </c>
      <c r="E50" s="205">
        <f t="shared" si="7"/>
        <v>1570849</v>
      </c>
      <c r="F50" s="205">
        <f t="shared" si="7"/>
        <v>969849</v>
      </c>
      <c r="G50" s="205">
        <f t="shared" si="7"/>
        <v>969849</v>
      </c>
      <c r="H50" s="205">
        <f t="shared" si="7"/>
        <v>1522849</v>
      </c>
      <c r="I50" s="205">
        <f t="shared" si="7"/>
        <v>1399505</v>
      </c>
      <c r="J50" s="205">
        <f t="shared" si="7"/>
        <v>1399505</v>
      </c>
      <c r="K50" s="205">
        <f t="shared" si="7"/>
        <v>1899505</v>
      </c>
      <c r="L50" s="205">
        <f t="shared" si="7"/>
        <v>1399505</v>
      </c>
      <c r="M50" s="205">
        <f t="shared" si="7"/>
        <v>1399505</v>
      </c>
      <c r="N50" s="205">
        <f t="shared" si="7"/>
        <v>1899523</v>
      </c>
      <c r="O50" s="205">
        <f t="shared" si="7"/>
        <v>16370142</v>
      </c>
      <c r="P50" s="207"/>
      <c r="Q50" s="4"/>
    </row>
    <row r="51" spans="1:17">
      <c r="A51" s="253" t="s">
        <v>751</v>
      </c>
      <c r="B51" s="251" t="s">
        <v>462</v>
      </c>
      <c r="C51" s="252">
        <f t="shared" ref="C51:N51" si="8">SUM(C30+C33+C41+C44+C50)</f>
        <v>4946455</v>
      </c>
      <c r="D51" s="252">
        <f t="shared" si="8"/>
        <v>4946455</v>
      </c>
      <c r="E51" s="252">
        <f t="shared" si="8"/>
        <v>5549455</v>
      </c>
      <c r="F51" s="252">
        <f t="shared" si="8"/>
        <v>4946455</v>
      </c>
      <c r="G51" s="252">
        <f t="shared" si="8"/>
        <v>4946455</v>
      </c>
      <c r="H51" s="252">
        <f t="shared" si="8"/>
        <v>5431455</v>
      </c>
      <c r="I51" s="252">
        <f t="shared" si="8"/>
        <v>6054351</v>
      </c>
      <c r="J51" s="252">
        <f t="shared" si="8"/>
        <v>6226351</v>
      </c>
      <c r="K51" s="252">
        <f t="shared" si="8"/>
        <v>8721810</v>
      </c>
      <c r="L51" s="252">
        <f t="shared" si="8"/>
        <v>8123810</v>
      </c>
      <c r="M51" s="252">
        <f t="shared" si="8"/>
        <v>8121810</v>
      </c>
      <c r="N51" s="252">
        <f t="shared" si="8"/>
        <v>10310577</v>
      </c>
      <c r="O51" s="252">
        <f>SUM(O50,O44,O41,O33,O30)</f>
        <v>78350439</v>
      </c>
      <c r="P51" s="207"/>
      <c r="Q51" s="4"/>
    </row>
    <row r="52" spans="1:17">
      <c r="A52" s="17" t="s">
        <v>463</v>
      </c>
      <c r="B52" s="41" t="s">
        <v>464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8"/>
      <c r="Q52" s="4"/>
    </row>
    <row r="53" spans="1:17">
      <c r="A53" s="17" t="s">
        <v>775</v>
      </c>
      <c r="B53" s="41" t="s">
        <v>465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4"/>
      <c r="Q53" s="4"/>
    </row>
    <row r="54" spans="1:17">
      <c r="A54" s="22" t="s">
        <v>846</v>
      </c>
      <c r="B54" s="41" t="s">
        <v>466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4"/>
      <c r="Q54" s="4"/>
    </row>
    <row r="55" spans="1:17">
      <c r="A55" s="22" t="s">
        <v>847</v>
      </c>
      <c r="B55" s="41" t="s">
        <v>467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4"/>
      <c r="Q55" s="4"/>
    </row>
    <row r="56" spans="1:17">
      <c r="A56" s="22" t="s">
        <v>848</v>
      </c>
      <c r="B56" s="41" t="s">
        <v>468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4"/>
      <c r="Q56" s="4"/>
    </row>
    <row r="57" spans="1:17">
      <c r="A57" s="17" t="s">
        <v>849</v>
      </c>
      <c r="B57" s="41" t="s">
        <v>469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4"/>
      <c r="Q57" s="4"/>
    </row>
    <row r="58" spans="1:17">
      <c r="A58" s="17" t="s">
        <v>850</v>
      </c>
      <c r="B58" s="41" t="s">
        <v>470</v>
      </c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>
        <f>SUM(C58:N58)</f>
        <v>0</v>
      </c>
      <c r="P58" s="4"/>
      <c r="Q58" s="4"/>
    </row>
    <row r="59" spans="1:17">
      <c r="A59" s="17" t="s">
        <v>851</v>
      </c>
      <c r="B59" s="41" t="s">
        <v>471</v>
      </c>
      <c r="C59" s="204">
        <v>415000</v>
      </c>
      <c r="D59" s="204">
        <v>415000</v>
      </c>
      <c r="E59" s="204">
        <v>415000</v>
      </c>
      <c r="F59" s="204">
        <v>415000</v>
      </c>
      <c r="G59" s="204">
        <v>415000</v>
      </c>
      <c r="H59" s="204">
        <v>415000</v>
      </c>
      <c r="I59" s="204">
        <v>415000</v>
      </c>
      <c r="J59" s="204">
        <v>415000</v>
      </c>
      <c r="K59" s="204">
        <v>1236590</v>
      </c>
      <c r="L59" s="204">
        <v>415000</v>
      </c>
      <c r="M59" s="204">
        <v>415000</v>
      </c>
      <c r="N59" s="204">
        <v>414000</v>
      </c>
      <c r="O59" s="204">
        <f>SUM(C59:N59)</f>
        <v>5800590</v>
      </c>
      <c r="P59" s="4"/>
      <c r="Q59" s="4"/>
    </row>
    <row r="60" spans="1:17">
      <c r="A60" s="254" t="s">
        <v>808</v>
      </c>
      <c r="B60" s="251" t="s">
        <v>472</v>
      </c>
      <c r="C60" s="252">
        <f t="shared" ref="C60:O60" si="9">SUM(C52:C59)</f>
        <v>415000</v>
      </c>
      <c r="D60" s="252">
        <f t="shared" si="9"/>
        <v>415000</v>
      </c>
      <c r="E60" s="252">
        <f t="shared" si="9"/>
        <v>415000</v>
      </c>
      <c r="F60" s="252">
        <f t="shared" si="9"/>
        <v>415000</v>
      </c>
      <c r="G60" s="252">
        <f t="shared" si="9"/>
        <v>415000</v>
      </c>
      <c r="H60" s="252">
        <f t="shared" si="9"/>
        <v>415000</v>
      </c>
      <c r="I60" s="252">
        <f t="shared" si="9"/>
        <v>415000</v>
      </c>
      <c r="J60" s="252">
        <f t="shared" si="9"/>
        <v>415000</v>
      </c>
      <c r="K60" s="252">
        <f t="shared" si="9"/>
        <v>1236590</v>
      </c>
      <c r="L60" s="252">
        <f t="shared" si="9"/>
        <v>415000</v>
      </c>
      <c r="M60" s="252">
        <f t="shared" si="9"/>
        <v>415000</v>
      </c>
      <c r="N60" s="252">
        <f t="shared" si="9"/>
        <v>414000</v>
      </c>
      <c r="O60" s="252">
        <f t="shared" si="9"/>
        <v>5800590</v>
      </c>
      <c r="P60" s="207"/>
      <c r="Q60" s="4"/>
    </row>
    <row r="61" spans="1:17">
      <c r="A61" s="16" t="s">
        <v>852</v>
      </c>
      <c r="B61" s="41" t="s">
        <v>473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4"/>
      <c r="Q61" s="4"/>
    </row>
    <row r="62" spans="1:17">
      <c r="A62" s="16" t="s">
        <v>475</v>
      </c>
      <c r="B62" s="41" t="s">
        <v>476</v>
      </c>
      <c r="C62" s="204">
        <v>3687250</v>
      </c>
      <c r="D62" s="204">
        <v>3687250</v>
      </c>
      <c r="E62" s="204">
        <v>3687250</v>
      </c>
      <c r="F62" s="204">
        <v>3687250</v>
      </c>
      <c r="G62" s="204">
        <v>3687250</v>
      </c>
      <c r="H62" s="204">
        <v>5350298</v>
      </c>
      <c r="I62" s="204">
        <v>3687250</v>
      </c>
      <c r="J62" s="204">
        <v>3687250</v>
      </c>
      <c r="K62" s="204">
        <v>3687250</v>
      </c>
      <c r="L62" s="204">
        <v>3687250</v>
      </c>
      <c r="M62" s="204">
        <v>3687250</v>
      </c>
      <c r="N62" s="204">
        <v>3687255</v>
      </c>
      <c r="O62" s="204">
        <f>SUM(C62:N62)</f>
        <v>45910053</v>
      </c>
      <c r="P62" s="4"/>
      <c r="Q62" s="4"/>
    </row>
    <row r="63" spans="1:17" hidden="1">
      <c r="A63" s="16" t="s">
        <v>477</v>
      </c>
      <c r="B63" s="41" t="s">
        <v>478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4"/>
      <c r="Q63" s="4"/>
    </row>
    <row r="64" spans="1:17" hidden="1">
      <c r="A64" s="16" t="s">
        <v>810</v>
      </c>
      <c r="B64" s="41" t="s">
        <v>479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4"/>
      <c r="Q64" s="4"/>
    </row>
    <row r="65" spans="1:17" hidden="1">
      <c r="A65" s="16" t="s">
        <v>853</v>
      </c>
      <c r="B65" s="41" t="s">
        <v>480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4"/>
      <c r="Q65" s="4"/>
    </row>
    <row r="66" spans="1:17">
      <c r="A66" s="16" t="s">
        <v>812</v>
      </c>
      <c r="B66" s="41" t="s">
        <v>481</v>
      </c>
      <c r="C66" s="204">
        <v>2559232</v>
      </c>
      <c r="D66" s="204">
        <v>2559232</v>
      </c>
      <c r="E66" s="204">
        <v>2559232</v>
      </c>
      <c r="F66" s="204">
        <v>2559232</v>
      </c>
      <c r="G66" s="204">
        <v>2559232</v>
      </c>
      <c r="H66" s="204">
        <v>5958898</v>
      </c>
      <c r="I66" s="204">
        <v>2559232</v>
      </c>
      <c r="J66" s="204">
        <v>2559232</v>
      </c>
      <c r="K66" s="204">
        <v>5568072</v>
      </c>
      <c r="L66" s="204">
        <v>2559232</v>
      </c>
      <c r="M66" s="204">
        <v>2559232</v>
      </c>
      <c r="N66" s="204">
        <v>2559233</v>
      </c>
      <c r="O66" s="204">
        <f>SUM(C66:N66)</f>
        <v>37119291</v>
      </c>
      <c r="P66" s="4"/>
      <c r="Q66" s="4"/>
    </row>
    <row r="67" spans="1:17" hidden="1">
      <c r="A67" s="16" t="s">
        <v>854</v>
      </c>
      <c r="B67" s="41" t="s">
        <v>482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4"/>
      <c r="Q67" s="4"/>
    </row>
    <row r="68" spans="1:17" hidden="1">
      <c r="A68" s="16" t="s">
        <v>855</v>
      </c>
      <c r="B68" s="41" t="s">
        <v>484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4"/>
      <c r="Q68" s="4"/>
    </row>
    <row r="69" spans="1:17" hidden="1">
      <c r="A69" s="16" t="s">
        <v>485</v>
      </c>
      <c r="B69" s="41" t="s">
        <v>486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4"/>
      <c r="Q69" s="4"/>
    </row>
    <row r="70" spans="1:17" hidden="1">
      <c r="A70" s="29" t="s">
        <v>487</v>
      </c>
      <c r="B70" s="41" t="s">
        <v>488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4"/>
      <c r="Q70" s="4"/>
    </row>
    <row r="71" spans="1:17">
      <c r="A71" s="16" t="s">
        <v>856</v>
      </c>
      <c r="B71" s="41" t="s">
        <v>490</v>
      </c>
      <c r="C71" s="204">
        <v>3337716</v>
      </c>
      <c r="D71" s="204">
        <v>3337716</v>
      </c>
      <c r="E71" s="204">
        <v>3337716</v>
      </c>
      <c r="F71" s="204">
        <v>3337716</v>
      </c>
      <c r="G71" s="204">
        <v>3337716</v>
      </c>
      <c r="H71" s="204">
        <v>2517716</v>
      </c>
      <c r="I71" s="204">
        <v>3337716</v>
      </c>
      <c r="J71" s="204">
        <v>3337716</v>
      </c>
      <c r="K71" s="204">
        <v>3337716</v>
      </c>
      <c r="L71" s="204">
        <v>4618182</v>
      </c>
      <c r="M71" s="204">
        <v>3337716</v>
      </c>
      <c r="N71" s="204">
        <v>3337720</v>
      </c>
      <c r="O71" s="204">
        <f>SUM(C71:N71)</f>
        <v>40513062</v>
      </c>
      <c r="P71" s="4"/>
      <c r="Q71" s="4"/>
    </row>
    <row r="72" spans="1:17">
      <c r="A72" s="29" t="s">
        <v>213</v>
      </c>
      <c r="B72" s="41" t="s">
        <v>889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>
        <v>454170</v>
      </c>
      <c r="O72" s="204">
        <f>SUM(C72:N72)</f>
        <v>454170</v>
      </c>
      <c r="P72" s="4"/>
      <c r="Q72" s="4"/>
    </row>
    <row r="73" spans="1:17">
      <c r="A73" s="29" t="s">
        <v>214</v>
      </c>
      <c r="B73" s="41" t="s">
        <v>889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4"/>
      <c r="Q73" s="4"/>
    </row>
    <row r="74" spans="1:17">
      <c r="A74" s="254" t="s">
        <v>816</v>
      </c>
      <c r="B74" s="251" t="s">
        <v>491</v>
      </c>
      <c r="C74" s="252">
        <f>SUM(C61:C73)</f>
        <v>9584198</v>
      </c>
      <c r="D74" s="252">
        <f>SUM(D61:D73)</f>
        <v>9584198</v>
      </c>
      <c r="E74" s="252">
        <f>SUM(E61:E73)</f>
        <v>9584198</v>
      </c>
      <c r="F74" s="252">
        <f>SUM(F61:F72)</f>
        <v>9584198</v>
      </c>
      <c r="G74" s="252">
        <f>SUM(G61:G73)</f>
        <v>9584198</v>
      </c>
      <c r="H74" s="252">
        <f>SUM(H61:H73)</f>
        <v>13826912</v>
      </c>
      <c r="I74" s="252">
        <f>SUM(I61:I73)</f>
        <v>9584198</v>
      </c>
      <c r="J74" s="252">
        <f>SUM(J61:J73)</f>
        <v>9584198</v>
      </c>
      <c r="K74" s="252">
        <f>SUM(K61:K73)</f>
        <v>12593038</v>
      </c>
      <c r="L74" s="252">
        <f>SUM(L61:L72)</f>
        <v>10864664</v>
      </c>
      <c r="M74" s="252">
        <f>SUM(M61:M73)</f>
        <v>9584198</v>
      </c>
      <c r="N74" s="252">
        <f>SUM(N61:N73)</f>
        <v>10038378</v>
      </c>
      <c r="O74" s="252">
        <f>SUM(O61:O73)</f>
        <v>123996576</v>
      </c>
      <c r="P74" s="207"/>
      <c r="Q74" s="4"/>
    </row>
    <row r="75" spans="1:17" ht="15.75">
      <c r="A75" s="83" t="s">
        <v>159</v>
      </c>
      <c r="B75" s="67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4"/>
      <c r="Q75" s="4"/>
    </row>
    <row r="76" spans="1:17">
      <c r="A76" s="45" t="s">
        <v>492</v>
      </c>
      <c r="B76" s="41" t="s">
        <v>493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4"/>
      <c r="Q76" s="4"/>
    </row>
    <row r="77" spans="1:17">
      <c r="A77" s="45" t="s">
        <v>857</v>
      </c>
      <c r="B77" s="41" t="s">
        <v>494</v>
      </c>
      <c r="C77" s="204"/>
      <c r="D77" s="204"/>
      <c r="E77" s="204"/>
      <c r="F77" s="204"/>
      <c r="G77" s="204"/>
      <c r="H77" s="204">
        <v>68007000</v>
      </c>
      <c r="I77" s="204"/>
      <c r="J77" s="204">
        <v>50000000</v>
      </c>
      <c r="K77" s="204">
        <v>6732119</v>
      </c>
      <c r="L77" s="204"/>
      <c r="M77" s="204">
        <v>35000000</v>
      </c>
      <c r="N77" s="204"/>
      <c r="O77" s="204">
        <f>SUM(C77:N77)</f>
        <v>159739119</v>
      </c>
      <c r="P77" s="4"/>
      <c r="Q77" s="4"/>
    </row>
    <row r="78" spans="1:17">
      <c r="A78" s="45" t="s">
        <v>496</v>
      </c>
      <c r="B78" s="41" t="s">
        <v>497</v>
      </c>
      <c r="C78" s="204"/>
      <c r="D78" s="204"/>
      <c r="E78" s="204"/>
      <c r="F78" s="204"/>
      <c r="G78" s="204"/>
      <c r="H78" s="204"/>
      <c r="I78" s="204"/>
      <c r="J78" s="204"/>
      <c r="K78" s="204">
        <v>124300</v>
      </c>
      <c r="L78" s="204"/>
      <c r="M78" s="204"/>
      <c r="N78" s="204"/>
      <c r="O78" s="204">
        <f>SUM(C78:N78)</f>
        <v>124300</v>
      </c>
      <c r="P78" s="4"/>
      <c r="Q78" s="4"/>
    </row>
    <row r="79" spans="1:17">
      <c r="A79" s="45" t="s">
        <v>498</v>
      </c>
      <c r="B79" s="41" t="s">
        <v>499</v>
      </c>
      <c r="C79" s="204"/>
      <c r="D79" s="204"/>
      <c r="E79" s="204"/>
      <c r="F79" s="204"/>
      <c r="G79" s="204"/>
      <c r="H79" s="204"/>
      <c r="I79" s="204">
        <v>10000000</v>
      </c>
      <c r="J79" s="204"/>
      <c r="K79" s="204">
        <v>2600000</v>
      </c>
      <c r="L79" s="204"/>
      <c r="M79" s="204"/>
      <c r="N79" s="204"/>
      <c r="O79" s="204">
        <f>SUM(C79:N79)</f>
        <v>12600000</v>
      </c>
      <c r="P79" s="4"/>
      <c r="Q79" s="4"/>
    </row>
    <row r="80" spans="1:17">
      <c r="A80" s="6" t="s">
        <v>500</v>
      </c>
      <c r="B80" s="41" t="s">
        <v>501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4"/>
      <c r="Q80" s="4"/>
    </row>
    <row r="81" spans="1:17">
      <c r="A81" s="6" t="s">
        <v>502</v>
      </c>
      <c r="B81" s="41" t="s">
        <v>503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4"/>
      <c r="Q81" s="4"/>
    </row>
    <row r="82" spans="1:17">
      <c r="A82" s="6" t="s">
        <v>504</v>
      </c>
      <c r="B82" s="41" t="s">
        <v>505</v>
      </c>
      <c r="C82" s="204"/>
      <c r="D82" s="204"/>
      <c r="E82" s="204"/>
      <c r="F82" s="204"/>
      <c r="G82" s="204"/>
      <c r="H82" s="204">
        <v>18361890</v>
      </c>
      <c r="I82" s="204">
        <v>2700000</v>
      </c>
      <c r="J82" s="204">
        <v>13500000</v>
      </c>
      <c r="K82" s="204">
        <v>702000</v>
      </c>
      <c r="L82" s="204">
        <v>11070629</v>
      </c>
      <c r="M82" s="204">
        <v>9450000</v>
      </c>
      <c r="N82" s="204"/>
      <c r="O82" s="204">
        <f>SUM(C82:N82)</f>
        <v>55784519</v>
      </c>
      <c r="P82" s="4"/>
      <c r="Q82" s="4"/>
    </row>
    <row r="83" spans="1:17">
      <c r="A83" s="255" t="s">
        <v>818</v>
      </c>
      <c r="B83" s="251" t="s">
        <v>506</v>
      </c>
      <c r="C83" s="252"/>
      <c r="D83" s="252"/>
      <c r="E83" s="252"/>
      <c r="F83" s="252"/>
      <c r="G83" s="252"/>
      <c r="H83" s="252">
        <f t="shared" ref="H83:M83" si="10">SUM(H75:H82)</f>
        <v>86368890</v>
      </c>
      <c r="I83" s="252">
        <f t="shared" si="10"/>
        <v>12700000</v>
      </c>
      <c r="J83" s="252">
        <f t="shared" si="10"/>
        <v>63500000</v>
      </c>
      <c r="K83" s="252">
        <f>SUM(K76:K82)</f>
        <v>10158419</v>
      </c>
      <c r="L83" s="252">
        <f t="shared" si="10"/>
        <v>11070629</v>
      </c>
      <c r="M83" s="252">
        <f t="shared" si="10"/>
        <v>44450000</v>
      </c>
      <c r="N83" s="252"/>
      <c r="O83" s="252">
        <f>SUM(O75:O82)</f>
        <v>228247938</v>
      </c>
      <c r="P83" s="207"/>
      <c r="Q83" s="4"/>
    </row>
    <row r="84" spans="1:17">
      <c r="A84" s="17" t="s">
        <v>507</v>
      </c>
      <c r="B84" s="41" t="s">
        <v>508</v>
      </c>
      <c r="C84" s="204"/>
      <c r="D84" s="204"/>
      <c r="E84" s="204"/>
      <c r="F84" s="204"/>
      <c r="G84" s="204"/>
      <c r="H84" s="204"/>
      <c r="I84" s="204"/>
      <c r="J84" s="204">
        <v>15000000</v>
      </c>
      <c r="K84" s="204">
        <v>13798328</v>
      </c>
      <c r="L84" s="204">
        <v>15827000</v>
      </c>
      <c r="M84" s="204"/>
      <c r="N84" s="204"/>
      <c r="O84" s="204">
        <f>SUM(C84:N84)</f>
        <v>44625328</v>
      </c>
      <c r="P84" s="4"/>
      <c r="Q84" s="4"/>
    </row>
    <row r="85" spans="1:17">
      <c r="A85" s="17" t="s">
        <v>509</v>
      </c>
      <c r="B85" s="41" t="s">
        <v>510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4"/>
      <c r="Q85" s="4"/>
    </row>
    <row r="86" spans="1:17">
      <c r="A86" s="17" t="s">
        <v>511</v>
      </c>
      <c r="B86" s="41" t="s">
        <v>512</v>
      </c>
      <c r="C86" s="204"/>
      <c r="D86" s="204"/>
      <c r="E86" s="204"/>
      <c r="F86" s="204"/>
      <c r="G86" s="204"/>
      <c r="H86" s="204">
        <v>3000000</v>
      </c>
      <c r="I86" s="204"/>
      <c r="J86" s="204">
        <v>3000000</v>
      </c>
      <c r="K86" s="204">
        <v>4106000</v>
      </c>
      <c r="L86" s="204">
        <v>2000100</v>
      </c>
      <c r="M86" s="204"/>
      <c r="N86" s="204"/>
      <c r="O86" s="204">
        <f>SUM(C86:N86)</f>
        <v>12106100</v>
      </c>
      <c r="P86" s="4"/>
      <c r="Q86" s="4"/>
    </row>
    <row r="87" spans="1:17">
      <c r="A87" s="17" t="s">
        <v>513</v>
      </c>
      <c r="B87" s="41" t="s">
        <v>514</v>
      </c>
      <c r="C87" s="204"/>
      <c r="D87" s="204"/>
      <c r="E87" s="204"/>
      <c r="F87" s="204"/>
      <c r="G87" s="204"/>
      <c r="H87" s="204">
        <v>810000</v>
      </c>
      <c r="I87" s="204"/>
      <c r="J87" s="204">
        <v>4860000</v>
      </c>
      <c r="K87" s="204">
        <v>4834169</v>
      </c>
      <c r="L87" s="204">
        <v>4814242</v>
      </c>
      <c r="M87" s="204"/>
      <c r="N87" s="204"/>
      <c r="O87" s="204">
        <f>SUM(C87:N87)</f>
        <v>15318411</v>
      </c>
      <c r="P87" s="4"/>
      <c r="Q87" s="4"/>
    </row>
    <row r="88" spans="1:17">
      <c r="A88" s="254" t="s">
        <v>819</v>
      </c>
      <c r="B88" s="251" t="s">
        <v>515</v>
      </c>
      <c r="C88" s="252"/>
      <c r="D88" s="252"/>
      <c r="E88" s="252"/>
      <c r="F88" s="252"/>
      <c r="G88" s="252"/>
      <c r="H88" s="252">
        <f>SUM(H84:H87)</f>
        <v>3810000</v>
      </c>
      <c r="I88" s="252"/>
      <c r="J88" s="252">
        <f>SUM(J84:J87)</f>
        <v>22860000</v>
      </c>
      <c r="K88" s="252">
        <f>SUM(K84:K87)</f>
        <v>22738497</v>
      </c>
      <c r="L88" s="252">
        <f>SUM(L84:L87)</f>
        <v>22641342</v>
      </c>
      <c r="M88" s="252"/>
      <c r="N88" s="252"/>
      <c r="O88" s="252">
        <f>SUM(O84:O87)</f>
        <v>72049839</v>
      </c>
      <c r="P88" s="207"/>
      <c r="Q88" s="4"/>
    </row>
    <row r="89" spans="1:17" ht="30" hidden="1">
      <c r="A89" s="17" t="s">
        <v>516</v>
      </c>
      <c r="B89" s="41" t="s">
        <v>517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4"/>
      <c r="Q89" s="4"/>
    </row>
    <row r="90" spans="1:17" ht="30" hidden="1">
      <c r="A90" s="17" t="s">
        <v>0</v>
      </c>
      <c r="B90" s="41" t="s">
        <v>518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4"/>
      <c r="Q90" s="4"/>
    </row>
    <row r="91" spans="1:17" ht="30" hidden="1">
      <c r="A91" s="17" t="s">
        <v>1</v>
      </c>
      <c r="B91" s="41" t="s">
        <v>519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4"/>
      <c r="Q91" s="4"/>
    </row>
    <row r="92" spans="1:17" hidden="1">
      <c r="A92" s="17" t="s">
        <v>2</v>
      </c>
      <c r="B92" s="41" t="s">
        <v>520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4"/>
      <c r="Q92" s="4"/>
    </row>
    <row r="93" spans="1:17" ht="30" hidden="1">
      <c r="A93" s="17" t="s">
        <v>3</v>
      </c>
      <c r="B93" s="41" t="s">
        <v>521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4"/>
      <c r="Q93" s="4"/>
    </row>
    <row r="94" spans="1:17" ht="30" hidden="1">
      <c r="A94" s="17" t="s">
        <v>4</v>
      </c>
      <c r="B94" s="41" t="s">
        <v>522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4"/>
      <c r="Q94" s="4"/>
    </row>
    <row r="95" spans="1:17">
      <c r="A95" s="17" t="s">
        <v>523</v>
      </c>
      <c r="B95" s="41" t="s">
        <v>524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4"/>
      <c r="Q95" s="4"/>
    </row>
    <row r="96" spans="1:17">
      <c r="A96" s="17" t="s">
        <v>5</v>
      </c>
      <c r="B96" s="41" t="s">
        <v>353</v>
      </c>
      <c r="C96" s="204"/>
      <c r="D96" s="204"/>
      <c r="E96" s="204"/>
      <c r="F96" s="204"/>
      <c r="G96" s="204"/>
      <c r="H96" s="204"/>
      <c r="I96" s="204">
        <v>25000000</v>
      </c>
      <c r="J96" s="204">
        <v>10000000</v>
      </c>
      <c r="K96" s="204">
        <v>10000000</v>
      </c>
      <c r="L96" s="204">
        <v>10066000</v>
      </c>
      <c r="M96" s="204">
        <v>9705800</v>
      </c>
      <c r="N96" s="204"/>
      <c r="O96" s="204">
        <f>SUM(C96:N96)</f>
        <v>64771800</v>
      </c>
      <c r="P96" s="4"/>
      <c r="Q96" s="4"/>
    </row>
    <row r="97" spans="1:17">
      <c r="A97" s="254" t="s">
        <v>820</v>
      </c>
      <c r="B97" s="251" t="s">
        <v>526</v>
      </c>
      <c r="C97" s="252"/>
      <c r="D97" s="252"/>
      <c r="E97" s="252"/>
      <c r="F97" s="252"/>
      <c r="G97" s="252"/>
      <c r="H97" s="252"/>
      <c r="I97" s="252">
        <v>25000000</v>
      </c>
      <c r="J97" s="252">
        <f>SUM(J95:J96)</f>
        <v>10000000</v>
      </c>
      <c r="K97" s="252">
        <f>SUM(K95:K96)</f>
        <v>10000000</v>
      </c>
      <c r="L97" s="252">
        <f>SUM(L95:L96)</f>
        <v>10066000</v>
      </c>
      <c r="M97" s="252">
        <f>SUM(M95:M96)</f>
        <v>9705800</v>
      </c>
      <c r="N97" s="252"/>
      <c r="O97" s="252">
        <f>SUM(O95:O96)</f>
        <v>64771800</v>
      </c>
      <c r="P97" s="207"/>
      <c r="Q97" s="4"/>
    </row>
    <row r="98" spans="1:17" ht="15.75">
      <c r="A98" s="83" t="s">
        <v>158</v>
      </c>
      <c r="B98" s="67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4"/>
      <c r="Q98" s="4"/>
    </row>
    <row r="99" spans="1:17" ht="15.75">
      <c r="A99" s="46" t="s">
        <v>13</v>
      </c>
      <c r="B99" s="47" t="s">
        <v>527</v>
      </c>
      <c r="C99" s="261">
        <f t="shared" ref="C99:O99" si="11">SUM(C25+C26+C51+C60+C74+C83+C88+C97)</f>
        <v>16944532</v>
      </c>
      <c r="D99" s="261">
        <f t="shared" si="11"/>
        <v>16944532</v>
      </c>
      <c r="E99" s="261">
        <f t="shared" si="11"/>
        <v>17583034</v>
      </c>
      <c r="F99" s="261">
        <f t="shared" si="11"/>
        <v>16944532</v>
      </c>
      <c r="G99" s="261">
        <f t="shared" si="11"/>
        <v>16944532</v>
      </c>
      <c r="H99" s="261">
        <f t="shared" si="11"/>
        <v>113611676</v>
      </c>
      <c r="I99" s="261">
        <f t="shared" si="11"/>
        <v>56252428</v>
      </c>
      <c r="J99" s="261">
        <f t="shared" si="11"/>
        <v>115084428</v>
      </c>
      <c r="K99" s="261">
        <f t="shared" si="11"/>
        <v>67982735</v>
      </c>
      <c r="L99" s="261">
        <f t="shared" si="11"/>
        <v>65680324</v>
      </c>
      <c r="M99" s="261">
        <f t="shared" si="11"/>
        <v>74775691</v>
      </c>
      <c r="N99" s="261">
        <f t="shared" si="11"/>
        <v>25872410</v>
      </c>
      <c r="O99" s="261">
        <f t="shared" si="11"/>
        <v>604645854</v>
      </c>
      <c r="P99" s="207"/>
      <c r="Q99" s="4"/>
    </row>
    <row r="100" spans="1:17" hidden="1">
      <c r="A100" s="17" t="s">
        <v>6</v>
      </c>
      <c r="B100" s="5" t="s">
        <v>528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4"/>
      <c r="Q100" s="4"/>
    </row>
    <row r="101" spans="1:17" hidden="1">
      <c r="A101" s="17" t="s">
        <v>531</v>
      </c>
      <c r="B101" s="5" t="s">
        <v>532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4"/>
      <c r="Q101" s="4"/>
    </row>
    <row r="102" spans="1:17" hidden="1">
      <c r="A102" s="17" t="s">
        <v>7</v>
      </c>
      <c r="B102" s="5" t="s">
        <v>533</v>
      </c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4"/>
      <c r="Q102" s="4"/>
    </row>
    <row r="103" spans="1:17">
      <c r="A103" s="20" t="s">
        <v>827</v>
      </c>
      <c r="B103" s="9" t="s">
        <v>535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4"/>
      <c r="Q103" s="4"/>
    </row>
    <row r="104" spans="1:17" hidden="1">
      <c r="A104" s="48" t="s">
        <v>8</v>
      </c>
      <c r="B104" s="5" t="s">
        <v>536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4"/>
      <c r="Q104" s="4"/>
    </row>
    <row r="105" spans="1:17" hidden="1">
      <c r="A105" s="48" t="s">
        <v>833</v>
      </c>
      <c r="B105" s="5" t="s">
        <v>539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4"/>
      <c r="Q105" s="4"/>
    </row>
    <row r="106" spans="1:17" hidden="1">
      <c r="A106" s="17" t="s">
        <v>540</v>
      </c>
      <c r="B106" s="5" t="s">
        <v>541</v>
      </c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4"/>
      <c r="Q106" s="4"/>
    </row>
    <row r="107" spans="1:17" hidden="1">
      <c r="A107" s="17" t="s">
        <v>9</v>
      </c>
      <c r="B107" s="5" t="s">
        <v>542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4"/>
      <c r="Q107" s="4"/>
    </row>
    <row r="108" spans="1:17">
      <c r="A108" s="18" t="s">
        <v>830</v>
      </c>
      <c r="B108" s="9" t="s">
        <v>543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4"/>
      <c r="Q108" s="4"/>
    </row>
    <row r="109" spans="1:17">
      <c r="A109" s="48" t="s">
        <v>544</v>
      </c>
      <c r="B109" s="5" t="s">
        <v>545</v>
      </c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4"/>
      <c r="Q109" s="4"/>
    </row>
    <row r="110" spans="1:17">
      <c r="A110" s="48" t="s">
        <v>546</v>
      </c>
      <c r="B110" s="5" t="s">
        <v>547</v>
      </c>
      <c r="C110" s="204">
        <v>2363781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>
        <f>SUM(C110:N110)</f>
        <v>2363781</v>
      </c>
      <c r="P110" s="4"/>
      <c r="Q110" s="4"/>
    </row>
    <row r="111" spans="1:17">
      <c r="A111" s="18" t="s">
        <v>548</v>
      </c>
      <c r="B111" s="9" t="s">
        <v>549</v>
      </c>
      <c r="C111" s="204">
        <v>7606821</v>
      </c>
      <c r="D111" s="204">
        <v>7606821</v>
      </c>
      <c r="E111" s="204">
        <v>7606821</v>
      </c>
      <c r="F111" s="204">
        <v>7606821</v>
      </c>
      <c r="G111" s="204">
        <v>7606821</v>
      </c>
      <c r="H111" s="204">
        <v>7767318</v>
      </c>
      <c r="I111" s="204">
        <v>7855573</v>
      </c>
      <c r="J111" s="204">
        <v>7855573</v>
      </c>
      <c r="K111" s="204">
        <v>7855573</v>
      </c>
      <c r="L111" s="204">
        <v>7855573</v>
      </c>
      <c r="M111" s="204">
        <v>7855573</v>
      </c>
      <c r="N111" s="204">
        <v>7855573</v>
      </c>
      <c r="O111" s="204">
        <f>SUM(C111:N111)</f>
        <v>92934861</v>
      </c>
      <c r="P111" s="4"/>
      <c r="Q111" s="4"/>
    </row>
    <row r="112" spans="1:17">
      <c r="A112" s="48" t="s">
        <v>550</v>
      </c>
      <c r="B112" s="5" t="s">
        <v>551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4"/>
      <c r="Q112" s="4"/>
    </row>
    <row r="113" spans="1:17">
      <c r="A113" s="48" t="s">
        <v>552</v>
      </c>
      <c r="B113" s="5" t="s">
        <v>553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4"/>
      <c r="Q113" s="4"/>
    </row>
    <row r="114" spans="1:17">
      <c r="A114" s="48" t="s">
        <v>554</v>
      </c>
      <c r="B114" s="5" t="s">
        <v>555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4"/>
      <c r="Q114" s="4"/>
    </row>
    <row r="115" spans="1:17">
      <c r="A115" s="49" t="s">
        <v>831</v>
      </c>
      <c r="B115" s="50" t="s">
        <v>556</v>
      </c>
      <c r="C115" s="205">
        <f>SUM(C103:C114)</f>
        <v>9970602</v>
      </c>
      <c r="D115" s="205">
        <v>7606821</v>
      </c>
      <c r="E115" s="205">
        <v>7606821</v>
      </c>
      <c r="F115" s="205">
        <v>7606821</v>
      </c>
      <c r="G115" s="205">
        <v>7606821</v>
      </c>
      <c r="H115" s="205">
        <v>7767318</v>
      </c>
      <c r="I115" s="205">
        <f t="shared" ref="I115:O115" si="12">SUM(I103:I114)</f>
        <v>7855573</v>
      </c>
      <c r="J115" s="205">
        <f t="shared" si="12"/>
        <v>7855573</v>
      </c>
      <c r="K115" s="205">
        <f t="shared" si="12"/>
        <v>7855573</v>
      </c>
      <c r="L115" s="205">
        <f t="shared" si="12"/>
        <v>7855573</v>
      </c>
      <c r="M115" s="205">
        <f t="shared" si="12"/>
        <v>7855573</v>
      </c>
      <c r="N115" s="205">
        <f t="shared" si="12"/>
        <v>7855573</v>
      </c>
      <c r="O115" s="205">
        <f t="shared" si="12"/>
        <v>95298642</v>
      </c>
      <c r="P115" s="4"/>
      <c r="Q115" s="4"/>
    </row>
    <row r="116" spans="1:17" hidden="1">
      <c r="A116" s="48" t="s">
        <v>557</v>
      </c>
      <c r="B116" s="5" t="s">
        <v>558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4"/>
      <c r="Q116" s="4"/>
    </row>
    <row r="117" spans="1:17" hidden="1">
      <c r="A117" s="17" t="s">
        <v>559</v>
      </c>
      <c r="B117" s="5" t="s">
        <v>560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4"/>
      <c r="Q117" s="4"/>
    </row>
    <row r="118" spans="1:17" hidden="1">
      <c r="A118" s="48" t="s">
        <v>10</v>
      </c>
      <c r="B118" s="5" t="s">
        <v>561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4"/>
      <c r="Q118" s="4"/>
    </row>
    <row r="119" spans="1:17" hidden="1">
      <c r="A119" s="48" t="s">
        <v>836</v>
      </c>
      <c r="B119" s="5" t="s">
        <v>562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4"/>
      <c r="Q119" s="4"/>
    </row>
    <row r="120" spans="1:17">
      <c r="A120" s="49" t="s">
        <v>837</v>
      </c>
      <c r="B120" s="50" t="s">
        <v>566</v>
      </c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4"/>
      <c r="Q120" s="4"/>
    </row>
    <row r="121" spans="1:17" hidden="1">
      <c r="A121" s="17" t="s">
        <v>567</v>
      </c>
      <c r="B121" s="5" t="s">
        <v>568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4"/>
      <c r="Q121" s="4"/>
    </row>
    <row r="122" spans="1:17" ht="15.75">
      <c r="A122" s="51" t="s">
        <v>14</v>
      </c>
      <c r="B122" s="52" t="s">
        <v>569</v>
      </c>
      <c r="C122" s="252">
        <f>SUM(C115:C120)</f>
        <v>9970602</v>
      </c>
      <c r="D122" s="252">
        <v>7606821</v>
      </c>
      <c r="E122" s="252">
        <v>7606821</v>
      </c>
      <c r="F122" s="252">
        <v>7606821</v>
      </c>
      <c r="G122" s="252">
        <v>7606821</v>
      </c>
      <c r="H122" s="252">
        <v>7767318</v>
      </c>
      <c r="I122" s="252">
        <v>7855573</v>
      </c>
      <c r="J122" s="252">
        <v>7855573</v>
      </c>
      <c r="K122" s="252">
        <v>7855573</v>
      </c>
      <c r="L122" s="252">
        <v>7855573</v>
      </c>
      <c r="M122" s="252">
        <v>7855573</v>
      </c>
      <c r="N122" s="252">
        <v>7855573</v>
      </c>
      <c r="O122" s="252">
        <f>SUM(O115:O120)</f>
        <v>95298642</v>
      </c>
      <c r="P122" s="207"/>
      <c r="Q122" s="4"/>
    </row>
    <row r="123" spans="1:17" ht="15.75">
      <c r="A123" s="56" t="s">
        <v>51</v>
      </c>
      <c r="B123" s="57"/>
      <c r="C123" s="206">
        <f t="shared" ref="C123:O123" si="13">SUM(C25+C26+C51+C60+C74+C83+C88+C97+C122)</f>
        <v>26915134</v>
      </c>
      <c r="D123" s="206">
        <f t="shared" si="13"/>
        <v>24551353</v>
      </c>
      <c r="E123" s="206">
        <f t="shared" si="13"/>
        <v>25189855</v>
      </c>
      <c r="F123" s="206">
        <f t="shared" si="13"/>
        <v>24551353</v>
      </c>
      <c r="G123" s="206">
        <f t="shared" si="13"/>
        <v>24551353</v>
      </c>
      <c r="H123" s="206">
        <f t="shared" si="13"/>
        <v>121378994</v>
      </c>
      <c r="I123" s="206">
        <f t="shared" si="13"/>
        <v>64108001</v>
      </c>
      <c r="J123" s="206">
        <f t="shared" si="13"/>
        <v>122940001</v>
      </c>
      <c r="K123" s="206">
        <f t="shared" si="13"/>
        <v>75838308</v>
      </c>
      <c r="L123" s="206">
        <f t="shared" si="13"/>
        <v>73535897</v>
      </c>
      <c r="M123" s="206">
        <f t="shared" si="13"/>
        <v>82631264</v>
      </c>
      <c r="N123" s="206">
        <f t="shared" si="13"/>
        <v>33727983</v>
      </c>
      <c r="O123" s="206">
        <f t="shared" si="13"/>
        <v>699944496</v>
      </c>
      <c r="P123" s="207"/>
      <c r="Q123" s="4"/>
    </row>
    <row r="124" spans="1:17" ht="25.5">
      <c r="A124" s="2" t="s">
        <v>379</v>
      </c>
      <c r="B124" s="3" t="s">
        <v>44</v>
      </c>
      <c r="C124" s="201" t="s">
        <v>266</v>
      </c>
      <c r="D124" s="201" t="s">
        <v>267</v>
      </c>
      <c r="E124" s="201" t="s">
        <v>268</v>
      </c>
      <c r="F124" s="201" t="s">
        <v>269</v>
      </c>
      <c r="G124" s="201" t="s">
        <v>270</v>
      </c>
      <c r="H124" s="201" t="s">
        <v>271</v>
      </c>
      <c r="I124" s="201" t="s">
        <v>272</v>
      </c>
      <c r="J124" s="201" t="s">
        <v>273</v>
      </c>
      <c r="K124" s="201" t="s">
        <v>274</v>
      </c>
      <c r="L124" s="201" t="s">
        <v>275</v>
      </c>
      <c r="M124" s="201" t="s">
        <v>276</v>
      </c>
      <c r="N124" s="201" t="s">
        <v>277</v>
      </c>
      <c r="O124" s="202" t="s">
        <v>253</v>
      </c>
      <c r="P124" s="4"/>
      <c r="Q124" s="4"/>
    </row>
    <row r="125" spans="1:17">
      <c r="A125" s="42" t="s">
        <v>570</v>
      </c>
      <c r="B125" s="6" t="s">
        <v>571</v>
      </c>
      <c r="C125" s="197"/>
      <c r="D125" s="197"/>
      <c r="E125" s="197"/>
      <c r="F125" s="197"/>
      <c r="G125" s="197"/>
      <c r="H125" s="197">
        <v>123586</v>
      </c>
      <c r="I125" s="197"/>
      <c r="J125" s="197"/>
      <c r="K125" s="197"/>
      <c r="L125" s="197"/>
      <c r="M125" s="197"/>
      <c r="N125" s="197"/>
      <c r="O125" s="197">
        <f>SUM(H125:N125)</f>
        <v>123586</v>
      </c>
      <c r="P125" s="4"/>
      <c r="Q125" s="4"/>
    </row>
    <row r="126" spans="1:17">
      <c r="A126" s="5" t="s">
        <v>572</v>
      </c>
      <c r="B126" s="6" t="s">
        <v>573</v>
      </c>
      <c r="C126" s="197">
        <v>3671766</v>
      </c>
      <c r="D126" s="197">
        <v>3671766</v>
      </c>
      <c r="E126" s="197">
        <v>3671766</v>
      </c>
      <c r="F126" s="197">
        <v>3671766</v>
      </c>
      <c r="G126" s="197">
        <v>3671766</v>
      </c>
      <c r="H126" s="197">
        <v>3671766</v>
      </c>
      <c r="I126" s="197">
        <v>3772610</v>
      </c>
      <c r="J126" s="197">
        <v>3772610</v>
      </c>
      <c r="K126" s="197">
        <v>3772610</v>
      </c>
      <c r="L126" s="197">
        <v>3772610</v>
      </c>
      <c r="M126" s="197">
        <v>3772610</v>
      </c>
      <c r="N126" s="197">
        <v>3772621</v>
      </c>
      <c r="O126" s="197">
        <f>SUM(C126:N126)</f>
        <v>44666267</v>
      </c>
      <c r="P126" s="4"/>
      <c r="Q126" s="4"/>
    </row>
    <row r="127" spans="1:17">
      <c r="A127" s="5" t="s">
        <v>574</v>
      </c>
      <c r="B127" s="6" t="s">
        <v>575</v>
      </c>
      <c r="C127" s="197">
        <v>3098487</v>
      </c>
      <c r="D127" s="197">
        <v>3098487</v>
      </c>
      <c r="E127" s="197">
        <v>3098487</v>
      </c>
      <c r="F127" s="197">
        <v>3098487</v>
      </c>
      <c r="G127" s="197">
        <v>3098487</v>
      </c>
      <c r="H127" s="197">
        <v>6062054</v>
      </c>
      <c r="I127" s="197">
        <v>3483310</v>
      </c>
      <c r="J127" s="197">
        <v>3483310</v>
      </c>
      <c r="K127" s="197">
        <v>3483310</v>
      </c>
      <c r="L127" s="197">
        <v>3483310</v>
      </c>
      <c r="M127" s="197">
        <v>3483310</v>
      </c>
      <c r="N127" s="197">
        <v>3483315</v>
      </c>
      <c r="O127" s="197">
        <f>SUM(C127:N127)</f>
        <v>42454354</v>
      </c>
      <c r="P127" s="4"/>
      <c r="Q127" s="4"/>
    </row>
    <row r="128" spans="1:17">
      <c r="A128" s="5" t="s">
        <v>576</v>
      </c>
      <c r="B128" s="6" t="s">
        <v>577</v>
      </c>
      <c r="C128" s="197">
        <v>150000</v>
      </c>
      <c r="D128" s="197">
        <v>150000</v>
      </c>
      <c r="E128" s="197">
        <v>150000</v>
      </c>
      <c r="F128" s="197">
        <v>150000</v>
      </c>
      <c r="G128" s="197">
        <v>150000</v>
      </c>
      <c r="H128" s="197">
        <v>150000</v>
      </c>
      <c r="I128" s="197">
        <v>150000</v>
      </c>
      <c r="J128" s="197">
        <v>150000</v>
      </c>
      <c r="K128" s="197">
        <v>150000</v>
      </c>
      <c r="L128" s="197">
        <v>150000</v>
      </c>
      <c r="M128" s="197">
        <v>150000</v>
      </c>
      <c r="N128" s="197">
        <v>150000</v>
      </c>
      <c r="O128" s="197">
        <f>SUM(C128:N128)</f>
        <v>1800000</v>
      </c>
      <c r="P128" s="4"/>
      <c r="Q128" s="4"/>
    </row>
    <row r="129" spans="1:17">
      <c r="A129" s="5" t="s">
        <v>578</v>
      </c>
      <c r="B129" s="6" t="s">
        <v>579</v>
      </c>
      <c r="C129" s="197"/>
      <c r="D129" s="197"/>
      <c r="E129" s="197"/>
      <c r="F129" s="197"/>
      <c r="G129" s="197"/>
      <c r="H129" s="197">
        <v>811370</v>
      </c>
      <c r="I129" s="197">
        <v>234233</v>
      </c>
      <c r="J129" s="197">
        <v>234233</v>
      </c>
      <c r="K129" s="197">
        <v>234233</v>
      </c>
      <c r="L129" s="197">
        <v>234233</v>
      </c>
      <c r="M129" s="197">
        <v>234233</v>
      </c>
      <c r="N129" s="197">
        <v>234237</v>
      </c>
      <c r="O129" s="197">
        <f>SUM(H129:N129)</f>
        <v>2216772</v>
      </c>
      <c r="P129" s="4"/>
      <c r="Q129" s="4"/>
    </row>
    <row r="130" spans="1:17">
      <c r="A130" s="5" t="s">
        <v>580</v>
      </c>
      <c r="B130" s="6" t="s">
        <v>581</v>
      </c>
      <c r="C130" s="197"/>
      <c r="D130" s="197"/>
      <c r="E130" s="197"/>
      <c r="F130" s="197"/>
      <c r="G130" s="197"/>
      <c r="H130" s="197"/>
      <c r="I130" s="197"/>
      <c r="J130" s="197">
        <v>106600</v>
      </c>
      <c r="K130" s="197"/>
      <c r="L130" s="197"/>
      <c r="M130" s="199"/>
      <c r="N130" s="197"/>
      <c r="O130" s="197">
        <f>SUM(C130:N130)</f>
        <v>106600</v>
      </c>
      <c r="P130" s="4"/>
      <c r="Q130" s="4"/>
    </row>
    <row r="131" spans="1:17">
      <c r="A131" s="9" t="s">
        <v>54</v>
      </c>
      <c r="B131" s="10" t="s">
        <v>582</v>
      </c>
      <c r="C131" s="198">
        <f t="shared" ref="C131:O131" si="14">SUM(C125:C130)</f>
        <v>6920253</v>
      </c>
      <c r="D131" s="198">
        <f t="shared" si="14"/>
        <v>6920253</v>
      </c>
      <c r="E131" s="198">
        <f t="shared" si="14"/>
        <v>6920253</v>
      </c>
      <c r="F131" s="198">
        <f t="shared" si="14"/>
        <v>6920253</v>
      </c>
      <c r="G131" s="198">
        <f t="shared" si="14"/>
        <v>6920253</v>
      </c>
      <c r="H131" s="198">
        <f t="shared" si="14"/>
        <v>10818776</v>
      </c>
      <c r="I131" s="198">
        <f t="shared" si="14"/>
        <v>7640153</v>
      </c>
      <c r="J131" s="198">
        <f t="shared" si="14"/>
        <v>7746753</v>
      </c>
      <c r="K131" s="198">
        <f t="shared" si="14"/>
        <v>7640153</v>
      </c>
      <c r="L131" s="198">
        <f t="shared" si="14"/>
        <v>7640153</v>
      </c>
      <c r="M131" s="198">
        <f t="shared" si="14"/>
        <v>7640153</v>
      </c>
      <c r="N131" s="198">
        <f t="shared" si="14"/>
        <v>7640173</v>
      </c>
      <c r="O131" s="198">
        <f t="shared" si="14"/>
        <v>91367579</v>
      </c>
      <c r="P131" s="207"/>
      <c r="Q131" s="4"/>
    </row>
    <row r="132" spans="1:17">
      <c r="A132" s="5" t="s">
        <v>583</v>
      </c>
      <c r="B132" s="6" t="s">
        <v>584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9"/>
      <c r="N132" s="197"/>
      <c r="O132" s="197"/>
      <c r="P132" s="4"/>
      <c r="Q132" s="4"/>
    </row>
    <row r="133" spans="1:17" ht="30" hidden="1">
      <c r="A133" s="5" t="s">
        <v>585</v>
      </c>
      <c r="B133" s="6" t="s">
        <v>586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4"/>
      <c r="Q133" s="4"/>
    </row>
    <row r="134" spans="1:17" ht="30" hidden="1">
      <c r="A134" s="5" t="s">
        <v>15</v>
      </c>
      <c r="B134" s="6" t="s">
        <v>587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4"/>
      <c r="Q134" s="4"/>
    </row>
    <row r="135" spans="1:17" ht="30" hidden="1">
      <c r="A135" s="5" t="s">
        <v>16</v>
      </c>
      <c r="B135" s="6" t="s">
        <v>588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4"/>
      <c r="Q135" s="4"/>
    </row>
    <row r="136" spans="1:17">
      <c r="A136" s="5" t="s">
        <v>17</v>
      </c>
      <c r="B136" s="6" t="s">
        <v>589</v>
      </c>
      <c r="C136" s="197">
        <v>702075</v>
      </c>
      <c r="D136" s="197">
        <v>702075</v>
      </c>
      <c r="E136" s="197">
        <v>702075</v>
      </c>
      <c r="F136" s="197">
        <v>702075</v>
      </c>
      <c r="G136" s="197">
        <v>702075</v>
      </c>
      <c r="H136" s="197">
        <v>1930029</v>
      </c>
      <c r="I136" s="197">
        <v>560676</v>
      </c>
      <c r="J136" s="197">
        <v>560676</v>
      </c>
      <c r="K136" s="197">
        <v>560676</v>
      </c>
      <c r="L136" s="197">
        <v>560676</v>
      </c>
      <c r="M136" s="197">
        <v>560676</v>
      </c>
      <c r="N136" s="197">
        <v>560679</v>
      </c>
      <c r="O136" s="197">
        <f>SUM(C136:N136)</f>
        <v>8804463</v>
      </c>
      <c r="P136" s="4"/>
      <c r="Q136" s="4"/>
    </row>
    <row r="137" spans="1:17">
      <c r="A137" s="253" t="s">
        <v>55</v>
      </c>
      <c r="B137" s="255" t="s">
        <v>590</v>
      </c>
      <c r="C137" s="257">
        <f t="shared" ref="C137:O137" si="15">SUM(C131:C136)</f>
        <v>7622328</v>
      </c>
      <c r="D137" s="257">
        <f t="shared" si="15"/>
        <v>7622328</v>
      </c>
      <c r="E137" s="257">
        <f t="shared" si="15"/>
        <v>7622328</v>
      </c>
      <c r="F137" s="257">
        <f t="shared" si="15"/>
        <v>7622328</v>
      </c>
      <c r="G137" s="257">
        <f t="shared" si="15"/>
        <v>7622328</v>
      </c>
      <c r="H137" s="257">
        <f t="shared" si="15"/>
        <v>12748805</v>
      </c>
      <c r="I137" s="257">
        <f t="shared" si="15"/>
        <v>8200829</v>
      </c>
      <c r="J137" s="257">
        <f t="shared" si="15"/>
        <v>8307429</v>
      </c>
      <c r="K137" s="257">
        <f t="shared" si="15"/>
        <v>8200829</v>
      </c>
      <c r="L137" s="257">
        <f t="shared" si="15"/>
        <v>8200829</v>
      </c>
      <c r="M137" s="257">
        <f t="shared" si="15"/>
        <v>8200829</v>
      </c>
      <c r="N137" s="257">
        <f t="shared" si="15"/>
        <v>8200852</v>
      </c>
      <c r="O137" s="257">
        <f t="shared" si="15"/>
        <v>100172042</v>
      </c>
      <c r="P137" s="207"/>
      <c r="Q137" s="4"/>
    </row>
    <row r="138" spans="1:17" hidden="1">
      <c r="A138" s="5" t="s">
        <v>21</v>
      </c>
      <c r="B138" s="6" t="s">
        <v>599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4"/>
      <c r="Q138" s="4"/>
    </row>
    <row r="139" spans="1:17" hidden="1">
      <c r="A139" s="5" t="s">
        <v>22</v>
      </c>
      <c r="B139" s="6" t="s">
        <v>603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4"/>
      <c r="Q139" s="4"/>
    </row>
    <row r="140" spans="1:17">
      <c r="A140" s="9" t="s">
        <v>57</v>
      </c>
      <c r="B140" s="10" t="s">
        <v>604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4"/>
      <c r="Q140" s="4"/>
    </row>
    <row r="141" spans="1:17">
      <c r="A141" s="5" t="s">
        <v>23</v>
      </c>
      <c r="B141" s="6" t="s">
        <v>605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4"/>
      <c r="Q141" s="4"/>
    </row>
    <row r="142" spans="1:17">
      <c r="A142" s="5" t="s">
        <v>24</v>
      </c>
      <c r="B142" s="6" t="s">
        <v>606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4"/>
      <c r="Q142" s="4"/>
    </row>
    <row r="143" spans="1:17">
      <c r="A143" s="5" t="s">
        <v>25</v>
      </c>
      <c r="B143" s="6" t="s">
        <v>607</v>
      </c>
      <c r="C143" s="197"/>
      <c r="D143" s="197"/>
      <c r="E143" s="197">
        <v>1500000</v>
      </c>
      <c r="F143" s="197"/>
      <c r="G143" s="197"/>
      <c r="H143" s="197"/>
      <c r="I143" s="197"/>
      <c r="J143" s="197"/>
      <c r="K143" s="197">
        <v>1500000</v>
      </c>
      <c r="L143" s="197"/>
      <c r="M143" s="197"/>
      <c r="N143" s="197"/>
      <c r="O143" s="197">
        <f>SUM(C143:N143)</f>
        <v>3000000</v>
      </c>
      <c r="P143" s="262"/>
      <c r="Q143" s="4"/>
    </row>
    <row r="144" spans="1:17">
      <c r="A144" s="5" t="s">
        <v>26</v>
      </c>
      <c r="B144" s="6" t="s">
        <v>608</v>
      </c>
      <c r="C144" s="197"/>
      <c r="D144" s="197"/>
      <c r="E144" s="197">
        <v>90000000</v>
      </c>
      <c r="F144" s="197"/>
      <c r="G144" s="197">
        <v>20000000</v>
      </c>
      <c r="H144" s="197"/>
      <c r="I144" s="197"/>
      <c r="J144" s="197"/>
      <c r="K144" s="197">
        <v>110000000</v>
      </c>
      <c r="L144" s="197"/>
      <c r="M144" s="197"/>
      <c r="N144" s="197">
        <v>10000000</v>
      </c>
      <c r="O144" s="197">
        <f>SUM(C144:N144)</f>
        <v>230000000</v>
      </c>
      <c r="P144" s="4"/>
      <c r="Q144" s="4"/>
    </row>
    <row r="145" spans="1:17">
      <c r="A145" s="5" t="s">
        <v>27</v>
      </c>
      <c r="B145" s="6" t="s">
        <v>611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4"/>
      <c r="Q145" s="4"/>
    </row>
    <row r="146" spans="1:17">
      <c r="A146" s="5" t="s">
        <v>612</v>
      </c>
      <c r="B146" s="6" t="s">
        <v>613</v>
      </c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4"/>
      <c r="Q146" s="4"/>
    </row>
    <row r="147" spans="1:17">
      <c r="A147" s="5" t="s">
        <v>28</v>
      </c>
      <c r="B147" s="6" t="s">
        <v>614</v>
      </c>
      <c r="C147" s="197"/>
      <c r="D147" s="197"/>
      <c r="E147" s="197">
        <v>3250000</v>
      </c>
      <c r="F147" s="197"/>
      <c r="G147" s="197"/>
      <c r="H147" s="197"/>
      <c r="I147" s="197"/>
      <c r="J147" s="197"/>
      <c r="K147" s="197">
        <v>3250000</v>
      </c>
      <c r="L147" s="197"/>
      <c r="M147" s="197"/>
      <c r="N147" s="197"/>
      <c r="O147" s="197">
        <f>SUM(C147:N147)</f>
        <v>6500000</v>
      </c>
      <c r="P147" s="4"/>
      <c r="Q147" s="4"/>
    </row>
    <row r="148" spans="1:17">
      <c r="A148" s="5" t="s">
        <v>29</v>
      </c>
      <c r="B148" s="6" t="s">
        <v>620</v>
      </c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4"/>
      <c r="Q148" s="4"/>
    </row>
    <row r="149" spans="1:17">
      <c r="A149" s="9" t="s">
        <v>58</v>
      </c>
      <c r="B149" s="10" t="s">
        <v>636</v>
      </c>
      <c r="C149" s="197"/>
      <c r="D149" s="197"/>
      <c r="E149" s="197">
        <f>SUM(E144:E148)</f>
        <v>93250000</v>
      </c>
      <c r="F149" s="197"/>
      <c r="G149" s="197">
        <f>SUM(G144:G148)</f>
        <v>20000000</v>
      </c>
      <c r="H149" s="197"/>
      <c r="I149" s="197"/>
      <c r="J149" s="197"/>
      <c r="K149" s="197">
        <f>SUM(K144:K148)</f>
        <v>113250000</v>
      </c>
      <c r="L149" s="197"/>
      <c r="M149" s="197"/>
      <c r="N149" s="197">
        <f>SUM(N144:N148)</f>
        <v>10000000</v>
      </c>
      <c r="O149" s="197">
        <f>SUM(O144:O148)</f>
        <v>236500000</v>
      </c>
      <c r="P149" s="207"/>
      <c r="Q149" s="4"/>
    </row>
    <row r="150" spans="1:17">
      <c r="A150" s="5" t="s">
        <v>30</v>
      </c>
      <c r="B150" s="6" t="s">
        <v>637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4"/>
      <c r="Q150" s="4"/>
    </row>
    <row r="151" spans="1:17">
      <c r="A151" s="253" t="s">
        <v>59</v>
      </c>
      <c r="B151" s="255" t="s">
        <v>638</v>
      </c>
      <c r="C151" s="257"/>
      <c r="D151" s="257"/>
      <c r="E151" s="257">
        <f>SUM(E140+E141+E142+E143+E149+E150)</f>
        <v>94750000</v>
      </c>
      <c r="F151" s="257"/>
      <c r="G151" s="257">
        <v>20000000</v>
      </c>
      <c r="H151" s="257"/>
      <c r="I151" s="257"/>
      <c r="J151" s="257"/>
      <c r="K151" s="257">
        <f>SUM(K140+K141+K142+K143+K149+K150)</f>
        <v>114750000</v>
      </c>
      <c r="L151" s="257"/>
      <c r="M151" s="257"/>
      <c r="N151" s="257">
        <v>10000000</v>
      </c>
      <c r="O151" s="257">
        <f>SUM(O140+O141+O142+O143+O149+O150)</f>
        <v>239500000</v>
      </c>
      <c r="P151" s="207"/>
      <c r="Q151" s="4"/>
    </row>
    <row r="152" spans="1:17">
      <c r="A152" s="17" t="s">
        <v>639</v>
      </c>
      <c r="B152" s="6" t="s">
        <v>640</v>
      </c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>
        <v>25198</v>
      </c>
      <c r="O152" s="197">
        <f>SUM(C152:N152)</f>
        <v>25198</v>
      </c>
      <c r="P152" s="4"/>
      <c r="Q152" s="4"/>
    </row>
    <row r="153" spans="1:17">
      <c r="A153" s="17" t="s">
        <v>31</v>
      </c>
      <c r="B153" s="6" t="s">
        <v>641</v>
      </c>
      <c r="C153" s="197">
        <v>1118963</v>
      </c>
      <c r="D153" s="197">
        <v>1118963</v>
      </c>
      <c r="E153" s="197">
        <v>1118963</v>
      </c>
      <c r="F153" s="197">
        <v>1118963</v>
      </c>
      <c r="G153" s="197">
        <v>1118963</v>
      </c>
      <c r="H153" s="197">
        <v>1118963</v>
      </c>
      <c r="I153" s="197">
        <v>1118963</v>
      </c>
      <c r="J153" s="197">
        <v>1118963</v>
      </c>
      <c r="K153" s="197">
        <v>1118963</v>
      </c>
      <c r="L153" s="197">
        <v>3995133</v>
      </c>
      <c r="M153" s="197">
        <v>1118963</v>
      </c>
      <c r="N153" s="197">
        <v>1118959</v>
      </c>
      <c r="O153" s="197">
        <f>SUM(C153:N153)</f>
        <v>16303722</v>
      </c>
      <c r="P153" s="4"/>
      <c r="Q153" s="4"/>
    </row>
    <row r="154" spans="1:17">
      <c r="A154" s="17" t="s">
        <v>32</v>
      </c>
      <c r="B154" s="6" t="s">
        <v>644</v>
      </c>
      <c r="C154" s="197">
        <v>170000</v>
      </c>
      <c r="D154" s="197">
        <v>170000</v>
      </c>
      <c r="E154" s="197">
        <v>170000</v>
      </c>
      <c r="F154" s="197">
        <v>170000</v>
      </c>
      <c r="G154" s="197">
        <v>170000</v>
      </c>
      <c r="H154" s="197">
        <v>170000</v>
      </c>
      <c r="I154" s="197"/>
      <c r="J154" s="197"/>
      <c r="K154" s="197">
        <v>170000</v>
      </c>
      <c r="L154" s="197">
        <v>170000</v>
      </c>
      <c r="M154" s="197">
        <v>661000</v>
      </c>
      <c r="N154" s="197">
        <v>170980</v>
      </c>
      <c r="O154" s="197">
        <f>SUM(C154:N154)</f>
        <v>2191980</v>
      </c>
      <c r="P154" s="4"/>
      <c r="Q154" s="4"/>
    </row>
    <row r="155" spans="1:17">
      <c r="A155" s="17" t="s">
        <v>33</v>
      </c>
      <c r="B155" s="6" t="s">
        <v>645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4"/>
      <c r="Q155" s="4"/>
    </row>
    <row r="156" spans="1:17">
      <c r="A156" s="17" t="s">
        <v>652</v>
      </c>
      <c r="B156" s="6" t="s">
        <v>653</v>
      </c>
      <c r="C156" s="197">
        <v>379000</v>
      </c>
      <c r="D156" s="197">
        <v>379000</v>
      </c>
      <c r="E156" s="197">
        <v>379000</v>
      </c>
      <c r="F156" s="197">
        <v>379000</v>
      </c>
      <c r="G156" s="197">
        <v>379000</v>
      </c>
      <c r="H156" s="197">
        <v>300000</v>
      </c>
      <c r="I156" s="197">
        <v>81580</v>
      </c>
      <c r="J156" s="197"/>
      <c r="K156" s="197">
        <v>379000</v>
      </c>
      <c r="L156" s="197">
        <v>379000</v>
      </c>
      <c r="M156" s="197">
        <v>379000</v>
      </c>
      <c r="N156" s="197">
        <v>441986</v>
      </c>
      <c r="O156" s="197">
        <f>SUM(C156:N156)</f>
        <v>3855566</v>
      </c>
      <c r="P156" s="4"/>
      <c r="Q156" s="4"/>
    </row>
    <row r="157" spans="1:17">
      <c r="A157" s="17" t="s">
        <v>654</v>
      </c>
      <c r="B157" s="6" t="s">
        <v>655</v>
      </c>
      <c r="C157" s="197">
        <v>419850</v>
      </c>
      <c r="D157" s="197">
        <v>419850</v>
      </c>
      <c r="E157" s="197">
        <v>419850</v>
      </c>
      <c r="F157" s="197">
        <v>419850</v>
      </c>
      <c r="G157" s="197">
        <v>419850</v>
      </c>
      <c r="H157" s="197">
        <v>419850</v>
      </c>
      <c r="I157" s="197">
        <v>419850</v>
      </c>
      <c r="J157" s="197">
        <v>419850</v>
      </c>
      <c r="K157" s="197">
        <v>419850</v>
      </c>
      <c r="L157" s="197">
        <v>419850</v>
      </c>
      <c r="M157" s="197">
        <v>419850</v>
      </c>
      <c r="N157" s="197">
        <v>1415112</v>
      </c>
      <c r="O157" s="197">
        <f>SUM(C157:N157)</f>
        <v>6033462</v>
      </c>
      <c r="P157" s="4"/>
      <c r="Q157" s="4"/>
    </row>
    <row r="158" spans="1:17">
      <c r="A158" s="17" t="s">
        <v>656</v>
      </c>
      <c r="B158" s="6" t="s">
        <v>657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4"/>
      <c r="Q158" s="4"/>
    </row>
    <row r="159" spans="1:17">
      <c r="A159" s="17" t="s">
        <v>35</v>
      </c>
      <c r="B159" s="6" t="s">
        <v>658</v>
      </c>
      <c r="C159" s="197"/>
      <c r="D159" s="197"/>
      <c r="E159" s="197">
        <v>375000</v>
      </c>
      <c r="F159" s="197"/>
      <c r="G159" s="197"/>
      <c r="H159" s="197">
        <v>375000</v>
      </c>
      <c r="I159" s="197"/>
      <c r="J159" s="197"/>
      <c r="K159" s="197">
        <v>375000</v>
      </c>
      <c r="L159" s="197"/>
      <c r="M159" s="197"/>
      <c r="N159" s="197">
        <v>375000</v>
      </c>
      <c r="O159" s="197">
        <f>SUM(C159:N159)</f>
        <v>1500000</v>
      </c>
      <c r="P159" s="4"/>
      <c r="Q159" s="4"/>
    </row>
    <row r="160" spans="1:17">
      <c r="A160" s="17" t="s">
        <v>36</v>
      </c>
      <c r="B160" s="6" t="s">
        <v>873</v>
      </c>
      <c r="C160" s="197"/>
      <c r="D160" s="197"/>
      <c r="E160" s="197">
        <f>SUM(C160:D160)</f>
        <v>0</v>
      </c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4"/>
      <c r="Q160" s="4"/>
    </row>
    <row r="161" spans="1:17">
      <c r="A161" s="254" t="s">
        <v>60</v>
      </c>
      <c r="B161" s="255" t="s">
        <v>669</v>
      </c>
      <c r="C161" s="257">
        <f t="shared" ref="C161:N161" si="16">SUM(C152:C160)</f>
        <v>2087813</v>
      </c>
      <c r="D161" s="257">
        <f t="shared" si="16"/>
        <v>2087813</v>
      </c>
      <c r="E161" s="257">
        <f t="shared" si="16"/>
        <v>2462813</v>
      </c>
      <c r="F161" s="257">
        <f t="shared" si="16"/>
        <v>2087813</v>
      </c>
      <c r="G161" s="257">
        <f t="shared" si="16"/>
        <v>2087813</v>
      </c>
      <c r="H161" s="257">
        <f t="shared" si="16"/>
        <v>2383813</v>
      </c>
      <c r="I161" s="257">
        <f t="shared" si="16"/>
        <v>1620393</v>
      </c>
      <c r="J161" s="257">
        <f t="shared" si="16"/>
        <v>1538813</v>
      </c>
      <c r="K161" s="257">
        <f t="shared" si="16"/>
        <v>2462813</v>
      </c>
      <c r="L161" s="257">
        <f t="shared" si="16"/>
        <v>4963983</v>
      </c>
      <c r="M161" s="257">
        <f t="shared" si="16"/>
        <v>2578813</v>
      </c>
      <c r="N161" s="257">
        <f t="shared" si="16"/>
        <v>3547235</v>
      </c>
      <c r="O161" s="257">
        <f>SUM(O152:O159)</f>
        <v>29909928</v>
      </c>
      <c r="P161" s="207"/>
      <c r="Q161" s="4"/>
    </row>
    <row r="162" spans="1:17" ht="30" hidden="1">
      <c r="A162" s="17" t="s">
        <v>681</v>
      </c>
      <c r="B162" s="6" t="s">
        <v>682</v>
      </c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4"/>
      <c r="Q162" s="4"/>
    </row>
    <row r="163" spans="1:17" ht="30" hidden="1">
      <c r="A163" s="5" t="s">
        <v>40</v>
      </c>
      <c r="B163" s="6" t="s">
        <v>683</v>
      </c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4"/>
      <c r="Q163" s="4"/>
    </row>
    <row r="164" spans="1:17" hidden="1">
      <c r="A164" s="17" t="s">
        <v>41</v>
      </c>
      <c r="B164" s="6" t="s">
        <v>684</v>
      </c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4"/>
      <c r="Q164" s="4"/>
    </row>
    <row r="165" spans="1:17">
      <c r="A165" s="253" t="s">
        <v>62</v>
      </c>
      <c r="B165" s="255" t="s">
        <v>685</v>
      </c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4"/>
      <c r="Q165" s="4"/>
    </row>
    <row r="166" spans="1:17" ht="15.75">
      <c r="A166" s="83" t="s">
        <v>159</v>
      </c>
      <c r="B166" s="88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4"/>
      <c r="Q166" s="4"/>
    </row>
    <row r="167" spans="1:17" hidden="1">
      <c r="A167" s="5" t="s">
        <v>591</v>
      </c>
      <c r="B167" s="6" t="s">
        <v>592</v>
      </c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4"/>
      <c r="Q167" s="4"/>
    </row>
    <row r="168" spans="1:17" ht="30" hidden="1">
      <c r="A168" s="5" t="s">
        <v>593</v>
      </c>
      <c r="B168" s="6" t="s">
        <v>594</v>
      </c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4"/>
      <c r="Q168" s="4"/>
    </row>
    <row r="169" spans="1:17" ht="30" hidden="1">
      <c r="A169" s="5" t="s">
        <v>18</v>
      </c>
      <c r="B169" s="6" t="s">
        <v>595</v>
      </c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4"/>
      <c r="Q169" s="4"/>
    </row>
    <row r="170" spans="1:17" ht="30" hidden="1">
      <c r="A170" s="5" t="s">
        <v>19</v>
      </c>
      <c r="B170" s="6" t="s">
        <v>596</v>
      </c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4"/>
      <c r="Q170" s="4"/>
    </row>
    <row r="171" spans="1:17" hidden="1">
      <c r="A171" s="5" t="s">
        <v>20</v>
      </c>
      <c r="B171" s="6" t="s">
        <v>597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4"/>
      <c r="Q171" s="4"/>
    </row>
    <row r="172" spans="1:17">
      <c r="A172" s="253" t="s">
        <v>56</v>
      </c>
      <c r="B172" s="255" t="s">
        <v>598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4"/>
      <c r="Q172" s="4"/>
    </row>
    <row r="173" spans="1:17" hidden="1">
      <c r="A173" s="258" t="s">
        <v>37</v>
      </c>
      <c r="B173" s="259" t="s">
        <v>670</v>
      </c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4"/>
      <c r="Q173" s="4"/>
    </row>
    <row r="174" spans="1:17" hidden="1">
      <c r="A174" s="258" t="s">
        <v>38</v>
      </c>
      <c r="B174" s="259" t="s">
        <v>672</v>
      </c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4"/>
      <c r="Q174" s="4"/>
    </row>
    <row r="175" spans="1:17" hidden="1">
      <c r="A175" s="258" t="s">
        <v>674</v>
      </c>
      <c r="B175" s="259" t="s">
        <v>675</v>
      </c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4"/>
      <c r="Q175" s="4"/>
    </row>
    <row r="176" spans="1:17" hidden="1">
      <c r="A176" s="258" t="s">
        <v>39</v>
      </c>
      <c r="B176" s="259" t="s">
        <v>676</v>
      </c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4"/>
      <c r="Q176" s="4"/>
    </row>
    <row r="177" spans="1:17" hidden="1">
      <c r="A177" s="258" t="s">
        <v>678</v>
      </c>
      <c r="B177" s="259" t="s">
        <v>679</v>
      </c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4"/>
      <c r="Q177" s="4"/>
    </row>
    <row r="178" spans="1:17">
      <c r="A178" s="253" t="s">
        <v>61</v>
      </c>
      <c r="B178" s="255" t="s">
        <v>680</v>
      </c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4"/>
      <c r="Q178" s="4"/>
    </row>
    <row r="179" spans="1:17" ht="30" hidden="1">
      <c r="A179" s="258" t="s">
        <v>686</v>
      </c>
      <c r="B179" s="259" t="s">
        <v>687</v>
      </c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4"/>
      <c r="Q179" s="4"/>
    </row>
    <row r="180" spans="1:17" ht="30" hidden="1">
      <c r="A180" s="260" t="s">
        <v>42</v>
      </c>
      <c r="B180" s="259" t="s">
        <v>688</v>
      </c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4"/>
      <c r="Q180" s="4"/>
    </row>
    <row r="181" spans="1:17" hidden="1">
      <c r="A181" s="258" t="s">
        <v>43</v>
      </c>
      <c r="B181" s="259" t="s">
        <v>689</v>
      </c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4"/>
      <c r="Q181" s="4"/>
    </row>
    <row r="182" spans="1:17">
      <c r="A182" s="253" t="s">
        <v>64</v>
      </c>
      <c r="B182" s="255" t="s">
        <v>690</v>
      </c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4"/>
      <c r="Q182" s="4"/>
    </row>
    <row r="183" spans="1:17" ht="15.75">
      <c r="A183" s="83" t="s">
        <v>158</v>
      </c>
      <c r="B183" s="88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4"/>
      <c r="Q183" s="4"/>
    </row>
    <row r="184" spans="1:17" ht="15.75">
      <c r="A184" s="62" t="s">
        <v>63</v>
      </c>
      <c r="B184" s="46" t="s">
        <v>691</v>
      </c>
      <c r="C184" s="263">
        <f>SUM(C137+C151+C161+C165+C172+C178+C182)</f>
        <v>9710141</v>
      </c>
      <c r="D184" s="263">
        <f>SUM(D137+D151+D161+D165+D172+D178+D182)</f>
        <v>9710141</v>
      </c>
      <c r="E184" s="263">
        <f>SUM(E137+E151+E161+E172+E165+E178+E182)</f>
        <v>104835141</v>
      </c>
      <c r="F184" s="263">
        <f t="shared" ref="F184:O184" si="17">SUM(F137+F151+F161+F165+F172+F178+F182)</f>
        <v>9710141</v>
      </c>
      <c r="G184" s="263">
        <f t="shared" si="17"/>
        <v>29710141</v>
      </c>
      <c r="H184" s="263">
        <f t="shared" si="17"/>
        <v>15132618</v>
      </c>
      <c r="I184" s="263">
        <f t="shared" si="17"/>
        <v>9821222</v>
      </c>
      <c r="J184" s="263">
        <f t="shared" si="17"/>
        <v>9846242</v>
      </c>
      <c r="K184" s="263">
        <f t="shared" si="17"/>
        <v>125413642</v>
      </c>
      <c r="L184" s="263">
        <f t="shared" si="17"/>
        <v>13164812</v>
      </c>
      <c r="M184" s="263">
        <f t="shared" si="17"/>
        <v>10779642</v>
      </c>
      <c r="N184" s="263">
        <f t="shared" si="17"/>
        <v>21748087</v>
      </c>
      <c r="O184" s="263">
        <f t="shared" si="17"/>
        <v>369581970</v>
      </c>
      <c r="P184" s="4"/>
      <c r="Q184" s="4"/>
    </row>
    <row r="185" spans="1:17" ht="15.75">
      <c r="A185" s="87" t="s">
        <v>211</v>
      </c>
      <c r="B185" s="86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4"/>
      <c r="Q185" s="4"/>
    </row>
    <row r="186" spans="1:17" ht="15.75">
      <c r="A186" s="87" t="s">
        <v>212</v>
      </c>
      <c r="B186" s="86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4"/>
      <c r="Q186" s="4"/>
    </row>
    <row r="187" spans="1:17" hidden="1">
      <c r="A187" s="48" t="s">
        <v>45</v>
      </c>
      <c r="B187" s="5" t="s">
        <v>692</v>
      </c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4"/>
      <c r="Q187" s="4"/>
    </row>
    <row r="188" spans="1:17" hidden="1">
      <c r="A188" s="17" t="s">
        <v>693</v>
      </c>
      <c r="B188" s="5" t="s">
        <v>694</v>
      </c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4"/>
      <c r="Q188" s="4"/>
    </row>
    <row r="189" spans="1:17" hidden="1">
      <c r="A189" s="48" t="s">
        <v>46</v>
      </c>
      <c r="B189" s="5" t="s">
        <v>695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4"/>
      <c r="Q189" s="4"/>
    </row>
    <row r="190" spans="1:17">
      <c r="A190" s="20" t="s">
        <v>65</v>
      </c>
      <c r="B190" s="9" t="s">
        <v>696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4"/>
      <c r="Q190" s="4"/>
    </row>
    <row r="191" spans="1:17" hidden="1">
      <c r="A191" s="17" t="s">
        <v>47</v>
      </c>
      <c r="B191" s="5" t="s">
        <v>697</v>
      </c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4"/>
      <c r="Q191" s="4"/>
    </row>
    <row r="192" spans="1:17" hidden="1">
      <c r="A192" s="48" t="s">
        <v>698</v>
      </c>
      <c r="B192" s="5" t="s">
        <v>699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4"/>
      <c r="Q192" s="4"/>
    </row>
    <row r="193" spans="1:17" hidden="1">
      <c r="A193" s="17" t="s">
        <v>48</v>
      </c>
      <c r="B193" s="5" t="s">
        <v>700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4"/>
      <c r="Q193" s="4"/>
    </row>
    <row r="194" spans="1:17" hidden="1">
      <c r="A194" s="48" t="s">
        <v>701</v>
      </c>
      <c r="B194" s="5" t="s">
        <v>702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4"/>
      <c r="Q194" s="4"/>
    </row>
    <row r="195" spans="1:17">
      <c r="A195" s="18" t="s">
        <v>66</v>
      </c>
      <c r="B195" s="9" t="s">
        <v>703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4"/>
      <c r="Q195" s="4"/>
    </row>
    <row r="196" spans="1:17">
      <c r="A196" s="5" t="s">
        <v>209</v>
      </c>
      <c r="B196" s="5" t="s">
        <v>704</v>
      </c>
      <c r="C196" s="204">
        <v>330362526</v>
      </c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>
        <f>SUM(C196:N196)</f>
        <v>330362526</v>
      </c>
      <c r="P196" s="4"/>
      <c r="Q196" s="4"/>
    </row>
    <row r="197" spans="1:17">
      <c r="A197" s="5" t="s">
        <v>210</v>
      </c>
      <c r="B197" s="5" t="s">
        <v>704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4"/>
      <c r="Q197" s="4"/>
    </row>
    <row r="198" spans="1:17">
      <c r="A198" s="5" t="s">
        <v>207</v>
      </c>
      <c r="B198" s="5" t="s">
        <v>705</v>
      </c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4"/>
      <c r="Q198" s="4"/>
    </row>
    <row r="199" spans="1:17">
      <c r="A199" s="5" t="s">
        <v>208</v>
      </c>
      <c r="B199" s="5" t="s">
        <v>705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4"/>
      <c r="Q199" s="4"/>
    </row>
    <row r="200" spans="1:17">
      <c r="A200" s="9" t="s">
        <v>67</v>
      </c>
      <c r="B200" s="9" t="s">
        <v>706</v>
      </c>
      <c r="C200" s="204">
        <f>SUM(C196:C199)</f>
        <v>330362526</v>
      </c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>
        <f>SUM(C200:N200)</f>
        <v>330362526</v>
      </c>
      <c r="P200" s="4"/>
      <c r="Q200" s="4"/>
    </row>
    <row r="201" spans="1:17" hidden="1">
      <c r="A201" s="48" t="s">
        <v>707</v>
      </c>
      <c r="B201" s="5" t="s">
        <v>708</v>
      </c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4"/>
      <c r="Q201" s="4"/>
    </row>
    <row r="202" spans="1:17" hidden="1">
      <c r="A202" s="48" t="s">
        <v>709</v>
      </c>
      <c r="B202" s="5" t="s">
        <v>710</v>
      </c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4"/>
      <c r="Q202" s="4"/>
    </row>
    <row r="203" spans="1:17" hidden="1">
      <c r="A203" s="48" t="s">
        <v>711</v>
      </c>
      <c r="B203" s="5" t="s">
        <v>712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4"/>
      <c r="Q203" s="4"/>
    </row>
    <row r="204" spans="1:17" hidden="1">
      <c r="A204" s="48" t="s">
        <v>713</v>
      </c>
      <c r="B204" s="5" t="s">
        <v>714</v>
      </c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4"/>
      <c r="Q204" s="4"/>
    </row>
    <row r="205" spans="1:17">
      <c r="A205" s="17" t="s">
        <v>49</v>
      </c>
      <c r="B205" s="5" t="s">
        <v>715</v>
      </c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4"/>
      <c r="Q205" s="4"/>
    </row>
    <row r="206" spans="1:17">
      <c r="A206" s="20" t="s">
        <v>68</v>
      </c>
      <c r="B206" s="9" t="s">
        <v>717</v>
      </c>
      <c r="C206" s="204">
        <f>SUM(C190+C195+C200+C205)</f>
        <v>330362526</v>
      </c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>
        <f>SUM(C206:N206)</f>
        <v>330362526</v>
      </c>
      <c r="P206" s="4"/>
      <c r="Q206" s="4"/>
    </row>
    <row r="207" spans="1:17" hidden="1">
      <c r="A207" s="17" t="s">
        <v>718</v>
      </c>
      <c r="B207" s="5" t="s">
        <v>719</v>
      </c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4"/>
      <c r="Q207" s="4"/>
    </row>
    <row r="208" spans="1:17" hidden="1">
      <c r="A208" s="17" t="s">
        <v>720</v>
      </c>
      <c r="B208" s="5" t="s">
        <v>721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4"/>
      <c r="Q208" s="4"/>
    </row>
    <row r="209" spans="1:17" hidden="1">
      <c r="A209" s="48" t="s">
        <v>722</v>
      </c>
      <c r="B209" s="5" t="s">
        <v>723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4"/>
      <c r="Q209" s="4"/>
    </row>
    <row r="210" spans="1:17" hidden="1">
      <c r="A210" s="48" t="s">
        <v>50</v>
      </c>
      <c r="B210" s="5" t="s">
        <v>724</v>
      </c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4"/>
      <c r="Q210" s="4"/>
    </row>
    <row r="211" spans="1:17">
      <c r="A211" s="18" t="s">
        <v>69</v>
      </c>
      <c r="B211" s="9" t="s">
        <v>725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4"/>
      <c r="Q211" s="4"/>
    </row>
    <row r="212" spans="1:17">
      <c r="A212" s="20" t="s">
        <v>726</v>
      </c>
      <c r="B212" s="9" t="s">
        <v>727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4"/>
      <c r="Q212" s="4"/>
    </row>
    <row r="213" spans="1:17" ht="15.75">
      <c r="A213" s="51" t="s">
        <v>70</v>
      </c>
      <c r="B213" s="52" t="s">
        <v>728</v>
      </c>
      <c r="C213" s="252">
        <f>SUM(C212+C211+C206)</f>
        <v>330362526</v>
      </c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2">
        <f>SUM(O206:O212)</f>
        <v>330362526</v>
      </c>
      <c r="P213" s="4"/>
      <c r="Q213" s="4"/>
    </row>
    <row r="214" spans="1:17" ht="15.75">
      <c r="A214" s="56" t="s">
        <v>52</v>
      </c>
      <c r="B214" s="57"/>
      <c r="C214" s="206">
        <f t="shared" ref="C214:O214" si="18">SUM(C184+C213)</f>
        <v>340072667</v>
      </c>
      <c r="D214" s="206">
        <f t="shared" si="18"/>
        <v>9710141</v>
      </c>
      <c r="E214" s="206">
        <f t="shared" si="18"/>
        <v>104835141</v>
      </c>
      <c r="F214" s="206">
        <f t="shared" si="18"/>
        <v>9710141</v>
      </c>
      <c r="G214" s="206">
        <f t="shared" si="18"/>
        <v>29710141</v>
      </c>
      <c r="H214" s="206">
        <f t="shared" si="18"/>
        <v>15132618</v>
      </c>
      <c r="I214" s="206">
        <f t="shared" si="18"/>
        <v>9821222</v>
      </c>
      <c r="J214" s="206">
        <f t="shared" si="18"/>
        <v>9846242</v>
      </c>
      <c r="K214" s="206">
        <f t="shared" si="18"/>
        <v>125413642</v>
      </c>
      <c r="L214" s="206">
        <f t="shared" si="18"/>
        <v>13164812</v>
      </c>
      <c r="M214" s="206">
        <f t="shared" si="18"/>
        <v>10779642</v>
      </c>
      <c r="N214" s="206">
        <f t="shared" si="18"/>
        <v>21748087</v>
      </c>
      <c r="O214" s="206">
        <f t="shared" si="18"/>
        <v>699944496</v>
      </c>
      <c r="P214" s="207"/>
      <c r="Q214" s="4"/>
    </row>
    <row r="215" spans="1:17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200"/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mergeCells count="3">
    <mergeCell ref="A3:O3"/>
    <mergeCell ref="A4:O4"/>
    <mergeCell ref="A2:O2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8" scale="45" fitToHeight="2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sqref="A1:I32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115" t="s">
        <v>278</v>
      </c>
      <c r="B1" s="116"/>
      <c r="C1" s="116"/>
      <c r="D1" s="116"/>
      <c r="E1" s="116"/>
      <c r="F1" s="116"/>
    </row>
    <row r="2" spans="1:9" ht="30.75" customHeight="1">
      <c r="A2" s="293" t="s">
        <v>116</v>
      </c>
      <c r="B2" s="294"/>
      <c r="C2" s="294"/>
      <c r="D2" s="294"/>
      <c r="E2" s="294"/>
      <c r="F2" s="294"/>
      <c r="G2" s="294"/>
      <c r="H2" s="294"/>
      <c r="I2" s="294"/>
    </row>
    <row r="3" spans="1:9" ht="23.25" customHeight="1">
      <c r="A3" s="292" t="s">
        <v>295</v>
      </c>
      <c r="B3" s="296"/>
      <c r="C3" s="296"/>
      <c r="D3" s="296"/>
      <c r="E3" s="296"/>
      <c r="F3" s="296"/>
      <c r="G3" s="296"/>
      <c r="H3" s="296"/>
      <c r="I3" s="296"/>
    </row>
    <row r="5" spans="1:9">
      <c r="A5" s="4" t="s">
        <v>252</v>
      </c>
    </row>
    <row r="6" spans="1:9" ht="36.75">
      <c r="A6" s="125" t="s">
        <v>327</v>
      </c>
      <c r="B6" s="126" t="s">
        <v>328</v>
      </c>
      <c r="C6" s="126" t="s">
        <v>329</v>
      </c>
      <c r="D6" s="126" t="s">
        <v>337</v>
      </c>
      <c r="E6" s="126" t="s">
        <v>330</v>
      </c>
      <c r="F6" s="126" t="s">
        <v>338</v>
      </c>
      <c r="G6" s="126" t="s">
        <v>339</v>
      </c>
      <c r="H6" s="126" t="s">
        <v>340</v>
      </c>
      <c r="I6" s="133" t="s">
        <v>331</v>
      </c>
    </row>
    <row r="7" spans="1:9" ht="15.75">
      <c r="A7" s="127"/>
      <c r="B7" s="127"/>
      <c r="C7" s="128"/>
      <c r="D7" s="128"/>
      <c r="E7" s="128"/>
      <c r="F7" s="128"/>
      <c r="G7" s="128"/>
      <c r="H7" s="128"/>
      <c r="I7" s="128"/>
    </row>
    <row r="8" spans="1:9" ht="15.75">
      <c r="A8" s="127"/>
      <c r="B8" s="127"/>
      <c r="C8" s="128"/>
      <c r="D8" s="128"/>
      <c r="E8" s="128"/>
      <c r="F8" s="128"/>
      <c r="G8" s="128"/>
      <c r="H8" s="128"/>
      <c r="I8" s="128"/>
    </row>
    <row r="9" spans="1:9" ht="15.75">
      <c r="A9" s="127"/>
      <c r="B9" s="127"/>
      <c r="C9" s="128"/>
      <c r="D9" s="128"/>
      <c r="E9" s="128"/>
      <c r="F9" s="128"/>
      <c r="G9" s="128"/>
      <c r="H9" s="128"/>
      <c r="I9" s="128"/>
    </row>
    <row r="10" spans="1:9" ht="15.75">
      <c r="A10" s="127"/>
      <c r="B10" s="127"/>
      <c r="C10" s="128"/>
      <c r="D10" s="128"/>
      <c r="E10" s="128"/>
      <c r="F10" s="128"/>
      <c r="G10" s="128"/>
      <c r="H10" s="128"/>
      <c r="I10" s="128"/>
    </row>
    <row r="11" spans="1:9">
      <c r="A11" s="129" t="s">
        <v>332</v>
      </c>
      <c r="B11" s="129"/>
      <c r="C11" s="130"/>
      <c r="D11" s="130"/>
      <c r="E11" s="130"/>
      <c r="F11" s="130"/>
      <c r="G11" s="130"/>
      <c r="H11" s="130"/>
      <c r="I11" s="130"/>
    </row>
    <row r="12" spans="1:9" ht="15.75">
      <c r="A12" s="127"/>
      <c r="B12" s="127"/>
      <c r="C12" s="128"/>
      <c r="D12" s="128"/>
      <c r="E12" s="128"/>
      <c r="F12" s="128"/>
      <c r="G12" s="128"/>
      <c r="H12" s="128"/>
      <c r="I12" s="128"/>
    </row>
    <row r="13" spans="1:9" ht="15.75">
      <c r="A13" s="127"/>
      <c r="B13" s="127"/>
      <c r="C13" s="128"/>
      <c r="D13" s="128"/>
      <c r="E13" s="128"/>
      <c r="F13" s="128"/>
      <c r="G13" s="128"/>
      <c r="H13" s="128"/>
      <c r="I13" s="128"/>
    </row>
    <row r="14" spans="1:9" ht="15.75">
      <c r="A14" s="127"/>
      <c r="B14" s="127"/>
      <c r="C14" s="128"/>
      <c r="D14" s="128"/>
      <c r="E14" s="128"/>
      <c r="F14" s="128"/>
      <c r="G14" s="128"/>
      <c r="H14" s="128"/>
      <c r="I14" s="128"/>
    </row>
    <row r="15" spans="1:9" ht="15.75">
      <c r="A15" s="127"/>
      <c r="B15" s="127"/>
      <c r="C15" s="128"/>
      <c r="D15" s="128"/>
      <c r="E15" s="128"/>
      <c r="F15" s="128"/>
      <c r="G15" s="128"/>
      <c r="H15" s="128"/>
      <c r="I15" s="128"/>
    </row>
    <row r="16" spans="1:9">
      <c r="A16" s="129" t="s">
        <v>333</v>
      </c>
      <c r="B16" s="129"/>
      <c r="C16" s="130"/>
      <c r="D16" s="130"/>
      <c r="E16" s="130"/>
      <c r="F16" s="130"/>
      <c r="G16" s="130"/>
      <c r="H16" s="130"/>
      <c r="I16" s="130"/>
    </row>
    <row r="17" spans="1:9" ht="15.75">
      <c r="A17" s="127"/>
      <c r="B17" s="127"/>
      <c r="C17" s="128"/>
      <c r="D17" s="128"/>
      <c r="E17" s="128"/>
      <c r="F17" s="128"/>
      <c r="G17" s="128"/>
      <c r="H17" s="128"/>
      <c r="I17" s="128"/>
    </row>
    <row r="18" spans="1:9" ht="15.75">
      <c r="A18" s="127"/>
      <c r="B18" s="127"/>
      <c r="C18" s="128"/>
      <c r="D18" s="128"/>
      <c r="E18" s="128"/>
      <c r="F18" s="128"/>
      <c r="G18" s="128"/>
      <c r="H18" s="128"/>
      <c r="I18" s="128"/>
    </row>
    <row r="19" spans="1:9" ht="15.75">
      <c r="A19" s="127"/>
      <c r="B19" s="127"/>
      <c r="C19" s="128"/>
      <c r="D19" s="128"/>
      <c r="E19" s="128"/>
      <c r="F19" s="128"/>
      <c r="G19" s="128"/>
      <c r="H19" s="128"/>
      <c r="I19" s="128"/>
    </row>
    <row r="20" spans="1:9" ht="15.75">
      <c r="A20" s="127"/>
      <c r="B20" s="127"/>
      <c r="C20" s="128"/>
      <c r="D20" s="128"/>
      <c r="E20" s="128"/>
      <c r="F20" s="128"/>
      <c r="G20" s="128"/>
      <c r="H20" s="128"/>
      <c r="I20" s="128"/>
    </row>
    <row r="21" spans="1:9">
      <c r="A21" s="129" t="s">
        <v>334</v>
      </c>
      <c r="B21" s="129"/>
      <c r="C21" s="130"/>
      <c r="D21" s="130"/>
      <c r="E21" s="130"/>
      <c r="F21" s="130"/>
      <c r="G21" s="130"/>
      <c r="H21" s="130"/>
      <c r="I21" s="130"/>
    </row>
    <row r="22" spans="1:9" ht="15.75">
      <c r="A22" s="127"/>
      <c r="B22" s="127"/>
      <c r="C22" s="128"/>
      <c r="D22" s="128"/>
      <c r="E22" s="128"/>
      <c r="F22" s="128"/>
      <c r="G22" s="128"/>
      <c r="H22" s="128"/>
      <c r="I22" s="128"/>
    </row>
    <row r="23" spans="1:9" ht="15.75">
      <c r="A23" s="127"/>
      <c r="B23" s="127"/>
      <c r="C23" s="128"/>
      <c r="D23" s="128"/>
      <c r="E23" s="128"/>
      <c r="F23" s="128"/>
      <c r="G23" s="128"/>
      <c r="H23" s="128"/>
      <c r="I23" s="128"/>
    </row>
    <row r="24" spans="1:9" ht="15.75">
      <c r="A24" s="127"/>
      <c r="B24" s="127"/>
      <c r="C24" s="128"/>
      <c r="D24" s="128"/>
      <c r="E24" s="128"/>
      <c r="F24" s="128"/>
      <c r="G24" s="128"/>
      <c r="H24" s="128"/>
      <c r="I24" s="128"/>
    </row>
    <row r="25" spans="1:9" ht="15.75">
      <c r="A25" s="127"/>
      <c r="B25" s="127"/>
      <c r="C25" s="128"/>
      <c r="D25" s="128"/>
      <c r="E25" s="128"/>
      <c r="F25" s="128"/>
      <c r="G25" s="128"/>
      <c r="H25" s="128"/>
      <c r="I25" s="128"/>
    </row>
    <row r="26" spans="1:9">
      <c r="A26" s="129" t="s">
        <v>335</v>
      </c>
      <c r="B26" s="129"/>
      <c r="C26" s="130"/>
      <c r="D26" s="130"/>
      <c r="E26" s="130"/>
      <c r="F26" s="130"/>
      <c r="G26" s="130"/>
      <c r="H26" s="130"/>
      <c r="I26" s="130"/>
    </row>
    <row r="27" spans="1:9">
      <c r="A27" s="129"/>
      <c r="B27" s="129"/>
      <c r="C27" s="130"/>
      <c r="D27" s="130"/>
      <c r="E27" s="130"/>
      <c r="F27" s="130"/>
      <c r="G27" s="130"/>
      <c r="H27" s="130"/>
      <c r="I27" s="130"/>
    </row>
    <row r="28" spans="1:9">
      <c r="A28" s="129"/>
      <c r="B28" s="129"/>
      <c r="C28" s="130"/>
      <c r="D28" s="130"/>
      <c r="E28" s="130"/>
      <c r="F28" s="130"/>
      <c r="G28" s="130"/>
      <c r="H28" s="130"/>
      <c r="I28" s="130"/>
    </row>
    <row r="29" spans="1:9">
      <c r="A29" s="129"/>
      <c r="B29" s="129"/>
      <c r="C29" s="130"/>
      <c r="D29" s="130"/>
      <c r="E29" s="130"/>
      <c r="F29" s="130"/>
      <c r="G29" s="130"/>
      <c r="H29" s="130"/>
      <c r="I29" s="130"/>
    </row>
    <row r="30" spans="1:9">
      <c r="A30" s="129"/>
      <c r="B30" s="129"/>
      <c r="C30" s="130"/>
      <c r="D30" s="130"/>
      <c r="E30" s="130"/>
      <c r="F30" s="130"/>
      <c r="G30" s="130"/>
      <c r="H30" s="130"/>
      <c r="I30" s="130"/>
    </row>
    <row r="31" spans="1:9" ht="16.5">
      <c r="A31" s="131" t="s">
        <v>336</v>
      </c>
      <c r="B31" s="127"/>
      <c r="C31" s="132"/>
      <c r="D31" s="132"/>
      <c r="E31" s="132"/>
      <c r="F31" s="132"/>
      <c r="G31" s="132"/>
      <c r="H31" s="132"/>
      <c r="I31" s="132"/>
    </row>
  </sheetData>
  <mergeCells count="2">
    <mergeCell ref="A2:I2"/>
    <mergeCell ref="A3:I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G10" sqref="G10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15" t="s">
        <v>278</v>
      </c>
      <c r="B1" s="116"/>
      <c r="C1" s="116"/>
      <c r="D1" s="116"/>
    </row>
    <row r="2" spans="1:5" ht="27" customHeight="1">
      <c r="A2" s="293" t="s">
        <v>116</v>
      </c>
      <c r="B2" s="294"/>
      <c r="C2" s="294"/>
      <c r="D2" s="294"/>
      <c r="E2" s="294"/>
    </row>
    <row r="3" spans="1:5" ht="22.5" customHeight="1">
      <c r="A3" s="292" t="s">
        <v>296</v>
      </c>
      <c r="B3" s="296"/>
      <c r="C3" s="296"/>
      <c r="D3" s="296"/>
      <c r="E3" s="296"/>
    </row>
    <row r="4" spans="1:5" ht="18">
      <c r="A4" s="108"/>
    </row>
    <row r="5" spans="1:5">
      <c r="A5" s="4" t="s">
        <v>252</v>
      </c>
    </row>
    <row r="6" spans="1:5" ht="31.5" customHeight="1">
      <c r="A6" s="109" t="s">
        <v>379</v>
      </c>
      <c r="B6" s="110" t="s">
        <v>380</v>
      </c>
      <c r="C6" s="97" t="s">
        <v>290</v>
      </c>
      <c r="D6" s="97" t="s">
        <v>291</v>
      </c>
      <c r="E6" s="97" t="s">
        <v>292</v>
      </c>
    </row>
    <row r="7" spans="1:5" ht="15" customHeight="1">
      <c r="A7" s="111"/>
      <c r="B7" s="53"/>
      <c r="C7" s="53"/>
      <c r="D7" s="53"/>
      <c r="E7" s="53"/>
    </row>
    <row r="8" spans="1:5" ht="15" customHeight="1">
      <c r="A8" s="111"/>
      <c r="B8" s="53"/>
      <c r="C8" s="53"/>
      <c r="D8" s="53"/>
      <c r="E8" s="53"/>
    </row>
    <row r="9" spans="1:5" ht="15" customHeight="1">
      <c r="A9" s="111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2" t="s">
        <v>283</v>
      </c>
      <c r="B11" s="65" t="s">
        <v>653</v>
      </c>
      <c r="C11" s="53"/>
      <c r="D11" s="53"/>
      <c r="E11" s="53"/>
    </row>
    <row r="12" spans="1:5" ht="15" customHeight="1">
      <c r="A12" s="112"/>
      <c r="B12" s="53"/>
      <c r="C12" s="53"/>
      <c r="D12" s="53"/>
      <c r="E12" s="53"/>
    </row>
    <row r="13" spans="1:5" ht="15" customHeight="1">
      <c r="A13" s="112"/>
      <c r="B13" s="53"/>
      <c r="C13" s="53"/>
      <c r="D13" s="53"/>
      <c r="E13" s="53"/>
    </row>
    <row r="14" spans="1:5" ht="15" customHeight="1">
      <c r="A14" s="113"/>
      <c r="B14" s="53"/>
      <c r="C14" s="53"/>
      <c r="D14" s="53"/>
      <c r="E14" s="53"/>
    </row>
    <row r="15" spans="1:5" ht="15" customHeight="1">
      <c r="A15" s="113"/>
      <c r="B15" s="53"/>
      <c r="C15" s="53"/>
      <c r="D15" s="53"/>
      <c r="E15" s="53"/>
    </row>
    <row r="16" spans="1:5" ht="15" customHeight="1">
      <c r="A16" s="112" t="s">
        <v>284</v>
      </c>
      <c r="B16" s="50" t="s">
        <v>688</v>
      </c>
      <c r="C16" s="53"/>
      <c r="D16" s="53"/>
      <c r="E16" s="53"/>
    </row>
    <row r="17" spans="1:5" ht="15" customHeight="1">
      <c r="A17" s="102" t="s">
        <v>78</v>
      </c>
      <c r="B17" s="102" t="s">
        <v>607</v>
      </c>
      <c r="C17" s="53"/>
      <c r="D17" s="53"/>
      <c r="E17" s="53"/>
    </row>
    <row r="18" spans="1:5" ht="15" customHeight="1">
      <c r="A18" s="102" t="s">
        <v>79</v>
      </c>
      <c r="B18" s="102" t="s">
        <v>607</v>
      </c>
      <c r="C18" s="53"/>
      <c r="D18" s="53"/>
      <c r="E18" s="53"/>
    </row>
    <row r="19" spans="1:5" ht="15" customHeight="1">
      <c r="A19" s="102" t="s">
        <v>80</v>
      </c>
      <c r="B19" s="102" t="s">
        <v>607</v>
      </c>
      <c r="C19" s="53"/>
      <c r="D19" s="53"/>
      <c r="E19" s="53"/>
    </row>
    <row r="20" spans="1:5" ht="15" customHeight="1">
      <c r="A20" s="102" t="s">
        <v>81</v>
      </c>
      <c r="B20" s="102" t="s">
        <v>607</v>
      </c>
      <c r="C20" s="53"/>
      <c r="D20" s="53"/>
      <c r="E20" s="53"/>
    </row>
    <row r="21" spans="1:5" ht="15" customHeight="1">
      <c r="A21" s="102" t="s">
        <v>28</v>
      </c>
      <c r="B21" s="114" t="s">
        <v>614</v>
      </c>
      <c r="C21" s="53"/>
      <c r="D21" s="53"/>
      <c r="E21" s="53"/>
    </row>
    <row r="22" spans="1:5" ht="15" customHeight="1">
      <c r="A22" s="102" t="s">
        <v>26</v>
      </c>
      <c r="B22" s="114" t="s">
        <v>608</v>
      </c>
      <c r="C22" s="53"/>
      <c r="D22" s="53"/>
      <c r="E22" s="53"/>
    </row>
    <row r="23" spans="1:5" ht="15" customHeight="1">
      <c r="A23" s="113"/>
      <c r="B23" s="53"/>
      <c r="C23" s="53"/>
      <c r="D23" s="53"/>
      <c r="E23" s="53"/>
    </row>
    <row r="24" spans="1:5" ht="15" customHeight="1">
      <c r="A24" s="112" t="s">
        <v>285</v>
      </c>
      <c r="B24" s="54" t="s">
        <v>288</v>
      </c>
      <c r="C24" s="53"/>
      <c r="D24" s="53"/>
      <c r="E24" s="53"/>
    </row>
    <row r="25" spans="1:5" ht="15" customHeight="1">
      <c r="A25" s="112"/>
      <c r="B25" s="53" t="s">
        <v>641</v>
      </c>
      <c r="C25" s="53"/>
      <c r="D25" s="53"/>
      <c r="E25" s="53"/>
    </row>
    <row r="26" spans="1:5" ht="15" customHeight="1">
      <c r="A26" s="112"/>
      <c r="B26" s="53" t="s">
        <v>680</v>
      </c>
      <c r="C26" s="53"/>
      <c r="D26" s="53"/>
      <c r="E26" s="53"/>
    </row>
    <row r="27" spans="1:5" ht="15" customHeight="1">
      <c r="A27" s="113"/>
      <c r="B27" s="53"/>
      <c r="C27" s="53"/>
      <c r="D27" s="53"/>
      <c r="E27" s="53"/>
    </row>
    <row r="28" spans="1:5" ht="15" customHeight="1">
      <c r="A28" s="113"/>
      <c r="B28" s="53"/>
      <c r="C28" s="53"/>
      <c r="D28" s="53"/>
      <c r="E28" s="53"/>
    </row>
    <row r="29" spans="1:5" ht="15" customHeight="1">
      <c r="A29" s="112" t="s">
        <v>286</v>
      </c>
      <c r="B29" s="54" t="s">
        <v>289</v>
      </c>
      <c r="C29" s="53"/>
      <c r="D29" s="53"/>
      <c r="E29" s="53"/>
    </row>
    <row r="30" spans="1:5" ht="15" customHeight="1">
      <c r="A30" s="112"/>
      <c r="B30" s="53"/>
      <c r="C30" s="53"/>
      <c r="D30" s="53"/>
      <c r="E30" s="53"/>
    </row>
    <row r="31" spans="1:5" ht="15" customHeight="1">
      <c r="A31" s="112"/>
      <c r="B31" s="53"/>
      <c r="C31" s="53"/>
      <c r="D31" s="53"/>
      <c r="E31" s="53"/>
    </row>
    <row r="32" spans="1:5" ht="15" customHeight="1">
      <c r="A32" s="113"/>
      <c r="B32" s="53"/>
      <c r="C32" s="53"/>
      <c r="D32" s="53"/>
      <c r="E32" s="53"/>
    </row>
    <row r="33" spans="1:5" ht="15" customHeight="1">
      <c r="A33" s="113"/>
      <c r="B33" s="53"/>
      <c r="C33" s="53"/>
      <c r="D33" s="53"/>
      <c r="E33" s="53"/>
    </row>
    <row r="34" spans="1:5" ht="15" customHeight="1">
      <c r="A34" s="112" t="s">
        <v>287</v>
      </c>
      <c r="B34" s="54"/>
      <c r="C34" s="53"/>
      <c r="D34" s="53"/>
      <c r="E34" s="53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workbookViewId="0">
      <selection activeCell="A14" sqref="A14"/>
    </sheetView>
  </sheetViews>
  <sheetFormatPr defaultRowHeight="15"/>
  <cols>
    <col min="1" max="1" width="101.28515625" customWidth="1"/>
    <col min="3" max="3" width="15" customWidth="1"/>
    <col min="4" max="4" width="15.5703125" customWidth="1"/>
    <col min="5" max="5" width="17.140625" customWidth="1"/>
    <col min="6" max="6" width="15.7109375" customWidth="1"/>
    <col min="7" max="7" width="15" customWidth="1"/>
    <col min="8" max="8" width="14.7109375" customWidth="1"/>
    <col min="9" max="9" width="12.5703125" hidden="1" customWidth="1"/>
    <col min="10" max="10" width="11.85546875" hidden="1" customWidth="1"/>
    <col min="11" max="11" width="13.7109375" hidden="1" customWidth="1"/>
    <col min="13" max="13" width="0" hidden="1" customWidth="1"/>
  </cols>
  <sheetData>
    <row r="1" spans="1:11" ht="20.25" customHeight="1">
      <c r="A1" s="290" t="s">
        <v>896</v>
      </c>
      <c r="B1" s="290"/>
      <c r="C1" s="290"/>
      <c r="D1" s="290"/>
      <c r="E1" s="290"/>
      <c r="F1" s="290"/>
      <c r="G1" s="290"/>
      <c r="H1" s="290"/>
    </row>
    <row r="2" spans="1:11" ht="19.5" customHeight="1">
      <c r="A2" s="293" t="s">
        <v>875</v>
      </c>
      <c r="B2" s="293"/>
      <c r="C2" s="293"/>
      <c r="D2" s="293"/>
      <c r="E2" s="293"/>
      <c r="F2" s="293"/>
      <c r="G2" s="293"/>
      <c r="H2" s="293"/>
    </row>
    <row r="3" spans="1:11" ht="15" customHeight="1">
      <c r="A3" s="292" t="s">
        <v>615</v>
      </c>
      <c r="B3" s="292"/>
      <c r="C3" s="292"/>
      <c r="D3" s="292"/>
      <c r="E3" s="292"/>
      <c r="F3" s="292"/>
      <c r="G3" s="292"/>
      <c r="H3" s="292"/>
    </row>
    <row r="4" spans="1:11">
      <c r="A4" s="4" t="s">
        <v>227</v>
      </c>
    </row>
    <row r="5" spans="1:11" ht="45">
      <c r="A5" s="2" t="s">
        <v>379</v>
      </c>
      <c r="B5" s="3" t="s">
        <v>380</v>
      </c>
      <c r="C5" s="85" t="s">
        <v>160</v>
      </c>
      <c r="D5" s="85" t="s">
        <v>161</v>
      </c>
      <c r="E5" s="85" t="s">
        <v>162</v>
      </c>
      <c r="F5" s="270" t="s">
        <v>887</v>
      </c>
      <c r="G5" s="270" t="s">
        <v>888</v>
      </c>
      <c r="H5" s="270" t="s">
        <v>888</v>
      </c>
      <c r="I5" t="s">
        <v>891</v>
      </c>
      <c r="J5" t="s">
        <v>890</v>
      </c>
      <c r="K5" t="s">
        <v>860</v>
      </c>
    </row>
    <row r="6" spans="1:11">
      <c r="A6" s="39" t="s">
        <v>381</v>
      </c>
      <c r="B6" s="40" t="s">
        <v>382</v>
      </c>
      <c r="C6" s="167">
        <v>36781935</v>
      </c>
      <c r="D6" s="167"/>
      <c r="E6" s="167">
        <v>21302000</v>
      </c>
      <c r="F6" s="167">
        <f>SUM(C6:E6)</f>
        <v>58083935</v>
      </c>
      <c r="G6" s="167">
        <v>56067510</v>
      </c>
      <c r="H6" s="167">
        <v>53826279</v>
      </c>
      <c r="I6">
        <f>SUM(J6:K6)</f>
        <v>57224440</v>
      </c>
      <c r="J6">
        <v>20751680</v>
      </c>
      <c r="K6">
        <v>36472760</v>
      </c>
    </row>
    <row r="7" spans="1:11" hidden="1">
      <c r="A7" s="39" t="s">
        <v>383</v>
      </c>
      <c r="B7" s="41" t="s">
        <v>384</v>
      </c>
      <c r="C7" s="167"/>
      <c r="D7" s="167"/>
      <c r="E7" s="167"/>
      <c r="F7" s="167"/>
      <c r="G7" s="167"/>
      <c r="H7" s="167"/>
    </row>
    <row r="8" spans="1:11" hidden="1">
      <c r="A8" s="39" t="s">
        <v>385</v>
      </c>
      <c r="B8" s="41" t="s">
        <v>386</v>
      </c>
      <c r="C8" s="167"/>
      <c r="D8" s="167"/>
      <c r="E8" s="167"/>
      <c r="F8" s="167"/>
      <c r="G8" s="167"/>
      <c r="H8" s="167"/>
    </row>
    <row r="9" spans="1:11">
      <c r="A9" s="42" t="s">
        <v>383</v>
      </c>
      <c r="B9" s="41" t="s">
        <v>384</v>
      </c>
      <c r="C9" s="167"/>
      <c r="D9" s="167"/>
      <c r="E9" s="167"/>
      <c r="F9" s="167">
        <f>SUM(C9:E9)</f>
        <v>0</v>
      </c>
      <c r="G9" s="167">
        <v>455000</v>
      </c>
      <c r="H9" s="167">
        <v>955000</v>
      </c>
      <c r="I9">
        <f>SUM(J9:K9)</f>
        <v>455000</v>
      </c>
      <c r="J9">
        <v>455000</v>
      </c>
    </row>
    <row r="10" spans="1:11">
      <c r="A10" s="42" t="s">
        <v>387</v>
      </c>
      <c r="B10" s="41" t="s">
        <v>388</v>
      </c>
      <c r="C10" s="167">
        <v>500000</v>
      </c>
      <c r="D10" s="167"/>
      <c r="E10" s="167"/>
      <c r="F10" s="167">
        <v>500000</v>
      </c>
      <c r="G10" s="167">
        <v>1617045</v>
      </c>
      <c r="H10" s="167">
        <v>1462545</v>
      </c>
      <c r="I10" s="165">
        <f>SUM(J10:K10)</f>
        <v>1000000</v>
      </c>
      <c r="J10">
        <v>500000</v>
      </c>
      <c r="K10">
        <v>500000</v>
      </c>
    </row>
    <row r="11" spans="1:11">
      <c r="A11" s="42" t="s">
        <v>391</v>
      </c>
      <c r="B11" s="41" t="s">
        <v>392</v>
      </c>
      <c r="C11" s="167">
        <v>2838200</v>
      </c>
      <c r="D11" s="167"/>
      <c r="E11" s="167">
        <v>2498000</v>
      </c>
      <c r="F11" s="167">
        <f>SUM(C11:E11)</f>
        <v>5336200</v>
      </c>
      <c r="G11" s="167">
        <v>5336200</v>
      </c>
      <c r="H11" s="167">
        <v>5336200</v>
      </c>
      <c r="I11">
        <f>SUM(J11:K11)</f>
        <v>5336200</v>
      </c>
      <c r="J11">
        <v>2498000</v>
      </c>
      <c r="K11">
        <v>2838200</v>
      </c>
    </row>
    <row r="12" spans="1:11">
      <c r="A12" s="42" t="s">
        <v>393</v>
      </c>
      <c r="B12" s="41" t="s">
        <v>394</v>
      </c>
      <c r="C12" s="167">
        <v>1590000</v>
      </c>
      <c r="D12" s="167"/>
      <c r="E12" s="167">
        <v>894060</v>
      </c>
      <c r="F12" s="167">
        <f>SUM(C12:E12)</f>
        <v>2484060</v>
      </c>
      <c r="G12" s="167">
        <v>2484060</v>
      </c>
      <c r="H12" s="167">
        <v>2484060</v>
      </c>
      <c r="I12">
        <f>SUM(J12:K12)</f>
        <v>2484060</v>
      </c>
      <c r="J12">
        <v>894060</v>
      </c>
      <c r="K12">
        <v>1590000</v>
      </c>
    </row>
    <row r="13" spans="1:11">
      <c r="A13" s="42" t="s">
        <v>395</v>
      </c>
      <c r="B13" s="41" t="s">
        <v>396</v>
      </c>
      <c r="C13" s="167"/>
      <c r="D13" s="167"/>
      <c r="E13" s="167"/>
      <c r="F13" s="167"/>
      <c r="G13" s="167"/>
      <c r="H13" s="167"/>
    </row>
    <row r="14" spans="1:11">
      <c r="A14" s="5" t="s">
        <v>397</v>
      </c>
      <c r="B14" s="41" t="s">
        <v>398</v>
      </c>
      <c r="C14" s="167">
        <v>280000</v>
      </c>
      <c r="D14" s="167"/>
      <c r="E14" s="167">
        <v>250000</v>
      </c>
      <c r="F14" s="167">
        <f>SUM(C14:E14)</f>
        <v>530000</v>
      </c>
      <c r="G14" s="167">
        <v>580320</v>
      </c>
      <c r="H14" s="167">
        <v>580320</v>
      </c>
      <c r="I14">
        <f>SUM(J14:K14)</f>
        <v>580320</v>
      </c>
      <c r="J14">
        <v>300320</v>
      </c>
      <c r="K14">
        <v>280000</v>
      </c>
    </row>
    <row r="15" spans="1:11">
      <c r="A15" s="5" t="s">
        <v>399</v>
      </c>
      <c r="B15" s="41" t="s">
        <v>400</v>
      </c>
      <c r="C15" s="167"/>
      <c r="D15" s="167"/>
      <c r="E15" s="167">
        <v>200000</v>
      </c>
      <c r="F15" s="167">
        <f>SUM(C15:E15)</f>
        <v>200000</v>
      </c>
      <c r="G15" s="167">
        <v>200000</v>
      </c>
      <c r="H15" s="167">
        <v>100000</v>
      </c>
      <c r="I15">
        <f>SUM(J15:K15)</f>
        <v>200000</v>
      </c>
      <c r="J15">
        <v>200000</v>
      </c>
    </row>
    <row r="16" spans="1:11" hidden="1">
      <c r="A16" s="5" t="s">
        <v>401</v>
      </c>
      <c r="B16" s="41" t="s">
        <v>402</v>
      </c>
      <c r="C16" s="167"/>
      <c r="D16" s="167"/>
      <c r="E16" s="167"/>
      <c r="F16" s="167"/>
      <c r="G16" s="167"/>
      <c r="H16" s="167"/>
    </row>
    <row r="17" spans="1:13" hidden="1">
      <c r="A17" s="5" t="s">
        <v>403</v>
      </c>
      <c r="B17" s="41" t="s">
        <v>404</v>
      </c>
      <c r="C17" s="167"/>
      <c r="D17" s="167"/>
      <c r="E17" s="167"/>
      <c r="F17" s="167"/>
      <c r="G17" s="167"/>
      <c r="H17" s="167"/>
    </row>
    <row r="18" spans="1:13">
      <c r="A18" s="5" t="s">
        <v>839</v>
      </c>
      <c r="B18" s="41" t="s">
        <v>405</v>
      </c>
      <c r="C18" s="167"/>
      <c r="D18" s="167"/>
      <c r="E18" s="167">
        <v>1591700</v>
      </c>
      <c r="F18" s="167">
        <f>SUM(C18:E18)</f>
        <v>1591700</v>
      </c>
      <c r="G18" s="167">
        <v>2627054</v>
      </c>
      <c r="H18" s="167">
        <v>4667785</v>
      </c>
      <c r="I18">
        <f>SUM(J18:K18)</f>
        <v>2173869</v>
      </c>
      <c r="J18">
        <v>1591700</v>
      </c>
      <c r="K18">
        <v>582169</v>
      </c>
    </row>
    <row r="19" spans="1:13">
      <c r="A19" s="43" t="s">
        <v>730</v>
      </c>
      <c r="B19" s="44" t="s">
        <v>407</v>
      </c>
      <c r="C19" s="167">
        <f>SUM(C6:C18)</f>
        <v>41990135</v>
      </c>
      <c r="D19" s="167"/>
      <c r="E19" s="167">
        <f t="shared" ref="E19:K19" si="0">SUM(E6:E18)</f>
        <v>26735760</v>
      </c>
      <c r="F19" s="167">
        <f t="shared" si="0"/>
        <v>68725895</v>
      </c>
      <c r="G19" s="167">
        <f t="shared" si="0"/>
        <v>69367189</v>
      </c>
      <c r="H19" s="167">
        <f t="shared" si="0"/>
        <v>69412189</v>
      </c>
      <c r="I19">
        <f t="shared" si="0"/>
        <v>69453889</v>
      </c>
      <c r="J19">
        <f t="shared" si="0"/>
        <v>27190760</v>
      </c>
      <c r="K19">
        <f t="shared" si="0"/>
        <v>42263129</v>
      </c>
      <c r="M19">
        <f>SUM(J19:K19)</f>
        <v>69453889</v>
      </c>
    </row>
    <row r="20" spans="1:13">
      <c r="A20" s="5" t="s">
        <v>408</v>
      </c>
      <c r="B20" s="41" t="s">
        <v>409</v>
      </c>
      <c r="C20" s="167"/>
      <c r="D20" s="167"/>
      <c r="E20" s="167"/>
      <c r="F20" s="167"/>
      <c r="G20" s="167"/>
      <c r="H20" s="167"/>
    </row>
    <row r="21" spans="1:13">
      <c r="A21" s="5" t="s">
        <v>410</v>
      </c>
      <c r="B21" s="41" t="s">
        <v>411</v>
      </c>
      <c r="C21" s="167"/>
      <c r="D21" s="167"/>
      <c r="E21" s="167">
        <v>60000</v>
      </c>
      <c r="F21" s="167">
        <f>SUM(C21:E21)</f>
        <v>60000</v>
      </c>
      <c r="G21" s="167">
        <v>762100</v>
      </c>
      <c r="H21" s="167">
        <v>809100</v>
      </c>
      <c r="I21">
        <f>SUM(J21:K21)</f>
        <v>615800</v>
      </c>
      <c r="J21">
        <v>585000</v>
      </c>
      <c r="K21">
        <v>30800</v>
      </c>
    </row>
    <row r="22" spans="1:13">
      <c r="A22" s="6" t="s">
        <v>412</v>
      </c>
      <c r="B22" s="41" t="s">
        <v>413</v>
      </c>
      <c r="C22" s="167"/>
      <c r="D22" s="167"/>
      <c r="E22" s="167">
        <v>60000</v>
      </c>
      <c r="F22" s="167">
        <f>SUM(C22:E22)</f>
        <v>60000</v>
      </c>
      <c r="G22" s="167">
        <v>78900</v>
      </c>
      <c r="H22" s="167">
        <v>66311</v>
      </c>
      <c r="I22">
        <f>SUM(J22:K22)</f>
        <v>78900</v>
      </c>
      <c r="J22">
        <v>78900</v>
      </c>
    </row>
    <row r="23" spans="1:13">
      <c r="A23" s="9" t="s">
        <v>731</v>
      </c>
      <c r="B23" s="44" t="s">
        <v>414</v>
      </c>
      <c r="C23" s="167">
        <f>SUM(C20:C22)</f>
        <v>0</v>
      </c>
      <c r="D23" s="167"/>
      <c r="E23" s="167">
        <f t="shared" ref="E23:K23" si="1">SUM(E20:E22)</f>
        <v>120000</v>
      </c>
      <c r="F23" s="167">
        <f t="shared" si="1"/>
        <v>120000</v>
      </c>
      <c r="G23" s="167">
        <f t="shared" si="1"/>
        <v>841000</v>
      </c>
      <c r="H23" s="167">
        <f t="shared" si="1"/>
        <v>875411</v>
      </c>
      <c r="I23">
        <f t="shared" si="1"/>
        <v>694700</v>
      </c>
      <c r="J23">
        <f t="shared" si="1"/>
        <v>663900</v>
      </c>
      <c r="K23">
        <f t="shared" si="1"/>
        <v>30800</v>
      </c>
      <c r="M23">
        <f>SUM(J23:K23)</f>
        <v>694700</v>
      </c>
    </row>
    <row r="24" spans="1:13">
      <c r="A24" s="66" t="s">
        <v>11</v>
      </c>
      <c r="B24" s="67" t="s">
        <v>415</v>
      </c>
      <c r="C24" s="167">
        <f>SUM(C23,C19)</f>
        <v>41990135</v>
      </c>
      <c r="D24" s="167"/>
      <c r="E24" s="167">
        <f>SUM(E23,E19)</f>
        <v>26855760</v>
      </c>
      <c r="F24" s="167">
        <f>SUM(F19+F23)</f>
        <v>68845895</v>
      </c>
      <c r="G24" s="167">
        <f>SUM(G19+G23)</f>
        <v>70208189</v>
      </c>
      <c r="H24" s="167">
        <f>SUM(H19+H23)</f>
        <v>70287600</v>
      </c>
      <c r="I24">
        <f>SUM(I19+I23)</f>
        <v>70148589</v>
      </c>
      <c r="J24">
        <f>SUM(J19+J23)</f>
        <v>27854660</v>
      </c>
      <c r="K24">
        <f>SUM(K23,K19)</f>
        <v>42293929</v>
      </c>
      <c r="M24">
        <f>SUM(M19+M23)</f>
        <v>70148589</v>
      </c>
    </row>
    <row r="25" spans="1:13">
      <c r="A25" s="50" t="s">
        <v>840</v>
      </c>
      <c r="B25" s="67" t="s">
        <v>416</v>
      </c>
      <c r="C25" s="167">
        <v>8450058</v>
      </c>
      <c r="D25" s="167"/>
      <c r="E25" s="167">
        <v>5476083</v>
      </c>
      <c r="F25" s="167">
        <f>SUM(C25:E25)</f>
        <v>13926141</v>
      </c>
      <c r="G25" s="167">
        <v>14154429</v>
      </c>
      <c r="H25" s="167">
        <v>14388719</v>
      </c>
      <c r="I25">
        <f>SUM(J25:K25)</f>
        <v>14142807</v>
      </c>
      <c r="J25">
        <v>5676954</v>
      </c>
      <c r="K25">
        <v>8465853</v>
      </c>
      <c r="M25">
        <f>SUM(J25:K25)</f>
        <v>14142807</v>
      </c>
    </row>
    <row r="26" spans="1:13">
      <c r="A26" s="5" t="s">
        <v>417</v>
      </c>
      <c r="B26" s="41" t="s">
        <v>418</v>
      </c>
      <c r="C26" s="167">
        <v>310000</v>
      </c>
      <c r="D26" s="167"/>
      <c r="E26" s="167">
        <v>600000</v>
      </c>
      <c r="F26" s="167">
        <f>SUM(C26:E26)</f>
        <v>910000</v>
      </c>
      <c r="G26" s="167">
        <v>833800</v>
      </c>
      <c r="H26" s="167">
        <v>728800</v>
      </c>
      <c r="I26">
        <f>SUM(J26:K26)</f>
        <v>910000</v>
      </c>
      <c r="J26">
        <v>600000</v>
      </c>
      <c r="K26">
        <v>310000</v>
      </c>
    </row>
    <row r="27" spans="1:13">
      <c r="A27" s="5" t="s">
        <v>419</v>
      </c>
      <c r="B27" s="41" t="s">
        <v>420</v>
      </c>
      <c r="C27" s="167">
        <v>1244000</v>
      </c>
      <c r="D27" s="167"/>
      <c r="E27" s="167">
        <v>600000</v>
      </c>
      <c r="F27" s="167">
        <f>SUM(C27:E27)</f>
        <v>1844000</v>
      </c>
      <c r="G27" s="167">
        <v>1814698</v>
      </c>
      <c r="H27" s="167">
        <v>1814698</v>
      </c>
      <c r="I27">
        <f>SUM(J27:K27)</f>
        <v>1914698</v>
      </c>
      <c r="J27">
        <v>670698</v>
      </c>
      <c r="K27">
        <v>1244000</v>
      </c>
    </row>
    <row r="28" spans="1:13">
      <c r="A28" s="5" t="s">
        <v>421</v>
      </c>
      <c r="B28" s="41" t="s">
        <v>422</v>
      </c>
      <c r="C28" s="167"/>
      <c r="D28" s="167"/>
      <c r="E28" s="167"/>
      <c r="F28" s="167"/>
      <c r="G28" s="167"/>
      <c r="H28" s="167"/>
    </row>
    <row r="29" spans="1:13">
      <c r="A29" s="9" t="s">
        <v>741</v>
      </c>
      <c r="B29" s="44" t="s">
        <v>423</v>
      </c>
      <c r="C29" s="167">
        <f>SUM(C26:C28)</f>
        <v>1554000</v>
      </c>
      <c r="D29" s="167"/>
      <c r="E29" s="167">
        <f t="shared" ref="E29:K29" si="2">SUM(E26:E28)</f>
        <v>1200000</v>
      </c>
      <c r="F29" s="167">
        <f t="shared" si="2"/>
        <v>2754000</v>
      </c>
      <c r="G29" s="167">
        <f t="shared" si="2"/>
        <v>2648498</v>
      </c>
      <c r="H29" s="167">
        <f t="shared" si="2"/>
        <v>2543498</v>
      </c>
      <c r="I29">
        <f t="shared" si="2"/>
        <v>2824698</v>
      </c>
      <c r="J29">
        <f t="shared" si="2"/>
        <v>1270698</v>
      </c>
      <c r="K29">
        <f t="shared" si="2"/>
        <v>1554000</v>
      </c>
      <c r="M29">
        <f>SUM(J29:K29)</f>
        <v>2824698</v>
      </c>
    </row>
    <row r="30" spans="1:13">
      <c r="A30" s="5" t="s">
        <v>424</v>
      </c>
      <c r="B30" s="41" t="s">
        <v>425</v>
      </c>
      <c r="C30" s="167">
        <v>70000</v>
      </c>
      <c r="D30" s="167"/>
      <c r="E30" s="167">
        <v>150000</v>
      </c>
      <c r="F30" s="167">
        <f>SUM(C30:E30)</f>
        <v>220000</v>
      </c>
      <c r="G30" s="167">
        <v>220000</v>
      </c>
      <c r="H30" s="167">
        <v>220000</v>
      </c>
      <c r="I30">
        <f>SUM(J30:K30)</f>
        <v>220000</v>
      </c>
      <c r="J30">
        <v>150000</v>
      </c>
      <c r="K30">
        <v>70000</v>
      </c>
    </row>
    <row r="31" spans="1:13">
      <c r="A31" s="5" t="s">
        <v>426</v>
      </c>
      <c r="B31" s="41" t="s">
        <v>427</v>
      </c>
      <c r="C31" s="167">
        <v>50000</v>
      </c>
      <c r="D31" s="167"/>
      <c r="E31" s="167">
        <v>200000</v>
      </c>
      <c r="F31" s="167">
        <f>SUM(C31:E31)</f>
        <v>250000</v>
      </c>
      <c r="G31" s="167">
        <v>330000</v>
      </c>
      <c r="H31" s="167">
        <v>330000</v>
      </c>
      <c r="I31">
        <f>SUM(J31:K31)</f>
        <v>250000</v>
      </c>
      <c r="J31">
        <v>200000</v>
      </c>
      <c r="K31">
        <v>50000</v>
      </c>
    </row>
    <row r="32" spans="1:13" ht="15" customHeight="1">
      <c r="A32" s="9" t="s">
        <v>12</v>
      </c>
      <c r="B32" s="44" t="s">
        <v>428</v>
      </c>
      <c r="C32" s="167">
        <f>SUM(C30:C31)</f>
        <v>120000</v>
      </c>
      <c r="D32" s="167"/>
      <c r="E32" s="167">
        <f t="shared" ref="E32:K32" si="3">SUM(E30:E31)</f>
        <v>350000</v>
      </c>
      <c r="F32" s="167">
        <f t="shared" si="3"/>
        <v>470000</v>
      </c>
      <c r="G32" s="167">
        <f t="shared" si="3"/>
        <v>550000</v>
      </c>
      <c r="H32" s="167">
        <f t="shared" si="3"/>
        <v>550000</v>
      </c>
      <c r="I32">
        <f t="shared" si="3"/>
        <v>470000</v>
      </c>
      <c r="J32">
        <f t="shared" si="3"/>
        <v>350000</v>
      </c>
      <c r="K32">
        <f t="shared" si="3"/>
        <v>120000</v>
      </c>
      <c r="M32">
        <f>SUM(J32:K32)</f>
        <v>470000</v>
      </c>
    </row>
    <row r="33" spans="1:13">
      <c r="A33" s="5" t="s">
        <v>429</v>
      </c>
      <c r="B33" s="41" t="s">
        <v>430</v>
      </c>
      <c r="C33" s="167">
        <v>960000</v>
      </c>
      <c r="D33" s="167"/>
      <c r="E33" s="167">
        <v>300000</v>
      </c>
      <c r="F33" s="167">
        <f>SUM(C33:E33)</f>
        <v>1260000</v>
      </c>
      <c r="G33" s="167">
        <v>1410000</v>
      </c>
      <c r="H33" s="167">
        <v>1410000</v>
      </c>
      <c r="I33">
        <f>SUM(J33:K33)</f>
        <v>1260000</v>
      </c>
      <c r="J33">
        <v>300000</v>
      </c>
      <c r="K33">
        <v>960000</v>
      </c>
    </row>
    <row r="34" spans="1:13">
      <c r="A34" s="5" t="s">
        <v>431</v>
      </c>
      <c r="B34" s="41" t="s">
        <v>432</v>
      </c>
      <c r="C34" s="167"/>
      <c r="D34" s="167"/>
      <c r="E34" s="167"/>
      <c r="F34" s="167"/>
      <c r="G34" s="167"/>
      <c r="H34" s="167"/>
    </row>
    <row r="35" spans="1:13">
      <c r="A35" s="5" t="s">
        <v>841</v>
      </c>
      <c r="B35" s="41" t="s">
        <v>433</v>
      </c>
      <c r="C35" s="167"/>
      <c r="D35" s="167"/>
      <c r="E35" s="167"/>
      <c r="F35" s="167"/>
      <c r="G35" s="167"/>
      <c r="H35" s="167"/>
    </row>
    <row r="36" spans="1:13">
      <c r="A36" s="5" t="s">
        <v>435</v>
      </c>
      <c r="B36" s="41" t="s">
        <v>436</v>
      </c>
      <c r="C36" s="167">
        <v>500000</v>
      </c>
      <c r="D36" s="167"/>
      <c r="E36" s="167">
        <v>100000</v>
      </c>
      <c r="F36" s="167">
        <f>SUM(C36:E36)</f>
        <v>600000</v>
      </c>
      <c r="G36" s="167">
        <v>1030000</v>
      </c>
      <c r="H36" s="167">
        <v>1530000</v>
      </c>
      <c r="I36">
        <f>SUM(J36:K36)</f>
        <v>900000</v>
      </c>
      <c r="J36">
        <v>100000</v>
      </c>
      <c r="K36">
        <v>800000</v>
      </c>
    </row>
    <row r="37" spans="1:13">
      <c r="A37" s="14" t="s">
        <v>842</v>
      </c>
      <c r="B37" s="41" t="s">
        <v>437</v>
      </c>
      <c r="C37" s="167"/>
      <c r="D37" s="167"/>
      <c r="E37" s="167"/>
      <c r="F37" s="167"/>
      <c r="G37" s="167"/>
      <c r="H37" s="167"/>
    </row>
    <row r="38" spans="1:13">
      <c r="A38" s="6" t="s">
        <v>439</v>
      </c>
      <c r="B38" s="41" t="s">
        <v>440</v>
      </c>
      <c r="C38" s="167">
        <v>200000</v>
      </c>
      <c r="D38" s="167"/>
      <c r="E38" s="167">
        <v>1500000</v>
      </c>
      <c r="F38" s="167">
        <f>SUM(C38:E38)</f>
        <v>1700000</v>
      </c>
      <c r="G38" s="167">
        <v>1640000</v>
      </c>
      <c r="H38" s="167">
        <v>1560000</v>
      </c>
      <c r="I38">
        <f>SUM(J38:K38)</f>
        <v>1700000</v>
      </c>
      <c r="J38">
        <v>1500000</v>
      </c>
      <c r="K38">
        <v>200000</v>
      </c>
    </row>
    <row r="39" spans="1:13">
      <c r="A39" s="5" t="s">
        <v>843</v>
      </c>
      <c r="B39" s="41" t="s">
        <v>441</v>
      </c>
      <c r="C39" s="167">
        <v>3438200</v>
      </c>
      <c r="D39" s="167"/>
      <c r="E39" s="167">
        <v>1100000</v>
      </c>
      <c r="F39" s="167">
        <f>SUM(C39:E39)</f>
        <v>4538200</v>
      </c>
      <c r="G39" s="167">
        <v>4438200</v>
      </c>
      <c r="H39" s="167">
        <v>4450789</v>
      </c>
      <c r="I39">
        <f>SUM(J39:K39)</f>
        <v>4538200</v>
      </c>
      <c r="J39">
        <v>1100000</v>
      </c>
      <c r="K39">
        <v>3438200</v>
      </c>
    </row>
    <row r="40" spans="1:13">
      <c r="A40" s="9" t="s">
        <v>746</v>
      </c>
      <c r="B40" s="44" t="s">
        <v>443</v>
      </c>
      <c r="C40" s="167">
        <f>SUM(C33:C39)</f>
        <v>5098200</v>
      </c>
      <c r="D40" s="167"/>
      <c r="E40" s="167">
        <f t="shared" ref="E40:K40" si="4">SUM(E33:E39)</f>
        <v>3000000</v>
      </c>
      <c r="F40" s="167">
        <f t="shared" si="4"/>
        <v>8098200</v>
      </c>
      <c r="G40" s="167">
        <f t="shared" si="4"/>
        <v>8518200</v>
      </c>
      <c r="H40" s="167">
        <f t="shared" si="4"/>
        <v>8950789</v>
      </c>
      <c r="I40">
        <f t="shared" si="4"/>
        <v>8398200</v>
      </c>
      <c r="J40">
        <f t="shared" si="4"/>
        <v>3000000</v>
      </c>
      <c r="K40">
        <f t="shared" si="4"/>
        <v>5398200</v>
      </c>
      <c r="M40">
        <f>SUM(J40:K40)</f>
        <v>8398200</v>
      </c>
    </row>
    <row r="41" spans="1:13">
      <c r="A41" s="5" t="s">
        <v>444</v>
      </c>
      <c r="B41" s="41" t="s">
        <v>445</v>
      </c>
      <c r="C41" s="167">
        <v>80000</v>
      </c>
      <c r="D41" s="167"/>
      <c r="E41" s="167">
        <v>200000</v>
      </c>
      <c r="F41" s="167">
        <f>SUM(C41:E41)</f>
        <v>280000</v>
      </c>
      <c r="G41" s="167">
        <v>317000</v>
      </c>
      <c r="H41" s="167">
        <v>197000</v>
      </c>
      <c r="I41">
        <f>SUM(J41:K41)</f>
        <v>317000</v>
      </c>
      <c r="J41">
        <v>237000</v>
      </c>
      <c r="K41">
        <v>80000</v>
      </c>
    </row>
    <row r="42" spans="1:13">
      <c r="A42" s="5" t="s">
        <v>446</v>
      </c>
      <c r="B42" s="41" t="s">
        <v>447</v>
      </c>
      <c r="C42" s="167"/>
      <c r="D42" s="167"/>
      <c r="E42" s="167"/>
      <c r="F42" s="167"/>
      <c r="G42" s="167"/>
      <c r="H42" s="167"/>
    </row>
    <row r="43" spans="1:13">
      <c r="A43" s="9" t="s">
        <v>747</v>
      </c>
      <c r="B43" s="44" t="s">
        <v>448</v>
      </c>
      <c r="C43" s="167">
        <f>SUM(C41:C42)</f>
        <v>80000</v>
      </c>
      <c r="D43" s="167"/>
      <c r="E43" s="167">
        <f t="shared" ref="E43:K43" si="5">SUM(E41:E42)</f>
        <v>200000</v>
      </c>
      <c r="F43" s="167">
        <f t="shared" si="5"/>
        <v>280000</v>
      </c>
      <c r="G43" s="167">
        <f t="shared" si="5"/>
        <v>317000</v>
      </c>
      <c r="H43" s="167">
        <f t="shared" si="5"/>
        <v>197000</v>
      </c>
      <c r="I43">
        <f t="shared" si="5"/>
        <v>317000</v>
      </c>
      <c r="J43">
        <f t="shared" si="5"/>
        <v>237000</v>
      </c>
      <c r="K43">
        <f t="shared" si="5"/>
        <v>80000</v>
      </c>
      <c r="M43">
        <f>SUM(J43:K43)</f>
        <v>317000</v>
      </c>
    </row>
    <row r="44" spans="1:13">
      <c r="A44" s="5" t="s">
        <v>449</v>
      </c>
      <c r="B44" s="41" t="s">
        <v>450</v>
      </c>
      <c r="C44" s="167">
        <v>1720000</v>
      </c>
      <c r="D44" s="167"/>
      <c r="E44" s="167">
        <v>700000</v>
      </c>
      <c r="F44" s="167">
        <f>SUM(C44:E44)</f>
        <v>2420000</v>
      </c>
      <c r="G44" s="167">
        <v>2120386</v>
      </c>
      <c r="H44" s="167">
        <v>3029224</v>
      </c>
      <c r="I44">
        <f>SUM(J44:K44)</f>
        <v>2144186</v>
      </c>
      <c r="J44">
        <v>724186</v>
      </c>
      <c r="K44">
        <v>1420000</v>
      </c>
    </row>
    <row r="45" spans="1:13">
      <c r="A45" s="5" t="s">
        <v>451</v>
      </c>
      <c r="B45" s="41" t="s">
        <v>452</v>
      </c>
      <c r="C45" s="167"/>
      <c r="D45" s="167"/>
      <c r="E45" s="167"/>
      <c r="F45" s="167"/>
      <c r="G45" s="167"/>
      <c r="H45" s="167"/>
    </row>
    <row r="46" spans="1:13">
      <c r="A46" s="5" t="s">
        <v>844</v>
      </c>
      <c r="B46" s="41" t="s">
        <v>453</v>
      </c>
      <c r="C46" s="167"/>
      <c r="D46" s="167"/>
      <c r="E46" s="167"/>
      <c r="F46" s="167"/>
      <c r="G46" s="167"/>
      <c r="H46" s="167"/>
    </row>
    <row r="47" spans="1:13">
      <c r="A47" s="5" t="s">
        <v>845</v>
      </c>
      <c r="B47" s="41" t="s">
        <v>455</v>
      </c>
      <c r="C47" s="167"/>
      <c r="D47" s="167"/>
      <c r="E47" s="167"/>
      <c r="F47" s="167"/>
      <c r="G47" s="167"/>
      <c r="H47" s="167"/>
    </row>
    <row r="48" spans="1:13">
      <c r="A48" s="5" t="s">
        <v>459</v>
      </c>
      <c r="B48" s="41" t="s">
        <v>460</v>
      </c>
      <c r="C48" s="167">
        <v>5000</v>
      </c>
      <c r="D48" s="167"/>
      <c r="E48" s="167">
        <v>33157</v>
      </c>
      <c r="F48" s="167">
        <f>SUM(C48:E48)</f>
        <v>38157</v>
      </c>
      <c r="G48" s="167">
        <v>38157</v>
      </c>
      <c r="H48" s="167">
        <v>38157</v>
      </c>
      <c r="I48">
        <f>SUM(J48:K48)</f>
        <v>38157</v>
      </c>
      <c r="J48">
        <v>33157</v>
      </c>
      <c r="K48">
        <v>5000</v>
      </c>
    </row>
    <row r="49" spans="1:13">
      <c r="A49" s="9" t="s">
        <v>750</v>
      </c>
      <c r="B49" s="44" t="s">
        <v>461</v>
      </c>
      <c r="C49" s="167">
        <f>SUM(C44:C48)</f>
        <v>1725000</v>
      </c>
      <c r="D49" s="167"/>
      <c r="E49" s="167">
        <f t="shared" ref="E49:K49" si="6">SUM(E44:E48)</f>
        <v>733157</v>
      </c>
      <c r="F49" s="167">
        <f t="shared" si="6"/>
        <v>2458157</v>
      </c>
      <c r="G49" s="167">
        <f t="shared" si="6"/>
        <v>2158543</v>
      </c>
      <c r="H49" s="167">
        <f t="shared" si="6"/>
        <v>3067381</v>
      </c>
      <c r="I49">
        <f t="shared" si="6"/>
        <v>2182343</v>
      </c>
      <c r="J49">
        <f t="shared" si="6"/>
        <v>757343</v>
      </c>
      <c r="K49">
        <f t="shared" si="6"/>
        <v>1425000</v>
      </c>
      <c r="M49">
        <f>SUM(J49:K49)</f>
        <v>2182343</v>
      </c>
    </row>
    <row r="50" spans="1:13">
      <c r="A50" s="50" t="s">
        <v>751</v>
      </c>
      <c r="B50" s="67" t="s">
        <v>462</v>
      </c>
      <c r="C50" s="167">
        <f>SUM(C29+C32+C40+C43+C49)</f>
        <v>8577200</v>
      </c>
      <c r="D50" s="167"/>
      <c r="E50" s="167">
        <f>SUM(E29+E32+E40+E43+E49)</f>
        <v>5483157</v>
      </c>
      <c r="F50" s="167">
        <f>SUM(F49,F43,F40,F32,F29)</f>
        <v>14060357</v>
      </c>
      <c r="G50" s="167">
        <f>SUM(G29+G32+G40+G43+G49)</f>
        <v>14192241</v>
      </c>
      <c r="H50" s="167">
        <f>SUM(H29+H32+H40+H43+H49)</f>
        <v>15308668</v>
      </c>
      <c r="I50">
        <f>SUM(I49,I43,I40,I32,I29)</f>
        <v>14192241</v>
      </c>
      <c r="J50">
        <f>SUM(J29+J32+J40+J43+J49)</f>
        <v>5615041</v>
      </c>
      <c r="K50">
        <f>SUM(K29+K32+K40+K43+K49)</f>
        <v>8577200</v>
      </c>
      <c r="M50">
        <f>SUM(J50:K50)</f>
        <v>14192241</v>
      </c>
    </row>
    <row r="51" spans="1:13" hidden="1">
      <c r="A51" s="17" t="s">
        <v>463</v>
      </c>
      <c r="B51" s="41" t="s">
        <v>464</v>
      </c>
      <c r="C51" s="167"/>
      <c r="D51" s="167"/>
      <c r="E51" s="167"/>
      <c r="F51" s="167"/>
      <c r="G51" s="167"/>
      <c r="H51" s="167"/>
    </row>
    <row r="52" spans="1:13" hidden="1">
      <c r="A52" s="17" t="s">
        <v>775</v>
      </c>
      <c r="B52" s="41" t="s">
        <v>465</v>
      </c>
      <c r="C52" s="167"/>
      <c r="D52" s="167"/>
      <c r="E52" s="167"/>
      <c r="F52" s="167"/>
      <c r="G52" s="167"/>
      <c r="H52" s="167"/>
    </row>
    <row r="53" spans="1:13" hidden="1">
      <c r="A53" s="22" t="s">
        <v>846</v>
      </c>
      <c r="B53" s="41" t="s">
        <v>466</v>
      </c>
      <c r="C53" s="167"/>
      <c r="D53" s="167"/>
      <c r="E53" s="167"/>
      <c r="F53" s="167"/>
      <c r="G53" s="167"/>
      <c r="H53" s="167"/>
    </row>
    <row r="54" spans="1:13" hidden="1">
      <c r="A54" s="22" t="s">
        <v>847</v>
      </c>
      <c r="B54" s="41" t="s">
        <v>467</v>
      </c>
      <c r="C54" s="167"/>
      <c r="D54" s="167"/>
      <c r="E54" s="167"/>
      <c r="F54" s="167"/>
      <c r="G54" s="167"/>
      <c r="H54" s="167"/>
    </row>
    <row r="55" spans="1:13" hidden="1">
      <c r="A55" s="22" t="s">
        <v>848</v>
      </c>
      <c r="B55" s="41" t="s">
        <v>468</v>
      </c>
      <c r="C55" s="167"/>
      <c r="D55" s="167"/>
      <c r="E55" s="167"/>
      <c r="F55" s="167"/>
      <c r="G55" s="167"/>
      <c r="H55" s="167"/>
    </row>
    <row r="56" spans="1:13" hidden="1">
      <c r="A56" s="17" t="s">
        <v>849</v>
      </c>
      <c r="B56" s="41" t="s">
        <v>469</v>
      </c>
      <c r="C56" s="167"/>
      <c r="D56" s="167"/>
      <c r="E56" s="167"/>
      <c r="F56" s="167"/>
      <c r="G56" s="167"/>
      <c r="H56" s="167"/>
    </row>
    <row r="57" spans="1:13" hidden="1">
      <c r="A57" s="17" t="s">
        <v>850</v>
      </c>
      <c r="B57" s="41" t="s">
        <v>470</v>
      </c>
      <c r="C57" s="167"/>
      <c r="D57" s="167"/>
      <c r="E57" s="167"/>
      <c r="F57" s="167"/>
      <c r="G57" s="167"/>
      <c r="H57" s="167"/>
    </row>
    <row r="58" spans="1:13" hidden="1">
      <c r="A58" s="17" t="s">
        <v>851</v>
      </c>
      <c r="B58" s="41" t="s">
        <v>471</v>
      </c>
      <c r="C58" s="167"/>
      <c r="D58" s="167"/>
      <c r="E58" s="167"/>
      <c r="F58" s="167"/>
      <c r="G58" s="167"/>
      <c r="H58" s="167"/>
    </row>
    <row r="59" spans="1:13">
      <c r="A59" s="64" t="s">
        <v>808</v>
      </c>
      <c r="B59" s="67" t="s">
        <v>472</v>
      </c>
      <c r="C59" s="167"/>
      <c r="D59" s="167"/>
      <c r="E59" s="167"/>
      <c r="F59" s="167"/>
      <c r="G59" s="167"/>
      <c r="H59" s="167"/>
    </row>
    <row r="60" spans="1:13">
      <c r="A60" s="16" t="s">
        <v>852</v>
      </c>
      <c r="B60" s="41" t="s">
        <v>473</v>
      </c>
      <c r="C60" s="167"/>
      <c r="D60" s="167"/>
      <c r="E60" s="167"/>
      <c r="F60" s="167"/>
      <c r="G60" s="167"/>
      <c r="H60" s="167"/>
    </row>
    <row r="61" spans="1:13">
      <c r="A61" s="16" t="s">
        <v>475</v>
      </c>
      <c r="B61" s="41" t="s">
        <v>476</v>
      </c>
      <c r="C61" s="167"/>
      <c r="D61" s="167"/>
      <c r="E61" s="167"/>
      <c r="F61" s="167"/>
      <c r="G61" s="167"/>
      <c r="H61" s="167"/>
    </row>
    <row r="62" spans="1:13">
      <c r="A62" s="16" t="s">
        <v>477</v>
      </c>
      <c r="B62" s="41" t="s">
        <v>478</v>
      </c>
      <c r="C62" s="167"/>
      <c r="D62" s="167"/>
      <c r="E62" s="167"/>
      <c r="F62" s="167"/>
      <c r="G62" s="167"/>
      <c r="H62" s="167"/>
    </row>
    <row r="63" spans="1:13">
      <c r="A63" s="16" t="s">
        <v>810</v>
      </c>
      <c r="B63" s="41" t="s">
        <v>479</v>
      </c>
      <c r="C63" s="167"/>
      <c r="D63" s="167"/>
      <c r="E63" s="167"/>
      <c r="F63" s="167"/>
      <c r="G63" s="167"/>
      <c r="H63" s="167"/>
    </row>
    <row r="64" spans="1:13">
      <c r="A64" s="16" t="s">
        <v>853</v>
      </c>
      <c r="B64" s="41" t="s">
        <v>480</v>
      </c>
      <c r="C64" s="167"/>
      <c r="D64" s="167"/>
      <c r="E64" s="167"/>
      <c r="F64" s="167"/>
      <c r="G64" s="167"/>
      <c r="H64" s="167"/>
    </row>
    <row r="65" spans="1:8">
      <c r="A65" s="16" t="s">
        <v>812</v>
      </c>
      <c r="B65" s="41" t="s">
        <v>481</v>
      </c>
      <c r="C65" s="167"/>
      <c r="D65" s="167"/>
      <c r="E65" s="167"/>
      <c r="F65" s="167"/>
      <c r="G65" s="167"/>
      <c r="H65" s="167"/>
    </row>
    <row r="66" spans="1:8">
      <c r="A66" s="16" t="s">
        <v>854</v>
      </c>
      <c r="B66" s="41" t="s">
        <v>482</v>
      </c>
      <c r="C66" s="167"/>
      <c r="D66" s="167"/>
      <c r="E66" s="167"/>
      <c r="F66" s="167"/>
      <c r="G66" s="167"/>
      <c r="H66" s="167"/>
    </row>
    <row r="67" spans="1:8">
      <c r="A67" s="16" t="s">
        <v>855</v>
      </c>
      <c r="B67" s="41" t="s">
        <v>484</v>
      </c>
      <c r="C67" s="167"/>
      <c r="D67" s="167"/>
      <c r="E67" s="167"/>
      <c r="F67" s="167"/>
      <c r="G67" s="167"/>
      <c r="H67" s="167"/>
    </row>
    <row r="68" spans="1:8">
      <c r="A68" s="16" t="s">
        <v>485</v>
      </c>
      <c r="B68" s="41" t="s">
        <v>486</v>
      </c>
      <c r="C68" s="167"/>
      <c r="D68" s="167"/>
      <c r="E68" s="167"/>
      <c r="F68" s="167"/>
      <c r="G68" s="167"/>
      <c r="H68" s="167"/>
    </row>
    <row r="69" spans="1:8">
      <c r="A69" s="29" t="s">
        <v>487</v>
      </c>
      <c r="B69" s="41" t="s">
        <v>488</v>
      </c>
      <c r="C69" s="167"/>
      <c r="D69" s="167"/>
      <c r="E69" s="167"/>
      <c r="F69" s="167"/>
      <c r="G69" s="167"/>
      <c r="H69" s="167"/>
    </row>
    <row r="70" spans="1:8">
      <c r="A70" s="16" t="s">
        <v>856</v>
      </c>
      <c r="B70" s="41" t="s">
        <v>489</v>
      </c>
      <c r="C70" s="167"/>
      <c r="D70" s="167"/>
      <c r="E70" s="167"/>
      <c r="F70" s="167"/>
      <c r="G70" s="167"/>
      <c r="H70" s="167"/>
    </row>
    <row r="71" spans="1:8">
      <c r="A71" s="29" t="s">
        <v>213</v>
      </c>
      <c r="B71" s="41" t="s">
        <v>490</v>
      </c>
      <c r="C71" s="167"/>
      <c r="D71" s="167"/>
      <c r="E71" s="167"/>
      <c r="F71" s="167"/>
      <c r="G71" s="167"/>
      <c r="H71" s="167"/>
    </row>
    <row r="72" spans="1:8">
      <c r="A72" s="29" t="s">
        <v>214</v>
      </c>
      <c r="B72" s="41" t="s">
        <v>490</v>
      </c>
      <c r="C72" s="167"/>
      <c r="D72" s="167"/>
      <c r="E72" s="167"/>
      <c r="F72" s="167"/>
      <c r="G72" s="167"/>
      <c r="H72" s="167"/>
    </row>
    <row r="73" spans="1:8">
      <c r="A73" s="64" t="s">
        <v>816</v>
      </c>
      <c r="B73" s="67" t="s">
        <v>491</v>
      </c>
      <c r="C73" s="167"/>
      <c r="D73" s="167"/>
      <c r="E73" s="167"/>
      <c r="F73" s="167"/>
      <c r="G73" s="167"/>
      <c r="H73" s="167"/>
    </row>
    <row r="74" spans="1:8" ht="15.75">
      <c r="A74" s="83" t="s">
        <v>159</v>
      </c>
      <c r="B74" s="67"/>
      <c r="C74" s="167"/>
      <c r="D74" s="167"/>
      <c r="E74" s="167"/>
      <c r="F74" s="167"/>
      <c r="G74" s="167"/>
      <c r="H74" s="167"/>
    </row>
    <row r="75" spans="1:8">
      <c r="A75" s="45" t="s">
        <v>492</v>
      </c>
      <c r="B75" s="41" t="s">
        <v>493</v>
      </c>
      <c r="C75" s="167"/>
      <c r="D75" s="167"/>
      <c r="E75" s="167"/>
      <c r="F75" s="167"/>
      <c r="G75" s="167"/>
      <c r="H75" s="167"/>
    </row>
    <row r="76" spans="1:8">
      <c r="A76" s="45" t="s">
        <v>857</v>
      </c>
      <c r="B76" s="41" t="s">
        <v>494</v>
      </c>
      <c r="C76" s="167"/>
      <c r="D76" s="167"/>
      <c r="E76" s="167"/>
      <c r="F76" s="167"/>
      <c r="G76" s="167"/>
      <c r="H76" s="167"/>
    </row>
    <row r="77" spans="1:8">
      <c r="A77" s="45" t="s">
        <v>496</v>
      </c>
      <c r="B77" s="41" t="s">
        <v>497</v>
      </c>
      <c r="C77" s="167"/>
      <c r="D77" s="167"/>
      <c r="E77" s="167"/>
      <c r="F77" s="167"/>
      <c r="G77" s="167"/>
      <c r="H77" s="167"/>
    </row>
    <row r="78" spans="1:8">
      <c r="A78" s="45" t="s">
        <v>498</v>
      </c>
      <c r="B78" s="41" t="s">
        <v>499</v>
      </c>
      <c r="C78" s="167"/>
      <c r="D78" s="167"/>
      <c r="E78" s="167"/>
      <c r="F78" s="167"/>
      <c r="G78" s="167"/>
      <c r="H78" s="167"/>
    </row>
    <row r="79" spans="1:8">
      <c r="A79" s="6" t="s">
        <v>500</v>
      </c>
      <c r="B79" s="41" t="s">
        <v>501</v>
      </c>
      <c r="C79" s="167"/>
      <c r="D79" s="167"/>
      <c r="E79" s="167"/>
      <c r="F79" s="167"/>
      <c r="G79" s="167"/>
      <c r="H79" s="167"/>
    </row>
    <row r="80" spans="1:8">
      <c r="A80" s="6" t="s">
        <v>502</v>
      </c>
      <c r="B80" s="41" t="s">
        <v>503</v>
      </c>
      <c r="C80" s="167"/>
      <c r="D80" s="167"/>
      <c r="E80" s="167"/>
      <c r="F80" s="167"/>
      <c r="G80" s="167"/>
      <c r="H80" s="167"/>
    </row>
    <row r="81" spans="1:8">
      <c r="A81" s="6" t="s">
        <v>504</v>
      </c>
      <c r="B81" s="41" t="s">
        <v>505</v>
      </c>
      <c r="C81" s="167"/>
      <c r="D81" s="167"/>
      <c r="E81" s="167"/>
      <c r="F81" s="167"/>
      <c r="G81" s="167"/>
      <c r="H81" s="167"/>
    </row>
    <row r="82" spans="1:8">
      <c r="A82" s="65" t="s">
        <v>818</v>
      </c>
      <c r="B82" s="67" t="s">
        <v>506</v>
      </c>
      <c r="C82" s="167"/>
      <c r="D82" s="167"/>
      <c r="E82" s="167"/>
      <c r="F82" s="167"/>
      <c r="G82" s="167"/>
      <c r="H82" s="167"/>
    </row>
    <row r="83" spans="1:8">
      <c r="A83" s="17" t="s">
        <v>507</v>
      </c>
      <c r="B83" s="41" t="s">
        <v>508</v>
      </c>
      <c r="C83" s="167"/>
      <c r="D83" s="167"/>
      <c r="E83" s="167"/>
      <c r="F83" s="167"/>
      <c r="G83" s="167"/>
      <c r="H83" s="167"/>
    </row>
    <row r="84" spans="1:8">
      <c r="A84" s="17" t="s">
        <v>509</v>
      </c>
      <c r="B84" s="41" t="s">
        <v>510</v>
      </c>
      <c r="C84" s="167"/>
      <c r="D84" s="167"/>
      <c r="E84" s="167"/>
      <c r="F84" s="167"/>
      <c r="G84" s="167"/>
      <c r="H84" s="167"/>
    </row>
    <row r="85" spans="1:8">
      <c r="A85" s="17" t="s">
        <v>511</v>
      </c>
      <c r="B85" s="41" t="s">
        <v>512</v>
      </c>
      <c r="C85" s="167"/>
      <c r="D85" s="167"/>
      <c r="E85" s="167"/>
      <c r="F85" s="167"/>
      <c r="G85" s="167"/>
      <c r="H85" s="167"/>
    </row>
    <row r="86" spans="1:8">
      <c r="A86" s="17" t="s">
        <v>513</v>
      </c>
      <c r="B86" s="41" t="s">
        <v>514</v>
      </c>
      <c r="C86" s="167"/>
      <c r="D86" s="167"/>
      <c r="E86" s="167"/>
      <c r="F86" s="167"/>
      <c r="G86" s="167"/>
      <c r="H86" s="167"/>
    </row>
    <row r="87" spans="1:8">
      <c r="A87" s="64" t="s">
        <v>819</v>
      </c>
      <c r="B87" s="67" t="s">
        <v>515</v>
      </c>
      <c r="C87" s="167"/>
      <c r="D87" s="167"/>
      <c r="E87" s="167"/>
      <c r="F87" s="167"/>
      <c r="G87" s="167"/>
      <c r="H87" s="167"/>
    </row>
    <row r="88" spans="1:8">
      <c r="A88" s="17" t="s">
        <v>516</v>
      </c>
      <c r="B88" s="41" t="s">
        <v>517</v>
      </c>
      <c r="C88" s="167"/>
      <c r="D88" s="167"/>
      <c r="E88" s="167"/>
      <c r="F88" s="167"/>
      <c r="G88" s="167"/>
      <c r="H88" s="167"/>
    </row>
    <row r="89" spans="1:8">
      <c r="A89" s="17" t="s">
        <v>0</v>
      </c>
      <c r="B89" s="41" t="s">
        <v>518</v>
      </c>
      <c r="C89" s="167"/>
      <c r="D89" s="167"/>
      <c r="E89" s="167"/>
      <c r="F89" s="167"/>
      <c r="G89" s="167"/>
      <c r="H89" s="167"/>
    </row>
    <row r="90" spans="1:8">
      <c r="A90" s="17" t="s">
        <v>1</v>
      </c>
      <c r="B90" s="41" t="s">
        <v>519</v>
      </c>
      <c r="C90" s="167"/>
      <c r="D90" s="167"/>
      <c r="E90" s="167"/>
      <c r="F90" s="167"/>
      <c r="G90" s="167"/>
      <c r="H90" s="167"/>
    </row>
    <row r="91" spans="1:8">
      <c r="A91" s="17" t="s">
        <v>2</v>
      </c>
      <c r="B91" s="41" t="s">
        <v>520</v>
      </c>
      <c r="C91" s="167"/>
      <c r="D91" s="167"/>
      <c r="E91" s="167"/>
      <c r="F91" s="167"/>
      <c r="G91" s="167"/>
      <c r="H91" s="167"/>
    </row>
    <row r="92" spans="1:8">
      <c r="A92" s="17" t="s">
        <v>3</v>
      </c>
      <c r="B92" s="41" t="s">
        <v>521</v>
      </c>
      <c r="C92" s="167"/>
      <c r="D92" s="167"/>
      <c r="E92" s="167"/>
      <c r="F92" s="167"/>
      <c r="G92" s="167"/>
      <c r="H92" s="167"/>
    </row>
    <row r="93" spans="1:8">
      <c r="A93" s="17" t="s">
        <v>4</v>
      </c>
      <c r="B93" s="41" t="s">
        <v>522</v>
      </c>
      <c r="C93" s="167"/>
      <c r="D93" s="167"/>
      <c r="E93" s="167"/>
      <c r="F93" s="167"/>
      <c r="G93" s="167"/>
      <c r="H93" s="167"/>
    </row>
    <row r="94" spans="1:8">
      <c r="A94" s="17" t="s">
        <v>523</v>
      </c>
      <c r="B94" s="41" t="s">
        <v>524</v>
      </c>
      <c r="C94" s="167"/>
      <c r="D94" s="167"/>
      <c r="E94" s="167"/>
      <c r="F94" s="167"/>
      <c r="G94" s="167"/>
      <c r="H94" s="167"/>
    </row>
    <row r="95" spans="1:8">
      <c r="A95" s="17" t="s">
        <v>5</v>
      </c>
      <c r="B95" s="41" t="s">
        <v>525</v>
      </c>
      <c r="C95" s="167"/>
      <c r="D95" s="167"/>
      <c r="E95" s="167"/>
      <c r="F95" s="167"/>
      <c r="G95" s="167"/>
      <c r="H95" s="167"/>
    </row>
    <row r="96" spans="1:8">
      <c r="A96" s="64" t="s">
        <v>820</v>
      </c>
      <c r="B96" s="67" t="s">
        <v>526</v>
      </c>
      <c r="C96" s="167"/>
      <c r="D96" s="167"/>
      <c r="E96" s="167"/>
      <c r="F96" s="167"/>
      <c r="G96" s="167"/>
      <c r="H96" s="167"/>
    </row>
    <row r="97" spans="1:25" ht="15.75">
      <c r="A97" s="83" t="s">
        <v>158</v>
      </c>
      <c r="B97" s="67"/>
      <c r="C97" s="167"/>
      <c r="D97" s="167"/>
      <c r="E97" s="167"/>
      <c r="F97" s="167"/>
      <c r="G97" s="167"/>
      <c r="H97" s="167"/>
    </row>
    <row r="98" spans="1:25" ht="15.75">
      <c r="A98" s="46" t="s">
        <v>13</v>
      </c>
      <c r="B98" s="47" t="s">
        <v>527</v>
      </c>
      <c r="C98" s="167">
        <f>SUM(C24+C25+C50+C59+C73+C82+C87+C96)</f>
        <v>59017393</v>
      </c>
      <c r="D98" s="167"/>
      <c r="E98" s="167">
        <f>SUM(E24+E25+E50+E59+E73+E82+E87+E96)</f>
        <v>37815000</v>
      </c>
      <c r="F98" s="167">
        <f>SUM(F24+F25+F50+F59+F73+F82+F87+F96)</f>
        <v>96832393</v>
      </c>
      <c r="G98" s="167">
        <f>SUM(G24+G25+G50+G59+G73+G82+G87+G96)</f>
        <v>98554859</v>
      </c>
      <c r="H98" s="167">
        <f>SUM(H24+H25+H50+H59+H73+H82+H87+H96)</f>
        <v>99984987</v>
      </c>
      <c r="I98">
        <f>SUM(I24+I25+I50)</f>
        <v>98483637</v>
      </c>
      <c r="J98">
        <f>SUM(J24+J25+J50)</f>
        <v>39146655</v>
      </c>
      <c r="K98">
        <f>SUM(K24+K25+K50)</f>
        <v>59336982</v>
      </c>
      <c r="M98">
        <f>SUM(J98:K98)</f>
        <v>98483637</v>
      </c>
    </row>
    <row r="99" spans="1:25">
      <c r="A99" s="17" t="s">
        <v>6</v>
      </c>
      <c r="B99" s="5" t="s">
        <v>528</v>
      </c>
      <c r="C99" s="170"/>
      <c r="D99" s="170"/>
      <c r="E99" s="170"/>
      <c r="F99" s="170"/>
      <c r="G99" s="170"/>
      <c r="H99" s="170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>
      <c r="A100" s="17" t="s">
        <v>531</v>
      </c>
      <c r="B100" s="5" t="s">
        <v>532</v>
      </c>
      <c r="C100" s="170"/>
      <c r="D100" s="170"/>
      <c r="E100" s="170"/>
      <c r="F100" s="170"/>
      <c r="G100" s="170"/>
      <c r="H100" s="170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>
      <c r="A101" s="17" t="s">
        <v>7</v>
      </c>
      <c r="B101" s="5" t="s">
        <v>533</v>
      </c>
      <c r="C101" s="170"/>
      <c r="D101" s="170"/>
      <c r="E101" s="170"/>
      <c r="F101" s="170"/>
      <c r="G101" s="170"/>
      <c r="H101" s="170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827</v>
      </c>
      <c r="B102" s="9" t="s">
        <v>535</v>
      </c>
      <c r="C102" s="172"/>
      <c r="D102" s="172"/>
      <c r="E102" s="172"/>
      <c r="F102" s="172"/>
      <c r="G102" s="172"/>
      <c r="H102" s="172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>
      <c r="A103" s="48" t="s">
        <v>8</v>
      </c>
      <c r="B103" s="5" t="s">
        <v>536</v>
      </c>
      <c r="C103" s="174"/>
      <c r="D103" s="174"/>
      <c r="E103" s="174"/>
      <c r="F103" s="174"/>
      <c r="G103" s="174"/>
      <c r="H103" s="174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>
      <c r="A104" s="48" t="s">
        <v>833</v>
      </c>
      <c r="B104" s="5" t="s">
        <v>539</v>
      </c>
      <c r="C104" s="174"/>
      <c r="D104" s="174"/>
      <c r="E104" s="174"/>
      <c r="F104" s="174"/>
      <c r="G104" s="174"/>
      <c r="H104" s="174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>
      <c r="A105" s="17" t="s">
        <v>540</v>
      </c>
      <c r="B105" s="5" t="s">
        <v>541</v>
      </c>
      <c r="C105" s="170"/>
      <c r="D105" s="170"/>
      <c r="E105" s="170"/>
      <c r="F105" s="170"/>
      <c r="G105" s="170"/>
      <c r="H105" s="170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>
      <c r="A106" s="17" t="s">
        <v>9</v>
      </c>
      <c r="B106" s="5" t="s">
        <v>542</v>
      </c>
      <c r="C106" s="170"/>
      <c r="D106" s="170"/>
      <c r="E106" s="170"/>
      <c r="F106" s="170"/>
      <c r="G106" s="170"/>
      <c r="H106" s="170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830</v>
      </c>
      <c r="B107" s="9" t="s">
        <v>543</v>
      </c>
      <c r="C107" s="176"/>
      <c r="D107" s="176"/>
      <c r="E107" s="176"/>
      <c r="F107" s="176"/>
      <c r="G107" s="176"/>
      <c r="H107" s="176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544</v>
      </c>
      <c r="B108" s="5" t="s">
        <v>545</v>
      </c>
      <c r="C108" s="174"/>
      <c r="D108" s="174"/>
      <c r="E108" s="174"/>
      <c r="F108" s="174"/>
      <c r="G108" s="174"/>
      <c r="H108" s="174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546</v>
      </c>
      <c r="B109" s="5" t="s">
        <v>547</v>
      </c>
      <c r="C109" s="174"/>
      <c r="D109" s="174"/>
      <c r="E109" s="174"/>
      <c r="F109" s="174"/>
      <c r="G109" s="174"/>
      <c r="H109" s="174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548</v>
      </c>
      <c r="B110" s="9" t="s">
        <v>549</v>
      </c>
      <c r="C110" s="174"/>
      <c r="D110" s="174"/>
      <c r="E110" s="174"/>
      <c r="F110" s="174"/>
      <c r="G110" s="174"/>
      <c r="H110" s="174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550</v>
      </c>
      <c r="B111" s="5" t="s">
        <v>551</v>
      </c>
      <c r="C111" s="174"/>
      <c r="D111" s="174"/>
      <c r="E111" s="174"/>
      <c r="F111" s="174"/>
      <c r="G111" s="174"/>
      <c r="H111" s="174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>
      <c r="A112" s="48" t="s">
        <v>552</v>
      </c>
      <c r="B112" s="5" t="s">
        <v>553</v>
      </c>
      <c r="C112" s="174"/>
      <c r="D112" s="174"/>
      <c r="E112" s="174"/>
      <c r="F112" s="174"/>
      <c r="G112" s="174"/>
      <c r="H112" s="17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554</v>
      </c>
      <c r="B113" s="5" t="s">
        <v>555</v>
      </c>
      <c r="C113" s="174"/>
      <c r="D113" s="174"/>
      <c r="E113" s="174"/>
      <c r="F113" s="174"/>
      <c r="G113" s="174"/>
      <c r="H113" s="17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831</v>
      </c>
      <c r="B114" s="50" t="s">
        <v>556</v>
      </c>
      <c r="C114" s="176"/>
      <c r="D114" s="176"/>
      <c r="E114" s="176"/>
      <c r="F114" s="176"/>
      <c r="G114" s="176"/>
      <c r="H114" s="176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>
        <f>SUM(A12)</f>
        <v>0</v>
      </c>
      <c r="B115" s="5" t="s">
        <v>558</v>
      </c>
      <c r="C115" s="174"/>
      <c r="D115" s="174"/>
      <c r="E115" s="174"/>
      <c r="F115" s="174"/>
      <c r="G115" s="174"/>
      <c r="H115" s="17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559</v>
      </c>
      <c r="B116" s="5" t="s">
        <v>560</v>
      </c>
      <c r="C116" s="170"/>
      <c r="D116" s="170"/>
      <c r="E116" s="170"/>
      <c r="F116" s="170"/>
      <c r="G116" s="170"/>
      <c r="H116" s="170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>
      <c r="A117" s="48" t="s">
        <v>10</v>
      </c>
      <c r="B117" s="5" t="s">
        <v>561</v>
      </c>
      <c r="C117" s="174"/>
      <c r="D117" s="174"/>
      <c r="E117" s="174"/>
      <c r="F117" s="174"/>
      <c r="G117" s="174"/>
      <c r="H117" s="174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>
      <c r="A118" s="48" t="s">
        <v>836</v>
      </c>
      <c r="B118" s="5" t="s">
        <v>562</v>
      </c>
      <c r="C118" s="174"/>
      <c r="D118" s="174"/>
      <c r="E118" s="174"/>
      <c r="F118" s="174"/>
      <c r="G118" s="174"/>
      <c r="H118" s="174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837</v>
      </c>
      <c r="B119" s="50" t="s">
        <v>566</v>
      </c>
      <c r="C119" s="176"/>
      <c r="D119" s="176"/>
      <c r="E119" s="176"/>
      <c r="F119" s="176"/>
      <c r="G119" s="176"/>
      <c r="H119" s="176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567</v>
      </c>
      <c r="B120" s="5" t="s">
        <v>568</v>
      </c>
      <c r="C120" s="170"/>
      <c r="D120" s="170"/>
      <c r="E120" s="170"/>
      <c r="F120" s="170"/>
      <c r="G120" s="170"/>
      <c r="H120" s="170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14</v>
      </c>
      <c r="B121" s="52" t="s">
        <v>569</v>
      </c>
      <c r="C121" s="176">
        <f>SUM(C114+C119+C120)</f>
        <v>0</v>
      </c>
      <c r="D121" s="176"/>
      <c r="E121" s="176">
        <f>SUM(E114+E119+E120)</f>
        <v>0</v>
      </c>
      <c r="F121" s="176"/>
      <c r="G121" s="176"/>
      <c r="H121" s="176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51</v>
      </c>
      <c r="B122" s="57"/>
      <c r="C122" s="168">
        <f>SUM(C98+C121)</f>
        <v>59017393</v>
      </c>
      <c r="D122" s="168"/>
      <c r="E122" s="168">
        <f>SUM(E98+E121)</f>
        <v>37815000</v>
      </c>
      <c r="F122" s="168">
        <f>SUM(C122:E122)</f>
        <v>96832393</v>
      </c>
      <c r="G122" s="168">
        <f>SUM(G98+G121)</f>
        <v>98554859</v>
      </c>
      <c r="H122" s="168">
        <f>SUM(H98+H121)</f>
        <v>99984987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3">
    <mergeCell ref="A1:H1"/>
    <mergeCell ref="A2:H2"/>
    <mergeCell ref="A3:H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4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>
      <selection activeCell="D14" sqref="D14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115" t="s">
        <v>278</v>
      </c>
      <c r="B1" s="116"/>
      <c r="C1" s="116"/>
      <c r="D1" s="116"/>
      <c r="E1" s="116"/>
      <c r="F1" s="116"/>
      <c r="G1" s="116"/>
    </row>
    <row r="2" spans="1:10" ht="30" customHeight="1">
      <c r="A2" s="293" t="s">
        <v>116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43.5" customHeight="1">
      <c r="A3" s="292" t="s">
        <v>282</v>
      </c>
      <c r="B3" s="292"/>
      <c r="C3" s="292"/>
      <c r="D3" s="292"/>
      <c r="E3" s="292"/>
      <c r="F3" s="292"/>
      <c r="G3" s="292"/>
      <c r="H3" s="292"/>
      <c r="I3" s="292"/>
    </row>
    <row r="5" spans="1:10" ht="26.25">
      <c r="A5" s="105" t="s">
        <v>354</v>
      </c>
    </row>
    <row r="6" spans="1:10" ht="26.25">
      <c r="A6" s="106" t="s">
        <v>279</v>
      </c>
    </row>
    <row r="7" spans="1:10">
      <c r="A7" s="106" t="s">
        <v>280</v>
      </c>
    </row>
    <row r="8" spans="1:10">
      <c r="A8" s="107" t="s">
        <v>281</v>
      </c>
    </row>
    <row r="10" spans="1:10" ht="15.75">
      <c r="A10" s="136" t="s">
        <v>344</v>
      </c>
    </row>
    <row r="11" spans="1:10" ht="15.75">
      <c r="A11" s="136" t="s">
        <v>345</v>
      </c>
    </row>
    <row r="12" spans="1:10" ht="15.75">
      <c r="A12" s="137" t="s">
        <v>346</v>
      </c>
    </row>
    <row r="13" spans="1:10" ht="15.75">
      <c r="A13" s="137" t="s">
        <v>347</v>
      </c>
    </row>
    <row r="14" spans="1:10" ht="15.75">
      <c r="A14" s="137" t="s">
        <v>348</v>
      </c>
    </row>
    <row r="15" spans="1:10" ht="15.75">
      <c r="A15" s="137" t="s">
        <v>349</v>
      </c>
    </row>
    <row r="16" spans="1:10" ht="15.75">
      <c r="A16" s="137" t="s">
        <v>350</v>
      </c>
    </row>
    <row r="17" spans="1:10" ht="15.75">
      <c r="A17" s="137" t="s">
        <v>351</v>
      </c>
    </row>
    <row r="18" spans="1:10" ht="15.75">
      <c r="A18" s="137"/>
    </row>
    <row r="19" spans="1:10">
      <c r="A19" s="4" t="s">
        <v>255</v>
      </c>
    </row>
    <row r="20" spans="1:10" ht="78.75" customHeight="1">
      <c r="A20" s="2" t="s">
        <v>379</v>
      </c>
      <c r="B20" s="3" t="s">
        <v>380</v>
      </c>
      <c r="C20" s="84" t="s">
        <v>355</v>
      </c>
      <c r="D20" s="84" t="s">
        <v>356</v>
      </c>
      <c r="E20" s="84" t="s">
        <v>357</v>
      </c>
      <c r="F20" s="84" t="s">
        <v>358</v>
      </c>
      <c r="G20" s="84" t="s">
        <v>226</v>
      </c>
      <c r="H20" s="84" t="s">
        <v>233</v>
      </c>
      <c r="I20" s="84" t="s">
        <v>234</v>
      </c>
      <c r="J20" s="84" t="s">
        <v>359</v>
      </c>
    </row>
    <row r="21" spans="1:10">
      <c r="A21" s="29" t="s">
        <v>45</v>
      </c>
      <c r="B21" s="5" t="s">
        <v>692</v>
      </c>
      <c r="C21" s="53"/>
      <c r="D21" s="53"/>
      <c r="E21" s="89"/>
      <c r="F21" s="89"/>
      <c r="G21" s="53"/>
      <c r="H21" s="53"/>
      <c r="I21" s="53"/>
      <c r="J21" s="38"/>
    </row>
    <row r="22" spans="1:10">
      <c r="A22" s="69" t="s">
        <v>529</v>
      </c>
      <c r="B22" s="69" t="s">
        <v>692</v>
      </c>
      <c r="C22" s="53"/>
      <c r="D22" s="53"/>
      <c r="E22" s="53"/>
      <c r="F22" s="53"/>
      <c r="G22" s="53"/>
      <c r="H22" s="53"/>
      <c r="I22" s="53"/>
      <c r="J22" s="38"/>
    </row>
    <row r="23" spans="1:10">
      <c r="A23" s="16" t="s">
        <v>693</v>
      </c>
      <c r="B23" s="5" t="s">
        <v>694</v>
      </c>
      <c r="C23" s="53"/>
      <c r="D23" s="53"/>
      <c r="E23" s="53"/>
      <c r="F23" s="53"/>
      <c r="G23" s="53"/>
      <c r="H23" s="53"/>
      <c r="I23" s="53"/>
      <c r="J23" s="38"/>
    </row>
    <row r="24" spans="1:10">
      <c r="A24" s="29" t="s">
        <v>112</v>
      </c>
      <c r="B24" s="5" t="s">
        <v>695</v>
      </c>
      <c r="C24" s="53"/>
      <c r="D24" s="53"/>
      <c r="E24" s="53"/>
      <c r="F24" s="53"/>
      <c r="G24" s="53"/>
      <c r="H24" s="53"/>
      <c r="I24" s="53"/>
      <c r="J24" s="38"/>
    </row>
    <row r="25" spans="1:10">
      <c r="A25" s="69" t="s">
        <v>529</v>
      </c>
      <c r="B25" s="69" t="s">
        <v>695</v>
      </c>
      <c r="C25" s="53"/>
      <c r="D25" s="53"/>
      <c r="E25" s="53"/>
      <c r="F25" s="53"/>
      <c r="G25" s="53"/>
      <c r="H25" s="53"/>
      <c r="I25" s="53"/>
      <c r="J25" s="38"/>
    </row>
    <row r="26" spans="1:10">
      <c r="A26" s="15" t="s">
        <v>65</v>
      </c>
      <c r="B26" s="9" t="s">
        <v>696</v>
      </c>
      <c r="C26" s="53"/>
      <c r="D26" s="53"/>
      <c r="E26" s="53"/>
      <c r="F26" s="53"/>
      <c r="G26" s="53"/>
      <c r="H26" s="53"/>
      <c r="I26" s="53"/>
      <c r="J26" s="38"/>
    </row>
    <row r="27" spans="1:10">
      <c r="A27" s="16" t="s">
        <v>113</v>
      </c>
      <c r="B27" s="5" t="s">
        <v>697</v>
      </c>
      <c r="C27" s="53"/>
      <c r="D27" s="53"/>
      <c r="E27" s="53"/>
      <c r="F27" s="53"/>
      <c r="G27" s="53"/>
      <c r="H27" s="53"/>
      <c r="I27" s="53"/>
      <c r="J27" s="38"/>
    </row>
    <row r="28" spans="1:10">
      <c r="A28" s="69" t="s">
        <v>537</v>
      </c>
      <c r="B28" s="69" t="s">
        <v>697</v>
      </c>
      <c r="C28" s="53"/>
      <c r="D28" s="53"/>
      <c r="E28" s="53"/>
      <c r="F28" s="53"/>
      <c r="G28" s="53"/>
      <c r="H28" s="53"/>
      <c r="I28" s="53"/>
      <c r="J28" s="38"/>
    </row>
    <row r="29" spans="1:10">
      <c r="A29" s="29" t="s">
        <v>698</v>
      </c>
      <c r="B29" s="5" t="s">
        <v>699</v>
      </c>
      <c r="C29" s="53"/>
      <c r="D29" s="53"/>
      <c r="E29" s="53"/>
      <c r="F29" s="53"/>
      <c r="G29" s="53"/>
      <c r="H29" s="53"/>
      <c r="I29" s="53"/>
      <c r="J29" s="38"/>
    </row>
    <row r="30" spans="1:10">
      <c r="A30" s="17" t="s">
        <v>114</v>
      </c>
      <c r="B30" s="5" t="s">
        <v>700</v>
      </c>
      <c r="C30" s="38"/>
      <c r="D30" s="38"/>
      <c r="E30" s="38"/>
      <c r="F30" s="38"/>
      <c r="G30" s="38"/>
      <c r="H30" s="38"/>
      <c r="I30" s="38"/>
      <c r="J30" s="38"/>
    </row>
    <row r="31" spans="1:10">
      <c r="A31" s="69" t="s">
        <v>538</v>
      </c>
      <c r="B31" s="69" t="s">
        <v>700</v>
      </c>
      <c r="C31" s="38"/>
      <c r="D31" s="38"/>
      <c r="E31" s="38"/>
      <c r="F31" s="38"/>
      <c r="G31" s="38"/>
      <c r="H31" s="38"/>
      <c r="I31" s="38"/>
      <c r="J31" s="38"/>
    </row>
    <row r="32" spans="1:10">
      <c r="A32" s="29" t="s">
        <v>701</v>
      </c>
      <c r="B32" s="5" t="s">
        <v>702</v>
      </c>
      <c r="C32" s="38"/>
      <c r="D32" s="38"/>
      <c r="E32" s="38"/>
      <c r="F32" s="38"/>
      <c r="G32" s="38"/>
      <c r="H32" s="38"/>
      <c r="I32" s="38"/>
      <c r="J32" s="38"/>
    </row>
    <row r="33" spans="1:10">
      <c r="A33" s="30" t="s">
        <v>66</v>
      </c>
      <c r="B33" s="9" t="s">
        <v>703</v>
      </c>
      <c r="C33" s="38"/>
      <c r="D33" s="38"/>
      <c r="E33" s="38"/>
      <c r="F33" s="38"/>
      <c r="G33" s="38"/>
      <c r="H33" s="38"/>
      <c r="I33" s="38"/>
      <c r="J33" s="38"/>
    </row>
    <row r="34" spans="1:10">
      <c r="A34" s="16" t="s">
        <v>718</v>
      </c>
      <c r="B34" s="5" t="s">
        <v>719</v>
      </c>
      <c r="C34" s="38"/>
      <c r="D34" s="38"/>
      <c r="E34" s="38"/>
      <c r="F34" s="38"/>
      <c r="G34" s="38"/>
      <c r="H34" s="38"/>
      <c r="I34" s="38"/>
      <c r="J34" s="38"/>
    </row>
    <row r="35" spans="1:10">
      <c r="A35" s="17" t="s">
        <v>720</v>
      </c>
      <c r="B35" s="5" t="s">
        <v>721</v>
      </c>
      <c r="C35" s="38"/>
      <c r="D35" s="38"/>
      <c r="E35" s="38"/>
      <c r="F35" s="38"/>
      <c r="G35" s="38"/>
      <c r="H35" s="38"/>
      <c r="I35" s="38"/>
      <c r="J35" s="38"/>
    </row>
    <row r="36" spans="1:10">
      <c r="A36" s="29" t="s">
        <v>722</v>
      </c>
      <c r="B36" s="5" t="s">
        <v>723</v>
      </c>
      <c r="C36" s="38"/>
      <c r="D36" s="38"/>
      <c r="E36" s="38"/>
      <c r="F36" s="38"/>
      <c r="G36" s="38"/>
      <c r="H36" s="38"/>
      <c r="I36" s="38"/>
      <c r="J36" s="38"/>
    </row>
    <row r="37" spans="1:10">
      <c r="A37" s="29" t="s">
        <v>50</v>
      </c>
      <c r="B37" s="5" t="s">
        <v>724</v>
      </c>
      <c r="C37" s="38"/>
      <c r="D37" s="38"/>
      <c r="E37" s="38"/>
      <c r="F37" s="38"/>
      <c r="G37" s="38"/>
      <c r="H37" s="38"/>
      <c r="I37" s="38"/>
      <c r="J37" s="38"/>
    </row>
    <row r="38" spans="1:10">
      <c r="A38" s="69" t="s">
        <v>563</v>
      </c>
      <c r="B38" s="69" t="s">
        <v>724</v>
      </c>
      <c r="C38" s="38"/>
      <c r="D38" s="38"/>
      <c r="E38" s="38"/>
      <c r="F38" s="38"/>
      <c r="G38" s="38"/>
      <c r="H38" s="38"/>
      <c r="I38" s="38"/>
      <c r="J38" s="38"/>
    </row>
    <row r="39" spans="1:10">
      <c r="A39" s="69" t="s">
        <v>564</v>
      </c>
      <c r="B39" s="69" t="s">
        <v>724</v>
      </c>
      <c r="C39" s="38"/>
      <c r="D39" s="38"/>
      <c r="E39" s="38"/>
      <c r="F39" s="38"/>
      <c r="G39" s="38"/>
      <c r="H39" s="38"/>
      <c r="I39" s="38"/>
      <c r="J39" s="38"/>
    </row>
    <row r="40" spans="1:10">
      <c r="A40" s="77" t="s">
        <v>565</v>
      </c>
      <c r="B40" s="77" t="s">
        <v>724</v>
      </c>
      <c r="C40" s="38"/>
      <c r="D40" s="38"/>
      <c r="E40" s="38"/>
      <c r="F40" s="38"/>
      <c r="G40" s="38"/>
      <c r="H40" s="38"/>
      <c r="I40" s="38"/>
      <c r="J40" s="38"/>
    </row>
    <row r="41" spans="1:10">
      <c r="A41" s="78" t="s">
        <v>69</v>
      </c>
      <c r="B41" s="50" t="s">
        <v>725</v>
      </c>
      <c r="C41" s="38"/>
      <c r="D41" s="38"/>
      <c r="E41" s="38"/>
      <c r="F41" s="38"/>
      <c r="G41" s="38"/>
      <c r="H41" s="38"/>
      <c r="I41" s="38"/>
      <c r="J41" s="38"/>
    </row>
    <row r="42" spans="1:10">
      <c r="A42" s="138"/>
      <c r="B42" s="139"/>
      <c r="C42" s="34"/>
      <c r="D42" s="34"/>
      <c r="E42" s="34"/>
      <c r="F42" s="34"/>
      <c r="G42" s="34"/>
      <c r="H42" s="34"/>
      <c r="I42" s="34"/>
      <c r="J42" s="34"/>
    </row>
    <row r="43" spans="1:10">
      <c r="A43" s="138"/>
      <c r="B43" s="139"/>
      <c r="C43" s="34"/>
      <c r="D43" s="34"/>
      <c r="E43" s="34"/>
      <c r="F43" s="34"/>
      <c r="G43" s="34"/>
      <c r="H43" s="34"/>
      <c r="I43" s="34"/>
      <c r="J43" s="34"/>
    </row>
    <row r="44" spans="1:10">
      <c r="A44" s="138"/>
      <c r="B44" s="139"/>
    </row>
    <row r="45" spans="1:10" ht="25.5">
      <c r="A45" s="2" t="s">
        <v>379</v>
      </c>
      <c r="B45" s="3" t="s">
        <v>380</v>
      </c>
      <c r="C45" s="84" t="s">
        <v>226</v>
      </c>
      <c r="D45" s="84" t="s">
        <v>233</v>
      </c>
      <c r="E45" s="84" t="s">
        <v>234</v>
      </c>
      <c r="F45" s="84" t="s">
        <v>359</v>
      </c>
    </row>
    <row r="46" spans="1:10" ht="15.75">
      <c r="A46" s="140" t="s">
        <v>352</v>
      </c>
      <c r="B46" s="50"/>
      <c r="C46" s="38"/>
      <c r="D46" s="38"/>
      <c r="E46" s="38"/>
      <c r="F46" s="38"/>
    </row>
    <row r="47" spans="1:10" ht="15.75">
      <c r="A47" s="141" t="s">
        <v>346</v>
      </c>
      <c r="B47" s="50"/>
      <c r="C47" s="38"/>
      <c r="D47" s="38"/>
      <c r="E47" s="38"/>
      <c r="F47" s="38"/>
    </row>
    <row r="48" spans="1:10" ht="31.5">
      <c r="A48" s="141" t="s">
        <v>347</v>
      </c>
      <c r="B48" s="50"/>
      <c r="C48" s="38"/>
      <c r="D48" s="38"/>
      <c r="E48" s="38"/>
      <c r="F48" s="38"/>
    </row>
    <row r="49" spans="1:6" ht="15.75">
      <c r="A49" s="141" t="s">
        <v>348</v>
      </c>
      <c r="B49" s="50"/>
      <c r="C49" s="38"/>
      <c r="D49" s="38"/>
      <c r="E49" s="38"/>
      <c r="F49" s="38"/>
    </row>
    <row r="50" spans="1:6" ht="31.5">
      <c r="A50" s="141" t="s">
        <v>349</v>
      </c>
      <c r="B50" s="50"/>
      <c r="C50" s="38"/>
      <c r="D50" s="38"/>
      <c r="E50" s="38"/>
      <c r="F50" s="38"/>
    </row>
    <row r="51" spans="1:6" ht="15.75">
      <c r="A51" s="141" t="s">
        <v>350</v>
      </c>
      <c r="B51" s="50"/>
      <c r="C51" s="38"/>
      <c r="D51" s="38"/>
      <c r="E51" s="38"/>
      <c r="F51" s="38"/>
    </row>
    <row r="52" spans="1:6" ht="15.75">
      <c r="A52" s="141" t="s">
        <v>351</v>
      </c>
      <c r="B52" s="50"/>
      <c r="C52" s="38"/>
      <c r="D52" s="38"/>
      <c r="E52" s="38"/>
      <c r="F52" s="38"/>
    </row>
    <row r="53" spans="1:6">
      <c r="A53" s="78" t="s">
        <v>314</v>
      </c>
      <c r="B53" s="50"/>
      <c r="C53" s="38"/>
      <c r="D53" s="38"/>
      <c r="E53" s="38"/>
      <c r="F53" s="38"/>
    </row>
  </sheetData>
  <mergeCells count="2">
    <mergeCell ref="A2:J2"/>
    <mergeCell ref="A3:I3"/>
  </mergeCells>
  <phoneticPr fontId="52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topLeftCell="A73" workbookViewId="0">
      <selection activeCell="C29" sqref="C29"/>
    </sheetView>
  </sheetViews>
  <sheetFormatPr defaultRowHeight="15"/>
  <cols>
    <col min="1" max="1" width="105.140625" customWidth="1"/>
    <col min="3" max="3" width="17.28515625" customWidth="1"/>
    <col min="4" max="4" width="20.140625" customWidth="1"/>
    <col min="5" max="5" width="18.85546875" customWidth="1"/>
    <col min="6" max="6" width="14.85546875" customWidth="1"/>
    <col min="7" max="7" width="14.42578125" hidden="1" customWidth="1"/>
    <col min="8" max="8" width="12" hidden="1" customWidth="1"/>
    <col min="9" max="9" width="14.85546875" bestFit="1" customWidth="1"/>
    <col min="10" max="10" width="15.140625" customWidth="1"/>
  </cols>
  <sheetData>
    <row r="1" spans="1:10" ht="24.75" customHeight="1">
      <c r="A1" s="290" t="s">
        <v>897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0" ht="21.75" customHeight="1">
      <c r="A2" s="293" t="s">
        <v>875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5" customHeight="1">
      <c r="A3" s="292" t="s">
        <v>615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>
      <c r="A4" s="4" t="s">
        <v>255</v>
      </c>
    </row>
    <row r="5" spans="1:10" ht="45">
      <c r="A5" s="2" t="s">
        <v>379</v>
      </c>
      <c r="B5" s="3" t="s">
        <v>380</v>
      </c>
      <c r="C5" s="85" t="s">
        <v>160</v>
      </c>
      <c r="D5" s="85" t="s">
        <v>161</v>
      </c>
      <c r="E5" s="85" t="s">
        <v>162</v>
      </c>
      <c r="F5" s="269" t="s">
        <v>887</v>
      </c>
      <c r="G5" s="163" t="s">
        <v>859</v>
      </c>
      <c r="H5" s="163" t="s">
        <v>860</v>
      </c>
      <c r="I5" s="269" t="s">
        <v>888</v>
      </c>
      <c r="J5" s="269" t="s">
        <v>888</v>
      </c>
    </row>
    <row r="6" spans="1:10">
      <c r="A6" s="39" t="s">
        <v>381</v>
      </c>
      <c r="B6" s="40" t="s">
        <v>382</v>
      </c>
      <c r="C6" s="177">
        <f>SUM(G6:H6)</f>
        <v>49146435</v>
      </c>
      <c r="D6" s="167"/>
      <c r="E6" s="177">
        <v>21302000</v>
      </c>
      <c r="F6" s="178">
        <f>SUM(C6:E6)</f>
        <v>70448435</v>
      </c>
      <c r="G6" s="232">
        <v>12364500</v>
      </c>
      <c r="H6" s="241">
        <v>36781935</v>
      </c>
      <c r="I6" s="178">
        <v>70122541</v>
      </c>
      <c r="J6" s="178">
        <v>70056778</v>
      </c>
    </row>
    <row r="7" spans="1:10">
      <c r="A7" s="39" t="s">
        <v>383</v>
      </c>
      <c r="B7" s="41" t="s">
        <v>384</v>
      </c>
      <c r="C7" s="177"/>
      <c r="D7" s="167"/>
      <c r="E7" s="177"/>
      <c r="F7" s="178"/>
      <c r="G7" s="232"/>
      <c r="H7" s="241"/>
      <c r="I7" s="178">
        <v>455000</v>
      </c>
      <c r="J7" s="178">
        <v>955000</v>
      </c>
    </row>
    <row r="8" spans="1:10">
      <c r="A8" s="39" t="s">
        <v>385</v>
      </c>
      <c r="B8" s="41" t="s">
        <v>386</v>
      </c>
      <c r="C8" s="177"/>
      <c r="D8" s="167"/>
      <c r="E8" s="177"/>
      <c r="F8" s="178"/>
      <c r="G8" s="232"/>
      <c r="H8" s="241"/>
      <c r="I8" s="178">
        <v>453384</v>
      </c>
      <c r="J8" s="178">
        <v>453384</v>
      </c>
    </row>
    <row r="9" spans="1:10">
      <c r="A9" s="42" t="s">
        <v>387</v>
      </c>
      <c r="B9" s="41" t="s">
        <v>388</v>
      </c>
      <c r="C9" s="177">
        <f>SUM(G9:H9)</f>
        <v>500000</v>
      </c>
      <c r="D9" s="167"/>
      <c r="E9" s="177"/>
      <c r="F9" s="178">
        <f>SUM(C9:E9)</f>
        <v>500000</v>
      </c>
      <c r="G9" s="232"/>
      <c r="H9" s="241">
        <v>500000</v>
      </c>
      <c r="I9" s="178">
        <v>1617045</v>
      </c>
      <c r="J9" s="178">
        <v>1462545</v>
      </c>
    </row>
    <row r="10" spans="1:10">
      <c r="A10" s="42" t="s">
        <v>389</v>
      </c>
      <c r="B10" s="41" t="s">
        <v>390</v>
      </c>
      <c r="C10" s="177"/>
      <c r="D10" s="167"/>
      <c r="E10" s="177"/>
      <c r="F10" s="178"/>
      <c r="G10" s="232"/>
      <c r="H10" s="241"/>
      <c r="I10" s="178"/>
      <c r="J10" s="178"/>
    </row>
    <row r="11" spans="1:10">
      <c r="A11" s="42" t="s">
        <v>391</v>
      </c>
      <c r="B11" s="41" t="s">
        <v>392</v>
      </c>
      <c r="C11" s="177">
        <f>SUM(G11:H11)</f>
        <v>2838200</v>
      </c>
      <c r="D11" s="167"/>
      <c r="E11" s="177">
        <v>2498000</v>
      </c>
      <c r="F11" s="178">
        <f>SUM(C11:E11)</f>
        <v>5336200</v>
      </c>
      <c r="G11" s="232"/>
      <c r="H11" s="241">
        <v>2838200</v>
      </c>
      <c r="I11" s="178">
        <v>5336200</v>
      </c>
      <c r="J11" s="178">
        <v>5336200</v>
      </c>
    </row>
    <row r="12" spans="1:10">
      <c r="A12" s="42" t="s">
        <v>393</v>
      </c>
      <c r="B12" s="41" t="s">
        <v>394</v>
      </c>
      <c r="C12" s="177">
        <f>SUM(G12:H12)</f>
        <v>2635050</v>
      </c>
      <c r="D12" s="167"/>
      <c r="E12" s="177">
        <v>894060</v>
      </c>
      <c r="F12" s="178">
        <f>SUM(C12:E12)</f>
        <v>3529110</v>
      </c>
      <c r="G12" s="232">
        <v>1045050</v>
      </c>
      <c r="H12" s="241">
        <v>1590000</v>
      </c>
      <c r="I12" s="178">
        <v>3529110</v>
      </c>
      <c r="J12" s="178">
        <v>3539056</v>
      </c>
    </row>
    <row r="13" spans="1:10">
      <c r="A13" s="42" t="s">
        <v>395</v>
      </c>
      <c r="B13" s="41" t="s">
        <v>396</v>
      </c>
      <c r="C13" s="177"/>
      <c r="D13" s="167"/>
      <c r="E13" s="177"/>
      <c r="F13" s="178"/>
      <c r="G13" s="232"/>
      <c r="H13" s="241"/>
      <c r="I13" s="178"/>
      <c r="J13" s="178"/>
    </row>
    <row r="14" spans="1:10">
      <c r="A14" s="5" t="s">
        <v>397</v>
      </c>
      <c r="B14" s="41" t="s">
        <v>398</v>
      </c>
      <c r="C14" s="177">
        <v>332350</v>
      </c>
      <c r="D14" s="167"/>
      <c r="E14" s="177">
        <v>250000</v>
      </c>
      <c r="F14" s="178">
        <f>SUM(C14:E14)</f>
        <v>582350</v>
      </c>
      <c r="G14" s="232"/>
      <c r="H14" s="241">
        <v>280000</v>
      </c>
      <c r="I14" s="178">
        <v>637780</v>
      </c>
      <c r="J14" s="178">
        <v>637780</v>
      </c>
    </row>
    <row r="15" spans="1:10">
      <c r="A15" s="5" t="s">
        <v>399</v>
      </c>
      <c r="B15" s="41" t="s">
        <v>400</v>
      </c>
      <c r="C15" s="177"/>
      <c r="D15" s="167"/>
      <c r="E15" s="177">
        <v>200000</v>
      </c>
      <c r="F15" s="178">
        <f>SUM(C15:E15)</f>
        <v>200000</v>
      </c>
      <c r="G15" s="232"/>
      <c r="H15" s="241"/>
      <c r="I15" s="178">
        <v>200000</v>
      </c>
      <c r="J15" s="178">
        <v>100000</v>
      </c>
    </row>
    <row r="16" spans="1:10">
      <c r="A16" s="5" t="s">
        <v>401</v>
      </c>
      <c r="B16" s="41" t="s">
        <v>402</v>
      </c>
      <c r="C16" s="177"/>
      <c r="D16" s="167"/>
      <c r="E16" s="177"/>
      <c r="F16" s="178"/>
      <c r="G16" s="232"/>
      <c r="H16" s="241"/>
      <c r="I16" s="178"/>
      <c r="J16" s="178"/>
    </row>
    <row r="17" spans="1:10">
      <c r="A17" s="5" t="s">
        <v>403</v>
      </c>
      <c r="B17" s="41" t="s">
        <v>404</v>
      </c>
      <c r="C17" s="177"/>
      <c r="D17" s="167"/>
      <c r="E17" s="177"/>
      <c r="F17" s="178"/>
      <c r="G17" s="232"/>
      <c r="H17" s="241"/>
      <c r="I17" s="178"/>
      <c r="J17" s="178"/>
    </row>
    <row r="18" spans="1:10">
      <c r="A18" s="5" t="s">
        <v>839</v>
      </c>
      <c r="B18" s="41" t="s">
        <v>405</v>
      </c>
      <c r="C18" s="177"/>
      <c r="D18" s="167"/>
      <c r="E18" s="177">
        <v>1591700</v>
      </c>
      <c r="F18" s="178">
        <f>SUM(C18:E18)</f>
        <v>1591700</v>
      </c>
      <c r="G18" s="232"/>
      <c r="H18" s="241"/>
      <c r="I18" s="178">
        <v>3133511</v>
      </c>
      <c r="J18" s="178">
        <v>5553384</v>
      </c>
    </row>
    <row r="19" spans="1:10">
      <c r="A19" s="43" t="s">
        <v>730</v>
      </c>
      <c r="B19" s="44" t="s">
        <v>407</v>
      </c>
      <c r="C19" s="177">
        <f>SUM(C6:C18)</f>
        <v>55452035</v>
      </c>
      <c r="D19" s="167"/>
      <c r="E19" s="177">
        <f>SUM(E6:E18)</f>
        <v>26735760</v>
      </c>
      <c r="F19" s="178">
        <f>SUM(C19:E19)</f>
        <v>82187795</v>
      </c>
      <c r="G19" s="232">
        <f>SUM(G6:G18)</f>
        <v>13409550</v>
      </c>
      <c r="H19" s="241">
        <f>SUM(H6:H18)</f>
        <v>41990135</v>
      </c>
      <c r="I19" s="178">
        <f>SUM(I6:I18)</f>
        <v>85484571</v>
      </c>
      <c r="J19" s="178">
        <f>SUM(J6:J18)</f>
        <v>88094127</v>
      </c>
    </row>
    <row r="20" spans="1:10">
      <c r="A20" s="5" t="s">
        <v>408</v>
      </c>
      <c r="B20" s="41" t="s">
        <v>409</v>
      </c>
      <c r="C20" s="177">
        <f>SUM(G20:H20)</f>
        <v>5298588</v>
      </c>
      <c r="D20" s="167"/>
      <c r="E20" s="177"/>
      <c r="F20" s="178">
        <f>SUM(C20:E20)</f>
        <v>5298588</v>
      </c>
      <c r="G20" s="232">
        <v>5298588</v>
      </c>
      <c r="H20" s="241"/>
      <c r="I20" s="178">
        <v>5298588</v>
      </c>
      <c r="J20" s="178">
        <v>5298588</v>
      </c>
    </row>
    <row r="21" spans="1:10">
      <c r="A21" s="5" t="s">
        <v>410</v>
      </c>
      <c r="B21" s="41" t="s">
        <v>411</v>
      </c>
      <c r="C21" s="177">
        <v>318400</v>
      </c>
      <c r="D21" s="167">
        <v>240000</v>
      </c>
      <c r="E21" s="177">
        <v>60000</v>
      </c>
      <c r="F21" s="178">
        <f>SUM(C21:E21)</f>
        <v>618400</v>
      </c>
      <c r="G21" s="232"/>
      <c r="H21" s="241"/>
      <c r="I21" s="178">
        <v>2832385</v>
      </c>
      <c r="J21" s="178">
        <v>2995785</v>
      </c>
    </row>
    <row r="22" spans="1:10">
      <c r="A22" s="6" t="s">
        <v>412</v>
      </c>
      <c r="B22" s="41" t="s">
        <v>413</v>
      </c>
      <c r="C22" s="177">
        <v>347650</v>
      </c>
      <c r="D22" s="167">
        <v>0</v>
      </c>
      <c r="E22" s="177">
        <v>60000</v>
      </c>
      <c r="F22" s="178">
        <f>SUM(C22:E22)</f>
        <v>407650</v>
      </c>
      <c r="G22" s="232">
        <f>SUM(C22:D22)</f>
        <v>347650</v>
      </c>
      <c r="H22" s="241"/>
      <c r="I22" s="178">
        <v>426550</v>
      </c>
      <c r="J22" s="178">
        <v>413961</v>
      </c>
    </row>
    <row r="23" spans="1:10">
      <c r="A23" s="9" t="s">
        <v>731</v>
      </c>
      <c r="B23" s="44" t="s">
        <v>414</v>
      </c>
      <c r="C23" s="177">
        <f t="shared" ref="C23:H23" si="0">SUM(C20:C22)</f>
        <v>5964638</v>
      </c>
      <c r="D23" s="167">
        <f t="shared" si="0"/>
        <v>240000</v>
      </c>
      <c r="E23" s="177">
        <f t="shared" si="0"/>
        <v>120000</v>
      </c>
      <c r="F23" s="178">
        <f t="shared" si="0"/>
        <v>6324638</v>
      </c>
      <c r="G23" s="232">
        <f t="shared" si="0"/>
        <v>5646238</v>
      </c>
      <c r="H23" s="241">
        <f t="shared" si="0"/>
        <v>0</v>
      </c>
      <c r="I23" s="178">
        <f>SUM(I20:I22)</f>
        <v>8557523</v>
      </c>
      <c r="J23" s="178">
        <f>SUM(J20:J22)</f>
        <v>8708334</v>
      </c>
    </row>
    <row r="24" spans="1:10">
      <c r="A24" s="66" t="s">
        <v>11</v>
      </c>
      <c r="B24" s="67" t="s">
        <v>415</v>
      </c>
      <c r="C24" s="178">
        <f>SUM(C23,C19)</f>
        <v>61416673</v>
      </c>
      <c r="D24" s="168">
        <f>SUM(D19+D23)</f>
        <v>240000</v>
      </c>
      <c r="E24" s="178">
        <f>SUM(E23,E19)</f>
        <v>26855760</v>
      </c>
      <c r="F24" s="178">
        <f>SUM(F19+F23)</f>
        <v>88512433</v>
      </c>
      <c r="G24" s="232">
        <f>SUM(G23,G19)</f>
        <v>19055788</v>
      </c>
      <c r="H24" s="241">
        <f>SUM(H23,H19)</f>
        <v>41990135</v>
      </c>
      <c r="I24" s="178">
        <f>SUM(I19+I23)</f>
        <v>94042094</v>
      </c>
      <c r="J24" s="178">
        <f>SUM(J19+J23)</f>
        <v>96802461</v>
      </c>
    </row>
    <row r="25" spans="1:10">
      <c r="A25" s="50" t="s">
        <v>840</v>
      </c>
      <c r="B25" s="67" t="s">
        <v>416</v>
      </c>
      <c r="C25" s="178">
        <v>12864790</v>
      </c>
      <c r="D25" s="168">
        <v>47300</v>
      </c>
      <c r="E25" s="178">
        <v>5476083</v>
      </c>
      <c r="F25" s="179">
        <f>SUM(C25:E25)</f>
        <v>18388173</v>
      </c>
      <c r="G25" s="232">
        <v>4462032</v>
      </c>
      <c r="H25" s="241">
        <v>8450058</v>
      </c>
      <c r="I25" s="179">
        <v>18892708</v>
      </c>
      <c r="J25" s="179">
        <v>19302530</v>
      </c>
    </row>
    <row r="26" spans="1:10">
      <c r="A26" s="5" t="s">
        <v>417</v>
      </c>
      <c r="B26" s="41" t="s">
        <v>418</v>
      </c>
      <c r="C26" s="177">
        <f>SUM(G26:H26)</f>
        <v>590000</v>
      </c>
      <c r="D26" s="167"/>
      <c r="E26" s="177">
        <v>600000</v>
      </c>
      <c r="F26" s="178">
        <f>SUM(C26:E26)</f>
        <v>1190000</v>
      </c>
      <c r="G26" s="232">
        <v>280000</v>
      </c>
      <c r="H26" s="241">
        <v>310000</v>
      </c>
      <c r="I26" s="178">
        <v>1413800</v>
      </c>
      <c r="J26" s="178">
        <v>1308800</v>
      </c>
    </row>
    <row r="27" spans="1:10">
      <c r="A27" s="5" t="s">
        <v>419</v>
      </c>
      <c r="B27" s="41" t="s">
        <v>420</v>
      </c>
      <c r="C27" s="177">
        <f>SUM(G27:H27)</f>
        <v>5995000</v>
      </c>
      <c r="D27" s="167"/>
      <c r="E27" s="177">
        <v>600000</v>
      </c>
      <c r="F27" s="178">
        <f>SUM(C27:E27)</f>
        <v>6595000</v>
      </c>
      <c r="G27" s="233">
        <v>4751000</v>
      </c>
      <c r="H27" s="241">
        <v>1244000</v>
      </c>
      <c r="I27" s="178">
        <v>6365698</v>
      </c>
      <c r="J27" s="178">
        <v>7865698</v>
      </c>
    </row>
    <row r="28" spans="1:10">
      <c r="A28" s="5" t="s">
        <v>421</v>
      </c>
      <c r="B28" s="41" t="s">
        <v>422</v>
      </c>
      <c r="C28" s="177"/>
      <c r="D28" s="167"/>
      <c r="E28" s="177"/>
      <c r="F28" s="178"/>
      <c r="G28" s="232"/>
      <c r="H28" s="241"/>
      <c r="I28" s="178"/>
      <c r="J28" s="178"/>
    </row>
    <row r="29" spans="1:10">
      <c r="A29" s="9" t="s">
        <v>741</v>
      </c>
      <c r="B29" s="44" t="s">
        <v>423</v>
      </c>
      <c r="C29" s="177">
        <f>SUM(C26:C28)</f>
        <v>6585000</v>
      </c>
      <c r="D29" s="167"/>
      <c r="E29" s="177">
        <f t="shared" ref="E29:J29" si="1">SUM(E26:E28)</f>
        <v>1200000</v>
      </c>
      <c r="F29" s="178">
        <f t="shared" si="1"/>
        <v>7785000</v>
      </c>
      <c r="G29" s="232">
        <f t="shared" si="1"/>
        <v>5031000</v>
      </c>
      <c r="H29" s="241">
        <f t="shared" si="1"/>
        <v>1554000</v>
      </c>
      <c r="I29" s="178">
        <f t="shared" si="1"/>
        <v>7779498</v>
      </c>
      <c r="J29" s="178">
        <f t="shared" si="1"/>
        <v>9174498</v>
      </c>
    </row>
    <row r="30" spans="1:10">
      <c r="A30" s="5" t="s">
        <v>424</v>
      </c>
      <c r="B30" s="41" t="s">
        <v>425</v>
      </c>
      <c r="C30" s="177">
        <f>SUM(G30:H30)</f>
        <v>440000</v>
      </c>
      <c r="D30" s="167"/>
      <c r="E30" s="177">
        <v>150000</v>
      </c>
      <c r="F30" s="178">
        <f t="shared" ref="F30:F39" si="2">SUM(C30:E30)</f>
        <v>590000</v>
      </c>
      <c r="G30" s="232">
        <v>370000</v>
      </c>
      <c r="H30" s="241">
        <v>70000</v>
      </c>
      <c r="I30" s="178">
        <v>590000</v>
      </c>
      <c r="J30" s="178">
        <v>590000</v>
      </c>
    </row>
    <row r="31" spans="1:10">
      <c r="A31" s="5" t="s">
        <v>426</v>
      </c>
      <c r="B31" s="41" t="s">
        <v>427</v>
      </c>
      <c r="C31" s="177">
        <f>SUM(G31:H31)</f>
        <v>700000</v>
      </c>
      <c r="D31" s="167"/>
      <c r="E31" s="177">
        <v>200000</v>
      </c>
      <c r="F31" s="178">
        <f t="shared" si="2"/>
        <v>900000</v>
      </c>
      <c r="G31" s="232">
        <v>650000</v>
      </c>
      <c r="H31" s="241">
        <v>50000</v>
      </c>
      <c r="I31" s="178">
        <v>980000</v>
      </c>
      <c r="J31" s="178">
        <v>980000</v>
      </c>
    </row>
    <row r="32" spans="1:10" ht="15" customHeight="1">
      <c r="A32" s="9" t="s">
        <v>12</v>
      </c>
      <c r="B32" s="44" t="s">
        <v>428</v>
      </c>
      <c r="C32" s="177">
        <f>SUM(C30:C31)</f>
        <v>1140000</v>
      </c>
      <c r="D32" s="167"/>
      <c r="E32" s="177">
        <f>SUM(E30:E31)</f>
        <v>350000</v>
      </c>
      <c r="F32" s="178">
        <f t="shared" si="2"/>
        <v>1490000</v>
      </c>
      <c r="G32" s="232">
        <f>SUM(G30:G31)</f>
        <v>1020000</v>
      </c>
      <c r="H32" s="241">
        <f>SUM(H30:H31)</f>
        <v>120000</v>
      </c>
      <c r="I32" s="178">
        <f>SUM(I30:I31)</f>
        <v>1570000</v>
      </c>
      <c r="J32" s="178">
        <f>SUM(J30:J31)</f>
        <v>1570000</v>
      </c>
    </row>
    <row r="33" spans="1:10">
      <c r="A33" s="5" t="s">
        <v>429</v>
      </c>
      <c r="B33" s="41" t="s">
        <v>430</v>
      </c>
      <c r="C33" s="177">
        <f>SUM(G33:H33)</f>
        <v>7050000</v>
      </c>
      <c r="D33" s="167"/>
      <c r="E33" s="177">
        <v>300000</v>
      </c>
      <c r="F33" s="178">
        <f t="shared" si="2"/>
        <v>7350000</v>
      </c>
      <c r="G33" s="232">
        <v>6090000</v>
      </c>
      <c r="H33" s="241">
        <v>960000</v>
      </c>
      <c r="I33" s="178">
        <v>7500000</v>
      </c>
      <c r="J33" s="178">
        <v>7662686</v>
      </c>
    </row>
    <row r="34" spans="1:10">
      <c r="A34" s="5" t="s">
        <v>431</v>
      </c>
      <c r="B34" s="41" t="s">
        <v>432</v>
      </c>
      <c r="C34" s="177">
        <v>14596100</v>
      </c>
      <c r="D34" s="167">
        <v>560000</v>
      </c>
      <c r="E34" s="177"/>
      <c r="F34" s="178">
        <f t="shared" si="2"/>
        <v>15156100</v>
      </c>
      <c r="G34" s="232">
        <v>15156100</v>
      </c>
      <c r="H34" s="241"/>
      <c r="I34" s="178">
        <v>15156100</v>
      </c>
      <c r="J34" s="178">
        <v>16785315</v>
      </c>
    </row>
    <row r="35" spans="1:10">
      <c r="A35" s="5" t="s">
        <v>841</v>
      </c>
      <c r="B35" s="41" t="s">
        <v>433</v>
      </c>
      <c r="C35" s="177">
        <f>SUM(G35:H35)</f>
        <v>360000</v>
      </c>
      <c r="D35" s="167"/>
      <c r="E35" s="177"/>
      <c r="F35" s="178">
        <f t="shared" si="2"/>
        <v>360000</v>
      </c>
      <c r="G35" s="232">
        <v>360000</v>
      </c>
      <c r="H35" s="241"/>
      <c r="I35" s="178">
        <v>560000</v>
      </c>
      <c r="J35" s="178">
        <v>658183</v>
      </c>
    </row>
    <row r="36" spans="1:10">
      <c r="A36" s="5" t="s">
        <v>435</v>
      </c>
      <c r="B36" s="41" t="s">
        <v>436</v>
      </c>
      <c r="C36" s="177">
        <f>SUM(G36:H36)</f>
        <v>7830000</v>
      </c>
      <c r="D36" s="167"/>
      <c r="E36" s="177">
        <v>100000</v>
      </c>
      <c r="F36" s="178">
        <f t="shared" si="2"/>
        <v>7930000</v>
      </c>
      <c r="G36" s="232">
        <v>7330000</v>
      </c>
      <c r="H36" s="241">
        <v>500000</v>
      </c>
      <c r="I36" s="178">
        <v>8360000</v>
      </c>
      <c r="J36" s="178">
        <v>8860000</v>
      </c>
    </row>
    <row r="37" spans="1:10">
      <c r="A37" s="14" t="s">
        <v>842</v>
      </c>
      <c r="B37" s="41" t="s">
        <v>437</v>
      </c>
      <c r="C37" s="177"/>
      <c r="D37" s="167">
        <v>1700000</v>
      </c>
      <c r="E37" s="177"/>
      <c r="F37" s="178">
        <f t="shared" si="2"/>
        <v>1700000</v>
      </c>
      <c r="G37" s="232">
        <v>1700000</v>
      </c>
      <c r="H37" s="241"/>
      <c r="I37" s="178">
        <v>1700000</v>
      </c>
      <c r="J37" s="178">
        <v>1400000</v>
      </c>
    </row>
    <row r="38" spans="1:10">
      <c r="A38" s="6" t="s">
        <v>439</v>
      </c>
      <c r="B38" s="41" t="s">
        <v>440</v>
      </c>
      <c r="C38" s="177">
        <f>SUM(G38:H38)</f>
        <v>2220000</v>
      </c>
      <c r="D38" s="167"/>
      <c r="E38" s="177">
        <v>1500000</v>
      </c>
      <c r="F38" s="178">
        <f t="shared" si="2"/>
        <v>3720000</v>
      </c>
      <c r="G38" s="232">
        <v>2020000</v>
      </c>
      <c r="H38" s="241">
        <v>200000</v>
      </c>
      <c r="I38" s="178">
        <v>5193213</v>
      </c>
      <c r="J38" s="178">
        <v>5508213</v>
      </c>
    </row>
    <row r="39" spans="1:10">
      <c r="A39" s="5" t="s">
        <v>843</v>
      </c>
      <c r="B39" s="41" t="s">
        <v>441</v>
      </c>
      <c r="C39" s="177">
        <f>SUM(G39:H39)</f>
        <v>9093200</v>
      </c>
      <c r="D39" s="167"/>
      <c r="E39" s="177">
        <v>1100000</v>
      </c>
      <c r="F39" s="178">
        <f t="shared" si="2"/>
        <v>10193200</v>
      </c>
      <c r="G39" s="232">
        <v>5655000</v>
      </c>
      <c r="H39" s="241">
        <v>3438200</v>
      </c>
      <c r="I39" s="178">
        <v>16923100</v>
      </c>
      <c r="J39" s="178">
        <v>22370689</v>
      </c>
    </row>
    <row r="40" spans="1:10">
      <c r="A40" s="9" t="s">
        <v>746</v>
      </c>
      <c r="B40" s="44" t="s">
        <v>443</v>
      </c>
      <c r="C40" s="177">
        <f t="shared" ref="C40:H40" si="3">SUM(C33:C39)</f>
        <v>41149300</v>
      </c>
      <c r="D40" s="167">
        <f t="shared" si="3"/>
        <v>2260000</v>
      </c>
      <c r="E40" s="177">
        <f t="shared" si="3"/>
        <v>3000000</v>
      </c>
      <c r="F40" s="178">
        <f t="shared" si="3"/>
        <v>46409300</v>
      </c>
      <c r="G40" s="232">
        <f t="shared" si="3"/>
        <v>38311100</v>
      </c>
      <c r="H40" s="241">
        <f t="shared" si="3"/>
        <v>5098200</v>
      </c>
      <c r="I40" s="178">
        <f>SUM(I33:I39)</f>
        <v>55392413</v>
      </c>
      <c r="J40" s="178">
        <f>SUM(J33:J39)</f>
        <v>63245086</v>
      </c>
    </row>
    <row r="41" spans="1:10">
      <c r="A41" s="5" t="s">
        <v>444</v>
      </c>
      <c r="B41" s="41" t="s">
        <v>445</v>
      </c>
      <c r="C41" s="177">
        <f>SUM(G41:H41)</f>
        <v>90000</v>
      </c>
      <c r="D41" s="167"/>
      <c r="E41" s="177">
        <v>200000</v>
      </c>
      <c r="F41" s="178">
        <f>SUM(C41:E41)</f>
        <v>290000</v>
      </c>
      <c r="G41" s="232">
        <v>10000</v>
      </c>
      <c r="H41" s="241">
        <v>80000</v>
      </c>
      <c r="I41" s="178">
        <v>342000</v>
      </c>
      <c r="J41" s="178">
        <v>232000</v>
      </c>
    </row>
    <row r="42" spans="1:10">
      <c r="A42" s="5" t="s">
        <v>446</v>
      </c>
      <c r="B42" s="41" t="s">
        <v>447</v>
      </c>
      <c r="C42" s="177"/>
      <c r="D42" s="167"/>
      <c r="E42" s="177"/>
      <c r="F42" s="178"/>
      <c r="G42" s="232"/>
      <c r="H42" s="241"/>
      <c r="I42" s="178"/>
      <c r="J42" s="178"/>
    </row>
    <row r="43" spans="1:10">
      <c r="A43" s="9" t="s">
        <v>747</v>
      </c>
      <c r="B43" s="44" t="s">
        <v>448</v>
      </c>
      <c r="C43" s="177">
        <f>SUM(C41:C42)</f>
        <v>90000</v>
      </c>
      <c r="D43" s="167"/>
      <c r="E43" s="177">
        <f>SUM(E41:E42)</f>
        <v>200000</v>
      </c>
      <c r="F43" s="178">
        <f>SUM(C43:E43)</f>
        <v>290000</v>
      </c>
      <c r="G43" s="232">
        <f>SUM(G41:G42)</f>
        <v>10000</v>
      </c>
      <c r="H43" s="241">
        <f>SUM(H41:H42)</f>
        <v>80000</v>
      </c>
      <c r="I43" s="178">
        <f>SUM(I41:I42)</f>
        <v>342000</v>
      </c>
      <c r="J43" s="178">
        <f>SUM(J41:J42)</f>
        <v>232000</v>
      </c>
    </row>
    <row r="44" spans="1:10">
      <c r="A44" s="5" t="s">
        <v>449</v>
      </c>
      <c r="B44" s="41" t="s">
        <v>450</v>
      </c>
      <c r="C44" s="177">
        <v>12899197</v>
      </c>
      <c r="D44" s="167">
        <v>459000</v>
      </c>
      <c r="E44" s="177">
        <v>700000</v>
      </c>
      <c r="F44" s="178">
        <f>SUM(C44:E44)</f>
        <v>14058197</v>
      </c>
      <c r="G44" s="232">
        <v>11638197</v>
      </c>
      <c r="H44" s="241">
        <v>1720000</v>
      </c>
      <c r="I44" s="178">
        <v>15625078</v>
      </c>
      <c r="J44" s="178">
        <v>17245366</v>
      </c>
    </row>
    <row r="45" spans="1:10">
      <c r="A45" s="5" t="s">
        <v>451</v>
      </c>
      <c r="B45" s="41" t="s">
        <v>452</v>
      </c>
      <c r="C45" s="177">
        <f>SUM(G45:H45)</f>
        <v>2000000</v>
      </c>
      <c r="D45" s="167"/>
      <c r="E45" s="177"/>
      <c r="F45" s="178">
        <f>SUM(C45:E45)</f>
        <v>2000000</v>
      </c>
      <c r="G45" s="232">
        <v>2000000</v>
      </c>
      <c r="H45" s="241"/>
      <c r="I45" s="178">
        <v>2000000</v>
      </c>
      <c r="J45" s="178">
        <v>2000000</v>
      </c>
    </row>
    <row r="46" spans="1:10">
      <c r="A46" s="5" t="s">
        <v>844</v>
      </c>
      <c r="B46" s="41" t="s">
        <v>453</v>
      </c>
      <c r="C46" s="177"/>
      <c r="D46" s="167"/>
      <c r="E46" s="177"/>
      <c r="F46" s="178"/>
      <c r="G46" s="232"/>
      <c r="H46" s="241"/>
      <c r="I46" s="178"/>
      <c r="J46" s="178"/>
    </row>
    <row r="47" spans="1:10">
      <c r="A47" s="5" t="s">
        <v>845</v>
      </c>
      <c r="B47" s="41" t="s">
        <v>455</v>
      </c>
      <c r="C47" s="177"/>
      <c r="D47" s="167"/>
      <c r="E47" s="177"/>
      <c r="F47" s="178"/>
      <c r="G47" s="232"/>
      <c r="H47" s="241"/>
      <c r="I47" s="178"/>
      <c r="J47" s="178"/>
    </row>
    <row r="48" spans="1:10">
      <c r="A48" s="5" t="s">
        <v>459</v>
      </c>
      <c r="B48" s="41" t="s">
        <v>460</v>
      </c>
      <c r="C48" s="177">
        <f>SUM(G48:H48)</f>
        <v>409000</v>
      </c>
      <c r="D48" s="167"/>
      <c r="E48" s="177">
        <v>33157</v>
      </c>
      <c r="F48" s="178">
        <f>SUM(C48:E48)</f>
        <v>442157</v>
      </c>
      <c r="G48" s="232">
        <v>404000</v>
      </c>
      <c r="H48" s="241">
        <v>5000</v>
      </c>
      <c r="I48" s="178">
        <v>442157</v>
      </c>
      <c r="J48" s="178">
        <v>192157</v>
      </c>
    </row>
    <row r="49" spans="1:10">
      <c r="A49" s="9" t="s">
        <v>750</v>
      </c>
      <c r="B49" s="44" t="s">
        <v>461</v>
      </c>
      <c r="C49" s="177">
        <f t="shared" ref="C49:H49" si="4">SUM(C44:C48)</f>
        <v>15308197</v>
      </c>
      <c r="D49" s="167">
        <f t="shared" si="4"/>
        <v>459000</v>
      </c>
      <c r="E49" s="177">
        <f t="shared" si="4"/>
        <v>733157</v>
      </c>
      <c r="F49" s="178">
        <f t="shared" si="4"/>
        <v>16500354</v>
      </c>
      <c r="G49" s="232">
        <f t="shared" si="4"/>
        <v>14042197</v>
      </c>
      <c r="H49" s="241">
        <f t="shared" si="4"/>
        <v>1725000</v>
      </c>
      <c r="I49" s="178">
        <f>SUM(I44:I48)</f>
        <v>18067235</v>
      </c>
      <c r="J49" s="178">
        <f>SUM(J44:J48)</f>
        <v>19437523</v>
      </c>
    </row>
    <row r="50" spans="1:10">
      <c r="A50" s="50" t="s">
        <v>751</v>
      </c>
      <c r="B50" s="67" t="s">
        <v>462</v>
      </c>
      <c r="C50" s="178">
        <f>SUM(C49,C43,C40,C32,C29)</f>
        <v>64272497</v>
      </c>
      <c r="D50" s="168">
        <f>SUM(D29+D32+D40+D43+D49)</f>
        <v>2719000</v>
      </c>
      <c r="E50" s="178">
        <f>SUM(E29+E32+E40+E43+E49)</f>
        <v>5483157</v>
      </c>
      <c r="F50" s="178">
        <f>SUM(C50:E50)</f>
        <v>72474654</v>
      </c>
      <c r="G50" s="232">
        <f>SUM(G29+G32+G40+G43+G49)</f>
        <v>58414297</v>
      </c>
      <c r="H50" s="241">
        <f>SUM(H29+H32+H40+H43+H49)</f>
        <v>8577200</v>
      </c>
      <c r="I50" s="178">
        <f>SUM(I29+I32+I40+I43+I49)</f>
        <v>83151146</v>
      </c>
      <c r="J50" s="178">
        <f>SUM(J29+J32+J40+J43+J49)</f>
        <v>93659107</v>
      </c>
    </row>
    <row r="51" spans="1:10">
      <c r="A51" s="17" t="s">
        <v>463</v>
      </c>
      <c r="B51" s="41" t="s">
        <v>464</v>
      </c>
      <c r="C51" s="177"/>
      <c r="D51" s="167"/>
      <c r="E51" s="177"/>
      <c r="F51" s="178"/>
      <c r="G51" s="232"/>
      <c r="H51" s="241"/>
      <c r="I51" s="178"/>
      <c r="J51" s="178"/>
    </row>
    <row r="52" spans="1:10">
      <c r="A52" s="17" t="s">
        <v>775</v>
      </c>
      <c r="B52" s="41" t="s">
        <v>465</v>
      </c>
      <c r="C52" s="177"/>
      <c r="D52" s="167"/>
      <c r="E52" s="177"/>
      <c r="F52" s="178"/>
      <c r="G52" s="232"/>
      <c r="H52" s="241"/>
      <c r="I52" s="178"/>
      <c r="J52" s="178"/>
    </row>
    <row r="53" spans="1:10">
      <c r="A53" s="22" t="s">
        <v>846</v>
      </c>
      <c r="B53" s="41" t="s">
        <v>466</v>
      </c>
      <c r="C53" s="177"/>
      <c r="D53" s="167"/>
      <c r="E53" s="177"/>
      <c r="F53" s="178"/>
      <c r="G53" s="232"/>
      <c r="H53" s="241"/>
      <c r="I53" s="178"/>
      <c r="J53" s="178"/>
    </row>
    <row r="54" spans="1:10">
      <c r="A54" s="22" t="s">
        <v>847</v>
      </c>
      <c r="B54" s="41" t="s">
        <v>467</v>
      </c>
      <c r="C54" s="177"/>
      <c r="D54" s="167"/>
      <c r="E54" s="177"/>
      <c r="F54" s="178">
        <f>SUM(C54:E54)</f>
        <v>0</v>
      </c>
      <c r="G54" s="232"/>
      <c r="H54" s="241"/>
      <c r="I54" s="178"/>
      <c r="J54" s="178"/>
    </row>
    <row r="55" spans="1:10">
      <c r="A55" s="22" t="s">
        <v>848</v>
      </c>
      <c r="B55" s="41" t="s">
        <v>468</v>
      </c>
      <c r="C55" s="177"/>
      <c r="D55" s="167"/>
      <c r="E55" s="177"/>
      <c r="F55" s="178"/>
      <c r="G55" s="232"/>
      <c r="H55" s="241"/>
      <c r="I55" s="178"/>
      <c r="J55" s="178"/>
    </row>
    <row r="56" spans="1:10">
      <c r="A56" s="17" t="s">
        <v>849</v>
      </c>
      <c r="B56" s="41" t="s">
        <v>469</v>
      </c>
      <c r="C56" s="177"/>
      <c r="D56" s="167"/>
      <c r="E56" s="177"/>
      <c r="F56" s="178">
        <f>SUM(C56:E56)</f>
        <v>0</v>
      </c>
      <c r="G56" s="232"/>
      <c r="H56" s="241"/>
      <c r="I56" s="178"/>
      <c r="J56" s="178">
        <v>960000</v>
      </c>
    </row>
    <row r="57" spans="1:10">
      <c r="A57" s="17" t="s">
        <v>850</v>
      </c>
      <c r="B57" s="41" t="s">
        <v>470</v>
      </c>
      <c r="C57" s="177">
        <f>SUM(G57:H57)</f>
        <v>400000</v>
      </c>
      <c r="D57" s="167"/>
      <c r="E57" s="177"/>
      <c r="F57" s="178">
        <v>400000</v>
      </c>
      <c r="G57" s="232">
        <v>400000</v>
      </c>
      <c r="H57" s="241"/>
      <c r="I57" s="178">
        <v>0</v>
      </c>
      <c r="J57" s="178">
        <v>0</v>
      </c>
    </row>
    <row r="58" spans="1:10">
      <c r="A58" s="17" t="s">
        <v>851</v>
      </c>
      <c r="B58" s="41" t="s">
        <v>471</v>
      </c>
      <c r="C58" s="177">
        <f>SUM(G58:H58)</f>
        <v>4979000</v>
      </c>
      <c r="D58" s="167"/>
      <c r="E58" s="177"/>
      <c r="F58" s="178">
        <f>SUM(C58:E58)</f>
        <v>4979000</v>
      </c>
      <c r="G58" s="232">
        <v>4979000</v>
      </c>
      <c r="H58" s="241"/>
      <c r="I58" s="178">
        <v>5026990</v>
      </c>
      <c r="J58" s="178">
        <v>4840590</v>
      </c>
    </row>
    <row r="59" spans="1:10">
      <c r="A59" s="64" t="s">
        <v>808</v>
      </c>
      <c r="B59" s="67" t="s">
        <v>472</v>
      </c>
      <c r="C59" s="178">
        <f>SUM(C51:C58)</f>
        <v>5379000</v>
      </c>
      <c r="D59" s="168"/>
      <c r="E59" s="178"/>
      <c r="F59" s="178">
        <f>SUM(C59:E59)</f>
        <v>5379000</v>
      </c>
      <c r="G59" s="232">
        <f>SUM(G51:G58)</f>
        <v>5379000</v>
      </c>
      <c r="H59" s="241"/>
      <c r="I59" s="178">
        <f>SUM(I51:I58)</f>
        <v>5026990</v>
      </c>
      <c r="J59" s="178">
        <f>SUM(J51:J58)</f>
        <v>5800590</v>
      </c>
    </row>
    <row r="60" spans="1:10" hidden="1">
      <c r="A60" s="16" t="s">
        <v>852</v>
      </c>
      <c r="B60" s="41" t="s">
        <v>473</v>
      </c>
      <c r="C60" s="177"/>
      <c r="D60" s="167"/>
      <c r="E60" s="177"/>
      <c r="F60" s="178"/>
      <c r="G60" s="232"/>
      <c r="H60" s="241"/>
      <c r="I60" s="178"/>
      <c r="J60" s="178"/>
    </row>
    <row r="61" spans="1:10">
      <c r="A61" s="16" t="s">
        <v>475</v>
      </c>
      <c r="B61" s="41" t="s">
        <v>476</v>
      </c>
      <c r="C61" s="177">
        <v>44247005</v>
      </c>
      <c r="D61" s="167"/>
      <c r="E61" s="177"/>
      <c r="F61" s="178">
        <f>SUM(C61:E61)</f>
        <v>44247005</v>
      </c>
      <c r="G61" s="232">
        <v>44247005</v>
      </c>
      <c r="H61" s="241"/>
      <c r="I61" s="178">
        <v>45910053</v>
      </c>
      <c r="J61" s="178">
        <v>45910053</v>
      </c>
    </row>
    <row r="62" spans="1:10">
      <c r="A62" s="16" t="s">
        <v>477</v>
      </c>
      <c r="B62" s="41" t="s">
        <v>478</v>
      </c>
      <c r="C62" s="177"/>
      <c r="D62" s="167"/>
      <c r="E62" s="177"/>
      <c r="F62" s="178"/>
      <c r="G62" s="232"/>
      <c r="H62" s="241"/>
      <c r="I62" s="178"/>
      <c r="J62" s="178"/>
    </row>
    <row r="63" spans="1:10">
      <c r="A63" s="16" t="s">
        <v>810</v>
      </c>
      <c r="B63" s="41" t="s">
        <v>479</v>
      </c>
      <c r="C63" s="177"/>
      <c r="D63" s="167"/>
      <c r="E63" s="177"/>
      <c r="F63" s="178"/>
      <c r="G63" s="232"/>
      <c r="H63" s="241"/>
      <c r="I63" s="178"/>
      <c r="J63" s="178"/>
    </row>
    <row r="64" spans="1:10">
      <c r="A64" s="16" t="s">
        <v>853</v>
      </c>
      <c r="B64" s="41" t="s">
        <v>480</v>
      </c>
      <c r="C64" s="177"/>
      <c r="D64" s="167"/>
      <c r="E64" s="177"/>
      <c r="F64" s="178"/>
      <c r="G64" s="232"/>
      <c r="H64" s="241"/>
      <c r="I64" s="178"/>
      <c r="J64" s="178"/>
    </row>
    <row r="65" spans="1:10">
      <c r="A65" s="16" t="s">
        <v>812</v>
      </c>
      <c r="B65" s="41" t="s">
        <v>481</v>
      </c>
      <c r="C65" s="177">
        <f>SUM(G65:H65)</f>
        <v>30710785</v>
      </c>
      <c r="D65" s="167"/>
      <c r="E65" s="177"/>
      <c r="F65" s="178">
        <f>SUM(C65:E65)</f>
        <v>30710785</v>
      </c>
      <c r="G65" s="232">
        <v>30710785</v>
      </c>
      <c r="H65" s="241"/>
      <c r="I65" s="178">
        <v>36120823</v>
      </c>
      <c r="J65" s="178">
        <v>37119291</v>
      </c>
    </row>
    <row r="66" spans="1:10">
      <c r="A66" s="16" t="s">
        <v>854</v>
      </c>
      <c r="B66" s="41" t="s">
        <v>482</v>
      </c>
      <c r="C66" s="177"/>
      <c r="D66" s="167"/>
      <c r="E66" s="177"/>
      <c r="F66" s="178"/>
      <c r="G66" s="232"/>
      <c r="H66" s="241"/>
      <c r="I66" s="178"/>
      <c r="J66" s="178"/>
    </row>
    <row r="67" spans="1:10">
      <c r="A67" s="16" t="s">
        <v>855</v>
      </c>
      <c r="B67" s="41" t="s">
        <v>484</v>
      </c>
      <c r="C67" s="177"/>
      <c r="D67" s="167"/>
      <c r="E67" s="177"/>
      <c r="F67" s="178"/>
      <c r="G67" s="232"/>
      <c r="H67" s="241"/>
      <c r="I67" s="178"/>
      <c r="J67" s="178"/>
    </row>
    <row r="68" spans="1:10">
      <c r="A68" s="16" t="s">
        <v>485</v>
      </c>
      <c r="B68" s="41" t="s">
        <v>486</v>
      </c>
      <c r="C68" s="177"/>
      <c r="D68" s="167"/>
      <c r="E68" s="177"/>
      <c r="F68" s="178"/>
      <c r="G68" s="232"/>
      <c r="H68" s="241"/>
      <c r="I68" s="178"/>
      <c r="J68" s="178"/>
    </row>
    <row r="69" spans="1:10">
      <c r="A69" s="29" t="s">
        <v>487</v>
      </c>
      <c r="B69" s="41" t="s">
        <v>489</v>
      </c>
      <c r="C69" s="177"/>
      <c r="D69" s="167"/>
      <c r="E69" s="177"/>
      <c r="F69" s="178"/>
      <c r="G69" s="232"/>
      <c r="H69" s="241"/>
      <c r="I69" s="178"/>
      <c r="J69" s="178"/>
    </row>
    <row r="70" spans="1:10">
      <c r="A70" s="16" t="s">
        <v>856</v>
      </c>
      <c r="B70" s="41" t="s">
        <v>490</v>
      </c>
      <c r="C70" s="177"/>
      <c r="D70" s="167">
        <v>40052596</v>
      </c>
      <c r="E70" s="177"/>
      <c r="F70" s="178">
        <f>SUM(C70:E70)</f>
        <v>40052596</v>
      </c>
      <c r="G70" s="232">
        <v>40052596</v>
      </c>
      <c r="H70" s="241"/>
      <c r="I70" s="178">
        <v>35836596</v>
      </c>
      <c r="J70" s="178">
        <v>40513062</v>
      </c>
    </row>
    <row r="71" spans="1:10">
      <c r="A71" s="29" t="s">
        <v>213</v>
      </c>
      <c r="B71" s="41" t="s">
        <v>889</v>
      </c>
      <c r="C71" s="177">
        <v>16700561</v>
      </c>
      <c r="D71" s="167"/>
      <c r="E71" s="177"/>
      <c r="F71" s="178">
        <f>SUM(C71:E71)</f>
        <v>16700561</v>
      </c>
      <c r="G71" s="232">
        <v>16700561</v>
      </c>
      <c r="H71" s="241"/>
      <c r="I71" s="178">
        <v>7717969</v>
      </c>
      <c r="J71" s="178">
        <v>454170</v>
      </c>
    </row>
    <row r="72" spans="1:10">
      <c r="A72" s="29" t="s">
        <v>214</v>
      </c>
      <c r="B72" s="41" t="s">
        <v>889</v>
      </c>
      <c r="C72" s="177"/>
      <c r="D72" s="167"/>
      <c r="E72" s="177"/>
      <c r="F72" s="178"/>
      <c r="G72" s="232"/>
      <c r="H72" s="241"/>
      <c r="I72" s="178"/>
      <c r="J72" s="178"/>
    </row>
    <row r="73" spans="1:10">
      <c r="A73" s="64" t="s">
        <v>816</v>
      </c>
      <c r="B73" s="67" t="s">
        <v>491</v>
      </c>
      <c r="C73" s="178">
        <f>SUM(C61:C72)</f>
        <v>91658351</v>
      </c>
      <c r="D73" s="168">
        <f>SUM(D60:D72)</f>
        <v>40052596</v>
      </c>
      <c r="E73" s="178"/>
      <c r="F73" s="178">
        <f>SUM(C73:E73)</f>
        <v>131710947</v>
      </c>
      <c r="G73" s="232">
        <f>SUM(G61:G72)</f>
        <v>131710947</v>
      </c>
      <c r="H73" s="241"/>
      <c r="I73" s="178">
        <f>SUM(I61:I72)</f>
        <v>125585441</v>
      </c>
      <c r="J73" s="178">
        <f>SUM(J61:J72)</f>
        <v>123996576</v>
      </c>
    </row>
    <row r="74" spans="1:10" ht="15.75">
      <c r="A74" s="83" t="s">
        <v>159</v>
      </c>
      <c r="B74" s="67"/>
      <c r="C74" s="177"/>
      <c r="D74" s="167"/>
      <c r="E74" s="177"/>
      <c r="F74" s="178"/>
      <c r="G74" s="232"/>
      <c r="H74" s="241"/>
      <c r="I74" s="178"/>
      <c r="J74" s="178"/>
    </row>
    <row r="75" spans="1:10">
      <c r="A75" s="45" t="s">
        <v>492</v>
      </c>
      <c r="B75" s="41" t="s">
        <v>493</v>
      </c>
      <c r="C75" s="177"/>
      <c r="D75" s="167"/>
      <c r="E75" s="177"/>
      <c r="F75" s="178"/>
      <c r="G75" s="232"/>
      <c r="H75" s="241"/>
      <c r="I75" s="178"/>
      <c r="J75" s="178"/>
    </row>
    <row r="76" spans="1:10">
      <c r="A76" s="45" t="s">
        <v>857</v>
      </c>
      <c r="B76" s="41" t="s">
        <v>494</v>
      </c>
      <c r="C76" s="177">
        <v>204023900</v>
      </c>
      <c r="D76" s="167"/>
      <c r="E76" s="177"/>
      <c r="F76" s="178">
        <f>SUM(C76:E76)</f>
        <v>204023900</v>
      </c>
      <c r="G76" s="232">
        <v>204023900</v>
      </c>
      <c r="H76" s="241"/>
      <c r="I76" s="178">
        <v>195214100</v>
      </c>
      <c r="J76" s="178">
        <v>159739119</v>
      </c>
    </row>
    <row r="77" spans="1:10">
      <c r="A77" s="45" t="s">
        <v>496</v>
      </c>
      <c r="B77" s="41" t="s">
        <v>497</v>
      </c>
      <c r="C77" s="177"/>
      <c r="D77" s="167"/>
      <c r="E77" s="177"/>
      <c r="F77" s="178">
        <f>SUM(C77:E77)</f>
        <v>0</v>
      </c>
      <c r="G77" s="232"/>
      <c r="H77" s="241"/>
      <c r="I77" s="178"/>
      <c r="J77" s="178">
        <v>124300</v>
      </c>
    </row>
    <row r="78" spans="1:10">
      <c r="A78" s="45" t="s">
        <v>498</v>
      </c>
      <c r="B78" s="41" t="s">
        <v>499</v>
      </c>
      <c r="C78" s="177">
        <f>SUM(G78:H78)</f>
        <v>12600000</v>
      </c>
      <c r="D78" s="167"/>
      <c r="E78" s="177"/>
      <c r="F78" s="178">
        <f>SUM(C78:E78)</f>
        <v>12600000</v>
      </c>
      <c r="G78" s="232">
        <v>12600000</v>
      </c>
      <c r="H78" s="241"/>
      <c r="I78" s="178">
        <v>12600000</v>
      </c>
      <c r="J78" s="178">
        <v>12600000</v>
      </c>
    </row>
    <row r="79" spans="1:10">
      <c r="A79" s="6" t="s">
        <v>500</v>
      </c>
      <c r="B79" s="41" t="s">
        <v>501</v>
      </c>
      <c r="C79" s="177"/>
      <c r="D79" s="167"/>
      <c r="E79" s="177"/>
      <c r="F79" s="178"/>
      <c r="G79" s="232"/>
      <c r="H79" s="241"/>
      <c r="I79" s="178"/>
      <c r="J79" s="178"/>
    </row>
    <row r="80" spans="1:10">
      <c r="A80" s="6" t="s">
        <v>502</v>
      </c>
      <c r="B80" s="41" t="s">
        <v>503</v>
      </c>
      <c r="C80" s="177"/>
      <c r="D80" s="167"/>
      <c r="E80" s="177"/>
      <c r="F80" s="178"/>
      <c r="G80" s="232"/>
      <c r="H80" s="241"/>
      <c r="I80" s="178"/>
      <c r="J80" s="178"/>
    </row>
    <row r="81" spans="1:10">
      <c r="A81" s="6" t="s">
        <v>504</v>
      </c>
      <c r="B81" s="41" t="s">
        <v>505</v>
      </c>
      <c r="C81" s="177">
        <f>SUM(G81:H81)</f>
        <v>55784519</v>
      </c>
      <c r="D81" s="167"/>
      <c r="E81" s="177"/>
      <c r="F81" s="178">
        <f>SUM(C81:E81)</f>
        <v>55784519</v>
      </c>
      <c r="G81" s="232">
        <v>55784519</v>
      </c>
      <c r="H81" s="241"/>
      <c r="I81" s="178">
        <v>55784519</v>
      </c>
      <c r="J81" s="178">
        <v>55784519</v>
      </c>
    </row>
    <row r="82" spans="1:10">
      <c r="A82" s="65" t="s">
        <v>818</v>
      </c>
      <c r="B82" s="67" t="s">
        <v>506</v>
      </c>
      <c r="C82" s="178">
        <f>SUM(C75:C81)</f>
        <v>272408419</v>
      </c>
      <c r="D82" s="168"/>
      <c r="E82" s="178"/>
      <c r="F82" s="178">
        <f>SUM(C82:E82)</f>
        <v>272408419</v>
      </c>
      <c r="G82" s="232">
        <f>SUM(G75:G81)</f>
        <v>272408419</v>
      </c>
      <c r="H82" s="241"/>
      <c r="I82" s="178">
        <f>SUM(I75:I81)</f>
        <v>263598619</v>
      </c>
      <c r="J82" s="178">
        <f>SUM(J75:J81)</f>
        <v>228247938</v>
      </c>
    </row>
    <row r="83" spans="1:10">
      <c r="A83" s="17" t="s">
        <v>507</v>
      </c>
      <c r="B83" s="41" t="s">
        <v>508</v>
      </c>
      <c r="C83" s="177">
        <f>SUM(G83:H83)</f>
        <v>43827000</v>
      </c>
      <c r="D83" s="167"/>
      <c r="E83" s="177"/>
      <c r="F83" s="178">
        <f>SUM(C83:E83)</f>
        <v>43827000</v>
      </c>
      <c r="G83" s="232">
        <v>43827000</v>
      </c>
      <c r="H83" s="241"/>
      <c r="I83" s="178">
        <v>44625328</v>
      </c>
      <c r="J83" s="178">
        <v>44625328</v>
      </c>
    </row>
    <row r="84" spans="1:10">
      <c r="A84" s="17" t="s">
        <v>509</v>
      </c>
      <c r="B84" s="41" t="s">
        <v>510</v>
      </c>
      <c r="C84" s="177"/>
      <c r="D84" s="167"/>
      <c r="E84" s="177"/>
      <c r="F84" s="178"/>
      <c r="G84" s="232"/>
      <c r="H84" s="241"/>
      <c r="I84" s="178"/>
      <c r="J84" s="178"/>
    </row>
    <row r="85" spans="1:10">
      <c r="A85" s="17" t="s">
        <v>511</v>
      </c>
      <c r="B85" s="41" t="s">
        <v>512</v>
      </c>
      <c r="C85" s="177">
        <f>SUM(G85:H85)</f>
        <v>12106100</v>
      </c>
      <c r="D85" s="167"/>
      <c r="E85" s="177"/>
      <c r="F85" s="178">
        <f>SUM(C85:E85)</f>
        <v>12106100</v>
      </c>
      <c r="G85" s="232">
        <v>12106100</v>
      </c>
      <c r="H85" s="241"/>
      <c r="I85" s="178">
        <v>12106100</v>
      </c>
      <c r="J85" s="178">
        <v>12106100</v>
      </c>
    </row>
    <row r="86" spans="1:10">
      <c r="A86" s="17" t="s">
        <v>513</v>
      </c>
      <c r="B86" s="41" t="s">
        <v>514</v>
      </c>
      <c r="C86" s="177">
        <f>SUM(G86:H86)</f>
        <v>15102862</v>
      </c>
      <c r="D86" s="167"/>
      <c r="E86" s="177"/>
      <c r="F86" s="178">
        <f>SUM(C86:E86)</f>
        <v>15102862</v>
      </c>
      <c r="G86" s="232">
        <v>15102862</v>
      </c>
      <c r="H86" s="241"/>
      <c r="I86" s="178">
        <v>15318411</v>
      </c>
      <c r="J86" s="178">
        <v>15318411</v>
      </c>
    </row>
    <row r="87" spans="1:10">
      <c r="A87" s="64" t="s">
        <v>819</v>
      </c>
      <c r="B87" s="67" t="s">
        <v>515</v>
      </c>
      <c r="C87" s="178">
        <f>SUM(C83:C86)</f>
        <v>71035962</v>
      </c>
      <c r="D87" s="168"/>
      <c r="E87" s="178"/>
      <c r="F87" s="178">
        <f>SUM(C87:E87)</f>
        <v>71035962</v>
      </c>
      <c r="G87" s="232">
        <f>SUM(G83:G86)</f>
        <v>71035962</v>
      </c>
      <c r="H87" s="241"/>
      <c r="I87" s="178">
        <f>SUM(I83:I86)</f>
        <v>72049839</v>
      </c>
      <c r="J87" s="178">
        <f>SUM(J83:J86)</f>
        <v>72049839</v>
      </c>
    </row>
    <row r="88" spans="1:10" hidden="1">
      <c r="A88" s="17" t="s">
        <v>516</v>
      </c>
      <c r="B88" s="41" t="s">
        <v>517</v>
      </c>
      <c r="C88" s="177"/>
      <c r="D88" s="167"/>
      <c r="E88" s="177"/>
      <c r="F88" s="178"/>
      <c r="G88" s="232"/>
      <c r="H88" s="241"/>
      <c r="I88" s="178"/>
      <c r="J88" s="178"/>
    </row>
    <row r="89" spans="1:10">
      <c r="A89" s="17" t="s">
        <v>0</v>
      </c>
      <c r="B89" s="41" t="s">
        <v>518</v>
      </c>
      <c r="C89" s="177"/>
      <c r="D89" s="167"/>
      <c r="E89" s="177"/>
      <c r="F89" s="178"/>
      <c r="G89" s="232"/>
      <c r="H89" s="241"/>
      <c r="I89" s="178"/>
      <c r="J89" s="178"/>
    </row>
    <row r="90" spans="1:10">
      <c r="A90" s="17" t="s">
        <v>1</v>
      </c>
      <c r="B90" s="41" t="s">
        <v>519</v>
      </c>
      <c r="C90" s="177"/>
      <c r="D90" s="167"/>
      <c r="E90" s="177"/>
      <c r="F90" s="178"/>
      <c r="G90" s="232"/>
      <c r="H90" s="241"/>
      <c r="I90" s="178"/>
      <c r="J90" s="178"/>
    </row>
    <row r="91" spans="1:10">
      <c r="A91" s="17" t="s">
        <v>2</v>
      </c>
      <c r="B91" s="41" t="s">
        <v>520</v>
      </c>
      <c r="C91" s="177"/>
      <c r="D91" s="167"/>
      <c r="E91" s="177"/>
      <c r="F91" s="178"/>
      <c r="G91" s="232"/>
      <c r="H91" s="241"/>
      <c r="I91" s="178"/>
      <c r="J91" s="178"/>
    </row>
    <row r="92" spans="1:10" hidden="1">
      <c r="A92" s="17" t="s">
        <v>3</v>
      </c>
      <c r="B92" s="41" t="s">
        <v>521</v>
      </c>
      <c r="C92" s="177"/>
      <c r="D92" s="167"/>
      <c r="E92" s="177"/>
      <c r="F92" s="178"/>
      <c r="G92" s="232"/>
      <c r="H92" s="241"/>
      <c r="I92" s="178"/>
      <c r="J92" s="178"/>
    </row>
    <row r="93" spans="1:10">
      <c r="A93" s="17" t="s">
        <v>4</v>
      </c>
      <c r="B93" s="41" t="s">
        <v>522</v>
      </c>
      <c r="C93" s="177"/>
      <c r="D93" s="167"/>
      <c r="E93" s="177"/>
      <c r="F93" s="178"/>
      <c r="G93" s="232"/>
      <c r="H93" s="241"/>
      <c r="I93" s="178"/>
      <c r="J93" s="178"/>
    </row>
    <row r="94" spans="1:10">
      <c r="A94" s="17" t="s">
        <v>523</v>
      </c>
      <c r="B94" s="41" t="s">
        <v>524</v>
      </c>
      <c r="C94" s="177">
        <f>SUM(G94:H94)</f>
        <v>0</v>
      </c>
      <c r="D94" s="167"/>
      <c r="E94" s="177"/>
      <c r="F94" s="178">
        <f>SUM(C94:E94)</f>
        <v>0</v>
      </c>
      <c r="G94" s="232"/>
      <c r="H94" s="241"/>
      <c r="I94" s="178"/>
      <c r="J94" s="178"/>
    </row>
    <row r="95" spans="1:10">
      <c r="A95" s="17" t="s">
        <v>5</v>
      </c>
      <c r="B95" s="41" t="s">
        <v>353</v>
      </c>
      <c r="C95" s="177"/>
      <c r="D95" s="167">
        <v>30066000</v>
      </c>
      <c r="E95" s="177"/>
      <c r="F95" s="178">
        <f>SUM(C95:E95)</f>
        <v>30066000</v>
      </c>
      <c r="G95" s="232">
        <v>30066000</v>
      </c>
      <c r="H95" s="241"/>
      <c r="I95" s="178">
        <v>39771800</v>
      </c>
      <c r="J95" s="178">
        <v>64771800</v>
      </c>
    </row>
    <row r="96" spans="1:10">
      <c r="A96" s="64" t="s">
        <v>820</v>
      </c>
      <c r="B96" s="67" t="s">
        <v>526</v>
      </c>
      <c r="C96" s="178">
        <f>SUM(C89:C95)</f>
        <v>0</v>
      </c>
      <c r="D96" s="168">
        <f>SUM(D89:D95)</f>
        <v>30066000</v>
      </c>
      <c r="E96" s="178"/>
      <c r="F96" s="178">
        <f>SUM(C96:E96)</f>
        <v>30066000</v>
      </c>
      <c r="G96" s="232">
        <f>SUM(G89:G94)</f>
        <v>0</v>
      </c>
      <c r="H96" s="241"/>
      <c r="I96" s="178">
        <f>SUM(I89:I95)</f>
        <v>39771800</v>
      </c>
      <c r="J96" s="178">
        <f>SUM(J89:J95)</f>
        <v>64771800</v>
      </c>
    </row>
    <row r="97" spans="1:25" ht="15.75">
      <c r="A97" s="83" t="s">
        <v>158</v>
      </c>
      <c r="B97" s="67"/>
      <c r="C97" s="177"/>
      <c r="D97" s="167"/>
      <c r="E97" s="177"/>
      <c r="F97" s="178"/>
      <c r="G97" s="232"/>
      <c r="H97" s="241"/>
      <c r="I97" s="178"/>
      <c r="J97" s="178"/>
    </row>
    <row r="98" spans="1:25" ht="15.75">
      <c r="A98" s="46" t="s">
        <v>13</v>
      </c>
      <c r="B98" s="47" t="s">
        <v>527</v>
      </c>
      <c r="C98" s="178">
        <f>SUM(C24+C25+C50+C59+C73+C82+C87+C96)</f>
        <v>579035692</v>
      </c>
      <c r="D98" s="168">
        <f>SUM(D24+D25+D50+D59+D73+D82+D87+D96)</f>
        <v>73124896</v>
      </c>
      <c r="E98" s="178">
        <f>SUM(E24+E25+E50+E59+E73+E82+E87+E96)</f>
        <v>37815000</v>
      </c>
      <c r="F98" s="178">
        <f>SUM(C98:E98)</f>
        <v>689975588</v>
      </c>
      <c r="G98" s="232">
        <f>SUM(G24+G25+G50+G59+G73+G82+G87+G96)</f>
        <v>562466445</v>
      </c>
      <c r="H98" s="241">
        <f>SUM(H24+H25+H50+H59+H73+H82+H87+H96)</f>
        <v>59017393</v>
      </c>
      <c r="I98" s="178">
        <f>SUM(I24+I25+I50+I59+I73+I82+I87+I96)</f>
        <v>702118637</v>
      </c>
      <c r="J98" s="178">
        <f>SUM(J24+J25+J50+J59+J73+J82+J87+J96)</f>
        <v>704630841</v>
      </c>
    </row>
    <row r="99" spans="1:25" hidden="1">
      <c r="A99" s="17" t="s">
        <v>6</v>
      </c>
      <c r="B99" s="5" t="s">
        <v>528</v>
      </c>
      <c r="C99" s="180"/>
      <c r="D99" s="170"/>
      <c r="E99" s="181"/>
      <c r="F99" s="183"/>
      <c r="G99" s="234"/>
      <c r="H99" s="242"/>
      <c r="I99" s="183"/>
      <c r="J99" s="18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idden="1">
      <c r="A100" s="17" t="s">
        <v>531</v>
      </c>
      <c r="B100" s="5" t="s">
        <v>532</v>
      </c>
      <c r="C100" s="180"/>
      <c r="D100" s="170"/>
      <c r="E100" s="181"/>
      <c r="F100" s="183"/>
      <c r="G100" s="234"/>
      <c r="H100" s="242"/>
      <c r="I100" s="183"/>
      <c r="J100" s="18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idden="1">
      <c r="A101" s="17" t="s">
        <v>7</v>
      </c>
      <c r="B101" s="5" t="s">
        <v>533</v>
      </c>
      <c r="C101" s="180"/>
      <c r="D101" s="170"/>
      <c r="E101" s="181"/>
      <c r="F101" s="183"/>
      <c r="G101" s="234"/>
      <c r="H101" s="242"/>
      <c r="I101" s="183"/>
      <c r="J101" s="18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>
      <c r="A102" s="20" t="s">
        <v>827</v>
      </c>
      <c r="B102" s="9" t="s">
        <v>535</v>
      </c>
      <c r="C102" s="182"/>
      <c r="D102" s="172"/>
      <c r="E102" s="183"/>
      <c r="F102" s="183"/>
      <c r="G102" s="235"/>
      <c r="H102" s="243"/>
      <c r="I102" s="183"/>
      <c r="J102" s="183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idden="1">
      <c r="A103" s="48" t="s">
        <v>8</v>
      </c>
      <c r="B103" s="5" t="s">
        <v>536</v>
      </c>
      <c r="C103" s="184"/>
      <c r="D103" s="174"/>
      <c r="E103" s="185"/>
      <c r="F103" s="187"/>
      <c r="G103" s="236"/>
      <c r="H103" s="244"/>
      <c r="I103" s="187"/>
      <c r="J103" s="187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idden="1">
      <c r="A104" s="48" t="s">
        <v>833</v>
      </c>
      <c r="B104" s="5" t="s">
        <v>539</v>
      </c>
      <c r="C104" s="184"/>
      <c r="D104" s="174"/>
      <c r="E104" s="185"/>
      <c r="F104" s="187"/>
      <c r="G104" s="236"/>
      <c r="H104" s="244"/>
      <c r="I104" s="187"/>
      <c r="J104" s="187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idden="1">
      <c r="A105" s="17" t="s">
        <v>540</v>
      </c>
      <c r="B105" s="5" t="s">
        <v>541</v>
      </c>
      <c r="C105" s="180"/>
      <c r="D105" s="170"/>
      <c r="E105" s="181"/>
      <c r="F105" s="183"/>
      <c r="G105" s="234"/>
      <c r="H105" s="242"/>
      <c r="I105" s="183"/>
      <c r="J105" s="18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idden="1">
      <c r="A106" s="17" t="s">
        <v>9</v>
      </c>
      <c r="B106" s="5" t="s">
        <v>542</v>
      </c>
      <c r="C106" s="180"/>
      <c r="D106" s="170"/>
      <c r="E106" s="181"/>
      <c r="F106" s="183"/>
      <c r="G106" s="234"/>
      <c r="H106" s="242"/>
      <c r="I106" s="183"/>
      <c r="J106" s="18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>
      <c r="A107" s="18" t="s">
        <v>830</v>
      </c>
      <c r="B107" s="9" t="s">
        <v>543</v>
      </c>
      <c r="C107" s="186"/>
      <c r="D107" s="176"/>
      <c r="E107" s="187"/>
      <c r="F107" s="187"/>
      <c r="G107" s="237"/>
      <c r="H107" s="245"/>
      <c r="I107" s="187"/>
      <c r="J107" s="18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>
      <c r="A108" s="48" t="s">
        <v>544</v>
      </c>
      <c r="B108" s="5" t="s">
        <v>545</v>
      </c>
      <c r="C108" s="184"/>
      <c r="D108" s="174"/>
      <c r="E108" s="185"/>
      <c r="F108" s="187"/>
      <c r="G108" s="236"/>
      <c r="H108" s="244"/>
      <c r="I108" s="187"/>
      <c r="J108" s="187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>
      <c r="A109" s="48" t="s">
        <v>546</v>
      </c>
      <c r="B109" s="5" t="s">
        <v>547</v>
      </c>
      <c r="C109" s="184">
        <f>SUM(G109:H109)</f>
        <v>2363781</v>
      </c>
      <c r="D109" s="174"/>
      <c r="E109" s="185"/>
      <c r="F109" s="187">
        <f>SUM(C109:E109)</f>
        <v>2363781</v>
      </c>
      <c r="G109" s="238">
        <v>2363781</v>
      </c>
      <c r="H109" s="244"/>
      <c r="I109" s="187">
        <v>2363781</v>
      </c>
      <c r="J109" s="187">
        <v>2363781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>
      <c r="A110" s="18" t="s">
        <v>548</v>
      </c>
      <c r="B110" s="9" t="s">
        <v>549</v>
      </c>
      <c r="C110" s="184"/>
      <c r="D110" s="174"/>
      <c r="E110" s="185"/>
      <c r="F110" s="187"/>
      <c r="G110" s="236"/>
      <c r="H110" s="244"/>
      <c r="I110" s="187"/>
      <c r="J110" s="187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>
      <c r="A111" s="48" t="s">
        <v>550</v>
      </c>
      <c r="B111" s="5" t="s">
        <v>551</v>
      </c>
      <c r="C111" s="184"/>
      <c r="D111" s="174"/>
      <c r="E111" s="185"/>
      <c r="F111" s="187"/>
      <c r="G111" s="236"/>
      <c r="H111" s="244"/>
      <c r="I111" s="187"/>
      <c r="J111" s="187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idden="1">
      <c r="A112" s="48" t="s">
        <v>552</v>
      </c>
      <c r="B112" s="5" t="s">
        <v>553</v>
      </c>
      <c r="C112" s="184"/>
      <c r="D112" s="174"/>
      <c r="E112" s="185"/>
      <c r="F112" s="187"/>
      <c r="G112" s="236"/>
      <c r="H112" s="244"/>
      <c r="I112" s="187"/>
      <c r="J112" s="187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>
      <c r="A113" s="48" t="s">
        <v>554</v>
      </c>
      <c r="B113" s="5" t="s">
        <v>555</v>
      </c>
      <c r="C113" s="184"/>
      <c r="D113" s="174"/>
      <c r="E113" s="185"/>
      <c r="F113" s="187"/>
      <c r="G113" s="236"/>
      <c r="H113" s="244"/>
      <c r="I113" s="187"/>
      <c r="J113" s="187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>
      <c r="A114" s="49" t="s">
        <v>831</v>
      </c>
      <c r="B114" s="50" t="s">
        <v>556</v>
      </c>
      <c r="C114" s="186">
        <f>SUM(C102:C113)</f>
        <v>2363781</v>
      </c>
      <c r="D114" s="176"/>
      <c r="E114" s="187"/>
      <c r="F114" s="187">
        <f>SUM(C114:E114)</f>
        <v>2363781</v>
      </c>
      <c r="G114" s="239">
        <f>SUM(G102:G113)</f>
        <v>2363781</v>
      </c>
      <c r="H114" s="245"/>
      <c r="I114" s="187">
        <f>SUM(I102:I111)</f>
        <v>2363781</v>
      </c>
      <c r="J114" s="187">
        <f>SUM(J102:J113)</f>
        <v>2363781</v>
      </c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>
      <c r="A115" s="48" t="s">
        <v>557</v>
      </c>
      <c r="B115" s="5" t="s">
        <v>558</v>
      </c>
      <c r="C115" s="184"/>
      <c r="D115" s="174"/>
      <c r="E115" s="185"/>
      <c r="F115" s="187"/>
      <c r="G115" s="236"/>
      <c r="H115" s="244"/>
      <c r="I115" s="187"/>
      <c r="J115" s="187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>
      <c r="A116" s="17" t="s">
        <v>559</v>
      </c>
      <c r="B116" s="5" t="s">
        <v>560</v>
      </c>
      <c r="C116" s="180"/>
      <c r="D116" s="170"/>
      <c r="E116" s="181"/>
      <c r="F116" s="183"/>
      <c r="G116" s="234"/>
      <c r="H116" s="242"/>
      <c r="I116" s="183"/>
      <c r="J116" s="18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idden="1">
      <c r="A117" s="48" t="s">
        <v>10</v>
      </c>
      <c r="B117" s="5" t="s">
        <v>561</v>
      </c>
      <c r="C117" s="184"/>
      <c r="D117" s="174"/>
      <c r="E117" s="185"/>
      <c r="F117" s="187"/>
      <c r="G117" s="236"/>
      <c r="H117" s="244"/>
      <c r="I117" s="187"/>
      <c r="J117" s="187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idden="1">
      <c r="A118" s="48" t="s">
        <v>836</v>
      </c>
      <c r="B118" s="5" t="s">
        <v>562</v>
      </c>
      <c r="C118" s="184"/>
      <c r="D118" s="174"/>
      <c r="E118" s="185"/>
      <c r="F118" s="187"/>
      <c r="G118" s="236"/>
      <c r="H118" s="244"/>
      <c r="I118" s="187"/>
      <c r="J118" s="187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>
      <c r="A119" s="49" t="s">
        <v>837</v>
      </c>
      <c r="B119" s="50" t="s">
        <v>566</v>
      </c>
      <c r="C119" s="186"/>
      <c r="D119" s="176"/>
      <c r="E119" s="187"/>
      <c r="F119" s="187"/>
      <c r="G119" s="237"/>
      <c r="H119" s="245"/>
      <c r="I119" s="187"/>
      <c r="J119" s="18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>
      <c r="A120" s="17" t="s">
        <v>567</v>
      </c>
      <c r="B120" s="5" t="s">
        <v>568</v>
      </c>
      <c r="C120" s="180"/>
      <c r="D120" s="170"/>
      <c r="E120" s="181"/>
      <c r="F120" s="183"/>
      <c r="G120" s="234"/>
      <c r="H120" s="242"/>
      <c r="I120" s="183"/>
      <c r="J120" s="18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6.5" thickBot="1">
      <c r="A121" s="51" t="s">
        <v>14</v>
      </c>
      <c r="B121" s="52" t="s">
        <v>569</v>
      </c>
      <c r="C121" s="190">
        <f>SUM(C119+C114+C120)</f>
        <v>2363781</v>
      </c>
      <c r="D121" s="230">
        <v>0</v>
      </c>
      <c r="E121" s="191"/>
      <c r="F121" s="191">
        <f>SUM(C121:E121)</f>
        <v>2363781</v>
      </c>
      <c r="G121" s="239">
        <f>SUM(G114+G119+G120)</f>
        <v>2363781</v>
      </c>
      <c r="H121" s="245">
        <f>SUM(H114+H119+H120)</f>
        <v>0</v>
      </c>
      <c r="I121" s="191">
        <f>SUM(I114+I119+I120)</f>
        <v>2363781</v>
      </c>
      <c r="J121" s="191">
        <v>2363781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6.5" thickBot="1">
      <c r="A122" s="56" t="s">
        <v>51</v>
      </c>
      <c r="B122" s="189"/>
      <c r="C122" s="228">
        <f>SUM(C98+C121)</f>
        <v>581399473</v>
      </c>
      <c r="D122" s="231">
        <f>SUM(D98+D121)</f>
        <v>73124896</v>
      </c>
      <c r="E122" s="229">
        <f>SUM(E98+E121)</f>
        <v>37815000</v>
      </c>
      <c r="F122" s="192">
        <f>SUM(C122:E122)</f>
        <v>692339369</v>
      </c>
      <c r="G122" s="240"/>
      <c r="H122" s="246">
        <f>SUM(H98+H121)</f>
        <v>59017393</v>
      </c>
      <c r="I122" s="192">
        <f>SUM(I98+I121)</f>
        <v>704482418</v>
      </c>
      <c r="J122" s="192">
        <f>SUM(J98+J121)</f>
        <v>706994622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B123" s="34"/>
      <c r="C123" s="34"/>
      <c r="D123" s="193"/>
      <c r="E123" s="34"/>
      <c r="F123" s="188"/>
      <c r="G123" s="188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B125" s="34"/>
      <c r="C125" s="34"/>
      <c r="D125" s="34"/>
      <c r="E125" s="34"/>
      <c r="F125" s="188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mergeCells count="3">
    <mergeCell ref="A1:J1"/>
    <mergeCell ref="A2:J2"/>
    <mergeCell ref="A3:J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4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workbookViewId="0">
      <selection activeCell="A3" sqref="A3:K118"/>
    </sheetView>
  </sheetViews>
  <sheetFormatPr defaultRowHeight="15"/>
  <cols>
    <col min="1" max="1" width="105.140625" customWidth="1"/>
    <col min="2" max="2" width="11.42578125" customWidth="1"/>
    <col min="3" max="3" width="1.42578125" hidden="1" customWidth="1"/>
    <col min="4" max="4" width="22.85546875" customWidth="1"/>
    <col min="5" max="5" width="16.7109375" customWidth="1"/>
    <col min="6" max="6" width="21.7109375" customWidth="1"/>
    <col min="7" max="7" width="29.28515625" customWidth="1"/>
    <col min="8" max="8" width="19.140625" customWidth="1"/>
    <col min="9" max="9" width="21.42578125" customWidth="1"/>
    <col min="10" max="10" width="18.42578125" customWidth="1"/>
    <col min="11" max="11" width="15.5703125" customWidth="1"/>
    <col min="12" max="12" width="12.42578125" customWidth="1"/>
    <col min="13" max="13" width="19.7109375" customWidth="1"/>
    <col min="14" max="14" width="17.7109375" customWidth="1"/>
    <col min="15" max="15" width="9.7109375" customWidth="1"/>
    <col min="16" max="16" width="14.5703125" customWidth="1"/>
  </cols>
  <sheetData>
    <row r="1" spans="1:26" ht="18">
      <c r="A1" s="121" t="s">
        <v>116</v>
      </c>
      <c r="D1" s="118" t="s">
        <v>309</v>
      </c>
    </row>
    <row r="2" spans="1:26" ht="18">
      <c r="A2" s="63" t="s">
        <v>118</v>
      </c>
    </row>
    <row r="3" spans="1:26" ht="18">
      <c r="A3" s="63"/>
    </row>
    <row r="4" spans="1:26">
      <c r="A4" s="4" t="s">
        <v>252</v>
      </c>
    </row>
    <row r="5" spans="1:26" ht="56.25" customHeight="1">
      <c r="A5" s="2" t="s">
        <v>379</v>
      </c>
      <c r="B5" s="3" t="s">
        <v>380</v>
      </c>
      <c r="C5" s="3"/>
      <c r="D5" s="117" t="s">
        <v>297</v>
      </c>
      <c r="E5" s="117" t="s">
        <v>298</v>
      </c>
      <c r="F5" s="117" t="s">
        <v>299</v>
      </c>
      <c r="G5" s="117" t="s">
        <v>300</v>
      </c>
      <c r="H5" s="117" t="s">
        <v>301</v>
      </c>
      <c r="I5" s="117" t="s">
        <v>302</v>
      </c>
      <c r="J5" s="117" t="s">
        <v>303</v>
      </c>
      <c r="K5" s="117" t="s">
        <v>304</v>
      </c>
      <c r="L5" s="117" t="s">
        <v>305</v>
      </c>
      <c r="M5" s="117" t="s">
        <v>306</v>
      </c>
      <c r="N5" s="117" t="s">
        <v>307</v>
      </c>
      <c r="O5" s="53" t="s">
        <v>308</v>
      </c>
      <c r="P5" s="53" t="s">
        <v>313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5" t="s">
        <v>381</v>
      </c>
      <c r="B6" s="6" t="s">
        <v>382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5" t="s">
        <v>383</v>
      </c>
      <c r="B7" s="6" t="s">
        <v>384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5" t="s">
        <v>385</v>
      </c>
      <c r="B8" s="6" t="s">
        <v>386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5" t="s">
        <v>387</v>
      </c>
      <c r="B9" s="6" t="s">
        <v>388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5" t="s">
        <v>389</v>
      </c>
      <c r="B10" s="6" t="s">
        <v>390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5" t="s">
        <v>391</v>
      </c>
      <c r="B11" s="6" t="s">
        <v>392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5" t="s">
        <v>393</v>
      </c>
      <c r="B12" s="6" t="s">
        <v>394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5" t="s">
        <v>395</v>
      </c>
      <c r="B13" s="6" t="s">
        <v>396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5" t="s">
        <v>397</v>
      </c>
      <c r="B14" s="6" t="s">
        <v>398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5" t="s">
        <v>399</v>
      </c>
      <c r="B15" s="6" t="s">
        <v>400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5" t="s">
        <v>401</v>
      </c>
      <c r="B16" s="6" t="s">
        <v>402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5" t="s">
        <v>403</v>
      </c>
      <c r="B17" s="6" t="s">
        <v>404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5" t="s">
        <v>729</v>
      </c>
      <c r="B18" s="6" t="s">
        <v>405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7" t="s">
        <v>406</v>
      </c>
      <c r="B19" s="8" t="s">
        <v>405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9" t="s">
        <v>730</v>
      </c>
      <c r="B20" s="10" t="s">
        <v>407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5" t="s">
        <v>408</v>
      </c>
      <c r="B21" s="6" t="s">
        <v>409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5" t="s">
        <v>410</v>
      </c>
      <c r="B22" s="6" t="s">
        <v>411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5" t="s">
        <v>412</v>
      </c>
      <c r="B23" s="6" t="s">
        <v>413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9" t="s">
        <v>731</v>
      </c>
      <c r="B24" s="10" t="s">
        <v>414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732</v>
      </c>
      <c r="B25" s="12" t="s">
        <v>415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3" t="s">
        <v>733</v>
      </c>
      <c r="B26" s="6" t="s">
        <v>416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13" t="s">
        <v>734</v>
      </c>
      <c r="B27" s="6" t="s">
        <v>416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13" t="s">
        <v>735</v>
      </c>
      <c r="B28" s="6" t="s">
        <v>416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13" t="s">
        <v>736</v>
      </c>
      <c r="B29" s="6" t="s">
        <v>416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13" t="s">
        <v>737</v>
      </c>
      <c r="B30" s="6" t="s">
        <v>416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738</v>
      </c>
      <c r="B31" s="6" t="s">
        <v>416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13" t="s">
        <v>739</v>
      </c>
      <c r="B32" s="6" t="s">
        <v>416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740</v>
      </c>
      <c r="B33" s="12" t="s">
        <v>416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5" t="s">
        <v>417</v>
      </c>
      <c r="B34" s="6" t="s">
        <v>418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5" t="s">
        <v>419</v>
      </c>
      <c r="B35" s="6" t="s">
        <v>420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5" t="s">
        <v>421</v>
      </c>
      <c r="B36" s="6" t="s">
        <v>422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9" t="s">
        <v>741</v>
      </c>
      <c r="B37" s="10" t="s">
        <v>423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5" t="s">
        <v>424</v>
      </c>
      <c r="B38" s="6" t="s">
        <v>425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5" t="s">
        <v>426</v>
      </c>
      <c r="B39" s="6" t="s">
        <v>427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9" t="s">
        <v>742</v>
      </c>
      <c r="B40" s="10" t="s">
        <v>428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5" t="s">
        <v>429</v>
      </c>
      <c r="B41" s="6" t="s">
        <v>430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5" t="s">
        <v>431</v>
      </c>
      <c r="B42" s="6" t="s">
        <v>432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5" t="s">
        <v>743</v>
      </c>
      <c r="B43" s="6" t="s">
        <v>433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7" t="s">
        <v>434</v>
      </c>
      <c r="B44" s="8" t="s">
        <v>433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5" t="s">
        <v>435</v>
      </c>
      <c r="B45" s="6" t="s">
        <v>436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14" t="s">
        <v>744</v>
      </c>
      <c r="B46" s="6" t="s">
        <v>437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7" t="s">
        <v>438</v>
      </c>
      <c r="B47" s="8" t="s">
        <v>437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" t="s">
        <v>439</v>
      </c>
      <c r="B48" s="6" t="s">
        <v>440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" t="s">
        <v>745</v>
      </c>
      <c r="B49" s="6" t="s">
        <v>441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7" t="s">
        <v>442</v>
      </c>
      <c r="B50" s="8" t="s">
        <v>441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9" t="s">
        <v>746</v>
      </c>
      <c r="B51" s="10" t="s">
        <v>443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" t="s">
        <v>444</v>
      </c>
      <c r="B52" s="6" t="s">
        <v>445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" t="s">
        <v>446</v>
      </c>
      <c r="B53" s="6" t="s">
        <v>447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9" t="s">
        <v>747</v>
      </c>
      <c r="B54" s="10" t="s">
        <v>448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5" t="s">
        <v>449</v>
      </c>
      <c r="B55" s="6" t="s">
        <v>450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5" t="s">
        <v>451</v>
      </c>
      <c r="B56" s="6" t="s">
        <v>452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5" t="s">
        <v>748</v>
      </c>
      <c r="B57" s="6" t="s">
        <v>453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7" t="s">
        <v>438</v>
      </c>
      <c r="B58" s="8" t="s">
        <v>453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7" t="s">
        <v>454</v>
      </c>
      <c r="B59" s="8" t="s">
        <v>453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5" t="s">
        <v>749</v>
      </c>
      <c r="B60" s="6" t="s">
        <v>455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7" t="s">
        <v>456</v>
      </c>
      <c r="B61" s="8" t="s">
        <v>455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7" t="s">
        <v>457</v>
      </c>
      <c r="B62" s="8" t="s">
        <v>455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7" t="s">
        <v>458</v>
      </c>
      <c r="B63" s="8" t="s">
        <v>455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5" t="s">
        <v>459</v>
      </c>
      <c r="B64" s="6" t="s">
        <v>460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9" t="s">
        <v>750</v>
      </c>
      <c r="B65" s="10" t="s">
        <v>461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751</v>
      </c>
      <c r="B66" s="12" t="s">
        <v>462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15" t="s">
        <v>463</v>
      </c>
      <c r="B67" s="10" t="s">
        <v>464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16" t="s">
        <v>752</v>
      </c>
      <c r="B68" s="6" t="s">
        <v>465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16" t="s">
        <v>753</v>
      </c>
      <c r="B69" s="6" t="s">
        <v>465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16" t="s">
        <v>754</v>
      </c>
      <c r="B70" s="6" t="s">
        <v>465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16" t="s">
        <v>755</v>
      </c>
      <c r="B71" s="6" t="s">
        <v>465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16" t="s">
        <v>756</v>
      </c>
      <c r="B72" s="6" t="s">
        <v>465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16" t="s">
        <v>757</v>
      </c>
      <c r="B73" s="6" t="s">
        <v>465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16" t="s">
        <v>758</v>
      </c>
      <c r="B74" s="6" t="s">
        <v>465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16" t="s">
        <v>759</v>
      </c>
      <c r="B75" s="6" t="s">
        <v>465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16" t="s">
        <v>760</v>
      </c>
      <c r="B76" s="6" t="s">
        <v>465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16" t="s">
        <v>761</v>
      </c>
      <c r="B77" s="6" t="s">
        <v>465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17" t="s">
        <v>762</v>
      </c>
      <c r="B78" s="6" t="s">
        <v>465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17" t="s">
        <v>770</v>
      </c>
      <c r="B79" s="6" t="s">
        <v>465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17" t="s">
        <v>771</v>
      </c>
      <c r="B80" s="6" t="s">
        <v>465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17" t="s">
        <v>772</v>
      </c>
      <c r="B81" s="6" t="s">
        <v>465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17" t="s">
        <v>773</v>
      </c>
      <c r="B82" s="6" t="s">
        <v>465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17" t="s">
        <v>774</v>
      </c>
      <c r="B83" s="6" t="s">
        <v>465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15" t="s">
        <v>775</v>
      </c>
      <c r="B84" s="18" t="s">
        <v>465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16" t="s">
        <v>776</v>
      </c>
      <c r="B85" s="6" t="s">
        <v>466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16" t="s">
        <v>777</v>
      </c>
      <c r="B86" s="6" t="s">
        <v>466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16" t="s">
        <v>778</v>
      </c>
      <c r="B87" s="6" t="s">
        <v>466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19" t="s">
        <v>779</v>
      </c>
      <c r="B88" s="10" t="s">
        <v>466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16" t="s">
        <v>780</v>
      </c>
      <c r="B89" s="6" t="s">
        <v>467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16" t="s">
        <v>781</v>
      </c>
      <c r="B90" s="6" t="s">
        <v>467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16" t="s">
        <v>782</v>
      </c>
      <c r="B91" s="6" t="s">
        <v>467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16" t="s">
        <v>783</v>
      </c>
      <c r="B92" s="6" t="s">
        <v>467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17" t="s">
        <v>784</v>
      </c>
      <c r="B93" s="6" t="s">
        <v>467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17" t="s">
        <v>785</v>
      </c>
      <c r="B94" s="6" t="s">
        <v>467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20" t="s">
        <v>323</v>
      </c>
      <c r="B95" s="18" t="s">
        <v>467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16" t="s">
        <v>786</v>
      </c>
      <c r="B96" s="6" t="s">
        <v>468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21" t="s">
        <v>322</v>
      </c>
      <c r="B97" s="18" t="s">
        <v>468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16" t="s">
        <v>787</v>
      </c>
      <c r="B98" s="6" t="s">
        <v>469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16" t="s">
        <v>788</v>
      </c>
      <c r="B99" s="6" t="s">
        <v>469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17" t="s">
        <v>789</v>
      </c>
      <c r="B100" s="6" t="s">
        <v>469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17" t="s">
        <v>790</v>
      </c>
      <c r="B101" s="6" t="s">
        <v>469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17" t="s">
        <v>791</v>
      </c>
      <c r="B102" s="6" t="s">
        <v>469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792</v>
      </c>
      <c r="B103" s="6" t="s">
        <v>469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321</v>
      </c>
      <c r="B104" s="18" t="s">
        <v>469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16" t="s">
        <v>793</v>
      </c>
      <c r="B105" s="6" t="s">
        <v>470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16" t="s">
        <v>794</v>
      </c>
      <c r="B106" s="6" t="s">
        <v>470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15" t="s">
        <v>320</v>
      </c>
      <c r="B107" s="10" t="s">
        <v>470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16" t="s">
        <v>795</v>
      </c>
      <c r="B108" s="6" t="s">
        <v>471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16" t="s">
        <v>796</v>
      </c>
      <c r="B109" s="6" t="s">
        <v>471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17" t="s">
        <v>797</v>
      </c>
      <c r="B110" s="6" t="s">
        <v>471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17" t="s">
        <v>798</v>
      </c>
      <c r="B111" s="6" t="s">
        <v>471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17" t="s">
        <v>799</v>
      </c>
      <c r="B112" s="6" t="s">
        <v>471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17" t="s">
        <v>800</v>
      </c>
      <c r="B113" s="6" t="s">
        <v>471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17" t="s">
        <v>801</v>
      </c>
      <c r="B114" s="6" t="s">
        <v>471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17" t="s">
        <v>802</v>
      </c>
      <c r="B115" s="6" t="s">
        <v>471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7" t="s">
        <v>803</v>
      </c>
      <c r="B116" s="6" t="s">
        <v>471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17" t="s">
        <v>804</v>
      </c>
      <c r="B117" s="6" t="s">
        <v>471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805</v>
      </c>
      <c r="B118" s="6" t="s">
        <v>471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806</v>
      </c>
      <c r="B119" s="6" t="s">
        <v>471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807</v>
      </c>
      <c r="B120" s="18" t="s">
        <v>471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808</v>
      </c>
      <c r="B121" s="12" t="s">
        <v>472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15" t="s">
        <v>809</v>
      </c>
      <c r="B122" s="10" t="s">
        <v>473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24" t="s">
        <v>474</v>
      </c>
      <c r="B123" s="8" t="s">
        <v>473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5" t="s">
        <v>475</v>
      </c>
      <c r="B124" s="10" t="s">
        <v>476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5" t="s">
        <v>477</v>
      </c>
      <c r="B125" s="10" t="s">
        <v>478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7" t="s">
        <v>163</v>
      </c>
      <c r="B126" s="6" t="s">
        <v>479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7" t="s">
        <v>164</v>
      </c>
      <c r="B127" s="6" t="s">
        <v>479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7" t="s">
        <v>165</v>
      </c>
      <c r="B128" s="6" t="s">
        <v>479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7" t="s">
        <v>166</v>
      </c>
      <c r="B129" s="6" t="s">
        <v>479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7" t="s">
        <v>167</v>
      </c>
      <c r="B130" s="6" t="s">
        <v>479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7" t="s">
        <v>168</v>
      </c>
      <c r="B131" s="6" t="s">
        <v>479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7" t="s">
        <v>169</v>
      </c>
      <c r="B132" s="6" t="s">
        <v>479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7" t="s">
        <v>170</v>
      </c>
      <c r="B133" s="6" t="s">
        <v>479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17" t="s">
        <v>171</v>
      </c>
      <c r="B134" s="6" t="s">
        <v>479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7" t="s">
        <v>172</v>
      </c>
      <c r="B135" s="6" t="s">
        <v>479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15" t="s">
        <v>810</v>
      </c>
      <c r="B136" s="10" t="s">
        <v>479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7" t="s">
        <v>163</v>
      </c>
      <c r="B137" s="6" t="s">
        <v>480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17" t="s">
        <v>164</v>
      </c>
      <c r="B138" s="6" t="s">
        <v>480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7" t="s">
        <v>165</v>
      </c>
      <c r="B139" s="6" t="s">
        <v>480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17" t="s">
        <v>166</v>
      </c>
      <c r="B140" s="6" t="s">
        <v>480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17" t="s">
        <v>167</v>
      </c>
      <c r="B141" s="6" t="s">
        <v>480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17" t="s">
        <v>168</v>
      </c>
      <c r="B142" s="6" t="s">
        <v>480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17" t="s">
        <v>169</v>
      </c>
      <c r="B143" s="6" t="s">
        <v>480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17" t="s">
        <v>170</v>
      </c>
      <c r="B144" s="6" t="s">
        <v>480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17" t="s">
        <v>171</v>
      </c>
      <c r="B145" s="6" t="s">
        <v>480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17" t="s">
        <v>172</v>
      </c>
      <c r="B146" s="6" t="s">
        <v>480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15" t="s">
        <v>811</v>
      </c>
      <c r="B147" s="10" t="s">
        <v>480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17" t="s">
        <v>163</v>
      </c>
      <c r="B148" s="6" t="s">
        <v>481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17" t="s">
        <v>164</v>
      </c>
      <c r="B149" s="6" t="s">
        <v>481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17" t="s">
        <v>165</v>
      </c>
      <c r="B150" s="6" t="s">
        <v>481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17" t="s">
        <v>166</v>
      </c>
      <c r="B151" s="6" t="s">
        <v>481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17" t="s">
        <v>167</v>
      </c>
      <c r="B152" s="6" t="s">
        <v>481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17" t="s">
        <v>168</v>
      </c>
      <c r="B153" s="6" t="s">
        <v>481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" t="s">
        <v>169</v>
      </c>
      <c r="B154" s="6" t="s">
        <v>481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17" t="s">
        <v>170</v>
      </c>
      <c r="B155" s="6" t="s">
        <v>481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17" t="s">
        <v>171</v>
      </c>
      <c r="B156" s="6" t="s">
        <v>481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17" t="s">
        <v>172</v>
      </c>
      <c r="B157" s="6" t="s">
        <v>481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15" t="s">
        <v>812</v>
      </c>
      <c r="B158" s="10" t="s">
        <v>481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15" t="s">
        <v>813</v>
      </c>
      <c r="B159" s="10" t="s">
        <v>482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24" t="s">
        <v>483</v>
      </c>
      <c r="B160" s="8" t="s">
        <v>482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17" t="s">
        <v>173</v>
      </c>
      <c r="B161" s="5" t="s">
        <v>484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17" t="s">
        <v>174</v>
      </c>
      <c r="B162" s="5" t="s">
        <v>484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17" t="s">
        <v>175</v>
      </c>
      <c r="B163" s="5" t="s">
        <v>484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5" t="s">
        <v>176</v>
      </c>
      <c r="B164" s="5" t="s">
        <v>484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5" t="s">
        <v>177</v>
      </c>
      <c r="B165" s="5" t="s">
        <v>484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5" t="s">
        <v>178</v>
      </c>
      <c r="B166" s="5" t="s">
        <v>484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17" t="s">
        <v>179</v>
      </c>
      <c r="B167" s="5" t="s">
        <v>484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17" t="s">
        <v>180</v>
      </c>
      <c r="B168" s="5" t="s">
        <v>484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17" t="s">
        <v>181</v>
      </c>
      <c r="B169" s="5" t="s">
        <v>484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17" t="s">
        <v>182</v>
      </c>
      <c r="B170" s="5" t="s">
        <v>484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15" t="s">
        <v>814</v>
      </c>
      <c r="B171" s="10" t="s">
        <v>484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15" t="s">
        <v>485</v>
      </c>
      <c r="B172" s="10" t="s">
        <v>486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15" t="s">
        <v>487</v>
      </c>
      <c r="B173" s="10" t="s">
        <v>488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17" t="s">
        <v>173</v>
      </c>
      <c r="B174" s="5" t="s">
        <v>489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17" t="s">
        <v>174</v>
      </c>
      <c r="B175" s="5" t="s">
        <v>489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17" t="s">
        <v>175</v>
      </c>
      <c r="B176" s="5" t="s">
        <v>489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5" t="s">
        <v>176</v>
      </c>
      <c r="B177" s="5" t="s">
        <v>489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5" t="s">
        <v>177</v>
      </c>
      <c r="B178" s="5" t="s">
        <v>489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5" t="s">
        <v>178</v>
      </c>
      <c r="B179" s="5" t="s">
        <v>489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17" t="s">
        <v>179</v>
      </c>
      <c r="B180" s="5" t="s">
        <v>489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17" t="s">
        <v>183</v>
      </c>
      <c r="B181" s="5" t="s">
        <v>489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17" t="s">
        <v>181</v>
      </c>
      <c r="B182" s="5" t="s">
        <v>489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17" t="s">
        <v>182</v>
      </c>
      <c r="B183" s="5" t="s">
        <v>489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20" t="s">
        <v>815</v>
      </c>
      <c r="B184" s="10" t="s">
        <v>489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20" t="s">
        <v>213</v>
      </c>
      <c r="B185" s="10" t="s">
        <v>490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20" t="s">
        <v>214</v>
      </c>
      <c r="B186" s="10" t="s">
        <v>490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816</v>
      </c>
      <c r="B187" s="12" t="s">
        <v>491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17" t="s">
        <v>492</v>
      </c>
      <c r="B188" s="6" t="s">
        <v>493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17" t="s">
        <v>817</v>
      </c>
      <c r="B189" s="6" t="s">
        <v>494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25" t="s">
        <v>495</v>
      </c>
      <c r="B190" s="8" t="s">
        <v>494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5" t="s">
        <v>496</v>
      </c>
      <c r="B191" s="6" t="s">
        <v>497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17" t="s">
        <v>498</v>
      </c>
      <c r="B192" s="6" t="s">
        <v>499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17" t="s">
        <v>500</v>
      </c>
      <c r="B193" s="6" t="s">
        <v>501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5" t="s">
        <v>502</v>
      </c>
      <c r="B194" s="6" t="s">
        <v>503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5" t="s">
        <v>504</v>
      </c>
      <c r="B195" s="6" t="s">
        <v>505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818</v>
      </c>
      <c r="B196" s="12" t="s">
        <v>506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17" t="s">
        <v>507</v>
      </c>
      <c r="B197" s="6" t="s">
        <v>508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17" t="s">
        <v>509</v>
      </c>
      <c r="B198" s="6" t="s">
        <v>510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17" t="s">
        <v>511</v>
      </c>
      <c r="B199" s="6" t="s">
        <v>512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17" t="s">
        <v>513</v>
      </c>
      <c r="B200" s="6" t="s">
        <v>514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819</v>
      </c>
      <c r="B201" s="12" t="s">
        <v>515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15" t="s">
        <v>516</v>
      </c>
      <c r="B202" s="10" t="s">
        <v>517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17" t="s">
        <v>163</v>
      </c>
      <c r="B203" s="6" t="s">
        <v>518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17" t="s">
        <v>164</v>
      </c>
      <c r="B204" s="6" t="s">
        <v>518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17" t="s">
        <v>165</v>
      </c>
      <c r="B205" s="6" t="s">
        <v>518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17" t="s">
        <v>166</v>
      </c>
      <c r="B206" s="6" t="s">
        <v>518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17" t="s">
        <v>167</v>
      </c>
      <c r="B207" s="6" t="s">
        <v>518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17" t="s">
        <v>168</v>
      </c>
      <c r="B208" s="6" t="s">
        <v>518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17" t="s">
        <v>169</v>
      </c>
      <c r="B209" s="6" t="s">
        <v>518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17" t="s">
        <v>170</v>
      </c>
      <c r="B210" s="6" t="s">
        <v>518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17" t="s">
        <v>171</v>
      </c>
      <c r="B211" s="6" t="s">
        <v>518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17" t="s">
        <v>172</v>
      </c>
      <c r="B212" s="6" t="s">
        <v>518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15" t="s">
        <v>826</v>
      </c>
      <c r="B213" s="10" t="s">
        <v>518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17" t="s">
        <v>163</v>
      </c>
      <c r="B214" s="6" t="s">
        <v>519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17" t="s">
        <v>164</v>
      </c>
      <c r="B215" s="6" t="s">
        <v>519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17" t="s">
        <v>165</v>
      </c>
      <c r="B216" s="6" t="s">
        <v>519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17" t="s">
        <v>166</v>
      </c>
      <c r="B217" s="6" t="s">
        <v>519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17" t="s">
        <v>167</v>
      </c>
      <c r="B218" s="6" t="s">
        <v>519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17" t="s">
        <v>168</v>
      </c>
      <c r="B219" s="6" t="s">
        <v>519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17" t="s">
        <v>169</v>
      </c>
      <c r="B220" s="6" t="s">
        <v>519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17" t="s">
        <v>170</v>
      </c>
      <c r="B221" s="6" t="s">
        <v>519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17" t="s">
        <v>171</v>
      </c>
      <c r="B222" s="6" t="s">
        <v>519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17" t="s">
        <v>172</v>
      </c>
      <c r="B223" s="6" t="s">
        <v>519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15" t="s">
        <v>825</v>
      </c>
      <c r="B224" s="10" t="s">
        <v>519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17" t="s">
        <v>163</v>
      </c>
      <c r="B225" s="6" t="s">
        <v>520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17" t="s">
        <v>164</v>
      </c>
      <c r="B226" s="6" t="s">
        <v>520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17" t="s">
        <v>165</v>
      </c>
      <c r="B227" s="6" t="s">
        <v>520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17" t="s">
        <v>166</v>
      </c>
      <c r="B228" s="6" t="s">
        <v>520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17" t="s">
        <v>167</v>
      </c>
      <c r="B229" s="6" t="s">
        <v>520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17" t="s">
        <v>168</v>
      </c>
      <c r="B230" s="6" t="s">
        <v>520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17" t="s">
        <v>169</v>
      </c>
      <c r="B231" s="6" t="s">
        <v>520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17" t="s">
        <v>170</v>
      </c>
      <c r="B232" s="6" t="s">
        <v>520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17" t="s">
        <v>171</v>
      </c>
      <c r="B233" s="6" t="s">
        <v>520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17" t="s">
        <v>172</v>
      </c>
      <c r="B234" s="6" t="s">
        <v>520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15" t="s">
        <v>824</v>
      </c>
      <c r="B235" s="10" t="s">
        <v>520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15" t="s">
        <v>823</v>
      </c>
      <c r="B236" s="10" t="s">
        <v>521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25" t="s">
        <v>483</v>
      </c>
      <c r="B237" s="8" t="s">
        <v>521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17" t="s">
        <v>173</v>
      </c>
      <c r="B238" s="5" t="s">
        <v>522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17" t="s">
        <v>174</v>
      </c>
      <c r="B239" s="6" t="s">
        <v>522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17" t="s">
        <v>175</v>
      </c>
      <c r="B240" s="5" t="s">
        <v>522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5" t="s">
        <v>176</v>
      </c>
      <c r="B241" s="6" t="s">
        <v>522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5" t="s">
        <v>177</v>
      </c>
      <c r="B242" s="5" t="s">
        <v>522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5" t="s">
        <v>178</v>
      </c>
      <c r="B243" s="6" t="s">
        <v>522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17" t="s">
        <v>179</v>
      </c>
      <c r="B244" s="5" t="s">
        <v>522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17" t="s">
        <v>183</v>
      </c>
      <c r="B245" s="6" t="s">
        <v>522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17" t="s">
        <v>181</v>
      </c>
      <c r="B246" s="5" t="s">
        <v>522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17" t="s">
        <v>182</v>
      </c>
      <c r="B247" s="6" t="s">
        <v>522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15" t="s">
        <v>822</v>
      </c>
      <c r="B248" s="10" t="s">
        <v>522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15" t="s">
        <v>523</v>
      </c>
      <c r="B249" s="10" t="s">
        <v>524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17" t="s">
        <v>173</v>
      </c>
      <c r="B250" s="5" t="s">
        <v>525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17" t="s">
        <v>174</v>
      </c>
      <c r="B251" s="5" t="s">
        <v>525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17" t="s">
        <v>175</v>
      </c>
      <c r="B252" s="5" t="s">
        <v>525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5" t="s">
        <v>176</v>
      </c>
      <c r="B253" s="5" t="s">
        <v>525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5" t="s">
        <v>177</v>
      </c>
      <c r="B254" s="5" t="s">
        <v>525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5" t="s">
        <v>178</v>
      </c>
      <c r="B255" s="5" t="s">
        <v>525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17" t="s">
        <v>179</v>
      </c>
      <c r="B256" s="5" t="s">
        <v>525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17" t="s">
        <v>183</v>
      </c>
      <c r="B257" s="5" t="s">
        <v>525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17" t="s">
        <v>181</v>
      </c>
      <c r="B258" s="5" t="s">
        <v>525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17" t="s">
        <v>182</v>
      </c>
      <c r="B259" s="5" t="s">
        <v>525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20" t="s">
        <v>319</v>
      </c>
      <c r="B260" s="10" t="s">
        <v>525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820</v>
      </c>
      <c r="B261" s="12" t="s">
        <v>526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821</v>
      </c>
      <c r="B262" s="28" t="s">
        <v>527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16" t="s">
        <v>829</v>
      </c>
      <c r="B263" s="5" t="s">
        <v>528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25" t="s">
        <v>529</v>
      </c>
      <c r="B264" s="25" t="s">
        <v>528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25" t="s">
        <v>530</v>
      </c>
      <c r="B265" s="25" t="s">
        <v>528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16" t="s">
        <v>531</v>
      </c>
      <c r="B266" s="5" t="s">
        <v>532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16" t="s">
        <v>828</v>
      </c>
      <c r="B267" s="5" t="s">
        <v>533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25" t="s">
        <v>529</v>
      </c>
      <c r="B268" s="25" t="s">
        <v>533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25" t="s">
        <v>530</v>
      </c>
      <c r="B269" s="25" t="s">
        <v>534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15" t="s">
        <v>827</v>
      </c>
      <c r="B270" s="9" t="s">
        <v>535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29" t="s">
        <v>832</v>
      </c>
      <c r="B271" s="5" t="s">
        <v>536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25" t="s">
        <v>537</v>
      </c>
      <c r="B272" s="25" t="s">
        <v>536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25" t="s">
        <v>538</v>
      </c>
      <c r="B273" s="25" t="s">
        <v>536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29" t="s">
        <v>833</v>
      </c>
      <c r="B274" s="5" t="s">
        <v>539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25" t="s">
        <v>530</v>
      </c>
      <c r="B275" s="25" t="s">
        <v>539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17" t="s">
        <v>540</v>
      </c>
      <c r="B276" s="5" t="s">
        <v>541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17" t="s">
        <v>834</v>
      </c>
      <c r="B277" s="5" t="s">
        <v>542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25" t="s">
        <v>538</v>
      </c>
      <c r="B278" s="25" t="s">
        <v>542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25" t="s">
        <v>530</v>
      </c>
      <c r="B279" s="25" t="s">
        <v>542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30" t="s">
        <v>830</v>
      </c>
      <c r="B280" s="9" t="s">
        <v>543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29" t="s">
        <v>544</v>
      </c>
      <c r="B281" s="5" t="s">
        <v>545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29" t="s">
        <v>546</v>
      </c>
      <c r="B282" s="5" t="s">
        <v>547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30" t="s">
        <v>548</v>
      </c>
      <c r="B283" s="9" t="s">
        <v>549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29" t="s">
        <v>550</v>
      </c>
      <c r="B284" s="5" t="s">
        <v>551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29" t="s">
        <v>552</v>
      </c>
      <c r="B285" s="5" t="s">
        <v>553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29" t="s">
        <v>554</v>
      </c>
      <c r="B286" s="5" t="s">
        <v>555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59" t="s">
        <v>831</v>
      </c>
      <c r="B287" s="60" t="s">
        <v>556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29" t="s">
        <v>557</v>
      </c>
      <c r="B288" s="5" t="s">
        <v>558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16" t="s">
        <v>559</v>
      </c>
      <c r="B289" s="5" t="s">
        <v>560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29" t="s">
        <v>835</v>
      </c>
      <c r="B290" s="5" t="s">
        <v>561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25" t="s">
        <v>530</v>
      </c>
      <c r="B291" s="25" t="s">
        <v>561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29" t="s">
        <v>836</v>
      </c>
      <c r="B292" s="5" t="s">
        <v>562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25" t="s">
        <v>563</v>
      </c>
      <c r="B293" s="25" t="s">
        <v>562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25" t="s">
        <v>564</v>
      </c>
      <c r="B294" s="25" t="s">
        <v>562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25" t="s">
        <v>565</v>
      </c>
      <c r="B295" s="25" t="s">
        <v>562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25" t="s">
        <v>530</v>
      </c>
      <c r="B296" s="25" t="s">
        <v>562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59" t="s">
        <v>837</v>
      </c>
      <c r="B297" s="60" t="s">
        <v>566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61" t="s">
        <v>567</v>
      </c>
      <c r="B298" s="60" t="s">
        <v>568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838</v>
      </c>
      <c r="B299" s="52" t="s">
        <v>569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51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phoneticPr fontId="52" type="noConversion"/>
  <pageMargins left="0.70866141732283472" right="0.70866141732283472" top="0.74803149606299213" bottom="0.74803149606299213" header="0.31496062992125984" footer="0.31496062992125984"/>
  <pageSetup paperSize="8" scale="7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A10" sqref="A10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293" t="s">
        <v>116</v>
      </c>
      <c r="B1" s="294"/>
      <c r="C1" s="294"/>
      <c r="D1" s="294"/>
      <c r="E1" s="294"/>
      <c r="F1" s="295"/>
    </row>
    <row r="2" spans="1:6" ht="23.25" customHeight="1">
      <c r="A2" s="292" t="s">
        <v>117</v>
      </c>
      <c r="B2" s="296"/>
      <c r="C2" s="296"/>
      <c r="D2" s="296"/>
      <c r="E2" s="296"/>
      <c r="F2" s="295"/>
    </row>
    <row r="3" spans="1:6" ht="18">
      <c r="A3" s="63"/>
    </row>
    <row r="5" spans="1:6" ht="45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142" t="s">
        <v>313</v>
      </c>
    </row>
    <row r="6" spans="1:6" ht="15" customHeight="1">
      <c r="A6" s="42" t="s">
        <v>570</v>
      </c>
      <c r="B6" s="6" t="s">
        <v>571</v>
      </c>
      <c r="C6" s="38"/>
      <c r="D6" s="38"/>
      <c r="E6" s="38"/>
      <c r="F6" s="38"/>
    </row>
    <row r="7" spans="1:6" ht="15" customHeight="1">
      <c r="A7" s="5" t="s">
        <v>572</v>
      </c>
      <c r="B7" s="6" t="s">
        <v>573</v>
      </c>
      <c r="C7" s="38"/>
      <c r="D7" s="38"/>
      <c r="E7" s="38"/>
      <c r="F7" s="38"/>
    </row>
    <row r="8" spans="1:6" ht="15" customHeight="1">
      <c r="A8" s="5" t="s">
        <v>574</v>
      </c>
      <c r="B8" s="6" t="s">
        <v>575</v>
      </c>
      <c r="C8" s="38"/>
      <c r="D8" s="38"/>
      <c r="E8" s="38"/>
      <c r="F8" s="38"/>
    </row>
    <row r="9" spans="1:6" ht="15" customHeight="1">
      <c r="A9" s="5" t="s">
        <v>576</v>
      </c>
      <c r="B9" s="6" t="s">
        <v>577</v>
      </c>
      <c r="C9" s="38"/>
      <c r="D9" s="38"/>
      <c r="E9" s="38"/>
      <c r="F9" s="38"/>
    </row>
    <row r="10" spans="1:6" ht="15" customHeight="1">
      <c r="A10" s="5" t="s">
        <v>578</v>
      </c>
      <c r="B10" s="6" t="s">
        <v>579</v>
      </c>
      <c r="C10" s="38"/>
      <c r="D10" s="38"/>
      <c r="E10" s="38"/>
      <c r="F10" s="38"/>
    </row>
    <row r="11" spans="1:6" ht="15" customHeight="1">
      <c r="A11" s="5" t="s">
        <v>580</v>
      </c>
      <c r="B11" s="6" t="s">
        <v>581</v>
      </c>
      <c r="C11" s="38"/>
      <c r="D11" s="38"/>
      <c r="E11" s="38"/>
      <c r="F11" s="38"/>
    </row>
    <row r="12" spans="1:6" ht="15" customHeight="1">
      <c r="A12" s="9" t="s">
        <v>54</v>
      </c>
      <c r="B12" s="10" t="s">
        <v>582</v>
      </c>
      <c r="C12" s="38"/>
      <c r="D12" s="38"/>
      <c r="E12" s="38"/>
      <c r="F12" s="38"/>
    </row>
    <row r="13" spans="1:6" ht="15" customHeight="1">
      <c r="A13" s="5" t="s">
        <v>583</v>
      </c>
      <c r="B13" s="6" t="s">
        <v>584</v>
      </c>
      <c r="C13" s="38"/>
      <c r="D13" s="38"/>
      <c r="E13" s="38"/>
      <c r="F13" s="38"/>
    </row>
    <row r="14" spans="1:6" ht="15" customHeight="1">
      <c r="A14" s="5" t="s">
        <v>585</v>
      </c>
      <c r="B14" s="6" t="s">
        <v>586</v>
      </c>
      <c r="C14" s="38"/>
      <c r="D14" s="38"/>
      <c r="E14" s="38"/>
      <c r="F14" s="38"/>
    </row>
    <row r="15" spans="1:6" ht="15" customHeight="1">
      <c r="A15" s="5" t="s">
        <v>15</v>
      </c>
      <c r="B15" s="6" t="s">
        <v>587</v>
      </c>
      <c r="C15" s="38"/>
      <c r="D15" s="38"/>
      <c r="E15" s="38"/>
      <c r="F15" s="38"/>
    </row>
    <row r="16" spans="1:6" ht="15" customHeight="1">
      <c r="A16" s="5" t="s">
        <v>16</v>
      </c>
      <c r="B16" s="6" t="s">
        <v>588</v>
      </c>
      <c r="C16" s="38"/>
      <c r="D16" s="38"/>
      <c r="E16" s="38"/>
      <c r="F16" s="38"/>
    </row>
    <row r="17" spans="1:6" ht="15" customHeight="1">
      <c r="A17" s="5" t="s">
        <v>17</v>
      </c>
      <c r="B17" s="6" t="s">
        <v>589</v>
      </c>
      <c r="C17" s="38"/>
      <c r="D17" s="38"/>
      <c r="E17" s="38"/>
      <c r="F17" s="38"/>
    </row>
    <row r="18" spans="1:6" ht="15" customHeight="1">
      <c r="A18" s="50" t="s">
        <v>55</v>
      </c>
      <c r="B18" s="65" t="s">
        <v>590</v>
      </c>
      <c r="C18" s="38"/>
      <c r="D18" s="38"/>
      <c r="E18" s="38"/>
      <c r="F18" s="38"/>
    </row>
    <row r="19" spans="1:6" ht="15" customHeight="1">
      <c r="A19" s="5" t="s">
        <v>591</v>
      </c>
      <c r="B19" s="6" t="s">
        <v>592</v>
      </c>
      <c r="C19" s="38"/>
      <c r="D19" s="38"/>
      <c r="E19" s="38"/>
      <c r="F19" s="38"/>
    </row>
    <row r="20" spans="1:6" ht="15" customHeight="1">
      <c r="A20" s="5" t="s">
        <v>593</v>
      </c>
      <c r="B20" s="6" t="s">
        <v>594</v>
      </c>
      <c r="C20" s="38"/>
      <c r="D20" s="38"/>
      <c r="E20" s="38"/>
      <c r="F20" s="38"/>
    </row>
    <row r="21" spans="1:6" ht="15" customHeight="1">
      <c r="A21" s="5" t="s">
        <v>18</v>
      </c>
      <c r="B21" s="6" t="s">
        <v>595</v>
      </c>
      <c r="C21" s="38"/>
      <c r="D21" s="38"/>
      <c r="E21" s="38"/>
      <c r="F21" s="38"/>
    </row>
    <row r="22" spans="1:6" ht="15" customHeight="1">
      <c r="A22" s="5" t="s">
        <v>19</v>
      </c>
      <c r="B22" s="6" t="s">
        <v>596</v>
      </c>
      <c r="C22" s="38"/>
      <c r="D22" s="38"/>
      <c r="E22" s="38"/>
      <c r="F22" s="38"/>
    </row>
    <row r="23" spans="1:6" ht="15" customHeight="1">
      <c r="A23" s="5" t="s">
        <v>20</v>
      </c>
      <c r="B23" s="6" t="s">
        <v>597</v>
      </c>
      <c r="C23" s="38"/>
      <c r="D23" s="38"/>
      <c r="E23" s="38"/>
      <c r="F23" s="38"/>
    </row>
    <row r="24" spans="1:6" ht="15" customHeight="1">
      <c r="A24" s="50" t="s">
        <v>56</v>
      </c>
      <c r="B24" s="65" t="s">
        <v>598</v>
      </c>
      <c r="C24" s="38"/>
      <c r="D24" s="38"/>
      <c r="E24" s="38"/>
      <c r="F24" s="38"/>
    </row>
    <row r="25" spans="1:6" ht="15" customHeight="1">
      <c r="A25" s="5" t="s">
        <v>21</v>
      </c>
      <c r="B25" s="6" t="s">
        <v>599</v>
      </c>
      <c r="C25" s="38"/>
      <c r="D25" s="38"/>
      <c r="E25" s="38"/>
      <c r="F25" s="38"/>
    </row>
    <row r="26" spans="1:6" ht="15" customHeight="1">
      <c r="A26" s="5" t="s">
        <v>22</v>
      </c>
      <c r="B26" s="6" t="s">
        <v>603</v>
      </c>
      <c r="C26" s="38"/>
      <c r="D26" s="38"/>
      <c r="E26" s="38"/>
      <c r="F26" s="38"/>
    </row>
    <row r="27" spans="1:6" ht="15" customHeight="1">
      <c r="A27" s="9" t="s">
        <v>57</v>
      </c>
      <c r="B27" s="10" t="s">
        <v>604</v>
      </c>
      <c r="C27" s="38"/>
      <c r="D27" s="38"/>
      <c r="E27" s="38"/>
      <c r="F27" s="38"/>
    </row>
    <row r="28" spans="1:6" ht="15" customHeight="1">
      <c r="A28" s="5" t="s">
        <v>23</v>
      </c>
      <c r="B28" s="6" t="s">
        <v>605</v>
      </c>
      <c r="C28" s="38"/>
      <c r="D28" s="38"/>
      <c r="E28" s="38"/>
      <c r="F28" s="38"/>
    </row>
    <row r="29" spans="1:6" ht="15" customHeight="1">
      <c r="A29" s="5" t="s">
        <v>24</v>
      </c>
      <c r="B29" s="6" t="s">
        <v>606</v>
      </c>
      <c r="C29" s="38"/>
      <c r="D29" s="38"/>
      <c r="E29" s="38"/>
      <c r="F29" s="38"/>
    </row>
    <row r="30" spans="1:6" ht="15" customHeight="1">
      <c r="A30" s="5" t="s">
        <v>25</v>
      </c>
      <c r="B30" s="6" t="s">
        <v>607</v>
      </c>
      <c r="C30" s="38"/>
      <c r="D30" s="38"/>
      <c r="E30" s="38"/>
      <c r="F30" s="38"/>
    </row>
    <row r="31" spans="1:6" ht="15" customHeight="1">
      <c r="A31" s="5" t="s">
        <v>26</v>
      </c>
      <c r="B31" s="6" t="s">
        <v>608</v>
      </c>
      <c r="C31" s="38"/>
      <c r="D31" s="38"/>
      <c r="E31" s="38"/>
      <c r="F31" s="38"/>
    </row>
    <row r="32" spans="1:6" ht="15" customHeight="1">
      <c r="A32" s="5" t="s">
        <v>27</v>
      </c>
      <c r="B32" s="6" t="s">
        <v>611</v>
      </c>
      <c r="C32" s="38"/>
      <c r="D32" s="38"/>
      <c r="E32" s="38"/>
      <c r="F32" s="38"/>
    </row>
    <row r="33" spans="1:6" ht="15" customHeight="1">
      <c r="A33" s="5" t="s">
        <v>612</v>
      </c>
      <c r="B33" s="6" t="s">
        <v>613</v>
      </c>
      <c r="C33" s="38"/>
      <c r="D33" s="38"/>
      <c r="E33" s="38"/>
      <c r="F33" s="38"/>
    </row>
    <row r="34" spans="1:6" ht="15" customHeight="1">
      <c r="A34" s="5" t="s">
        <v>28</v>
      </c>
      <c r="B34" s="6" t="s">
        <v>614</v>
      </c>
      <c r="C34" s="38"/>
      <c r="D34" s="38"/>
      <c r="E34" s="38"/>
      <c r="F34" s="38"/>
    </row>
    <row r="35" spans="1:6" ht="15" customHeight="1">
      <c r="A35" s="5" t="s">
        <v>29</v>
      </c>
      <c r="B35" s="6" t="s">
        <v>620</v>
      </c>
      <c r="C35" s="38"/>
      <c r="D35" s="38"/>
      <c r="E35" s="38"/>
      <c r="F35" s="38"/>
    </row>
    <row r="36" spans="1:6" ht="15" customHeight="1">
      <c r="A36" s="9" t="s">
        <v>58</v>
      </c>
      <c r="B36" s="10" t="s">
        <v>636</v>
      </c>
      <c r="C36" s="38"/>
      <c r="D36" s="38"/>
      <c r="E36" s="38"/>
      <c r="F36" s="38"/>
    </row>
    <row r="37" spans="1:6" ht="15" customHeight="1">
      <c r="A37" s="5" t="s">
        <v>30</v>
      </c>
      <c r="B37" s="6" t="s">
        <v>637</v>
      </c>
      <c r="C37" s="38"/>
      <c r="D37" s="38"/>
      <c r="E37" s="38"/>
      <c r="F37" s="38"/>
    </row>
    <row r="38" spans="1:6" ht="15" customHeight="1">
      <c r="A38" s="50" t="s">
        <v>59</v>
      </c>
      <c r="B38" s="65" t="s">
        <v>638</v>
      </c>
      <c r="C38" s="38"/>
      <c r="D38" s="38"/>
      <c r="E38" s="38"/>
      <c r="F38" s="38"/>
    </row>
    <row r="39" spans="1:6" ht="15" customHeight="1">
      <c r="A39" s="17" t="s">
        <v>639</v>
      </c>
      <c r="B39" s="6" t="s">
        <v>640</v>
      </c>
      <c r="C39" s="38"/>
      <c r="D39" s="38"/>
      <c r="E39" s="38"/>
      <c r="F39" s="38"/>
    </row>
    <row r="40" spans="1:6" ht="15" customHeight="1">
      <c r="A40" s="17" t="s">
        <v>31</v>
      </c>
      <c r="B40" s="6" t="s">
        <v>641</v>
      </c>
      <c r="C40" s="38"/>
      <c r="D40" s="38"/>
      <c r="E40" s="38"/>
      <c r="F40" s="38"/>
    </row>
    <row r="41" spans="1:6" ht="15" customHeight="1">
      <c r="A41" s="17" t="s">
        <v>32</v>
      </c>
      <c r="B41" s="6" t="s">
        <v>644</v>
      </c>
      <c r="C41" s="38"/>
      <c r="D41" s="38"/>
      <c r="E41" s="38"/>
      <c r="F41" s="38"/>
    </row>
    <row r="42" spans="1:6" ht="15" customHeight="1">
      <c r="A42" s="17" t="s">
        <v>33</v>
      </c>
      <c r="B42" s="6" t="s">
        <v>645</v>
      </c>
      <c r="C42" s="38"/>
      <c r="D42" s="38"/>
      <c r="E42" s="38"/>
      <c r="F42" s="38"/>
    </row>
    <row r="43" spans="1:6" ht="15" customHeight="1">
      <c r="A43" s="17" t="s">
        <v>652</v>
      </c>
      <c r="B43" s="6" t="s">
        <v>653</v>
      </c>
      <c r="C43" s="38"/>
      <c r="D43" s="38"/>
      <c r="E43" s="38"/>
      <c r="F43" s="38"/>
    </row>
    <row r="44" spans="1:6" ht="15" customHeight="1">
      <c r="A44" s="17" t="s">
        <v>654</v>
      </c>
      <c r="B44" s="6" t="s">
        <v>655</v>
      </c>
      <c r="C44" s="38"/>
      <c r="D44" s="38"/>
      <c r="E44" s="38"/>
      <c r="F44" s="38"/>
    </row>
    <row r="45" spans="1:6" ht="15" customHeight="1">
      <c r="A45" s="17" t="s">
        <v>656</v>
      </c>
      <c r="B45" s="6" t="s">
        <v>657</v>
      </c>
      <c r="C45" s="38"/>
      <c r="D45" s="38"/>
      <c r="E45" s="38"/>
      <c r="F45" s="38"/>
    </row>
    <row r="46" spans="1:6" ht="15" customHeight="1">
      <c r="A46" s="17" t="s">
        <v>34</v>
      </c>
      <c r="B46" s="6" t="s">
        <v>658</v>
      </c>
      <c r="C46" s="38"/>
      <c r="D46" s="38"/>
      <c r="E46" s="38"/>
      <c r="F46" s="38"/>
    </row>
    <row r="47" spans="1:6" ht="15" customHeight="1">
      <c r="A47" s="17" t="s">
        <v>35</v>
      </c>
      <c r="B47" s="6" t="s">
        <v>660</v>
      </c>
      <c r="C47" s="38"/>
      <c r="D47" s="38"/>
      <c r="E47" s="38"/>
      <c r="F47" s="38"/>
    </row>
    <row r="48" spans="1:6" ht="15" customHeight="1">
      <c r="A48" s="17" t="s">
        <v>36</v>
      </c>
      <c r="B48" s="6" t="s">
        <v>665</v>
      </c>
      <c r="C48" s="38"/>
      <c r="D48" s="38"/>
      <c r="E48" s="38"/>
      <c r="F48" s="38"/>
    </row>
    <row r="49" spans="1:6" ht="15" customHeight="1">
      <c r="A49" s="64" t="s">
        <v>60</v>
      </c>
      <c r="B49" s="65" t="s">
        <v>669</v>
      </c>
      <c r="C49" s="38"/>
      <c r="D49" s="38"/>
      <c r="E49" s="38"/>
      <c r="F49" s="38"/>
    </row>
    <row r="50" spans="1:6" ht="15" customHeight="1">
      <c r="A50" s="17" t="s">
        <v>37</v>
      </c>
      <c r="B50" s="6" t="s">
        <v>670</v>
      </c>
      <c r="C50" s="38"/>
      <c r="D50" s="38"/>
      <c r="E50" s="38"/>
      <c r="F50" s="38"/>
    </row>
    <row r="51" spans="1:6" ht="15" customHeight="1">
      <c r="A51" s="17" t="s">
        <v>38</v>
      </c>
      <c r="B51" s="6" t="s">
        <v>672</v>
      </c>
      <c r="C51" s="38"/>
      <c r="D51" s="38"/>
      <c r="E51" s="38"/>
      <c r="F51" s="38"/>
    </row>
    <row r="52" spans="1:6" ht="15" customHeight="1">
      <c r="A52" s="17" t="s">
        <v>674</v>
      </c>
      <c r="B52" s="6" t="s">
        <v>675</v>
      </c>
      <c r="C52" s="38"/>
      <c r="D52" s="38"/>
      <c r="E52" s="38"/>
      <c r="F52" s="38"/>
    </row>
    <row r="53" spans="1:6" ht="15" customHeight="1">
      <c r="A53" s="17" t="s">
        <v>39</v>
      </c>
      <c r="B53" s="6" t="s">
        <v>676</v>
      </c>
      <c r="C53" s="38"/>
      <c r="D53" s="38"/>
      <c r="E53" s="38"/>
      <c r="F53" s="38"/>
    </row>
    <row r="54" spans="1:6" ht="15" customHeight="1">
      <c r="A54" s="17" t="s">
        <v>678</v>
      </c>
      <c r="B54" s="6" t="s">
        <v>679</v>
      </c>
      <c r="C54" s="38"/>
      <c r="D54" s="38"/>
      <c r="E54" s="38"/>
      <c r="F54" s="38"/>
    </row>
    <row r="55" spans="1:6" ht="15" customHeight="1">
      <c r="A55" s="50" t="s">
        <v>61</v>
      </c>
      <c r="B55" s="65" t="s">
        <v>680</v>
      </c>
      <c r="C55" s="38"/>
      <c r="D55" s="38"/>
      <c r="E55" s="38"/>
      <c r="F55" s="38"/>
    </row>
    <row r="56" spans="1:6" ht="15" customHeight="1">
      <c r="A56" s="17" t="s">
        <v>681</v>
      </c>
      <c r="B56" s="6" t="s">
        <v>682</v>
      </c>
      <c r="C56" s="38"/>
      <c r="D56" s="38"/>
      <c r="E56" s="38"/>
      <c r="F56" s="38"/>
    </row>
    <row r="57" spans="1:6" ht="15" customHeight="1">
      <c r="A57" s="5" t="s">
        <v>40</v>
      </c>
      <c r="B57" s="6" t="s">
        <v>683</v>
      </c>
      <c r="C57" s="38"/>
      <c r="D57" s="38"/>
      <c r="E57" s="38"/>
      <c r="F57" s="38"/>
    </row>
    <row r="58" spans="1:6" ht="15" customHeight="1">
      <c r="A58" s="17" t="s">
        <v>41</v>
      </c>
      <c r="B58" s="6" t="s">
        <v>684</v>
      </c>
      <c r="C58" s="38"/>
      <c r="D58" s="38"/>
      <c r="E58" s="38"/>
      <c r="F58" s="38"/>
    </row>
    <row r="59" spans="1:6" ht="15" customHeight="1">
      <c r="A59" s="50" t="s">
        <v>62</v>
      </c>
      <c r="B59" s="65" t="s">
        <v>685</v>
      </c>
      <c r="C59" s="38"/>
      <c r="D59" s="38"/>
      <c r="E59" s="38"/>
      <c r="F59" s="38"/>
    </row>
    <row r="60" spans="1:6" ht="15" customHeight="1">
      <c r="A60" s="17" t="s">
        <v>686</v>
      </c>
      <c r="B60" s="6" t="s">
        <v>687</v>
      </c>
      <c r="C60" s="38"/>
      <c r="D60" s="38"/>
      <c r="E60" s="38"/>
      <c r="F60" s="38"/>
    </row>
    <row r="61" spans="1:6" ht="15" customHeight="1">
      <c r="A61" s="5" t="s">
        <v>42</v>
      </c>
      <c r="B61" s="6" t="s">
        <v>688</v>
      </c>
      <c r="C61" s="38"/>
      <c r="D61" s="38"/>
      <c r="E61" s="38"/>
      <c r="F61" s="38"/>
    </row>
    <row r="62" spans="1:6" ht="15" customHeight="1">
      <c r="A62" s="17" t="s">
        <v>43</v>
      </c>
      <c r="B62" s="6" t="s">
        <v>689</v>
      </c>
      <c r="C62" s="38"/>
      <c r="D62" s="38"/>
      <c r="E62" s="38"/>
      <c r="F62" s="38"/>
    </row>
    <row r="63" spans="1:6" ht="15" customHeight="1">
      <c r="A63" s="50" t="s">
        <v>64</v>
      </c>
      <c r="B63" s="65" t="s">
        <v>690</v>
      </c>
      <c r="C63" s="38"/>
      <c r="D63" s="38"/>
      <c r="E63" s="38"/>
      <c r="F63" s="38"/>
    </row>
    <row r="64" spans="1:6" ht="15.75">
      <c r="A64" s="62" t="s">
        <v>63</v>
      </c>
      <c r="B64" s="46" t="s">
        <v>691</v>
      </c>
      <c r="C64" s="38"/>
      <c r="D64" s="38"/>
      <c r="E64" s="38"/>
      <c r="F64" s="38"/>
    </row>
    <row r="65" spans="1:6" ht="15.75">
      <c r="A65" s="87" t="s">
        <v>211</v>
      </c>
      <c r="B65" s="86"/>
      <c r="C65" s="38"/>
      <c r="D65" s="38"/>
      <c r="E65" s="38"/>
      <c r="F65" s="38"/>
    </row>
    <row r="66" spans="1:6" ht="15.75">
      <c r="A66" s="87" t="s">
        <v>212</v>
      </c>
      <c r="B66" s="86"/>
      <c r="C66" s="38"/>
      <c r="D66" s="38"/>
      <c r="E66" s="38"/>
      <c r="F66" s="38"/>
    </row>
    <row r="67" spans="1:6">
      <c r="A67" s="48" t="s">
        <v>45</v>
      </c>
      <c r="B67" s="5" t="s">
        <v>692</v>
      </c>
      <c r="C67" s="38"/>
      <c r="D67" s="38"/>
      <c r="E67" s="38"/>
      <c r="F67" s="38"/>
    </row>
    <row r="68" spans="1:6">
      <c r="A68" s="17" t="s">
        <v>693</v>
      </c>
      <c r="B68" s="5" t="s">
        <v>694</v>
      </c>
      <c r="C68" s="38"/>
      <c r="D68" s="38"/>
      <c r="E68" s="38"/>
      <c r="F68" s="38"/>
    </row>
    <row r="69" spans="1:6">
      <c r="A69" s="48" t="s">
        <v>46</v>
      </c>
      <c r="B69" s="5" t="s">
        <v>695</v>
      </c>
      <c r="C69" s="38"/>
      <c r="D69" s="38"/>
      <c r="E69" s="38"/>
      <c r="F69" s="38"/>
    </row>
    <row r="70" spans="1:6">
      <c r="A70" s="20" t="s">
        <v>65</v>
      </c>
      <c r="B70" s="9" t="s">
        <v>696</v>
      </c>
      <c r="C70" s="38"/>
      <c r="D70" s="38"/>
      <c r="E70" s="38"/>
      <c r="F70" s="38"/>
    </row>
    <row r="71" spans="1:6">
      <c r="A71" s="17" t="s">
        <v>47</v>
      </c>
      <c r="B71" s="5" t="s">
        <v>697</v>
      </c>
      <c r="C71" s="38"/>
      <c r="D71" s="38"/>
      <c r="E71" s="38"/>
      <c r="F71" s="38"/>
    </row>
    <row r="72" spans="1:6">
      <c r="A72" s="48" t="s">
        <v>698</v>
      </c>
      <c r="B72" s="5" t="s">
        <v>699</v>
      </c>
      <c r="C72" s="38"/>
      <c r="D72" s="38"/>
      <c r="E72" s="38"/>
      <c r="F72" s="38"/>
    </row>
    <row r="73" spans="1:6">
      <c r="A73" s="17" t="s">
        <v>48</v>
      </c>
      <c r="B73" s="5" t="s">
        <v>700</v>
      </c>
      <c r="C73" s="38"/>
      <c r="D73" s="38"/>
      <c r="E73" s="38"/>
      <c r="F73" s="38"/>
    </row>
    <row r="74" spans="1:6">
      <c r="A74" s="48" t="s">
        <v>701</v>
      </c>
      <c r="B74" s="5" t="s">
        <v>702</v>
      </c>
      <c r="C74" s="38"/>
      <c r="D74" s="38"/>
      <c r="E74" s="38"/>
      <c r="F74" s="38"/>
    </row>
    <row r="75" spans="1:6">
      <c r="A75" s="18" t="s">
        <v>66</v>
      </c>
      <c r="B75" s="9" t="s">
        <v>703</v>
      </c>
      <c r="C75" s="38"/>
      <c r="D75" s="38"/>
      <c r="E75" s="38"/>
      <c r="F75" s="38"/>
    </row>
    <row r="76" spans="1:6">
      <c r="A76" s="5" t="s">
        <v>209</v>
      </c>
      <c r="B76" s="5" t="s">
        <v>704</v>
      </c>
      <c r="C76" s="38"/>
      <c r="D76" s="38"/>
      <c r="E76" s="38"/>
      <c r="F76" s="38"/>
    </row>
    <row r="77" spans="1:6">
      <c r="A77" s="5" t="s">
        <v>210</v>
      </c>
      <c r="B77" s="5" t="s">
        <v>704</v>
      </c>
      <c r="C77" s="38"/>
      <c r="D77" s="38"/>
      <c r="E77" s="38"/>
      <c r="F77" s="38"/>
    </row>
    <row r="78" spans="1:6">
      <c r="A78" s="5" t="s">
        <v>207</v>
      </c>
      <c r="B78" s="5" t="s">
        <v>705</v>
      </c>
      <c r="C78" s="38"/>
      <c r="D78" s="38"/>
      <c r="E78" s="38"/>
      <c r="F78" s="38"/>
    </row>
    <row r="79" spans="1:6">
      <c r="A79" s="5" t="s">
        <v>208</v>
      </c>
      <c r="B79" s="5" t="s">
        <v>705</v>
      </c>
      <c r="C79" s="38"/>
      <c r="D79" s="38"/>
      <c r="E79" s="38"/>
      <c r="F79" s="38"/>
    </row>
    <row r="80" spans="1:6">
      <c r="A80" s="9" t="s">
        <v>67</v>
      </c>
      <c r="B80" s="9" t="s">
        <v>706</v>
      </c>
      <c r="C80" s="38"/>
      <c r="D80" s="38"/>
      <c r="E80" s="38"/>
      <c r="F80" s="38"/>
    </row>
    <row r="81" spans="1:6">
      <c r="A81" s="48" t="s">
        <v>707</v>
      </c>
      <c r="B81" s="5" t="s">
        <v>708</v>
      </c>
      <c r="C81" s="38"/>
      <c r="D81" s="38"/>
      <c r="E81" s="38"/>
      <c r="F81" s="38"/>
    </row>
    <row r="82" spans="1:6">
      <c r="A82" s="48" t="s">
        <v>709</v>
      </c>
      <c r="B82" s="5" t="s">
        <v>710</v>
      </c>
      <c r="C82" s="38"/>
      <c r="D82" s="38"/>
      <c r="E82" s="38"/>
      <c r="F82" s="38"/>
    </row>
    <row r="83" spans="1:6">
      <c r="A83" s="48" t="s">
        <v>711</v>
      </c>
      <c r="B83" s="5" t="s">
        <v>712</v>
      </c>
      <c r="C83" s="38"/>
      <c r="D83" s="38"/>
      <c r="E83" s="38"/>
      <c r="F83" s="38"/>
    </row>
    <row r="84" spans="1:6">
      <c r="A84" s="48" t="s">
        <v>713</v>
      </c>
      <c r="B84" s="5" t="s">
        <v>714</v>
      </c>
      <c r="C84" s="38"/>
      <c r="D84" s="38"/>
      <c r="E84" s="38"/>
      <c r="F84" s="38"/>
    </row>
    <row r="85" spans="1:6">
      <c r="A85" s="17" t="s">
        <v>49</v>
      </c>
      <c r="B85" s="5" t="s">
        <v>715</v>
      </c>
      <c r="C85" s="38"/>
      <c r="D85" s="38"/>
      <c r="E85" s="38"/>
      <c r="F85" s="38"/>
    </row>
    <row r="86" spans="1:6">
      <c r="A86" s="20" t="s">
        <v>68</v>
      </c>
      <c r="B86" s="9" t="s">
        <v>717</v>
      </c>
      <c r="C86" s="38"/>
      <c r="D86" s="38"/>
      <c r="E86" s="38"/>
      <c r="F86" s="38"/>
    </row>
    <row r="87" spans="1:6">
      <c r="A87" s="17" t="s">
        <v>718</v>
      </c>
      <c r="B87" s="5" t="s">
        <v>719</v>
      </c>
      <c r="C87" s="38"/>
      <c r="D87" s="38"/>
      <c r="E87" s="38"/>
      <c r="F87" s="38"/>
    </row>
    <row r="88" spans="1:6">
      <c r="A88" s="17" t="s">
        <v>720</v>
      </c>
      <c r="B88" s="5" t="s">
        <v>721</v>
      </c>
      <c r="C88" s="38"/>
      <c r="D88" s="38"/>
      <c r="E88" s="38"/>
      <c r="F88" s="38"/>
    </row>
    <row r="89" spans="1:6">
      <c r="A89" s="48" t="s">
        <v>722</v>
      </c>
      <c r="B89" s="5" t="s">
        <v>723</v>
      </c>
      <c r="C89" s="38"/>
      <c r="D89" s="38"/>
      <c r="E89" s="38"/>
      <c r="F89" s="38"/>
    </row>
    <row r="90" spans="1:6">
      <c r="A90" s="48" t="s">
        <v>50</v>
      </c>
      <c r="B90" s="5" t="s">
        <v>724</v>
      </c>
      <c r="C90" s="38"/>
      <c r="D90" s="38"/>
      <c r="E90" s="38"/>
      <c r="F90" s="38"/>
    </row>
    <row r="91" spans="1:6">
      <c r="A91" s="18" t="s">
        <v>69</v>
      </c>
      <c r="B91" s="9" t="s">
        <v>725</v>
      </c>
      <c r="C91" s="38"/>
      <c r="D91" s="38"/>
      <c r="E91" s="38"/>
      <c r="F91" s="38"/>
    </row>
    <row r="92" spans="1:6">
      <c r="A92" s="20" t="s">
        <v>726</v>
      </c>
      <c r="B92" s="9" t="s">
        <v>727</v>
      </c>
      <c r="C92" s="38"/>
      <c r="D92" s="38"/>
      <c r="E92" s="38"/>
      <c r="F92" s="38"/>
    </row>
    <row r="93" spans="1:6" ht="15.75">
      <c r="A93" s="51" t="s">
        <v>70</v>
      </c>
      <c r="B93" s="52" t="s">
        <v>728</v>
      </c>
      <c r="C93" s="38"/>
      <c r="D93" s="38"/>
      <c r="E93" s="38"/>
      <c r="F93" s="38"/>
    </row>
    <row r="94" spans="1:6" ht="15.75">
      <c r="A94" s="56" t="s">
        <v>52</v>
      </c>
      <c r="B94" s="57"/>
      <c r="C94" s="38"/>
      <c r="D94" s="38"/>
      <c r="E94" s="38"/>
      <c r="F94" s="38"/>
    </row>
  </sheetData>
  <mergeCells count="2">
    <mergeCell ref="A1:F1"/>
    <mergeCell ref="A2:F2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topLeftCell="A2" workbookViewId="0">
      <selection activeCell="A24" sqref="A24"/>
    </sheetView>
  </sheetViews>
  <sheetFormatPr defaultRowHeight="15"/>
  <cols>
    <col min="1" max="1" width="92.5703125" customWidth="1"/>
    <col min="3" max="3" width="15.28515625" customWidth="1"/>
    <col min="4" max="4" width="14.140625" customWidth="1"/>
    <col min="5" max="5" width="14" customWidth="1"/>
    <col min="6" max="6" width="15.7109375" customWidth="1"/>
    <col min="7" max="7" width="15.28515625" customWidth="1"/>
    <col min="8" max="8" width="15.7109375" customWidth="1"/>
    <col min="10" max="10" width="13.5703125" bestFit="1" customWidth="1"/>
  </cols>
  <sheetData>
    <row r="1" spans="1:8" hidden="1">
      <c r="A1" s="297"/>
      <c r="B1" s="297"/>
      <c r="C1" s="297"/>
      <c r="D1" s="297"/>
      <c r="E1" s="297"/>
      <c r="F1" s="297"/>
    </row>
    <row r="2" spans="1:8" ht="21" customHeight="1">
      <c r="A2" s="290" t="s">
        <v>898</v>
      </c>
      <c r="B2" s="290"/>
      <c r="C2" s="290"/>
      <c r="D2" s="290"/>
      <c r="E2" s="290"/>
      <c r="F2" s="290"/>
      <c r="G2" s="290"/>
      <c r="H2" s="290"/>
    </row>
    <row r="3" spans="1:8" ht="24" customHeight="1">
      <c r="A3" s="293" t="s">
        <v>875</v>
      </c>
      <c r="B3" s="293"/>
      <c r="C3" s="293"/>
      <c r="D3" s="293"/>
      <c r="E3" s="293"/>
      <c r="F3" s="293"/>
      <c r="G3" s="293"/>
      <c r="H3" s="293"/>
    </row>
    <row r="4" spans="1:8" ht="15" customHeight="1">
      <c r="A4" s="298" t="s">
        <v>768</v>
      </c>
      <c r="B4" s="298"/>
      <c r="C4" s="298"/>
      <c r="D4" s="298"/>
      <c r="E4" s="298"/>
      <c r="F4" s="298"/>
      <c r="G4" s="298"/>
      <c r="H4" s="298"/>
    </row>
    <row r="5" spans="1:8">
      <c r="A5" s="4" t="s">
        <v>252</v>
      </c>
    </row>
    <row r="6" spans="1:8" ht="45">
      <c r="A6" s="2" t="s">
        <v>379</v>
      </c>
      <c r="B6" s="3" t="s">
        <v>326</v>
      </c>
      <c r="C6" s="85" t="s">
        <v>160</v>
      </c>
      <c r="D6" s="85" t="s">
        <v>161</v>
      </c>
      <c r="E6" s="85" t="s">
        <v>162</v>
      </c>
      <c r="F6" s="269" t="s">
        <v>887</v>
      </c>
      <c r="G6" s="269" t="s">
        <v>888</v>
      </c>
      <c r="H6" s="269" t="s">
        <v>888</v>
      </c>
    </row>
    <row r="7" spans="1:8" ht="15" customHeight="1">
      <c r="A7" s="42" t="s">
        <v>570</v>
      </c>
      <c r="B7" s="6" t="s">
        <v>571</v>
      </c>
      <c r="C7" s="157">
        <v>0</v>
      </c>
      <c r="D7" s="157"/>
      <c r="E7" s="157"/>
      <c r="F7" s="157">
        <f>SUM(C7:E7)</f>
        <v>0</v>
      </c>
      <c r="G7" s="157">
        <v>123586</v>
      </c>
      <c r="H7" s="157">
        <v>123586</v>
      </c>
    </row>
    <row r="8" spans="1:8" ht="15" customHeight="1">
      <c r="A8" s="5" t="s">
        <v>572</v>
      </c>
      <c r="B8" s="6" t="s">
        <v>573</v>
      </c>
      <c r="C8" s="157">
        <v>44061200</v>
      </c>
      <c r="D8" s="157"/>
      <c r="E8" s="157"/>
      <c r="F8" s="157">
        <f>SUM(C8:E8)</f>
        <v>44061200</v>
      </c>
      <c r="G8" s="157">
        <v>44061200</v>
      </c>
      <c r="H8" s="157">
        <v>44666267</v>
      </c>
    </row>
    <row r="9" spans="1:8" ht="15" customHeight="1">
      <c r="A9" s="5" t="s">
        <v>574</v>
      </c>
      <c r="B9" s="6" t="s">
        <v>575</v>
      </c>
      <c r="C9" s="157">
        <v>37181844</v>
      </c>
      <c r="D9" s="157"/>
      <c r="E9" s="157"/>
      <c r="F9" s="157">
        <f>SUM(C9:E9)</f>
        <v>37181844</v>
      </c>
      <c r="G9" s="157">
        <v>42066111</v>
      </c>
      <c r="H9" s="157">
        <v>42454354</v>
      </c>
    </row>
    <row r="10" spans="1:8" ht="15" customHeight="1">
      <c r="A10" s="5" t="s">
        <v>576</v>
      </c>
      <c r="B10" s="6" t="s">
        <v>577</v>
      </c>
      <c r="C10" s="157">
        <v>1800000</v>
      </c>
      <c r="D10" s="157"/>
      <c r="E10" s="157"/>
      <c r="F10" s="157">
        <f>SUM(C10:E10)</f>
        <v>1800000</v>
      </c>
      <c r="G10" s="157">
        <v>1800000</v>
      </c>
      <c r="H10" s="157">
        <v>1800000</v>
      </c>
    </row>
    <row r="11" spans="1:8" ht="15" customHeight="1">
      <c r="A11" s="5" t="s">
        <v>578</v>
      </c>
      <c r="B11" s="6" t="s">
        <v>579</v>
      </c>
      <c r="C11" s="157"/>
      <c r="D11" s="157"/>
      <c r="E11" s="157"/>
      <c r="F11" s="157"/>
      <c r="G11" s="157">
        <v>1166047</v>
      </c>
      <c r="H11" s="157">
        <v>2216772</v>
      </c>
    </row>
    <row r="12" spans="1:8" ht="15" customHeight="1">
      <c r="A12" s="5" t="s">
        <v>580</v>
      </c>
      <c r="B12" s="6" t="s">
        <v>581</v>
      </c>
      <c r="C12" s="157"/>
      <c r="D12" s="157"/>
      <c r="E12" s="157"/>
      <c r="F12" s="157"/>
      <c r="G12" s="157">
        <v>106600</v>
      </c>
      <c r="H12" s="157">
        <v>106600</v>
      </c>
    </row>
    <row r="13" spans="1:8" ht="15" customHeight="1">
      <c r="A13" s="9" t="s">
        <v>54</v>
      </c>
      <c r="B13" s="10" t="s">
        <v>582</v>
      </c>
      <c r="C13" s="157">
        <f>SUM(C7:C12)</f>
        <v>83043044</v>
      </c>
      <c r="D13" s="157"/>
      <c r="E13" s="157"/>
      <c r="F13" s="157">
        <f>SUM(F7:F12)</f>
        <v>83043044</v>
      </c>
      <c r="G13" s="157">
        <f>SUM(G7:G12)</f>
        <v>89323544</v>
      </c>
      <c r="H13" s="157">
        <f>SUM(H7:H12)</f>
        <v>91367579</v>
      </c>
    </row>
    <row r="14" spans="1:8" ht="15" customHeight="1">
      <c r="A14" s="5" t="s">
        <v>583</v>
      </c>
      <c r="B14" s="6" t="s">
        <v>584</v>
      </c>
      <c r="C14" s="157"/>
      <c r="D14" s="157"/>
      <c r="E14" s="157"/>
      <c r="F14" s="157"/>
      <c r="G14" s="157"/>
      <c r="H14" s="157"/>
    </row>
    <row r="15" spans="1:8" ht="15" customHeight="1">
      <c r="A15" s="5" t="s">
        <v>585</v>
      </c>
      <c r="B15" s="6" t="s">
        <v>586</v>
      </c>
      <c r="C15" s="157"/>
      <c r="D15" s="157"/>
      <c r="E15" s="157"/>
      <c r="F15" s="157"/>
      <c r="G15" s="157"/>
      <c r="H15" s="157"/>
    </row>
    <row r="16" spans="1:8" ht="15" customHeight="1">
      <c r="A16" s="5" t="s">
        <v>15</v>
      </c>
      <c r="B16" s="6" t="s">
        <v>587</v>
      </c>
      <c r="C16" s="157"/>
      <c r="D16" s="157"/>
      <c r="E16" s="157"/>
      <c r="F16" s="157"/>
      <c r="G16" s="157"/>
      <c r="H16" s="157"/>
    </row>
    <row r="17" spans="1:8" ht="15" customHeight="1">
      <c r="A17" s="5" t="s">
        <v>16</v>
      </c>
      <c r="B17" s="6" t="s">
        <v>588</v>
      </c>
      <c r="C17" s="157"/>
      <c r="D17" s="157"/>
      <c r="E17" s="157"/>
      <c r="F17" s="157"/>
      <c r="G17" s="157"/>
      <c r="H17" s="157"/>
    </row>
    <row r="18" spans="1:8" ht="15" customHeight="1">
      <c r="A18" s="5" t="s">
        <v>17</v>
      </c>
      <c r="B18" s="6" t="s">
        <v>589</v>
      </c>
      <c r="C18" s="164">
        <v>8424903</v>
      </c>
      <c r="D18" s="157"/>
      <c r="E18" s="157"/>
      <c r="F18" s="157">
        <f>SUM(C18:E18)</f>
        <v>8424903</v>
      </c>
      <c r="G18" s="157">
        <v>10476762</v>
      </c>
      <c r="H18" s="157">
        <v>8804463</v>
      </c>
    </row>
    <row r="19" spans="1:8" ht="15" customHeight="1">
      <c r="A19" s="50" t="s">
        <v>55</v>
      </c>
      <c r="B19" s="65" t="s">
        <v>590</v>
      </c>
      <c r="C19" s="161">
        <f>SUM(C13:C18)</f>
        <v>91467947</v>
      </c>
      <c r="D19" s="161"/>
      <c r="E19" s="161"/>
      <c r="F19" s="161">
        <f>SUM(F13:F18)</f>
        <v>91467947</v>
      </c>
      <c r="G19" s="161">
        <f>SUM(G13:G18)</f>
        <v>99800306</v>
      </c>
      <c r="H19" s="161">
        <f>SUM(H13:H18)</f>
        <v>100172042</v>
      </c>
    </row>
    <row r="20" spans="1:8" ht="15" customHeight="1">
      <c r="A20" s="5" t="s">
        <v>21</v>
      </c>
      <c r="B20" s="6" t="s">
        <v>599</v>
      </c>
      <c r="C20" s="157"/>
      <c r="D20" s="157"/>
      <c r="E20" s="157"/>
      <c r="F20" s="157"/>
      <c r="G20" s="157"/>
      <c r="H20" s="157"/>
    </row>
    <row r="21" spans="1:8" ht="15" customHeight="1">
      <c r="A21" s="5" t="s">
        <v>22</v>
      </c>
      <c r="B21" s="6" t="s">
        <v>603</v>
      </c>
      <c r="C21" s="157"/>
      <c r="D21" s="157"/>
      <c r="E21" s="157"/>
      <c r="F21" s="157"/>
      <c r="G21" s="157"/>
      <c r="H21" s="157"/>
    </row>
    <row r="22" spans="1:8" ht="15" customHeight="1">
      <c r="A22" s="9" t="s">
        <v>57</v>
      </c>
      <c r="B22" s="10" t="s">
        <v>604</v>
      </c>
      <c r="C22" s="157"/>
      <c r="D22" s="157"/>
      <c r="E22" s="157"/>
      <c r="F22" s="157"/>
      <c r="G22" s="157"/>
      <c r="H22" s="157"/>
    </row>
    <row r="23" spans="1:8" ht="15" customHeight="1">
      <c r="A23" s="5" t="s">
        <v>23</v>
      </c>
      <c r="B23" s="6" t="s">
        <v>605</v>
      </c>
      <c r="C23" s="157"/>
      <c r="D23" s="157"/>
      <c r="E23" s="157"/>
      <c r="F23" s="157"/>
      <c r="G23" s="157"/>
      <c r="H23" s="157"/>
    </row>
    <row r="24" spans="1:8" ht="15" customHeight="1">
      <c r="A24" s="5" t="s">
        <v>24</v>
      </c>
      <c r="B24" s="6" t="s">
        <v>606</v>
      </c>
      <c r="C24" s="157"/>
      <c r="D24" s="157"/>
      <c r="E24" s="157"/>
      <c r="F24" s="157"/>
      <c r="G24" s="157"/>
      <c r="H24" s="157"/>
    </row>
    <row r="25" spans="1:8" ht="15" customHeight="1">
      <c r="A25" s="5" t="s">
        <v>25</v>
      </c>
      <c r="B25" s="6" t="s">
        <v>607</v>
      </c>
      <c r="C25" s="157">
        <v>3000000</v>
      </c>
      <c r="D25" s="157"/>
      <c r="E25" s="157"/>
      <c r="F25" s="157">
        <f>SUM(C25:E25)</f>
        <v>3000000</v>
      </c>
      <c r="G25" s="157">
        <v>3000000</v>
      </c>
      <c r="H25" s="157">
        <v>3000000</v>
      </c>
    </row>
    <row r="26" spans="1:8" ht="15" customHeight="1">
      <c r="A26" s="5" t="s">
        <v>26</v>
      </c>
      <c r="B26" s="6" t="s">
        <v>608</v>
      </c>
      <c r="C26" s="157">
        <v>230000000</v>
      </c>
      <c r="D26" s="157"/>
      <c r="E26" s="157"/>
      <c r="F26" s="157">
        <f>SUM(C26:E26)</f>
        <v>230000000</v>
      </c>
      <c r="G26" s="157">
        <v>230000000</v>
      </c>
      <c r="H26" s="157">
        <v>230000000</v>
      </c>
    </row>
    <row r="27" spans="1:8" ht="15" customHeight="1">
      <c r="A27" s="5" t="s">
        <v>27</v>
      </c>
      <c r="B27" s="6" t="s">
        <v>611</v>
      </c>
      <c r="C27" s="157"/>
      <c r="D27" s="157"/>
      <c r="E27" s="157"/>
      <c r="F27" s="157"/>
      <c r="G27" s="157"/>
      <c r="H27" s="157"/>
    </row>
    <row r="28" spans="1:8" ht="15" customHeight="1">
      <c r="A28" s="5" t="s">
        <v>612</v>
      </c>
      <c r="B28" s="6" t="s">
        <v>613</v>
      </c>
      <c r="C28" s="157"/>
      <c r="D28" s="157"/>
      <c r="E28" s="157"/>
      <c r="F28" s="157"/>
      <c r="G28" s="157"/>
      <c r="H28" s="157"/>
    </row>
    <row r="29" spans="1:8" ht="15" customHeight="1">
      <c r="A29" s="5" t="s">
        <v>28</v>
      </c>
      <c r="B29" s="6" t="s">
        <v>614</v>
      </c>
      <c r="C29" s="157">
        <v>6500000</v>
      </c>
      <c r="D29" s="157"/>
      <c r="E29" s="157"/>
      <c r="F29" s="157">
        <f>SUM(C29:E29)</f>
        <v>6500000</v>
      </c>
      <c r="G29" s="157">
        <v>6500000</v>
      </c>
      <c r="H29" s="157">
        <v>6500000</v>
      </c>
    </row>
    <row r="30" spans="1:8" ht="15" customHeight="1">
      <c r="A30" s="5" t="s">
        <v>29</v>
      </c>
      <c r="B30" s="6" t="s">
        <v>620</v>
      </c>
      <c r="C30" s="157">
        <v>0</v>
      </c>
      <c r="D30" s="157"/>
      <c r="E30" s="157"/>
      <c r="F30" s="157">
        <f>SUM(C30:E30)</f>
        <v>0</v>
      </c>
      <c r="G30" s="157"/>
      <c r="H30" s="157"/>
    </row>
    <row r="31" spans="1:8" ht="15" customHeight="1">
      <c r="A31" s="9" t="s">
        <v>58</v>
      </c>
      <c r="B31" s="10" t="s">
        <v>636</v>
      </c>
      <c r="C31" s="157">
        <f>SUM(C26:C30)</f>
        <v>236500000</v>
      </c>
      <c r="D31" s="157"/>
      <c r="E31" s="157"/>
      <c r="F31" s="157">
        <f>SUM(F26:F30)</f>
        <v>236500000</v>
      </c>
      <c r="G31" s="157">
        <f>SUM(G26:G30)</f>
        <v>236500000</v>
      </c>
      <c r="H31" s="157">
        <v>236500000</v>
      </c>
    </row>
    <row r="32" spans="1:8" ht="15" customHeight="1">
      <c r="A32" s="5" t="s">
        <v>30</v>
      </c>
      <c r="B32" s="6" t="s">
        <v>637</v>
      </c>
      <c r="C32" s="157"/>
      <c r="D32" s="157"/>
      <c r="E32" s="157"/>
      <c r="F32" s="157"/>
      <c r="G32" s="157"/>
      <c r="H32" s="157"/>
    </row>
    <row r="33" spans="1:10" ht="15" customHeight="1">
      <c r="A33" s="50" t="s">
        <v>59</v>
      </c>
      <c r="B33" s="65" t="s">
        <v>638</v>
      </c>
      <c r="C33" s="161">
        <f>SUM(C22+C23+C24+C25+C31+C32)</f>
        <v>239500000</v>
      </c>
      <c r="D33" s="161"/>
      <c r="E33" s="161"/>
      <c r="F33" s="161">
        <f>SUM(C33:E33)</f>
        <v>239500000</v>
      </c>
      <c r="G33" s="161">
        <f>SUM(G22+G23+G24+G25+G31+G32)</f>
        <v>239500000</v>
      </c>
      <c r="H33" s="161">
        <v>239500000</v>
      </c>
    </row>
    <row r="34" spans="1:10" ht="15" customHeight="1">
      <c r="A34" s="17" t="s">
        <v>639</v>
      </c>
      <c r="B34" s="6" t="s">
        <v>640</v>
      </c>
      <c r="C34" s="157"/>
      <c r="D34" s="157"/>
      <c r="E34" s="157"/>
      <c r="F34" s="157"/>
      <c r="G34" s="157"/>
      <c r="H34" s="157">
        <v>25198</v>
      </c>
    </row>
    <row r="35" spans="1:10" ht="15" customHeight="1">
      <c r="A35" s="17" t="s">
        <v>31</v>
      </c>
      <c r="B35" s="6" t="s">
        <v>641</v>
      </c>
      <c r="C35" s="157">
        <v>13427552</v>
      </c>
      <c r="D35" s="157"/>
      <c r="E35" s="157"/>
      <c r="F35" s="157">
        <f>SUM(C35:E35)</f>
        <v>13427552</v>
      </c>
      <c r="G35" s="157">
        <v>14779002</v>
      </c>
      <c r="H35" s="157">
        <v>16303722</v>
      </c>
    </row>
    <row r="36" spans="1:10" ht="15" customHeight="1">
      <c r="A36" s="17" t="s">
        <v>32</v>
      </c>
      <c r="B36" s="6" t="s">
        <v>644</v>
      </c>
      <c r="C36" s="157"/>
      <c r="D36" s="157">
        <v>1700000</v>
      </c>
      <c r="E36" s="157"/>
      <c r="F36" s="157">
        <f>SUM(C36:E36)</f>
        <v>1700000</v>
      </c>
      <c r="G36" s="157">
        <v>2191980</v>
      </c>
      <c r="H36" s="157">
        <v>2191980</v>
      </c>
    </row>
    <row r="37" spans="1:10" ht="15" customHeight="1">
      <c r="A37" s="17" t="s">
        <v>33</v>
      </c>
      <c r="B37" s="6" t="s">
        <v>645</v>
      </c>
      <c r="C37" s="157"/>
      <c r="D37" s="157"/>
      <c r="E37" s="157"/>
      <c r="F37" s="157">
        <f>SUM(C37:E37)</f>
        <v>0</v>
      </c>
      <c r="G37" s="157"/>
      <c r="H37" s="157"/>
    </row>
    <row r="38" spans="1:10" ht="15" customHeight="1">
      <c r="A38" s="17" t="s">
        <v>652</v>
      </c>
      <c r="B38" s="6" t="s">
        <v>653</v>
      </c>
      <c r="C38" s="157">
        <v>3792580</v>
      </c>
      <c r="D38" s="157"/>
      <c r="E38" s="157"/>
      <c r="F38" s="157">
        <f>SUM(C38:E38)</f>
        <v>3792580</v>
      </c>
      <c r="G38" s="157">
        <v>3792580</v>
      </c>
      <c r="H38" s="157">
        <v>3855566</v>
      </c>
    </row>
    <row r="39" spans="1:10" ht="15" customHeight="1">
      <c r="A39" s="17" t="s">
        <v>654</v>
      </c>
      <c r="B39" s="6" t="s">
        <v>655</v>
      </c>
      <c r="C39" s="157">
        <v>5038223</v>
      </c>
      <c r="D39" s="157"/>
      <c r="E39" s="157"/>
      <c r="F39" s="157">
        <f>SUM(C39:E39)</f>
        <v>5038223</v>
      </c>
      <c r="G39" s="157">
        <v>5514736</v>
      </c>
      <c r="H39" s="157">
        <v>6033462</v>
      </c>
    </row>
    <row r="40" spans="1:10" ht="15" customHeight="1">
      <c r="A40" s="17" t="s">
        <v>656</v>
      </c>
      <c r="B40" s="6" t="s">
        <v>657</v>
      </c>
      <c r="C40" s="157"/>
      <c r="D40" s="157"/>
      <c r="E40" s="157"/>
      <c r="F40" s="157"/>
      <c r="G40" s="157"/>
      <c r="H40" s="157"/>
    </row>
    <row r="41" spans="1:10" ht="15" customHeight="1">
      <c r="A41" s="17" t="s">
        <v>34</v>
      </c>
      <c r="B41" s="6" t="s">
        <v>658</v>
      </c>
      <c r="C41" s="157"/>
      <c r="D41" s="157">
        <v>1500000</v>
      </c>
      <c r="E41" s="157"/>
      <c r="F41" s="157">
        <f>SUM(C41:E41)</f>
        <v>1500000</v>
      </c>
      <c r="G41" s="157">
        <v>1500000</v>
      </c>
      <c r="H41" s="157">
        <v>1500000</v>
      </c>
    </row>
    <row r="42" spans="1:10" ht="15" customHeight="1">
      <c r="A42" s="17" t="s">
        <v>35</v>
      </c>
      <c r="B42" s="6" t="s">
        <v>660</v>
      </c>
      <c r="C42" s="157"/>
      <c r="D42" s="157"/>
      <c r="E42" s="157"/>
      <c r="F42" s="157"/>
      <c r="G42" s="157"/>
      <c r="H42" s="157"/>
    </row>
    <row r="43" spans="1:10" ht="15" customHeight="1">
      <c r="A43" s="17" t="s">
        <v>36</v>
      </c>
      <c r="B43" s="6" t="s">
        <v>873</v>
      </c>
      <c r="C43" s="157">
        <v>0</v>
      </c>
      <c r="D43" s="157"/>
      <c r="E43" s="157"/>
      <c r="F43" s="157">
        <f>SUM(C43:E43)</f>
        <v>0</v>
      </c>
      <c r="G43" s="157"/>
      <c r="H43" s="157"/>
    </row>
    <row r="44" spans="1:10" ht="15" customHeight="1">
      <c r="A44" s="64" t="s">
        <v>60</v>
      </c>
      <c r="B44" s="65" t="s">
        <v>669</v>
      </c>
      <c r="C44" s="161">
        <f>SUM(C34:C43)</f>
        <v>22258355</v>
      </c>
      <c r="D44" s="161">
        <f>SUM(D34:D43)</f>
        <v>3200000</v>
      </c>
      <c r="E44" s="161"/>
      <c r="F44" s="161">
        <f>SUM(C44:E44)</f>
        <v>25458355</v>
      </c>
      <c r="G44" s="161">
        <f>SUM(G34:G43)</f>
        <v>27778298</v>
      </c>
      <c r="H44" s="161">
        <f>SUM(H34:H43)</f>
        <v>29909928</v>
      </c>
      <c r="J44" s="165"/>
    </row>
    <row r="45" spans="1:10" ht="15" customHeight="1">
      <c r="A45" s="17" t="s">
        <v>681</v>
      </c>
      <c r="B45" s="6" t="s">
        <v>682</v>
      </c>
      <c r="C45" s="157"/>
      <c r="D45" s="157"/>
      <c r="E45" s="157"/>
      <c r="F45" s="157"/>
      <c r="G45" s="157"/>
      <c r="H45" s="157"/>
    </row>
    <row r="46" spans="1:10" ht="15" customHeight="1">
      <c r="A46" s="5" t="s">
        <v>40</v>
      </c>
      <c r="B46" s="6" t="s">
        <v>683</v>
      </c>
      <c r="C46" s="157"/>
      <c r="D46" s="157"/>
      <c r="E46" s="157"/>
      <c r="F46" s="157"/>
      <c r="G46" s="157"/>
      <c r="H46" s="157"/>
    </row>
    <row r="47" spans="1:10" ht="15" customHeight="1">
      <c r="A47" s="17" t="s">
        <v>41</v>
      </c>
      <c r="B47" s="6" t="s">
        <v>684</v>
      </c>
      <c r="C47" s="157"/>
      <c r="D47" s="157"/>
      <c r="E47" s="157"/>
      <c r="F47" s="157"/>
      <c r="G47" s="157"/>
      <c r="H47" s="157"/>
    </row>
    <row r="48" spans="1:10" ht="15" customHeight="1">
      <c r="A48" s="50" t="s">
        <v>62</v>
      </c>
      <c r="B48" s="65" t="s">
        <v>685</v>
      </c>
      <c r="C48" s="161"/>
      <c r="D48" s="161"/>
      <c r="E48" s="161"/>
      <c r="F48" s="161"/>
      <c r="G48" s="161"/>
      <c r="H48" s="161"/>
    </row>
    <row r="49" spans="1:8" ht="15" customHeight="1">
      <c r="A49" s="83" t="s">
        <v>159</v>
      </c>
      <c r="B49" s="88"/>
      <c r="C49" s="157"/>
      <c r="D49" s="157"/>
      <c r="E49" s="157"/>
      <c r="F49" s="157"/>
      <c r="G49" s="157"/>
      <c r="H49" s="157"/>
    </row>
    <row r="50" spans="1:8" ht="15" customHeight="1">
      <c r="A50" s="5" t="s">
        <v>591</v>
      </c>
      <c r="B50" s="6" t="s">
        <v>592</v>
      </c>
      <c r="C50" s="157"/>
      <c r="D50" s="157"/>
      <c r="E50" s="157"/>
      <c r="F50" s="157"/>
      <c r="G50" s="157"/>
      <c r="H50" s="157"/>
    </row>
    <row r="51" spans="1:8" ht="15" customHeight="1">
      <c r="A51" s="5" t="s">
        <v>593</v>
      </c>
      <c r="B51" s="6" t="s">
        <v>594</v>
      </c>
      <c r="C51" s="157"/>
      <c r="D51" s="157"/>
      <c r="E51" s="157"/>
      <c r="F51" s="157"/>
      <c r="G51" s="157"/>
      <c r="H51" s="157"/>
    </row>
    <row r="52" spans="1:8" ht="15" customHeight="1">
      <c r="A52" s="5" t="s">
        <v>18</v>
      </c>
      <c r="B52" s="6" t="s">
        <v>595</v>
      </c>
      <c r="C52" s="157"/>
      <c r="D52" s="157"/>
      <c r="E52" s="157"/>
      <c r="F52" s="157"/>
      <c r="G52" s="157"/>
      <c r="H52" s="157"/>
    </row>
    <row r="53" spans="1:8" ht="15" customHeight="1">
      <c r="A53" s="5" t="s">
        <v>19</v>
      </c>
      <c r="B53" s="6" t="s">
        <v>596</v>
      </c>
      <c r="C53" s="157"/>
      <c r="D53" s="157"/>
      <c r="E53" s="157"/>
      <c r="F53" s="157"/>
      <c r="G53" s="157"/>
      <c r="H53" s="157"/>
    </row>
    <row r="54" spans="1:8" ht="15" customHeight="1">
      <c r="A54" s="5" t="s">
        <v>20</v>
      </c>
      <c r="B54" s="6" t="s">
        <v>597</v>
      </c>
      <c r="C54" s="157"/>
      <c r="D54" s="157"/>
      <c r="E54" s="157"/>
      <c r="F54" s="157"/>
      <c r="G54" s="157"/>
      <c r="H54" s="157"/>
    </row>
    <row r="55" spans="1:8" ht="15" customHeight="1">
      <c r="A55" s="50" t="s">
        <v>56</v>
      </c>
      <c r="B55" s="65" t="s">
        <v>598</v>
      </c>
      <c r="C55" s="161"/>
      <c r="D55" s="161">
        <f>SUM(D50:D54)</f>
        <v>0</v>
      </c>
      <c r="E55" s="161"/>
      <c r="F55" s="161"/>
      <c r="G55" s="161"/>
      <c r="H55" s="161"/>
    </row>
    <row r="56" spans="1:8" ht="15" customHeight="1">
      <c r="A56" s="17" t="s">
        <v>37</v>
      </c>
      <c r="B56" s="6" t="s">
        <v>670</v>
      </c>
      <c r="C56" s="157"/>
      <c r="D56" s="157"/>
      <c r="E56" s="157"/>
      <c r="F56" s="157"/>
      <c r="G56" s="157"/>
      <c r="H56" s="157"/>
    </row>
    <row r="57" spans="1:8" ht="15" customHeight="1">
      <c r="A57" s="17" t="s">
        <v>38</v>
      </c>
      <c r="B57" s="6" t="s">
        <v>672</v>
      </c>
      <c r="C57" s="157"/>
      <c r="D57" s="157"/>
      <c r="E57" s="157"/>
      <c r="F57" s="157"/>
      <c r="G57" s="157"/>
      <c r="H57" s="157"/>
    </row>
    <row r="58" spans="1:8" ht="15" customHeight="1">
      <c r="A58" s="17" t="s">
        <v>674</v>
      </c>
      <c r="B58" s="6" t="s">
        <v>675</v>
      </c>
      <c r="C58" s="157"/>
      <c r="D58" s="157"/>
      <c r="E58" s="157"/>
      <c r="F58" s="157"/>
      <c r="G58" s="157"/>
      <c r="H58" s="157"/>
    </row>
    <row r="59" spans="1:8" ht="15" customHeight="1">
      <c r="A59" s="17" t="s">
        <v>39</v>
      </c>
      <c r="B59" s="6" t="s">
        <v>676</v>
      </c>
      <c r="C59" s="157"/>
      <c r="D59" s="157"/>
      <c r="E59" s="157"/>
      <c r="F59" s="157"/>
      <c r="G59" s="157"/>
      <c r="H59" s="157"/>
    </row>
    <row r="60" spans="1:8" ht="15" customHeight="1">
      <c r="A60" s="17" t="s">
        <v>678</v>
      </c>
      <c r="B60" s="6" t="s">
        <v>679</v>
      </c>
      <c r="C60" s="157"/>
      <c r="D60" s="157"/>
      <c r="E60" s="157"/>
      <c r="F60" s="157"/>
      <c r="G60" s="157"/>
      <c r="H60" s="157"/>
    </row>
    <row r="61" spans="1:8" ht="15" customHeight="1">
      <c r="A61" s="50" t="s">
        <v>61</v>
      </c>
      <c r="B61" s="65" t="s">
        <v>680</v>
      </c>
      <c r="C61" s="161"/>
      <c r="D61" s="161"/>
      <c r="E61" s="161"/>
      <c r="F61" s="161"/>
      <c r="G61" s="161"/>
      <c r="H61" s="161"/>
    </row>
    <row r="62" spans="1:8" ht="15" customHeight="1">
      <c r="A62" s="17" t="s">
        <v>686</v>
      </c>
      <c r="B62" s="6" t="s">
        <v>687</v>
      </c>
      <c r="C62" s="157"/>
      <c r="D62" s="157"/>
      <c r="E62" s="157"/>
      <c r="F62" s="157"/>
      <c r="G62" s="157"/>
      <c r="H62" s="157"/>
    </row>
    <row r="63" spans="1:8" ht="15" customHeight="1">
      <c r="A63" s="5" t="s">
        <v>42</v>
      </c>
      <c r="B63" s="6" t="s">
        <v>688</v>
      </c>
      <c r="C63" s="157"/>
      <c r="D63" s="157"/>
      <c r="E63" s="157"/>
      <c r="F63" s="157"/>
      <c r="G63" s="157"/>
      <c r="H63" s="157"/>
    </row>
    <row r="64" spans="1:8" ht="15" customHeight="1">
      <c r="A64" s="17" t="s">
        <v>43</v>
      </c>
      <c r="B64" s="6" t="s">
        <v>689</v>
      </c>
      <c r="C64" s="157"/>
      <c r="D64" s="157"/>
      <c r="E64" s="157"/>
      <c r="F64" s="157"/>
      <c r="G64" s="157"/>
      <c r="H64" s="157"/>
    </row>
    <row r="65" spans="1:8" ht="15" customHeight="1">
      <c r="A65" s="50" t="s">
        <v>64</v>
      </c>
      <c r="B65" s="65" t="s">
        <v>690</v>
      </c>
      <c r="C65" s="161"/>
      <c r="D65" s="161"/>
      <c r="E65" s="161"/>
      <c r="F65" s="161"/>
      <c r="G65" s="161"/>
      <c r="H65" s="161"/>
    </row>
    <row r="66" spans="1:8" ht="15" customHeight="1">
      <c r="A66" s="83" t="s">
        <v>158</v>
      </c>
      <c r="B66" s="88"/>
      <c r="C66" s="157"/>
      <c r="D66" s="157"/>
      <c r="E66" s="157"/>
      <c r="F66" s="157"/>
      <c r="G66" s="157"/>
      <c r="H66" s="157"/>
    </row>
    <row r="67" spans="1:8" ht="15.75">
      <c r="A67" s="62" t="s">
        <v>63</v>
      </c>
      <c r="B67" s="46" t="s">
        <v>691</v>
      </c>
      <c r="C67" s="157">
        <f>SUM(C19+C33+C44+C48+C55+C61+C65)</f>
        <v>353226302</v>
      </c>
      <c r="D67" s="157">
        <f>SUM(D19+D33+D44+D48+D55+D61+D65)</f>
        <v>3200000</v>
      </c>
      <c r="E67" s="157"/>
      <c r="F67" s="157">
        <f>SUM(C67:E67)</f>
        <v>356426302</v>
      </c>
      <c r="G67" s="157">
        <f>SUM(G19+G33+G44+G48+G55+G61+G65)</f>
        <v>367078604</v>
      </c>
      <c r="H67" s="157">
        <f>SUM(H19+H33+H44+H48+H55+H61+H65)</f>
        <v>369581970</v>
      </c>
    </row>
    <row r="68" spans="1:8" ht="15.75">
      <c r="A68" s="87" t="s">
        <v>211</v>
      </c>
      <c r="B68" s="86"/>
      <c r="C68" s="157"/>
      <c r="D68" s="157"/>
      <c r="E68" s="157"/>
      <c r="F68" s="157"/>
      <c r="G68" s="157"/>
      <c r="H68" s="157"/>
    </row>
    <row r="69" spans="1:8" ht="15.75">
      <c r="A69" s="87" t="s">
        <v>212</v>
      </c>
      <c r="B69" s="86"/>
      <c r="C69" s="157"/>
      <c r="D69" s="157"/>
      <c r="E69" s="157"/>
      <c r="F69" s="157"/>
      <c r="G69" s="157"/>
      <c r="H69" s="157"/>
    </row>
    <row r="70" spans="1:8">
      <c r="A70" s="48" t="s">
        <v>45</v>
      </c>
      <c r="B70" s="5" t="s">
        <v>692</v>
      </c>
      <c r="C70" s="157"/>
      <c r="D70" s="157"/>
      <c r="E70" s="157"/>
      <c r="F70" s="157"/>
      <c r="G70" s="157"/>
      <c r="H70" s="157"/>
    </row>
    <row r="71" spans="1:8">
      <c r="A71" s="17" t="s">
        <v>693</v>
      </c>
      <c r="B71" s="5" t="s">
        <v>694</v>
      </c>
      <c r="C71" s="157"/>
      <c r="D71" s="157"/>
      <c r="E71" s="157"/>
      <c r="F71" s="157"/>
      <c r="G71" s="157"/>
      <c r="H71" s="157"/>
    </row>
    <row r="72" spans="1:8">
      <c r="A72" s="48" t="s">
        <v>46</v>
      </c>
      <c r="B72" s="5" t="s">
        <v>695</v>
      </c>
      <c r="C72" s="157"/>
      <c r="D72" s="157"/>
      <c r="E72" s="157"/>
      <c r="F72" s="157"/>
      <c r="G72" s="157"/>
      <c r="H72" s="157"/>
    </row>
    <row r="73" spans="1:8">
      <c r="A73" s="20" t="s">
        <v>65</v>
      </c>
      <c r="B73" s="9" t="s">
        <v>696</v>
      </c>
      <c r="C73" s="157"/>
      <c r="D73" s="157"/>
      <c r="E73" s="157"/>
      <c r="F73" s="157"/>
      <c r="G73" s="157"/>
      <c r="H73" s="157"/>
    </row>
    <row r="74" spans="1:8">
      <c r="A74" s="17" t="s">
        <v>47</v>
      </c>
      <c r="B74" s="5" t="s">
        <v>697</v>
      </c>
      <c r="C74" s="157"/>
      <c r="D74" s="157"/>
      <c r="E74" s="157"/>
      <c r="F74" s="157"/>
      <c r="G74" s="157"/>
      <c r="H74" s="157"/>
    </row>
    <row r="75" spans="1:8">
      <c r="A75" s="48" t="s">
        <v>698</v>
      </c>
      <c r="B75" s="5" t="s">
        <v>699</v>
      </c>
      <c r="C75" s="157"/>
      <c r="D75" s="157"/>
      <c r="E75" s="157"/>
      <c r="F75" s="157"/>
      <c r="G75" s="157"/>
      <c r="H75" s="157"/>
    </row>
    <row r="76" spans="1:8">
      <c r="A76" s="17" t="s">
        <v>48</v>
      </c>
      <c r="B76" s="5" t="s">
        <v>700</v>
      </c>
      <c r="C76" s="157"/>
      <c r="D76" s="157"/>
      <c r="E76" s="157"/>
      <c r="F76" s="157"/>
      <c r="G76" s="157"/>
      <c r="H76" s="157"/>
    </row>
    <row r="77" spans="1:8">
      <c r="A77" s="48" t="s">
        <v>701</v>
      </c>
      <c r="B77" s="5" t="s">
        <v>702</v>
      </c>
      <c r="C77" s="157"/>
      <c r="D77" s="157"/>
      <c r="E77" s="157"/>
      <c r="F77" s="157"/>
      <c r="G77" s="157"/>
      <c r="H77" s="157"/>
    </row>
    <row r="78" spans="1:8">
      <c r="A78" s="18" t="s">
        <v>66</v>
      </c>
      <c r="B78" s="9" t="s">
        <v>703</v>
      </c>
      <c r="C78" s="157"/>
      <c r="D78" s="157"/>
      <c r="E78" s="157"/>
      <c r="F78" s="157"/>
      <c r="G78" s="157"/>
      <c r="H78" s="157"/>
    </row>
    <row r="79" spans="1:8">
      <c r="A79" s="5" t="s">
        <v>209</v>
      </c>
      <c r="B79" s="5" t="s">
        <v>704</v>
      </c>
      <c r="C79" s="157"/>
      <c r="D79" s="157"/>
      <c r="E79" s="157"/>
      <c r="F79" s="157"/>
      <c r="G79" s="157"/>
      <c r="H79" s="157"/>
    </row>
    <row r="80" spans="1:8">
      <c r="A80" s="5" t="s">
        <v>210</v>
      </c>
      <c r="B80" s="5" t="s">
        <v>704</v>
      </c>
      <c r="C80" s="157">
        <v>330362526</v>
      </c>
      <c r="D80" s="157"/>
      <c r="E80" s="157"/>
      <c r="F80" s="157">
        <f>SUM(C80:E80)</f>
        <v>330362526</v>
      </c>
      <c r="G80" s="157">
        <v>330362526</v>
      </c>
      <c r="H80" s="157">
        <v>330362526</v>
      </c>
    </row>
    <row r="81" spans="1:8">
      <c r="A81" s="5" t="s">
        <v>207</v>
      </c>
      <c r="B81" s="5" t="s">
        <v>705</v>
      </c>
      <c r="C81" s="157"/>
      <c r="D81" s="157"/>
      <c r="E81" s="157"/>
      <c r="F81" s="157"/>
      <c r="G81" s="157"/>
      <c r="H81" s="157"/>
    </row>
    <row r="82" spans="1:8">
      <c r="A82" s="5" t="s">
        <v>208</v>
      </c>
      <c r="B82" s="5" t="s">
        <v>705</v>
      </c>
      <c r="C82" s="157"/>
      <c r="D82" s="157"/>
      <c r="E82" s="157"/>
      <c r="F82" s="157"/>
      <c r="G82" s="157"/>
      <c r="H82" s="157"/>
    </row>
    <row r="83" spans="1:8">
      <c r="A83" s="9" t="s">
        <v>67</v>
      </c>
      <c r="B83" s="9" t="s">
        <v>706</v>
      </c>
      <c r="C83" s="157">
        <f>SUM(C79:C82)</f>
        <v>330362526</v>
      </c>
      <c r="D83" s="157"/>
      <c r="E83" s="157"/>
      <c r="F83" s="157">
        <f>SUM(C83:E83)</f>
        <v>330362526</v>
      </c>
      <c r="G83" s="157">
        <v>330362526</v>
      </c>
      <c r="H83" s="157">
        <v>330362526</v>
      </c>
    </row>
    <row r="84" spans="1:8">
      <c r="A84" s="48" t="s">
        <v>707</v>
      </c>
      <c r="B84" s="5" t="s">
        <v>708</v>
      </c>
      <c r="C84" s="157"/>
      <c r="D84" s="157"/>
      <c r="E84" s="157"/>
      <c r="F84" s="157"/>
      <c r="G84" s="157"/>
      <c r="H84" s="157"/>
    </row>
    <row r="85" spans="1:8">
      <c r="A85" s="48" t="s">
        <v>709</v>
      </c>
      <c r="B85" s="5" t="s">
        <v>710</v>
      </c>
      <c r="C85" s="157"/>
      <c r="D85" s="157"/>
      <c r="E85" s="157"/>
      <c r="F85" s="157"/>
      <c r="G85" s="157"/>
      <c r="H85" s="157"/>
    </row>
    <row r="86" spans="1:8">
      <c r="A86" s="48" t="s">
        <v>711</v>
      </c>
      <c r="B86" s="5" t="s">
        <v>712</v>
      </c>
      <c r="C86" s="157"/>
      <c r="D86" s="157"/>
      <c r="E86" s="157"/>
      <c r="F86" s="157"/>
      <c r="G86" s="157"/>
      <c r="H86" s="157"/>
    </row>
    <row r="87" spans="1:8">
      <c r="A87" s="48" t="s">
        <v>713</v>
      </c>
      <c r="B87" s="5" t="s">
        <v>714</v>
      </c>
      <c r="C87" s="157"/>
      <c r="D87" s="157"/>
      <c r="E87" s="157"/>
      <c r="F87" s="157"/>
      <c r="G87" s="157"/>
      <c r="H87" s="157"/>
    </row>
    <row r="88" spans="1:8">
      <c r="A88" s="17" t="s">
        <v>49</v>
      </c>
      <c r="B88" s="5" t="s">
        <v>715</v>
      </c>
      <c r="C88" s="157"/>
      <c r="D88" s="157"/>
      <c r="E88" s="157"/>
      <c r="F88" s="157"/>
      <c r="G88" s="157"/>
      <c r="H88" s="157"/>
    </row>
    <row r="89" spans="1:8">
      <c r="A89" s="20" t="s">
        <v>68</v>
      </c>
      <c r="B89" s="9" t="s">
        <v>717</v>
      </c>
      <c r="C89" s="157">
        <f>SUM(C73+C78+C83+C84+C85+C86+C87+C88)</f>
        <v>330362526</v>
      </c>
      <c r="D89" s="157"/>
      <c r="E89" s="157"/>
      <c r="F89" s="157">
        <f>SUM(C89:E89)</f>
        <v>330362526</v>
      </c>
      <c r="G89" s="157">
        <v>330362526</v>
      </c>
      <c r="H89" s="157">
        <v>330362526</v>
      </c>
    </row>
    <row r="90" spans="1:8">
      <c r="A90" s="17" t="s">
        <v>718</v>
      </c>
      <c r="B90" s="5" t="s">
        <v>719</v>
      </c>
      <c r="C90" s="157"/>
      <c r="D90" s="157"/>
      <c r="E90" s="157"/>
      <c r="F90" s="157"/>
      <c r="G90" s="157"/>
      <c r="H90" s="157"/>
    </row>
    <row r="91" spans="1:8">
      <c r="A91" s="17" t="s">
        <v>720</v>
      </c>
      <c r="B91" s="5" t="s">
        <v>721</v>
      </c>
      <c r="C91" s="157"/>
      <c r="D91" s="157"/>
      <c r="E91" s="157"/>
      <c r="F91" s="157"/>
      <c r="G91" s="157"/>
      <c r="H91" s="157"/>
    </row>
    <row r="92" spans="1:8">
      <c r="A92" s="48" t="s">
        <v>722</v>
      </c>
      <c r="B92" s="5" t="s">
        <v>723</v>
      </c>
      <c r="C92" s="157"/>
      <c r="D92" s="157"/>
      <c r="E92" s="157"/>
      <c r="F92" s="157"/>
      <c r="G92" s="157"/>
      <c r="H92" s="157"/>
    </row>
    <row r="93" spans="1:8">
      <c r="A93" s="48" t="s">
        <v>50</v>
      </c>
      <c r="B93" s="5" t="s">
        <v>724</v>
      </c>
      <c r="C93" s="157"/>
      <c r="D93" s="157"/>
      <c r="E93" s="157"/>
      <c r="F93" s="157"/>
      <c r="G93" s="157"/>
      <c r="H93" s="157"/>
    </row>
    <row r="94" spans="1:8">
      <c r="A94" s="18" t="s">
        <v>69</v>
      </c>
      <c r="B94" s="9" t="s">
        <v>725</v>
      </c>
      <c r="C94" s="157"/>
      <c r="D94" s="157"/>
      <c r="E94" s="157"/>
      <c r="F94" s="157"/>
      <c r="G94" s="157"/>
      <c r="H94" s="157"/>
    </row>
    <row r="95" spans="1:8">
      <c r="A95" s="20" t="s">
        <v>726</v>
      </c>
      <c r="B95" s="9" t="s">
        <v>727</v>
      </c>
      <c r="C95" s="157"/>
      <c r="D95" s="157"/>
      <c r="E95" s="157"/>
      <c r="F95" s="157"/>
      <c r="G95" s="157"/>
      <c r="H95" s="157"/>
    </row>
    <row r="96" spans="1:8" ht="15.75">
      <c r="A96" s="51" t="s">
        <v>70</v>
      </c>
      <c r="B96" s="52" t="s">
        <v>728</v>
      </c>
      <c r="C96" s="161">
        <f>SUM(C89+C94+C95)</f>
        <v>330362526</v>
      </c>
      <c r="D96" s="161"/>
      <c r="E96" s="161"/>
      <c r="F96" s="161">
        <f>SUM(C96:E96)</f>
        <v>330362526</v>
      </c>
      <c r="G96" s="161">
        <v>330362526</v>
      </c>
      <c r="H96" s="161">
        <v>330362526</v>
      </c>
    </row>
    <row r="97" spans="1:8" ht="15.75">
      <c r="A97" s="56" t="s">
        <v>52</v>
      </c>
      <c r="B97" s="57"/>
      <c r="C97" s="157">
        <f>SUM(C67+C96)</f>
        <v>683588828</v>
      </c>
      <c r="D97" s="157">
        <f>SUM(D67+D96)</f>
        <v>3200000</v>
      </c>
      <c r="E97" s="157"/>
      <c r="F97" s="157">
        <f>SUM(F67+F96)</f>
        <v>686788828</v>
      </c>
      <c r="G97" s="157">
        <f>SUM(G67+G96)</f>
        <v>697441130</v>
      </c>
      <c r="H97" s="157">
        <f>SUM(H67+H96)</f>
        <v>699944496</v>
      </c>
    </row>
    <row r="98" spans="1:8">
      <c r="F98" s="165"/>
    </row>
  </sheetData>
  <mergeCells count="4">
    <mergeCell ref="A1:F1"/>
    <mergeCell ref="A2:H2"/>
    <mergeCell ref="A3:H3"/>
    <mergeCell ref="A4:H4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workbookViewId="0">
      <selection activeCell="A16" sqref="A16"/>
    </sheetView>
  </sheetViews>
  <sheetFormatPr defaultRowHeight="15"/>
  <cols>
    <col min="1" max="1" width="92.5703125" customWidth="1"/>
    <col min="3" max="3" width="14.42578125" customWidth="1"/>
    <col min="4" max="4" width="14.140625" customWidth="1"/>
    <col min="5" max="5" width="14" customWidth="1"/>
    <col min="6" max="6" width="15.140625" customWidth="1"/>
    <col min="7" max="8" width="14.42578125" customWidth="1"/>
  </cols>
  <sheetData>
    <row r="1" spans="1:8" ht="24" customHeight="1">
      <c r="A1" s="290" t="s">
        <v>899</v>
      </c>
      <c r="B1" s="290"/>
      <c r="C1" s="290"/>
      <c r="D1" s="290"/>
      <c r="E1" s="290"/>
      <c r="F1" s="290"/>
      <c r="G1" s="290"/>
      <c r="H1" s="290"/>
    </row>
    <row r="2" spans="1:8" ht="24" customHeight="1">
      <c r="A2" s="293" t="s">
        <v>875</v>
      </c>
      <c r="B2" s="293"/>
      <c r="C2" s="293"/>
      <c r="D2" s="293"/>
      <c r="E2" s="293"/>
      <c r="F2" s="293"/>
      <c r="G2" s="293"/>
      <c r="H2" s="293"/>
    </row>
    <row r="3" spans="1:8" ht="15" customHeight="1">
      <c r="A3" s="292" t="s">
        <v>768</v>
      </c>
      <c r="B3" s="292"/>
      <c r="C3" s="292"/>
      <c r="D3" s="292"/>
      <c r="E3" s="292"/>
      <c r="F3" s="292"/>
      <c r="G3" s="292"/>
      <c r="H3" s="292"/>
    </row>
    <row r="4" spans="1:8">
      <c r="A4" s="4" t="s">
        <v>227</v>
      </c>
    </row>
    <row r="5" spans="1:8" ht="45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269" t="s">
        <v>887</v>
      </c>
      <c r="G5" s="271" t="s">
        <v>888</v>
      </c>
      <c r="H5" s="271" t="s">
        <v>888</v>
      </c>
    </row>
    <row r="6" spans="1:8" ht="15" customHeight="1">
      <c r="A6" s="42" t="s">
        <v>570</v>
      </c>
      <c r="B6" s="6" t="s">
        <v>571</v>
      </c>
      <c r="C6" s="38"/>
      <c r="D6" s="38"/>
      <c r="E6" s="157"/>
      <c r="F6" s="157"/>
      <c r="G6" s="157"/>
      <c r="H6" s="157"/>
    </row>
    <row r="7" spans="1:8" ht="15" customHeight="1">
      <c r="A7" s="5" t="s">
        <v>572</v>
      </c>
      <c r="B7" s="6" t="s">
        <v>573</v>
      </c>
      <c r="C7" s="38"/>
      <c r="D7" s="38"/>
      <c r="E7" s="157"/>
      <c r="F7" s="157"/>
      <c r="G7" s="157"/>
      <c r="H7" s="157"/>
    </row>
    <row r="8" spans="1:8" ht="15" customHeight="1">
      <c r="A8" s="5" t="s">
        <v>574</v>
      </c>
      <c r="B8" s="6" t="s">
        <v>575</v>
      </c>
      <c r="C8" s="38"/>
      <c r="D8" s="38"/>
      <c r="E8" s="157"/>
      <c r="F8" s="157"/>
      <c r="G8" s="157"/>
      <c r="H8" s="157"/>
    </row>
    <row r="9" spans="1:8" ht="15" customHeight="1">
      <c r="A9" s="5" t="s">
        <v>576</v>
      </c>
      <c r="B9" s="6" t="s">
        <v>577</v>
      </c>
      <c r="C9" s="38"/>
      <c r="D9" s="38"/>
      <c r="E9" s="157"/>
      <c r="F9" s="157"/>
      <c r="G9" s="157"/>
      <c r="H9" s="157"/>
    </row>
    <row r="10" spans="1:8" ht="15" customHeight="1">
      <c r="A10" s="5" t="s">
        <v>578</v>
      </c>
      <c r="B10" s="6" t="s">
        <v>579</v>
      </c>
      <c r="C10" s="38"/>
      <c r="D10" s="38"/>
      <c r="E10" s="157"/>
      <c r="F10" s="157"/>
      <c r="G10" s="157"/>
      <c r="H10" s="157"/>
    </row>
    <row r="11" spans="1:8" ht="15" customHeight="1">
      <c r="A11" s="5" t="s">
        <v>580</v>
      </c>
      <c r="B11" s="6" t="s">
        <v>581</v>
      </c>
      <c r="C11" s="38"/>
      <c r="D11" s="38"/>
      <c r="E11" s="157"/>
      <c r="F11" s="157"/>
      <c r="G11" s="157"/>
      <c r="H11" s="157"/>
    </row>
    <row r="12" spans="1:8" ht="15" customHeight="1">
      <c r="A12" s="9" t="s">
        <v>54</v>
      </c>
      <c r="B12" s="10" t="s">
        <v>582</v>
      </c>
      <c r="C12" s="38"/>
      <c r="D12" s="38"/>
      <c r="E12" s="157"/>
      <c r="F12" s="157"/>
      <c r="G12" s="157"/>
      <c r="H12" s="157"/>
    </row>
    <row r="13" spans="1:8" ht="15" customHeight="1">
      <c r="A13" s="5" t="s">
        <v>583</v>
      </c>
      <c r="B13" s="6" t="s">
        <v>584</v>
      </c>
      <c r="C13" s="38"/>
      <c r="D13" s="38"/>
      <c r="E13" s="157"/>
      <c r="F13" s="157"/>
      <c r="G13" s="157"/>
      <c r="H13" s="157"/>
    </row>
    <row r="14" spans="1:8" ht="15" customHeight="1">
      <c r="A14" s="5" t="s">
        <v>585</v>
      </c>
      <c r="B14" s="6" t="s">
        <v>586</v>
      </c>
      <c r="C14" s="38"/>
      <c r="D14" s="38"/>
      <c r="E14" s="157"/>
      <c r="F14" s="157"/>
      <c r="G14" s="157"/>
      <c r="H14" s="157"/>
    </row>
    <row r="15" spans="1:8" ht="15" customHeight="1">
      <c r="A15" s="5" t="s">
        <v>15</v>
      </c>
      <c r="B15" s="6" t="s">
        <v>587</v>
      </c>
      <c r="C15" s="38"/>
      <c r="D15" s="38"/>
      <c r="E15" s="157"/>
      <c r="F15" s="157"/>
      <c r="G15" s="157"/>
      <c r="H15" s="157"/>
    </row>
    <row r="16" spans="1:8" ht="15" customHeight="1">
      <c r="A16" s="5" t="s">
        <v>16</v>
      </c>
      <c r="B16" s="6" t="s">
        <v>588</v>
      </c>
      <c r="C16" s="38"/>
      <c r="D16" s="38"/>
      <c r="E16" s="157"/>
      <c r="F16" s="157"/>
      <c r="G16" s="157"/>
      <c r="H16" s="157"/>
    </row>
    <row r="17" spans="1:8" ht="15" customHeight="1">
      <c r="A17" s="5" t="s">
        <v>17</v>
      </c>
      <c r="B17" s="6" t="s">
        <v>589</v>
      </c>
      <c r="C17" s="38"/>
      <c r="D17" s="38"/>
      <c r="E17" s="157"/>
      <c r="F17" s="157"/>
      <c r="G17" s="157">
        <v>1331655</v>
      </c>
      <c r="H17" s="157">
        <v>1331655</v>
      </c>
    </row>
    <row r="18" spans="1:8" ht="15" customHeight="1">
      <c r="A18" s="50" t="s">
        <v>55</v>
      </c>
      <c r="B18" s="65" t="s">
        <v>590</v>
      </c>
      <c r="C18" s="38"/>
      <c r="D18" s="38"/>
      <c r="E18" s="157"/>
      <c r="F18" s="157"/>
      <c r="G18" s="157">
        <f>SUM(G12:G17)</f>
        <v>1331655</v>
      </c>
      <c r="H18" s="157">
        <v>1331655</v>
      </c>
    </row>
    <row r="19" spans="1:8" ht="15" customHeight="1">
      <c r="A19" s="5" t="s">
        <v>21</v>
      </c>
      <c r="B19" s="6" t="s">
        <v>599</v>
      </c>
      <c r="C19" s="38"/>
      <c r="D19" s="38"/>
      <c r="E19" s="157"/>
      <c r="F19" s="157"/>
      <c r="G19" s="157"/>
      <c r="H19" s="157"/>
    </row>
    <row r="20" spans="1:8" ht="15" customHeight="1">
      <c r="A20" s="5" t="s">
        <v>22</v>
      </c>
      <c r="B20" s="6" t="s">
        <v>603</v>
      </c>
      <c r="C20" s="38"/>
      <c r="D20" s="38"/>
      <c r="E20" s="157"/>
      <c r="F20" s="157"/>
      <c r="G20" s="157"/>
      <c r="H20" s="157"/>
    </row>
    <row r="21" spans="1:8" ht="15" customHeight="1">
      <c r="A21" s="9" t="s">
        <v>57</v>
      </c>
      <c r="B21" s="10" t="s">
        <v>604</v>
      </c>
      <c r="C21" s="38"/>
      <c r="D21" s="38"/>
      <c r="E21" s="157"/>
      <c r="F21" s="157"/>
      <c r="G21" s="157"/>
      <c r="H21" s="157"/>
    </row>
    <row r="22" spans="1:8" ht="15" customHeight="1">
      <c r="A22" s="5" t="s">
        <v>23</v>
      </c>
      <c r="B22" s="6" t="s">
        <v>605</v>
      </c>
      <c r="C22" s="38"/>
      <c r="D22" s="38"/>
      <c r="E22" s="157"/>
      <c r="F22" s="157"/>
      <c r="G22" s="157"/>
      <c r="H22" s="157"/>
    </row>
    <row r="23" spans="1:8" ht="15" customHeight="1">
      <c r="A23" s="5" t="s">
        <v>24</v>
      </c>
      <c r="B23" s="6" t="s">
        <v>606</v>
      </c>
      <c r="C23" s="38"/>
      <c r="D23" s="38"/>
      <c r="E23" s="157"/>
      <c r="F23" s="157"/>
      <c r="G23" s="157"/>
      <c r="H23" s="157"/>
    </row>
    <row r="24" spans="1:8" ht="15" customHeight="1">
      <c r="A24" s="5" t="s">
        <v>25</v>
      </c>
      <c r="B24" s="6" t="s">
        <v>607</v>
      </c>
      <c r="C24" s="38"/>
      <c r="D24" s="38"/>
      <c r="E24" s="157"/>
      <c r="F24" s="157"/>
      <c r="G24" s="157"/>
      <c r="H24" s="157"/>
    </row>
    <row r="25" spans="1:8" ht="15" customHeight="1">
      <c r="A25" s="5" t="s">
        <v>26</v>
      </c>
      <c r="B25" s="6" t="s">
        <v>608</v>
      </c>
      <c r="C25" s="38"/>
      <c r="D25" s="38"/>
      <c r="E25" s="157"/>
      <c r="F25" s="157"/>
      <c r="G25" s="157"/>
      <c r="H25" s="157"/>
    </row>
    <row r="26" spans="1:8" ht="15" customHeight="1">
      <c r="A26" s="5" t="s">
        <v>27</v>
      </c>
      <c r="B26" s="6" t="s">
        <v>611</v>
      </c>
      <c r="C26" s="38"/>
      <c r="D26" s="38"/>
      <c r="E26" s="157"/>
      <c r="F26" s="157"/>
      <c r="G26" s="157"/>
      <c r="H26" s="157"/>
    </row>
    <row r="27" spans="1:8" ht="15" customHeight="1">
      <c r="A27" s="5" t="s">
        <v>612</v>
      </c>
      <c r="B27" s="6" t="s">
        <v>613</v>
      </c>
      <c r="C27" s="38"/>
      <c r="D27" s="38"/>
      <c r="E27" s="157"/>
      <c r="F27" s="157"/>
      <c r="G27" s="157"/>
      <c r="H27" s="157"/>
    </row>
    <row r="28" spans="1:8" ht="15" customHeight="1">
      <c r="A28" s="5" t="s">
        <v>28</v>
      </c>
      <c r="B28" s="6" t="s">
        <v>614</v>
      </c>
      <c r="C28" s="38"/>
      <c r="D28" s="38"/>
      <c r="E28" s="157"/>
      <c r="F28" s="157"/>
      <c r="G28" s="157"/>
      <c r="H28" s="157"/>
    </row>
    <row r="29" spans="1:8" ht="15" customHeight="1">
      <c r="A29" s="5" t="s">
        <v>29</v>
      </c>
      <c r="B29" s="6" t="s">
        <v>620</v>
      </c>
      <c r="C29" s="38"/>
      <c r="D29" s="38"/>
      <c r="E29" s="157"/>
      <c r="F29" s="157"/>
      <c r="G29" s="157"/>
      <c r="H29" s="157"/>
    </row>
    <row r="30" spans="1:8" ht="15" customHeight="1">
      <c r="A30" s="9" t="s">
        <v>58</v>
      </c>
      <c r="B30" s="10" t="s">
        <v>636</v>
      </c>
      <c r="C30" s="38"/>
      <c r="D30" s="38"/>
      <c r="E30" s="157"/>
      <c r="F30" s="157"/>
      <c r="G30" s="157"/>
      <c r="H30" s="157"/>
    </row>
    <row r="31" spans="1:8" ht="15" customHeight="1">
      <c r="A31" s="5" t="s">
        <v>30</v>
      </c>
      <c r="B31" s="6" t="s">
        <v>637</v>
      </c>
      <c r="C31" s="38"/>
      <c r="D31" s="38"/>
      <c r="E31" s="157"/>
      <c r="F31" s="157"/>
      <c r="G31" s="157"/>
      <c r="H31" s="157">
        <v>5000</v>
      </c>
    </row>
    <row r="32" spans="1:8" ht="15" customHeight="1">
      <c r="A32" s="50" t="s">
        <v>59</v>
      </c>
      <c r="B32" s="65" t="s">
        <v>638</v>
      </c>
      <c r="C32" s="38"/>
      <c r="D32" s="38"/>
      <c r="E32" s="157"/>
      <c r="F32" s="157"/>
      <c r="G32" s="157"/>
      <c r="H32" s="157">
        <v>5000</v>
      </c>
    </row>
    <row r="33" spans="1:8" ht="15" customHeight="1">
      <c r="A33" s="17" t="s">
        <v>639</v>
      </c>
      <c r="B33" s="6" t="s">
        <v>640</v>
      </c>
      <c r="C33" s="38"/>
      <c r="D33" s="38"/>
      <c r="E33" s="157"/>
      <c r="F33" s="157"/>
      <c r="G33" s="157"/>
      <c r="H33" s="157"/>
    </row>
    <row r="34" spans="1:8" ht="15" customHeight="1">
      <c r="A34" s="17" t="s">
        <v>31</v>
      </c>
      <c r="B34" s="6" t="s">
        <v>641</v>
      </c>
      <c r="C34" s="38"/>
      <c r="D34" s="38"/>
      <c r="E34" s="157"/>
      <c r="F34" s="157"/>
      <c r="G34" s="157"/>
      <c r="H34" s="157"/>
    </row>
    <row r="35" spans="1:8" ht="15" customHeight="1">
      <c r="A35" s="17" t="s">
        <v>32</v>
      </c>
      <c r="B35" s="6" t="s">
        <v>644</v>
      </c>
      <c r="C35" s="38"/>
      <c r="D35" s="38"/>
      <c r="E35" s="157"/>
      <c r="F35" s="157"/>
      <c r="G35" s="157"/>
      <c r="H35" s="157"/>
    </row>
    <row r="36" spans="1:8" ht="15" customHeight="1">
      <c r="A36" s="17" t="s">
        <v>33</v>
      </c>
      <c r="B36" s="6" t="s">
        <v>645</v>
      </c>
      <c r="C36" s="38"/>
      <c r="D36" s="38"/>
      <c r="E36" s="157"/>
      <c r="F36" s="157"/>
      <c r="G36" s="157"/>
      <c r="H36" s="157"/>
    </row>
    <row r="37" spans="1:8" ht="15" customHeight="1">
      <c r="A37" s="17" t="s">
        <v>652</v>
      </c>
      <c r="B37" s="6" t="s">
        <v>653</v>
      </c>
      <c r="C37" s="38"/>
      <c r="D37" s="38"/>
      <c r="E37" s="157"/>
      <c r="F37" s="157"/>
      <c r="G37" s="157"/>
      <c r="H37" s="157"/>
    </row>
    <row r="38" spans="1:8" ht="15" customHeight="1">
      <c r="A38" s="17" t="s">
        <v>654</v>
      </c>
      <c r="B38" s="6" t="s">
        <v>655</v>
      </c>
      <c r="C38" s="38"/>
      <c r="D38" s="38"/>
      <c r="E38" s="157"/>
      <c r="F38" s="157"/>
      <c r="G38" s="157"/>
      <c r="H38" s="157"/>
    </row>
    <row r="39" spans="1:8" ht="15" customHeight="1">
      <c r="A39" s="17" t="s">
        <v>656</v>
      </c>
      <c r="B39" s="6" t="s">
        <v>657</v>
      </c>
      <c r="C39" s="38"/>
      <c r="D39" s="38"/>
      <c r="E39" s="157"/>
      <c r="F39" s="157"/>
      <c r="G39" s="157"/>
      <c r="H39" s="157"/>
    </row>
    <row r="40" spans="1:8" ht="15" customHeight="1">
      <c r="A40" s="17" t="s">
        <v>34</v>
      </c>
      <c r="B40" s="6" t="s">
        <v>658</v>
      </c>
      <c r="C40" s="38"/>
      <c r="D40" s="38"/>
      <c r="E40" s="157"/>
      <c r="F40" s="157"/>
      <c r="G40" s="157"/>
      <c r="H40" s="157"/>
    </row>
    <row r="41" spans="1:8" ht="15" customHeight="1">
      <c r="A41" s="17" t="s">
        <v>35</v>
      </c>
      <c r="B41" s="6" t="s">
        <v>660</v>
      </c>
      <c r="C41" s="38"/>
      <c r="D41" s="38"/>
      <c r="E41" s="157"/>
      <c r="F41" s="157"/>
      <c r="G41" s="157"/>
      <c r="H41" s="157"/>
    </row>
    <row r="42" spans="1:8" ht="15" customHeight="1">
      <c r="A42" s="17" t="s">
        <v>36</v>
      </c>
      <c r="B42" s="6" t="s">
        <v>873</v>
      </c>
      <c r="C42" s="38"/>
      <c r="D42" s="38"/>
      <c r="E42" s="157"/>
      <c r="F42" s="157"/>
      <c r="G42" s="157">
        <v>159092</v>
      </c>
      <c r="H42" s="157">
        <v>162930</v>
      </c>
    </row>
    <row r="43" spans="1:8" ht="15" customHeight="1">
      <c r="A43" s="64" t="s">
        <v>60</v>
      </c>
      <c r="B43" s="65" t="s">
        <v>669</v>
      </c>
      <c r="C43" s="38"/>
      <c r="D43" s="38"/>
      <c r="E43" s="157"/>
      <c r="F43" s="157"/>
      <c r="G43" s="157">
        <v>159092</v>
      </c>
      <c r="H43" s="157">
        <f>SUM(H33:H42)</f>
        <v>162930</v>
      </c>
    </row>
    <row r="44" spans="1:8" ht="15" customHeight="1">
      <c r="A44" s="17" t="s">
        <v>681</v>
      </c>
      <c r="B44" s="6" t="s">
        <v>682</v>
      </c>
      <c r="C44" s="38"/>
      <c r="D44" s="38"/>
      <c r="E44" s="157"/>
      <c r="F44" s="157"/>
      <c r="G44" s="157"/>
      <c r="H44" s="157"/>
    </row>
    <row r="45" spans="1:8" ht="15" customHeight="1">
      <c r="A45" s="5" t="s">
        <v>40</v>
      </c>
      <c r="B45" s="6" t="s">
        <v>683</v>
      </c>
      <c r="C45" s="38"/>
      <c r="D45" s="38"/>
      <c r="E45" s="157"/>
      <c r="F45" s="157"/>
      <c r="G45" s="157"/>
      <c r="H45" s="157"/>
    </row>
    <row r="46" spans="1:8" ht="15" customHeight="1">
      <c r="A46" s="17" t="s">
        <v>41</v>
      </c>
      <c r="B46" s="6" t="s">
        <v>684</v>
      </c>
      <c r="C46" s="38"/>
      <c r="D46" s="38"/>
      <c r="E46" s="157"/>
      <c r="F46" s="157"/>
      <c r="G46" s="157"/>
      <c r="H46" s="157"/>
    </row>
    <row r="47" spans="1:8" ht="15" customHeight="1">
      <c r="A47" s="50" t="s">
        <v>62</v>
      </c>
      <c r="B47" s="65" t="s">
        <v>685</v>
      </c>
      <c r="C47" s="38"/>
      <c r="D47" s="38"/>
      <c r="E47" s="157"/>
      <c r="F47" s="157"/>
      <c r="G47" s="157"/>
      <c r="H47" s="157"/>
    </row>
    <row r="48" spans="1:8" ht="15" customHeight="1">
      <c r="A48" s="83" t="s">
        <v>159</v>
      </c>
      <c r="B48" s="88"/>
      <c r="C48" s="38"/>
      <c r="D48" s="38"/>
      <c r="E48" s="157"/>
      <c r="F48" s="157"/>
      <c r="G48" s="157"/>
      <c r="H48" s="157"/>
    </row>
    <row r="49" spans="1:8" ht="15" customHeight="1">
      <c r="A49" s="5" t="s">
        <v>591</v>
      </c>
      <c r="B49" s="6" t="s">
        <v>592</v>
      </c>
      <c r="C49" s="38"/>
      <c r="D49" s="38"/>
      <c r="E49" s="157"/>
      <c r="F49" s="157"/>
      <c r="G49" s="157"/>
      <c r="H49" s="157"/>
    </row>
    <row r="50" spans="1:8" ht="15" customHeight="1">
      <c r="A50" s="5" t="s">
        <v>593</v>
      </c>
      <c r="B50" s="6" t="s">
        <v>594</v>
      </c>
      <c r="C50" s="38"/>
      <c r="D50" s="38"/>
      <c r="E50" s="157"/>
      <c r="F50" s="157"/>
      <c r="G50" s="157"/>
      <c r="H50" s="157"/>
    </row>
    <row r="51" spans="1:8" ht="15" customHeight="1">
      <c r="A51" s="5" t="s">
        <v>18</v>
      </c>
      <c r="B51" s="6" t="s">
        <v>595</v>
      </c>
      <c r="C51" s="38"/>
      <c r="D51" s="38"/>
      <c r="E51" s="157"/>
      <c r="F51" s="157"/>
      <c r="G51" s="157"/>
      <c r="H51" s="157"/>
    </row>
    <row r="52" spans="1:8" ht="15" customHeight="1">
      <c r="A52" s="5" t="s">
        <v>19</v>
      </c>
      <c r="B52" s="6" t="s">
        <v>596</v>
      </c>
      <c r="C52" s="38"/>
      <c r="D52" s="38"/>
      <c r="E52" s="157"/>
      <c r="F52" s="157"/>
      <c r="G52" s="157"/>
      <c r="H52" s="157"/>
    </row>
    <row r="53" spans="1:8" ht="15" customHeight="1">
      <c r="A53" s="5" t="s">
        <v>20</v>
      </c>
      <c r="B53" s="6" t="s">
        <v>597</v>
      </c>
      <c r="C53" s="38"/>
      <c r="D53" s="38"/>
      <c r="E53" s="157"/>
      <c r="F53" s="157"/>
      <c r="G53" s="157"/>
      <c r="H53" s="157"/>
    </row>
    <row r="54" spans="1:8" ht="15" customHeight="1">
      <c r="A54" s="50" t="s">
        <v>56</v>
      </c>
      <c r="B54" s="65" t="s">
        <v>598</v>
      </c>
      <c r="C54" s="38"/>
      <c r="D54" s="38"/>
      <c r="E54" s="157"/>
      <c r="F54" s="157"/>
      <c r="G54" s="157"/>
      <c r="H54" s="157"/>
    </row>
    <row r="55" spans="1:8" ht="15" customHeight="1">
      <c r="A55" s="17" t="s">
        <v>37</v>
      </c>
      <c r="B55" s="6" t="s">
        <v>670</v>
      </c>
      <c r="C55" s="38"/>
      <c r="D55" s="38"/>
      <c r="E55" s="157"/>
      <c r="F55" s="157"/>
      <c r="G55" s="157"/>
      <c r="H55" s="157"/>
    </row>
    <row r="56" spans="1:8" ht="15" customHeight="1">
      <c r="A56" s="17" t="s">
        <v>38</v>
      </c>
      <c r="B56" s="6" t="s">
        <v>672</v>
      </c>
      <c r="C56" s="38"/>
      <c r="D56" s="38"/>
      <c r="E56" s="157"/>
      <c r="F56" s="157"/>
      <c r="G56" s="157"/>
      <c r="H56" s="157"/>
    </row>
    <row r="57" spans="1:8" ht="15" customHeight="1">
      <c r="A57" s="17" t="s">
        <v>674</v>
      </c>
      <c r="B57" s="6" t="s">
        <v>675</v>
      </c>
      <c r="C57" s="38"/>
      <c r="D57" s="38"/>
      <c r="E57" s="157"/>
      <c r="F57" s="157"/>
      <c r="G57" s="157"/>
      <c r="H57" s="157"/>
    </row>
    <row r="58" spans="1:8" ht="15" customHeight="1">
      <c r="A58" s="17" t="s">
        <v>39</v>
      </c>
      <c r="B58" s="6" t="s">
        <v>676</v>
      </c>
      <c r="C58" s="38"/>
      <c r="D58" s="38"/>
      <c r="E58" s="157"/>
      <c r="F58" s="157"/>
      <c r="G58" s="157"/>
      <c r="H58" s="157"/>
    </row>
    <row r="59" spans="1:8" ht="15" customHeight="1">
      <c r="A59" s="17" t="s">
        <v>678</v>
      </c>
      <c r="B59" s="6" t="s">
        <v>679</v>
      </c>
      <c r="C59" s="38"/>
      <c r="D59" s="38"/>
      <c r="E59" s="157"/>
      <c r="F59" s="157"/>
      <c r="G59" s="157"/>
      <c r="H59" s="157"/>
    </row>
    <row r="60" spans="1:8" ht="15" customHeight="1">
      <c r="A60" s="50" t="s">
        <v>61</v>
      </c>
      <c r="B60" s="65" t="s">
        <v>680</v>
      </c>
      <c r="C60" s="38"/>
      <c r="D60" s="38"/>
      <c r="E60" s="157"/>
      <c r="F60" s="157"/>
      <c r="G60" s="157"/>
      <c r="H60" s="157"/>
    </row>
    <row r="61" spans="1:8" ht="15" customHeight="1">
      <c r="A61" s="17" t="s">
        <v>686</v>
      </c>
      <c r="B61" s="6" t="s">
        <v>687</v>
      </c>
      <c r="C61" s="38"/>
      <c r="D61" s="38"/>
      <c r="E61" s="157"/>
      <c r="F61" s="157"/>
      <c r="G61" s="157"/>
      <c r="H61" s="157"/>
    </row>
    <row r="62" spans="1:8" ht="15" customHeight="1">
      <c r="A62" s="5" t="s">
        <v>42</v>
      </c>
      <c r="B62" s="6" t="s">
        <v>688</v>
      </c>
      <c r="C62" s="38"/>
      <c r="D62" s="38"/>
      <c r="E62" s="157"/>
      <c r="F62" s="157"/>
      <c r="G62" s="157"/>
      <c r="H62" s="157"/>
    </row>
    <row r="63" spans="1:8" ht="15" customHeight="1">
      <c r="A63" s="17" t="s">
        <v>43</v>
      </c>
      <c r="B63" s="6" t="s">
        <v>689</v>
      </c>
      <c r="C63" s="38"/>
      <c r="D63" s="38"/>
      <c r="E63" s="157"/>
      <c r="F63" s="157"/>
      <c r="G63" s="157"/>
      <c r="H63" s="157"/>
    </row>
    <row r="64" spans="1:8" ht="15" customHeight="1">
      <c r="A64" s="50" t="s">
        <v>64</v>
      </c>
      <c r="B64" s="65" t="s">
        <v>690</v>
      </c>
      <c r="C64" s="38"/>
      <c r="D64" s="38"/>
      <c r="E64" s="157"/>
      <c r="F64" s="157"/>
      <c r="G64" s="157"/>
      <c r="H64" s="157"/>
    </row>
    <row r="65" spans="1:8" ht="15" customHeight="1">
      <c r="A65" s="83" t="s">
        <v>158</v>
      </c>
      <c r="B65" s="88"/>
      <c r="C65" s="38"/>
      <c r="D65" s="38"/>
      <c r="E65" s="157"/>
      <c r="F65" s="157"/>
      <c r="G65" s="157"/>
      <c r="H65" s="157"/>
    </row>
    <row r="66" spans="1:8" ht="15.75">
      <c r="A66" s="62" t="s">
        <v>63</v>
      </c>
      <c r="B66" s="46" t="s">
        <v>691</v>
      </c>
      <c r="C66" s="38"/>
      <c r="D66" s="38"/>
      <c r="E66" s="157"/>
      <c r="F66" s="157">
        <v>0</v>
      </c>
      <c r="G66" s="157">
        <f>SUM(G18+G32+G43+G47+G54+G60+G64)</f>
        <v>1490747</v>
      </c>
      <c r="H66" s="157">
        <f>SUM(H18+H32+H43+H47+H54+H60+H64)</f>
        <v>1499585</v>
      </c>
    </row>
    <row r="67" spans="1:8" ht="15.75">
      <c r="A67" s="87" t="s">
        <v>211</v>
      </c>
      <c r="B67" s="86"/>
      <c r="C67" s="38"/>
      <c r="D67" s="38"/>
      <c r="E67" s="157"/>
      <c r="F67" s="157"/>
      <c r="G67" s="157"/>
      <c r="H67" s="157"/>
    </row>
    <row r="68" spans="1:8" ht="15.75">
      <c r="A68" s="87" t="s">
        <v>212</v>
      </c>
      <c r="B68" s="86"/>
      <c r="C68" s="38"/>
      <c r="D68" s="38"/>
      <c r="E68" s="157"/>
      <c r="F68" s="157"/>
      <c r="G68" s="157"/>
      <c r="H68" s="157"/>
    </row>
    <row r="69" spans="1:8">
      <c r="A69" s="48" t="s">
        <v>45</v>
      </c>
      <c r="B69" s="5" t="s">
        <v>692</v>
      </c>
      <c r="C69" s="38"/>
      <c r="D69" s="38"/>
      <c r="E69" s="157"/>
      <c r="F69" s="157"/>
      <c r="G69" s="157"/>
      <c r="H69" s="157"/>
    </row>
    <row r="70" spans="1:8">
      <c r="A70" s="17" t="s">
        <v>693</v>
      </c>
      <c r="B70" s="5" t="s">
        <v>694</v>
      </c>
      <c r="C70" s="38"/>
      <c r="D70" s="38"/>
      <c r="E70" s="157"/>
      <c r="F70" s="157"/>
      <c r="G70" s="157"/>
      <c r="H70" s="157"/>
    </row>
    <row r="71" spans="1:8">
      <c r="A71" s="48" t="s">
        <v>46</v>
      </c>
      <c r="B71" s="5" t="s">
        <v>695</v>
      </c>
      <c r="C71" s="38"/>
      <c r="D71" s="38"/>
      <c r="E71" s="157"/>
      <c r="F71" s="157"/>
      <c r="G71" s="157"/>
      <c r="H71" s="157"/>
    </row>
    <row r="72" spans="1:8">
      <c r="A72" s="20" t="s">
        <v>65</v>
      </c>
      <c r="B72" s="9" t="s">
        <v>696</v>
      </c>
      <c r="C72" s="38"/>
      <c r="D72" s="38"/>
      <c r="E72" s="157"/>
      <c r="F72" s="157"/>
      <c r="G72" s="157"/>
      <c r="H72" s="157"/>
    </row>
    <row r="73" spans="1:8">
      <c r="A73" s="17" t="s">
        <v>47</v>
      </c>
      <c r="B73" s="5" t="s">
        <v>697</v>
      </c>
      <c r="C73" s="38"/>
      <c r="D73" s="38"/>
      <c r="E73" s="157"/>
      <c r="F73" s="157"/>
      <c r="G73" s="157"/>
      <c r="H73" s="157"/>
    </row>
    <row r="74" spans="1:8">
      <c r="A74" s="48" t="s">
        <v>698</v>
      </c>
      <c r="B74" s="5" t="s">
        <v>699</v>
      </c>
      <c r="C74" s="38"/>
      <c r="D74" s="38"/>
      <c r="E74" s="157"/>
      <c r="F74" s="157"/>
      <c r="G74" s="157"/>
      <c r="H74" s="157"/>
    </row>
    <row r="75" spans="1:8">
      <c r="A75" s="17" t="s">
        <v>48</v>
      </c>
      <c r="B75" s="5" t="s">
        <v>700</v>
      </c>
      <c r="C75" s="38"/>
      <c r="D75" s="38"/>
      <c r="E75" s="157"/>
      <c r="F75" s="157"/>
      <c r="G75" s="157"/>
      <c r="H75" s="157"/>
    </row>
    <row r="76" spans="1:8">
      <c r="A76" s="48" t="s">
        <v>701</v>
      </c>
      <c r="B76" s="5" t="s">
        <v>702</v>
      </c>
      <c r="C76" s="38"/>
      <c r="D76" s="38"/>
      <c r="E76" s="157"/>
      <c r="F76" s="157"/>
      <c r="G76" s="157"/>
      <c r="H76" s="157"/>
    </row>
    <row r="77" spans="1:8">
      <c r="A77" s="18" t="s">
        <v>66</v>
      </c>
      <c r="B77" s="9" t="s">
        <v>703</v>
      </c>
      <c r="C77" s="38"/>
      <c r="D77" s="38"/>
      <c r="E77" s="157"/>
      <c r="F77" s="157"/>
      <c r="G77" s="157"/>
      <c r="H77" s="157"/>
    </row>
    <row r="78" spans="1:8">
      <c r="A78" s="5" t="s">
        <v>209</v>
      </c>
      <c r="B78" s="5" t="s">
        <v>704</v>
      </c>
      <c r="C78" s="157">
        <v>4041880</v>
      </c>
      <c r="D78" s="38"/>
      <c r="E78" s="157">
        <v>1508661</v>
      </c>
      <c r="F78" s="157">
        <f>SUM(C78:E78)</f>
        <v>5550541</v>
      </c>
      <c r="G78" s="157">
        <v>5550541</v>
      </c>
      <c r="H78" s="157">
        <v>5550541</v>
      </c>
    </row>
    <row r="79" spans="1:8">
      <c r="A79" s="5" t="s">
        <v>210</v>
      </c>
      <c r="B79" s="5" t="s">
        <v>704</v>
      </c>
      <c r="C79" s="157"/>
      <c r="D79" s="38"/>
      <c r="E79" s="157"/>
      <c r="F79" s="157"/>
      <c r="G79" s="157"/>
      <c r="H79" s="157"/>
    </row>
    <row r="80" spans="1:8">
      <c r="A80" s="5" t="s">
        <v>207</v>
      </c>
      <c r="B80" s="5" t="s">
        <v>705</v>
      </c>
      <c r="C80" s="157"/>
      <c r="D80" s="38"/>
      <c r="E80" s="157"/>
      <c r="F80" s="157"/>
      <c r="G80" s="157"/>
      <c r="H80" s="157"/>
    </row>
    <row r="81" spans="1:8">
      <c r="A81" s="5" t="s">
        <v>208</v>
      </c>
      <c r="B81" s="5" t="s">
        <v>705</v>
      </c>
      <c r="C81" s="157"/>
      <c r="D81" s="38"/>
      <c r="E81" s="157"/>
      <c r="F81" s="157"/>
      <c r="G81" s="157"/>
      <c r="H81" s="157"/>
    </row>
    <row r="82" spans="1:8">
      <c r="A82" s="9" t="s">
        <v>67</v>
      </c>
      <c r="B82" s="9" t="s">
        <v>706</v>
      </c>
      <c r="C82" s="157">
        <f>SUM(C78:C81)</f>
        <v>4041880</v>
      </c>
      <c r="D82" s="38"/>
      <c r="E82" s="157">
        <f>SUM(E78:E81)</f>
        <v>1508661</v>
      </c>
      <c r="F82" s="157">
        <f>SUM(F78:F81)</f>
        <v>5550541</v>
      </c>
      <c r="G82" s="157">
        <f>SUM(G78:G81)</f>
        <v>5550541</v>
      </c>
      <c r="H82" s="157">
        <v>5550541</v>
      </c>
    </row>
    <row r="83" spans="1:8">
      <c r="A83" s="48" t="s">
        <v>707</v>
      </c>
      <c r="B83" s="5" t="s">
        <v>708</v>
      </c>
      <c r="C83" s="157"/>
      <c r="D83" s="38"/>
      <c r="E83" s="157"/>
      <c r="F83" s="157"/>
      <c r="G83" s="157"/>
      <c r="H83" s="157"/>
    </row>
    <row r="84" spans="1:8">
      <c r="A84" s="48" t="s">
        <v>709</v>
      </c>
      <c r="B84" s="5" t="s">
        <v>710</v>
      </c>
      <c r="C84" s="157"/>
      <c r="D84" s="38"/>
      <c r="E84" s="157"/>
      <c r="F84" s="157"/>
      <c r="G84" s="157"/>
      <c r="H84" s="157"/>
    </row>
    <row r="85" spans="1:8">
      <c r="A85" s="48" t="s">
        <v>711</v>
      </c>
      <c r="B85" s="5" t="s">
        <v>712</v>
      </c>
      <c r="C85" s="157">
        <v>54975513</v>
      </c>
      <c r="D85" s="38"/>
      <c r="E85" s="157">
        <v>36306339</v>
      </c>
      <c r="F85" s="157">
        <f>SUM(C85:E85)</f>
        <v>91281852</v>
      </c>
      <c r="G85" s="157">
        <v>91513571</v>
      </c>
      <c r="H85" s="157">
        <v>92934861</v>
      </c>
    </row>
    <row r="86" spans="1:8">
      <c r="A86" s="48" t="s">
        <v>713</v>
      </c>
      <c r="B86" s="5" t="s">
        <v>714</v>
      </c>
      <c r="C86" s="157"/>
      <c r="D86" s="38"/>
      <c r="E86" s="157"/>
      <c r="F86" s="157"/>
      <c r="G86" s="157"/>
      <c r="H86" s="157"/>
    </row>
    <row r="87" spans="1:8">
      <c r="A87" s="17" t="s">
        <v>49</v>
      </c>
      <c r="B87" s="5" t="s">
        <v>715</v>
      </c>
      <c r="C87" s="157"/>
      <c r="D87" s="38"/>
      <c r="E87" s="157"/>
      <c r="F87" s="157"/>
      <c r="G87" s="157"/>
      <c r="H87" s="157"/>
    </row>
    <row r="88" spans="1:8">
      <c r="A88" s="20" t="s">
        <v>68</v>
      </c>
      <c r="B88" s="9" t="s">
        <v>717</v>
      </c>
      <c r="C88" s="157">
        <f>SUM(C72+C77+C82+C83+C84+C85+C86+C87)</f>
        <v>59017393</v>
      </c>
      <c r="D88" s="38"/>
      <c r="E88" s="157">
        <f>SUM(E72+E77+E82+E83+E84+E85+E86+E87)</f>
        <v>37815000</v>
      </c>
      <c r="F88" s="157">
        <f>SUM(F72+F77+F82+F83+F85+F86+F87)</f>
        <v>96832393</v>
      </c>
      <c r="G88" s="157">
        <f>SUM(G72+G77+G82+G83+G85+G86+G87)</f>
        <v>97064112</v>
      </c>
      <c r="H88" s="157">
        <f>SUM(H72+H77+H82+H83+H84+H85+H86+H87)</f>
        <v>98485402</v>
      </c>
    </row>
    <row r="89" spans="1:8">
      <c r="A89" s="17" t="s">
        <v>718</v>
      </c>
      <c r="B89" s="5" t="s">
        <v>719</v>
      </c>
      <c r="C89" s="157"/>
      <c r="D89" s="38"/>
      <c r="E89" s="157"/>
      <c r="F89" s="157"/>
      <c r="G89" s="157"/>
      <c r="H89" s="157"/>
    </row>
    <row r="90" spans="1:8">
      <c r="A90" s="17" t="s">
        <v>720</v>
      </c>
      <c r="B90" s="5" t="s">
        <v>721</v>
      </c>
      <c r="C90" s="157"/>
      <c r="D90" s="38"/>
      <c r="E90" s="157"/>
      <c r="F90" s="157"/>
      <c r="G90" s="157"/>
      <c r="H90" s="157"/>
    </row>
    <row r="91" spans="1:8">
      <c r="A91" s="48" t="s">
        <v>722</v>
      </c>
      <c r="B91" s="5" t="s">
        <v>723</v>
      </c>
      <c r="C91" s="157"/>
      <c r="D91" s="38"/>
      <c r="E91" s="157"/>
      <c r="F91" s="157"/>
      <c r="G91" s="157"/>
      <c r="H91" s="157"/>
    </row>
    <row r="92" spans="1:8">
      <c r="A92" s="48" t="s">
        <v>50</v>
      </c>
      <c r="B92" s="5" t="s">
        <v>724</v>
      </c>
      <c r="C92" s="157"/>
      <c r="D92" s="38"/>
      <c r="E92" s="157"/>
      <c r="F92" s="157"/>
      <c r="G92" s="157"/>
      <c r="H92" s="157"/>
    </row>
    <row r="93" spans="1:8">
      <c r="A93" s="18" t="s">
        <v>69</v>
      </c>
      <c r="B93" s="9" t="s">
        <v>725</v>
      </c>
      <c r="C93" s="157"/>
      <c r="D93" s="38"/>
      <c r="E93" s="157"/>
      <c r="F93" s="157"/>
      <c r="G93" s="157"/>
      <c r="H93" s="157"/>
    </row>
    <row r="94" spans="1:8">
      <c r="A94" s="20" t="s">
        <v>726</v>
      </c>
      <c r="B94" s="9" t="s">
        <v>727</v>
      </c>
      <c r="C94" s="157"/>
      <c r="D94" s="38"/>
      <c r="E94" s="157"/>
      <c r="F94" s="157"/>
      <c r="G94" s="157"/>
      <c r="H94" s="157"/>
    </row>
    <row r="95" spans="1:8" ht="15.75">
      <c r="A95" s="51" t="s">
        <v>70</v>
      </c>
      <c r="B95" s="52" t="s">
        <v>728</v>
      </c>
      <c r="C95" s="157">
        <f>SUM(C88+C93+C94)</f>
        <v>59017393</v>
      </c>
      <c r="D95" s="38"/>
      <c r="E95" s="157">
        <f>SUM(E88+E93+E94)</f>
        <v>37815000</v>
      </c>
      <c r="F95" s="157">
        <f>SUM(C95:E95)</f>
        <v>96832393</v>
      </c>
      <c r="G95" s="157">
        <f>SUM(G72+G77+G82+G83+G84+G85+G86+G87)</f>
        <v>97064112</v>
      </c>
      <c r="H95" s="157">
        <f>SUM(H88+H93+H94)</f>
        <v>98485402</v>
      </c>
    </row>
    <row r="96" spans="1:8" ht="15.75">
      <c r="A96" s="56" t="s">
        <v>52</v>
      </c>
      <c r="B96" s="57"/>
      <c r="C96" s="157">
        <f>SUM(C66+C95)</f>
        <v>59017393</v>
      </c>
      <c r="D96" s="38"/>
      <c r="E96" s="157">
        <f>SUM(E66+E95)</f>
        <v>37815000</v>
      </c>
      <c r="F96" s="157">
        <f>SUM(C96:E96)</f>
        <v>96832393</v>
      </c>
      <c r="G96" s="157">
        <f>SUM(G66+G95)</f>
        <v>98554859</v>
      </c>
      <c r="H96" s="157">
        <f>SUM(H66+H95)</f>
        <v>99984987</v>
      </c>
    </row>
    <row r="98" spans="6:6">
      <c r="F98" s="165"/>
    </row>
  </sheetData>
  <mergeCells count="3">
    <mergeCell ref="A1:H1"/>
    <mergeCell ref="A2:H2"/>
    <mergeCell ref="A3:H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7"/>
  <sheetViews>
    <sheetView workbookViewId="0">
      <selection activeCell="A22" sqref="A22"/>
    </sheetView>
  </sheetViews>
  <sheetFormatPr defaultRowHeight="15"/>
  <cols>
    <col min="1" max="1" width="92.5703125" customWidth="1"/>
    <col min="3" max="3" width="15.42578125" customWidth="1"/>
    <col min="4" max="4" width="14.140625" customWidth="1"/>
    <col min="5" max="5" width="14" customWidth="1"/>
    <col min="6" max="6" width="14.85546875" customWidth="1"/>
    <col min="7" max="8" width="0" hidden="1" customWidth="1"/>
    <col min="9" max="9" width="14.5703125" bestFit="1" customWidth="1"/>
    <col min="10" max="10" width="14.85546875" customWidth="1"/>
    <col min="11" max="11" width="14.7109375" customWidth="1"/>
    <col min="12" max="12" width="15" customWidth="1"/>
  </cols>
  <sheetData>
    <row r="1" spans="1:12" ht="17.25" customHeight="1">
      <c r="A1" s="290" t="s">
        <v>900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2" ht="17.25" customHeight="1">
      <c r="A2" s="293" t="s">
        <v>875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2" ht="14.25" customHeight="1">
      <c r="A3" s="292" t="s">
        <v>768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2">
      <c r="A4" s="4" t="s">
        <v>255</v>
      </c>
    </row>
    <row r="5" spans="1:12" ht="42" customHeight="1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269" t="s">
        <v>887</v>
      </c>
      <c r="G5" s="163" t="s">
        <v>861</v>
      </c>
      <c r="H5" s="163" t="s">
        <v>860</v>
      </c>
      <c r="I5" s="269" t="s">
        <v>888</v>
      </c>
      <c r="J5" s="269" t="s">
        <v>888</v>
      </c>
      <c r="L5" s="272"/>
    </row>
    <row r="6" spans="1:12" ht="15" customHeight="1">
      <c r="A6" s="42" t="s">
        <v>570</v>
      </c>
      <c r="B6" s="6" t="s">
        <v>571</v>
      </c>
      <c r="C6" s="157">
        <v>0</v>
      </c>
      <c r="D6" s="157"/>
      <c r="E6" s="157"/>
      <c r="F6" s="160">
        <f>SUM(C6:E6)</f>
        <v>0</v>
      </c>
      <c r="I6" s="160">
        <v>123586</v>
      </c>
      <c r="J6" s="160">
        <v>123586</v>
      </c>
    </row>
    <row r="7" spans="1:12" ht="15" customHeight="1">
      <c r="A7" s="5" t="s">
        <v>572</v>
      </c>
      <c r="B7" s="6" t="s">
        <v>573</v>
      </c>
      <c r="C7" s="157">
        <v>44061200</v>
      </c>
      <c r="D7" s="157"/>
      <c r="E7" s="157"/>
      <c r="F7" s="160">
        <f>SUM(C7:E7)</f>
        <v>44061200</v>
      </c>
      <c r="I7" s="160">
        <v>44061200</v>
      </c>
      <c r="J7" s="160">
        <v>44666267</v>
      </c>
    </row>
    <row r="8" spans="1:12" ht="15" customHeight="1">
      <c r="A8" s="5" t="s">
        <v>574</v>
      </c>
      <c r="B8" s="6" t="s">
        <v>575</v>
      </c>
      <c r="C8" s="157">
        <v>37181844</v>
      </c>
      <c r="D8" s="157"/>
      <c r="E8" s="157"/>
      <c r="F8" s="160">
        <f>SUM(C8:E8)</f>
        <v>37181844</v>
      </c>
      <c r="I8" s="160">
        <v>42066111</v>
      </c>
      <c r="J8" s="160">
        <v>42454354</v>
      </c>
    </row>
    <row r="9" spans="1:12" ht="15" customHeight="1">
      <c r="A9" s="5" t="s">
        <v>576</v>
      </c>
      <c r="B9" s="6" t="s">
        <v>577</v>
      </c>
      <c r="C9" s="157">
        <v>1800000</v>
      </c>
      <c r="D9" s="157"/>
      <c r="E9" s="157"/>
      <c r="F9" s="160">
        <f>SUM(C9:E9)</f>
        <v>1800000</v>
      </c>
      <c r="I9" s="160">
        <v>1800000</v>
      </c>
      <c r="J9" s="160">
        <v>1800000</v>
      </c>
    </row>
    <row r="10" spans="1:12" ht="15" customHeight="1">
      <c r="A10" s="5" t="s">
        <v>578</v>
      </c>
      <c r="B10" s="6" t="s">
        <v>579</v>
      </c>
      <c r="C10" s="157"/>
      <c r="D10" s="157"/>
      <c r="E10" s="157"/>
      <c r="F10" s="160"/>
      <c r="I10" s="160">
        <v>1166047</v>
      </c>
      <c r="J10" s="160">
        <v>2216772</v>
      </c>
    </row>
    <row r="11" spans="1:12" ht="15" customHeight="1">
      <c r="A11" s="5" t="s">
        <v>580</v>
      </c>
      <c r="B11" s="6" t="s">
        <v>581</v>
      </c>
      <c r="C11" s="157"/>
      <c r="D11" s="157"/>
      <c r="E11" s="157"/>
      <c r="F11" s="160"/>
      <c r="I11" s="160">
        <v>106600</v>
      </c>
      <c r="J11" s="160">
        <v>106600</v>
      </c>
    </row>
    <row r="12" spans="1:12" ht="15" customHeight="1">
      <c r="A12" s="9" t="s">
        <v>54</v>
      </c>
      <c r="B12" s="10" t="s">
        <v>582</v>
      </c>
      <c r="C12" s="157">
        <f>SUM(C6:C11)</f>
        <v>83043044</v>
      </c>
      <c r="D12" s="157"/>
      <c r="E12" s="157"/>
      <c r="F12" s="160">
        <f>SUM(C12:E12)</f>
        <v>83043044</v>
      </c>
      <c r="I12" s="160">
        <f>SUM(I6:I11)</f>
        <v>89323544</v>
      </c>
      <c r="J12" s="160">
        <f>SUM(J6:J11)</f>
        <v>91367579</v>
      </c>
    </row>
    <row r="13" spans="1:12" ht="15" customHeight="1">
      <c r="A13" s="5" t="s">
        <v>583</v>
      </c>
      <c r="B13" s="6" t="s">
        <v>584</v>
      </c>
      <c r="C13" s="157"/>
      <c r="D13" s="157"/>
      <c r="E13" s="157"/>
      <c r="F13" s="160"/>
      <c r="I13" s="160"/>
      <c r="J13" s="160"/>
    </row>
    <row r="14" spans="1:12" ht="15" customHeight="1">
      <c r="A14" s="5" t="s">
        <v>585</v>
      </c>
      <c r="B14" s="6" t="s">
        <v>586</v>
      </c>
      <c r="C14" s="157"/>
      <c r="D14" s="157"/>
      <c r="E14" s="157"/>
      <c r="F14" s="160"/>
      <c r="I14" s="160"/>
      <c r="J14" s="160"/>
    </row>
    <row r="15" spans="1:12" ht="15" customHeight="1">
      <c r="A15" s="5" t="s">
        <v>15</v>
      </c>
      <c r="B15" s="6" t="s">
        <v>587</v>
      </c>
      <c r="C15" s="157"/>
      <c r="D15" s="157"/>
      <c r="E15" s="157"/>
      <c r="F15" s="160"/>
      <c r="I15" s="160"/>
      <c r="J15" s="160"/>
    </row>
    <row r="16" spans="1:12" ht="15" customHeight="1">
      <c r="A16" s="5" t="s">
        <v>16</v>
      </c>
      <c r="B16" s="6" t="s">
        <v>588</v>
      </c>
      <c r="C16" s="157"/>
      <c r="D16" s="157"/>
      <c r="E16" s="157"/>
      <c r="F16" s="160"/>
      <c r="I16" s="160"/>
      <c r="J16" s="160"/>
    </row>
    <row r="17" spans="1:10" ht="15" customHeight="1">
      <c r="A17" s="5" t="s">
        <v>17</v>
      </c>
      <c r="B17" s="6" t="s">
        <v>589</v>
      </c>
      <c r="C17" s="157">
        <v>8424903</v>
      </c>
      <c r="D17" s="157"/>
      <c r="E17" s="157"/>
      <c r="F17" s="160">
        <f>SUM(C17:E17)</f>
        <v>8424903</v>
      </c>
      <c r="I17" s="160">
        <v>11808417</v>
      </c>
      <c r="J17" s="160">
        <v>10136118</v>
      </c>
    </row>
    <row r="18" spans="1:10" ht="15" customHeight="1">
      <c r="A18" s="50" t="s">
        <v>55</v>
      </c>
      <c r="B18" s="65" t="s">
        <v>590</v>
      </c>
      <c r="C18" s="161">
        <f>SUM(C12:C17)</f>
        <v>91467947</v>
      </c>
      <c r="D18" s="161"/>
      <c r="E18" s="161"/>
      <c r="F18" s="160">
        <f>SUM(C18:E18)</f>
        <v>91467947</v>
      </c>
      <c r="I18" s="160">
        <f>SUM(I12:I17)</f>
        <v>101131961</v>
      </c>
      <c r="J18" s="160">
        <f>SUM(J12:J17)</f>
        <v>101503697</v>
      </c>
    </row>
    <row r="19" spans="1:10" ht="12.75" customHeight="1">
      <c r="A19" s="5" t="s">
        <v>21</v>
      </c>
      <c r="B19" s="6" t="s">
        <v>599</v>
      </c>
      <c r="C19" s="157"/>
      <c r="D19" s="157"/>
      <c r="E19" s="157"/>
      <c r="F19" s="160"/>
      <c r="I19" s="160"/>
      <c r="J19" s="160"/>
    </row>
    <row r="20" spans="1:10" ht="12.75" customHeight="1">
      <c r="A20" s="5" t="s">
        <v>22</v>
      </c>
      <c r="B20" s="6" t="s">
        <v>603</v>
      </c>
      <c r="C20" s="157"/>
      <c r="D20" s="157"/>
      <c r="E20" s="157"/>
      <c r="F20" s="160"/>
      <c r="I20" s="160"/>
      <c r="J20" s="160"/>
    </row>
    <row r="21" spans="1:10" ht="13.5" customHeight="1">
      <c r="A21" s="9" t="s">
        <v>57</v>
      </c>
      <c r="B21" s="10" t="s">
        <v>604</v>
      </c>
      <c r="C21" s="157"/>
      <c r="D21" s="157"/>
      <c r="E21" s="157"/>
      <c r="F21" s="160"/>
      <c r="I21" s="160"/>
      <c r="J21" s="160"/>
    </row>
    <row r="22" spans="1:10" ht="12" customHeight="1">
      <c r="A22" s="5" t="s">
        <v>23</v>
      </c>
      <c r="B22" s="6" t="s">
        <v>605</v>
      </c>
      <c r="C22" s="157"/>
      <c r="D22" s="157"/>
      <c r="E22" s="157"/>
      <c r="F22" s="160"/>
      <c r="I22" s="160"/>
      <c r="J22" s="160"/>
    </row>
    <row r="23" spans="1:10" ht="12" customHeight="1">
      <c r="A23" s="5" t="s">
        <v>24</v>
      </c>
      <c r="B23" s="6" t="s">
        <v>606</v>
      </c>
      <c r="C23" s="157"/>
      <c r="D23" s="157"/>
      <c r="E23" s="157"/>
      <c r="F23" s="160"/>
      <c r="I23" s="160"/>
      <c r="J23" s="160"/>
    </row>
    <row r="24" spans="1:10" ht="15" customHeight="1">
      <c r="A24" s="5" t="s">
        <v>25</v>
      </c>
      <c r="B24" s="6" t="s">
        <v>607</v>
      </c>
      <c r="C24" s="157">
        <v>3000000</v>
      </c>
      <c r="D24" s="157"/>
      <c r="E24" s="157"/>
      <c r="F24" s="160">
        <f>SUM(C24:E24)</f>
        <v>3000000</v>
      </c>
      <c r="I24" s="160">
        <v>3000000</v>
      </c>
      <c r="J24" s="160">
        <v>3000000</v>
      </c>
    </row>
    <row r="25" spans="1:10" ht="15" customHeight="1">
      <c r="A25" s="5" t="s">
        <v>26</v>
      </c>
      <c r="B25" s="6" t="s">
        <v>608</v>
      </c>
      <c r="C25" s="157">
        <v>230000000</v>
      </c>
      <c r="D25" s="157"/>
      <c r="E25" s="157"/>
      <c r="F25" s="160">
        <f>SUM(C25:E25)</f>
        <v>230000000</v>
      </c>
      <c r="I25" s="160">
        <v>230000000</v>
      </c>
      <c r="J25" s="160">
        <v>230000000</v>
      </c>
    </row>
    <row r="26" spans="1:10" ht="12" customHeight="1">
      <c r="A26" s="5" t="s">
        <v>27</v>
      </c>
      <c r="B26" s="6" t="s">
        <v>611</v>
      </c>
      <c r="C26" s="157"/>
      <c r="D26" s="157"/>
      <c r="E26" s="157"/>
      <c r="F26" s="160"/>
      <c r="I26" s="160"/>
      <c r="J26" s="160"/>
    </row>
    <row r="27" spans="1:10" ht="12" customHeight="1">
      <c r="A27" s="5" t="s">
        <v>612</v>
      </c>
      <c r="B27" s="6" t="s">
        <v>613</v>
      </c>
      <c r="C27" s="157"/>
      <c r="D27" s="157"/>
      <c r="E27" s="157"/>
      <c r="F27" s="160"/>
      <c r="I27" s="160"/>
      <c r="J27" s="160"/>
    </row>
    <row r="28" spans="1:10" ht="15" customHeight="1">
      <c r="A28" s="5" t="s">
        <v>28</v>
      </c>
      <c r="B28" s="6" t="s">
        <v>614</v>
      </c>
      <c r="C28" s="157">
        <v>6500000</v>
      </c>
      <c r="D28" s="157"/>
      <c r="E28" s="157"/>
      <c r="F28" s="160">
        <f>SUM(C28:E28)</f>
        <v>6500000</v>
      </c>
      <c r="I28" s="160">
        <v>6500000</v>
      </c>
      <c r="J28" s="160">
        <v>6500000</v>
      </c>
    </row>
    <row r="29" spans="1:10" ht="15" customHeight="1">
      <c r="A29" s="5" t="s">
        <v>29</v>
      </c>
      <c r="B29" s="6" t="s">
        <v>620</v>
      </c>
      <c r="C29" s="157">
        <v>0</v>
      </c>
      <c r="D29" s="157"/>
      <c r="E29" s="157"/>
      <c r="F29" s="160">
        <f>SUM(C29:E29)</f>
        <v>0</v>
      </c>
      <c r="I29" s="160"/>
      <c r="J29" s="160"/>
    </row>
    <row r="30" spans="1:10" ht="15" customHeight="1">
      <c r="A30" s="9" t="s">
        <v>58</v>
      </c>
      <c r="B30" s="10" t="s">
        <v>636</v>
      </c>
      <c r="C30" s="157">
        <f>SUM(C25:C29)</f>
        <v>236500000</v>
      </c>
      <c r="D30" s="157"/>
      <c r="E30" s="157"/>
      <c r="F30" s="160">
        <f>SUM(C30:E30)</f>
        <v>236500000</v>
      </c>
      <c r="I30" s="160">
        <f>SUM(I25:I29)</f>
        <v>236500000</v>
      </c>
      <c r="J30" s="160">
        <v>236500000</v>
      </c>
    </row>
    <row r="31" spans="1:10" ht="13.5" customHeight="1">
      <c r="A31" s="5" t="s">
        <v>30</v>
      </c>
      <c r="B31" s="6" t="s">
        <v>637</v>
      </c>
      <c r="C31" s="157"/>
      <c r="D31" s="157"/>
      <c r="E31" s="157"/>
      <c r="F31" s="160">
        <f>SUM(C31:E31)</f>
        <v>0</v>
      </c>
      <c r="I31" s="160"/>
      <c r="J31" s="160">
        <v>5000</v>
      </c>
    </row>
    <row r="32" spans="1:10" ht="15" customHeight="1">
      <c r="A32" s="50" t="s">
        <v>59</v>
      </c>
      <c r="B32" s="65" t="s">
        <v>638</v>
      </c>
      <c r="C32" s="157">
        <f>SUM(C21+C22+C23+C24+C30+C31)</f>
        <v>239500000</v>
      </c>
      <c r="D32" s="157"/>
      <c r="E32" s="157"/>
      <c r="F32" s="160">
        <f>SUM(C32:E32)</f>
        <v>239500000</v>
      </c>
      <c r="I32" s="160">
        <f>SUM(I21+I22+I23+I24+I30+I31)</f>
        <v>239500000</v>
      </c>
      <c r="J32" s="160">
        <f>SUM(J21+J22+J23+J24+J30+J31)</f>
        <v>239505000</v>
      </c>
    </row>
    <row r="33" spans="1:10" ht="12.75" customHeight="1">
      <c r="A33" s="17" t="s">
        <v>639</v>
      </c>
      <c r="B33" s="6" t="s">
        <v>640</v>
      </c>
      <c r="C33" s="157"/>
      <c r="D33" s="157"/>
      <c r="E33" s="157"/>
      <c r="F33" s="160"/>
      <c r="I33" s="160"/>
      <c r="J33" s="160">
        <v>25198</v>
      </c>
    </row>
    <row r="34" spans="1:10" ht="15" customHeight="1">
      <c r="A34" s="17" t="s">
        <v>31</v>
      </c>
      <c r="B34" s="6" t="s">
        <v>641</v>
      </c>
      <c r="C34" s="157">
        <v>13427552</v>
      </c>
      <c r="D34" s="157"/>
      <c r="E34" s="157"/>
      <c r="F34" s="160">
        <f>SUM(C34:E34)</f>
        <v>13427552</v>
      </c>
      <c r="I34" s="160">
        <v>14779002</v>
      </c>
      <c r="J34" s="160">
        <v>16303722</v>
      </c>
    </row>
    <row r="35" spans="1:10" ht="15" customHeight="1">
      <c r="A35" s="17" t="s">
        <v>32</v>
      </c>
      <c r="B35" s="6" t="s">
        <v>644</v>
      </c>
      <c r="C35" s="157"/>
      <c r="D35" s="157">
        <v>1700000</v>
      </c>
      <c r="E35" s="157"/>
      <c r="F35" s="160">
        <f>SUM(C35:E35)</f>
        <v>1700000</v>
      </c>
      <c r="I35" s="160">
        <v>2191980</v>
      </c>
      <c r="J35" s="160">
        <v>2191980</v>
      </c>
    </row>
    <row r="36" spans="1:10" ht="12" customHeight="1">
      <c r="A36" s="17" t="s">
        <v>33</v>
      </c>
      <c r="B36" s="6" t="s">
        <v>645</v>
      </c>
      <c r="C36" s="157">
        <v>0</v>
      </c>
      <c r="D36" s="157"/>
      <c r="E36" s="157"/>
      <c r="F36" s="160">
        <f>SUM(C36:E36)</f>
        <v>0</v>
      </c>
      <c r="I36" s="160"/>
      <c r="J36" s="160"/>
    </row>
    <row r="37" spans="1:10" ht="15" customHeight="1">
      <c r="A37" s="17" t="s">
        <v>652</v>
      </c>
      <c r="B37" s="6" t="s">
        <v>653</v>
      </c>
      <c r="C37" s="157">
        <v>3792580</v>
      </c>
      <c r="D37" s="157"/>
      <c r="E37" s="157"/>
      <c r="F37" s="160">
        <f>SUM(C37:E37)</f>
        <v>3792580</v>
      </c>
      <c r="I37" s="160">
        <v>3792580</v>
      </c>
      <c r="J37" s="160">
        <v>3855566</v>
      </c>
    </row>
    <row r="38" spans="1:10" ht="15" customHeight="1">
      <c r="A38" s="17" t="s">
        <v>654</v>
      </c>
      <c r="B38" s="6" t="s">
        <v>655</v>
      </c>
      <c r="C38" s="157">
        <v>5038223</v>
      </c>
      <c r="D38" s="157"/>
      <c r="E38" s="157"/>
      <c r="F38" s="160">
        <f>SUM(C38:E38)</f>
        <v>5038223</v>
      </c>
      <c r="I38" s="160">
        <v>5514736</v>
      </c>
      <c r="J38" s="160">
        <v>6033462</v>
      </c>
    </row>
    <row r="39" spans="1:10" ht="15" customHeight="1">
      <c r="A39" s="17" t="s">
        <v>656</v>
      </c>
      <c r="B39" s="6" t="s">
        <v>657</v>
      </c>
      <c r="C39" s="157"/>
      <c r="D39" s="157"/>
      <c r="E39" s="157"/>
      <c r="F39" s="160"/>
      <c r="I39" s="160"/>
      <c r="J39" s="160"/>
    </row>
    <row r="40" spans="1:10" ht="15" customHeight="1">
      <c r="A40" s="17" t="s">
        <v>34</v>
      </c>
      <c r="B40" s="6" t="s">
        <v>658</v>
      </c>
      <c r="C40" s="157"/>
      <c r="D40" s="157">
        <v>1500000</v>
      </c>
      <c r="E40" s="157"/>
      <c r="F40" s="160">
        <f>SUM(C40:E40)</f>
        <v>1500000</v>
      </c>
      <c r="I40" s="160">
        <v>1500000</v>
      </c>
      <c r="J40" s="160">
        <v>1500000</v>
      </c>
    </row>
    <row r="41" spans="1:10" ht="13.5" customHeight="1">
      <c r="A41" s="17" t="s">
        <v>35</v>
      </c>
      <c r="B41" s="6" t="s">
        <v>660</v>
      </c>
      <c r="C41" s="157"/>
      <c r="D41" s="157"/>
      <c r="E41" s="157"/>
      <c r="F41" s="160"/>
      <c r="I41" s="160"/>
      <c r="J41" s="160"/>
    </row>
    <row r="42" spans="1:10" ht="12.75" customHeight="1">
      <c r="A42" s="17" t="s">
        <v>36</v>
      </c>
      <c r="B42" s="6" t="s">
        <v>873</v>
      </c>
      <c r="C42" s="157">
        <v>0</v>
      </c>
      <c r="D42" s="157"/>
      <c r="E42" s="157"/>
      <c r="F42" s="160">
        <v>200000</v>
      </c>
      <c r="I42" s="160">
        <v>159092</v>
      </c>
      <c r="J42" s="160">
        <v>162930</v>
      </c>
    </row>
    <row r="43" spans="1:10" ht="15" customHeight="1">
      <c r="A43" s="64" t="s">
        <v>60</v>
      </c>
      <c r="B43" s="65" t="s">
        <v>669</v>
      </c>
      <c r="C43" s="157">
        <f>SUM(C33:C42)</f>
        <v>22258355</v>
      </c>
      <c r="D43" s="157">
        <f>SUM(D33:D42)</f>
        <v>3200000</v>
      </c>
      <c r="E43" s="157"/>
      <c r="F43" s="160">
        <f>SUM(C43:E43)</f>
        <v>25458355</v>
      </c>
      <c r="I43" s="160">
        <f>SUM(I33:I42)</f>
        <v>27937390</v>
      </c>
      <c r="J43" s="160">
        <f>SUM(J33:J42)</f>
        <v>30072858</v>
      </c>
    </row>
    <row r="44" spans="1:10" ht="15" customHeight="1">
      <c r="A44" s="17" t="s">
        <v>681</v>
      </c>
      <c r="B44" s="6" t="s">
        <v>682</v>
      </c>
      <c r="C44" s="157"/>
      <c r="D44" s="157"/>
      <c r="E44" s="157"/>
      <c r="F44" s="160"/>
      <c r="I44" s="160"/>
      <c r="J44" s="160"/>
    </row>
    <row r="45" spans="1:10" ht="15" customHeight="1">
      <c r="A45" s="5" t="s">
        <v>40</v>
      </c>
      <c r="B45" s="6" t="s">
        <v>683</v>
      </c>
      <c r="C45" s="157"/>
      <c r="D45" s="157"/>
      <c r="E45" s="157"/>
      <c r="F45" s="160"/>
      <c r="I45" s="160"/>
      <c r="J45" s="160"/>
    </row>
    <row r="46" spans="1:10" ht="15" customHeight="1">
      <c r="A46" s="17" t="s">
        <v>41</v>
      </c>
      <c r="B46" s="6" t="s">
        <v>684</v>
      </c>
      <c r="C46" s="157"/>
      <c r="D46" s="157"/>
      <c r="E46" s="157"/>
      <c r="F46" s="160"/>
      <c r="I46" s="160"/>
      <c r="J46" s="160"/>
    </row>
    <row r="47" spans="1:10" ht="15" customHeight="1">
      <c r="A47" s="50" t="s">
        <v>62</v>
      </c>
      <c r="B47" s="65" t="s">
        <v>685</v>
      </c>
      <c r="C47" s="157"/>
      <c r="D47" s="157"/>
      <c r="E47" s="157"/>
      <c r="F47" s="160"/>
      <c r="I47" s="160"/>
      <c r="J47" s="160"/>
    </row>
    <row r="48" spans="1:10" ht="15" customHeight="1">
      <c r="A48" s="83" t="s">
        <v>159</v>
      </c>
      <c r="B48" s="88"/>
      <c r="C48" s="157"/>
      <c r="D48" s="157"/>
      <c r="E48" s="157"/>
      <c r="F48" s="160"/>
      <c r="I48" s="160"/>
      <c r="J48" s="160"/>
    </row>
    <row r="49" spans="1:10" ht="12.75" customHeight="1">
      <c r="A49" s="5" t="s">
        <v>591</v>
      </c>
      <c r="B49" s="6" t="s">
        <v>592</v>
      </c>
      <c r="C49" s="157"/>
      <c r="D49" s="157"/>
      <c r="E49" s="157"/>
      <c r="F49" s="160"/>
      <c r="I49" s="160"/>
      <c r="J49" s="160"/>
    </row>
    <row r="50" spans="1:10" ht="12.75" customHeight="1">
      <c r="A50" s="5" t="s">
        <v>593</v>
      </c>
      <c r="B50" s="6" t="s">
        <v>594</v>
      </c>
      <c r="C50" s="157"/>
      <c r="D50" s="157"/>
      <c r="E50" s="157"/>
      <c r="F50" s="160"/>
      <c r="I50" s="160"/>
      <c r="J50" s="160"/>
    </row>
    <row r="51" spans="1:10" ht="15" customHeight="1">
      <c r="A51" s="5" t="s">
        <v>18</v>
      </c>
      <c r="B51" s="6" t="s">
        <v>595</v>
      </c>
      <c r="C51" s="157"/>
      <c r="D51" s="157"/>
      <c r="E51" s="157"/>
      <c r="F51" s="160"/>
      <c r="I51" s="160"/>
      <c r="J51" s="160"/>
    </row>
    <row r="52" spans="1:10" ht="12.75" customHeight="1">
      <c r="A52" s="5" t="s">
        <v>19</v>
      </c>
      <c r="B52" s="6" t="s">
        <v>596</v>
      </c>
      <c r="C52" s="157"/>
      <c r="D52" s="157"/>
      <c r="E52" s="157"/>
      <c r="F52" s="160"/>
      <c r="I52" s="160"/>
      <c r="J52" s="160"/>
    </row>
    <row r="53" spans="1:10" ht="15" customHeight="1">
      <c r="A53" s="5" t="s">
        <v>20</v>
      </c>
      <c r="B53" s="6" t="s">
        <v>597</v>
      </c>
      <c r="C53" s="157"/>
      <c r="D53" s="157"/>
      <c r="E53" s="157"/>
      <c r="F53" s="160">
        <f>SUM(C53:E53)</f>
        <v>0</v>
      </c>
      <c r="I53" s="160"/>
      <c r="J53" s="160"/>
    </row>
    <row r="54" spans="1:10" ht="15" customHeight="1">
      <c r="A54" s="50" t="s">
        <v>56</v>
      </c>
      <c r="B54" s="65" t="s">
        <v>598</v>
      </c>
      <c r="C54" s="157"/>
      <c r="D54" s="157"/>
      <c r="E54" s="157"/>
      <c r="F54" s="160">
        <f>SUM(C54:E54)</f>
        <v>0</v>
      </c>
      <c r="I54" s="160"/>
      <c r="J54" s="160"/>
    </row>
    <row r="55" spans="1:10" ht="13.5" customHeight="1">
      <c r="A55" s="17" t="s">
        <v>37</v>
      </c>
      <c r="B55" s="6" t="s">
        <v>670</v>
      </c>
      <c r="C55" s="157"/>
      <c r="D55" s="157"/>
      <c r="E55" s="157"/>
      <c r="F55" s="160"/>
      <c r="I55" s="160"/>
      <c r="J55" s="160"/>
    </row>
    <row r="56" spans="1:10" ht="12.75" customHeight="1">
      <c r="A56" s="17" t="s">
        <v>38</v>
      </c>
      <c r="B56" s="6" t="s">
        <v>672</v>
      </c>
      <c r="C56" s="157"/>
      <c r="D56" s="157"/>
      <c r="E56" s="157"/>
      <c r="F56" s="160"/>
      <c r="I56" s="160"/>
      <c r="J56" s="160"/>
    </row>
    <row r="57" spans="1:10" ht="12" customHeight="1">
      <c r="A57" s="17" t="s">
        <v>674</v>
      </c>
      <c r="B57" s="6" t="s">
        <v>675</v>
      </c>
      <c r="C57" s="157"/>
      <c r="D57" s="157"/>
      <c r="E57" s="157"/>
      <c r="F57" s="160"/>
      <c r="I57" s="160"/>
      <c r="J57" s="160"/>
    </row>
    <row r="58" spans="1:10" ht="13.5" customHeight="1">
      <c r="A58" s="17" t="s">
        <v>39</v>
      </c>
      <c r="B58" s="6" t="s">
        <v>676</v>
      </c>
      <c r="C58" s="157"/>
      <c r="D58" s="157"/>
      <c r="E58" s="157"/>
      <c r="F58" s="160"/>
      <c r="I58" s="160"/>
      <c r="J58" s="160"/>
    </row>
    <row r="59" spans="1:10" ht="12" customHeight="1">
      <c r="A59" s="17" t="s">
        <v>678</v>
      </c>
      <c r="B59" s="6" t="s">
        <v>679</v>
      </c>
      <c r="C59" s="157"/>
      <c r="D59" s="157"/>
      <c r="E59" s="157"/>
      <c r="F59" s="160"/>
      <c r="I59" s="160"/>
      <c r="J59" s="160"/>
    </row>
    <row r="60" spans="1:10" ht="13.5" customHeight="1">
      <c r="A60" s="50" t="s">
        <v>61</v>
      </c>
      <c r="B60" s="65" t="s">
        <v>680</v>
      </c>
      <c r="C60" s="157"/>
      <c r="D60" s="157"/>
      <c r="E60" s="157"/>
      <c r="F60" s="160"/>
      <c r="I60" s="160"/>
      <c r="J60" s="160"/>
    </row>
    <row r="61" spans="1:10" ht="12" customHeight="1">
      <c r="A61" s="17" t="s">
        <v>686</v>
      </c>
      <c r="B61" s="6" t="s">
        <v>687</v>
      </c>
      <c r="C61" s="157"/>
      <c r="D61" s="157"/>
      <c r="E61" s="157"/>
      <c r="F61" s="160"/>
      <c r="I61" s="160"/>
      <c r="J61" s="160"/>
    </row>
    <row r="62" spans="1:10" ht="12" customHeight="1">
      <c r="A62" s="5" t="s">
        <v>42</v>
      </c>
      <c r="B62" s="6" t="s">
        <v>688</v>
      </c>
      <c r="C62" s="157"/>
      <c r="D62" s="157"/>
      <c r="E62" s="157"/>
      <c r="F62" s="160"/>
      <c r="I62" s="160"/>
      <c r="J62" s="160"/>
    </row>
    <row r="63" spans="1:10" ht="12.75" customHeight="1">
      <c r="A63" s="17" t="s">
        <v>43</v>
      </c>
      <c r="B63" s="6" t="s">
        <v>689</v>
      </c>
      <c r="C63" s="157"/>
      <c r="D63" s="157"/>
      <c r="E63" s="157"/>
      <c r="F63" s="160"/>
      <c r="I63" s="160"/>
      <c r="J63" s="160"/>
    </row>
    <row r="64" spans="1:10" ht="12.75" customHeight="1">
      <c r="A64" s="50" t="s">
        <v>64</v>
      </c>
      <c r="B64" s="65" t="s">
        <v>690</v>
      </c>
      <c r="C64" s="157"/>
      <c r="D64" s="157"/>
      <c r="E64" s="157"/>
      <c r="F64" s="160"/>
      <c r="I64" s="160"/>
      <c r="J64" s="160"/>
    </row>
    <row r="65" spans="1:10" ht="15" customHeight="1">
      <c r="A65" s="83" t="s">
        <v>158</v>
      </c>
      <c r="B65" s="88"/>
      <c r="C65" s="157"/>
      <c r="D65" s="157"/>
      <c r="E65" s="157"/>
      <c r="F65" s="160"/>
      <c r="I65" s="160"/>
      <c r="J65" s="160"/>
    </row>
    <row r="66" spans="1:10" ht="15.75">
      <c r="A66" s="62" t="s">
        <v>63</v>
      </c>
      <c r="B66" s="46" t="s">
        <v>691</v>
      </c>
      <c r="C66" s="157">
        <f>SUM(C18+C32+C43+C47+C54+C60+C64)</f>
        <v>353226302</v>
      </c>
      <c r="D66" s="157">
        <f>SUM(D18+D32+D43+D47+D54+D60+D64)</f>
        <v>3200000</v>
      </c>
      <c r="E66" s="157"/>
      <c r="F66" s="160">
        <f>SUM(C66:E66)</f>
        <v>356426302</v>
      </c>
      <c r="I66" s="160">
        <f>SUM(I18+I32+I43+I47+I54+I60+I64)</f>
        <v>368569351</v>
      </c>
      <c r="J66" s="160">
        <f>SUM(J18+J32+J43+J47+J54+J60+J64)</f>
        <v>371081555</v>
      </c>
    </row>
    <row r="67" spans="1:10" ht="14.25" customHeight="1">
      <c r="A67" s="87" t="s">
        <v>211</v>
      </c>
      <c r="B67" s="86"/>
      <c r="C67" s="157"/>
      <c r="D67" s="157"/>
      <c r="E67" s="157"/>
      <c r="F67" s="160"/>
      <c r="I67" s="160"/>
      <c r="J67" s="160"/>
    </row>
    <row r="68" spans="1:10" ht="13.5" customHeight="1">
      <c r="A68" s="87" t="s">
        <v>212</v>
      </c>
      <c r="B68" s="86"/>
      <c r="C68" s="157"/>
      <c r="D68" s="157"/>
      <c r="E68" s="157"/>
      <c r="F68" s="160"/>
      <c r="I68" s="160"/>
      <c r="J68" s="160"/>
    </row>
    <row r="69" spans="1:10" ht="12.75" customHeight="1">
      <c r="A69" s="48" t="s">
        <v>45</v>
      </c>
      <c r="B69" s="5" t="s">
        <v>692</v>
      </c>
      <c r="C69" s="157"/>
      <c r="D69" s="157"/>
      <c r="E69" s="157"/>
      <c r="F69" s="160"/>
      <c r="I69" s="160"/>
      <c r="J69" s="160"/>
    </row>
    <row r="70" spans="1:10" ht="12.75" customHeight="1">
      <c r="A70" s="17" t="s">
        <v>693</v>
      </c>
      <c r="B70" s="5" t="s">
        <v>694</v>
      </c>
      <c r="C70" s="157"/>
      <c r="D70" s="157"/>
      <c r="E70" s="157"/>
      <c r="F70" s="160"/>
      <c r="I70" s="160"/>
      <c r="J70" s="160"/>
    </row>
    <row r="71" spans="1:10" ht="13.5" customHeight="1">
      <c r="A71" s="48" t="s">
        <v>46</v>
      </c>
      <c r="B71" s="5" t="s">
        <v>695</v>
      </c>
      <c r="C71" s="157"/>
      <c r="D71" s="157"/>
      <c r="E71" s="157"/>
      <c r="F71" s="160"/>
      <c r="I71" s="160"/>
      <c r="J71" s="160"/>
    </row>
    <row r="72" spans="1:10" ht="12" customHeight="1">
      <c r="A72" s="20" t="s">
        <v>65</v>
      </c>
      <c r="B72" s="9" t="s">
        <v>696</v>
      </c>
      <c r="C72" s="157"/>
      <c r="D72" s="157"/>
      <c r="E72" s="157"/>
      <c r="F72" s="160"/>
      <c r="I72" s="160"/>
      <c r="J72" s="160"/>
    </row>
    <row r="73" spans="1:10" ht="12.75" customHeight="1">
      <c r="A73" s="17" t="s">
        <v>47</v>
      </c>
      <c r="B73" s="5" t="s">
        <v>697</v>
      </c>
      <c r="C73" s="157"/>
      <c r="D73" s="157"/>
      <c r="E73" s="157"/>
      <c r="F73" s="160"/>
      <c r="I73" s="160"/>
      <c r="J73" s="160"/>
    </row>
    <row r="74" spans="1:10" ht="12.75" customHeight="1">
      <c r="A74" s="48" t="s">
        <v>698</v>
      </c>
      <c r="B74" s="5" t="s">
        <v>699</v>
      </c>
      <c r="C74" s="157"/>
      <c r="D74" s="157"/>
      <c r="E74" s="157"/>
      <c r="F74" s="160"/>
      <c r="I74" s="160"/>
      <c r="J74" s="160"/>
    </row>
    <row r="75" spans="1:10" ht="12.75" customHeight="1">
      <c r="A75" s="17" t="s">
        <v>48</v>
      </c>
      <c r="B75" s="5" t="s">
        <v>700</v>
      </c>
      <c r="C75" s="157"/>
      <c r="D75" s="157"/>
      <c r="E75" s="157"/>
      <c r="F75" s="160"/>
      <c r="I75" s="160"/>
      <c r="J75" s="160"/>
    </row>
    <row r="76" spans="1:10" ht="13.5" customHeight="1">
      <c r="A76" s="48" t="s">
        <v>701</v>
      </c>
      <c r="B76" s="5" t="s">
        <v>702</v>
      </c>
      <c r="C76" s="157"/>
      <c r="D76" s="157"/>
      <c r="E76" s="157"/>
      <c r="F76" s="160"/>
      <c r="I76" s="160"/>
      <c r="J76" s="160"/>
    </row>
    <row r="77" spans="1:10" ht="12.75" customHeight="1">
      <c r="A77" s="18" t="s">
        <v>66</v>
      </c>
      <c r="B77" s="9" t="s">
        <v>703</v>
      </c>
      <c r="C77" s="157"/>
      <c r="D77" s="157"/>
      <c r="E77" s="157"/>
      <c r="F77" s="160"/>
      <c r="I77" s="160"/>
      <c r="J77" s="160"/>
    </row>
    <row r="78" spans="1:10">
      <c r="A78" s="5" t="s">
        <v>209</v>
      </c>
      <c r="B78" s="5" t="s">
        <v>704</v>
      </c>
      <c r="C78" s="157">
        <v>334404406</v>
      </c>
      <c r="D78" s="157"/>
      <c r="E78" s="157">
        <v>1508661</v>
      </c>
      <c r="F78" s="160">
        <f>SUM(C78:E78)</f>
        <v>335913067</v>
      </c>
      <c r="I78" s="160">
        <v>335913067</v>
      </c>
      <c r="J78" s="160">
        <v>335913067</v>
      </c>
    </row>
    <row r="79" spans="1:10">
      <c r="A79" s="5" t="s">
        <v>210</v>
      </c>
      <c r="B79" s="5" t="s">
        <v>704</v>
      </c>
      <c r="C79" s="157"/>
      <c r="D79" s="157"/>
      <c r="E79" s="157"/>
      <c r="F79" s="160"/>
      <c r="I79" s="160"/>
      <c r="J79" s="160"/>
    </row>
    <row r="80" spans="1:10">
      <c r="A80" s="5" t="s">
        <v>207</v>
      </c>
      <c r="B80" s="5" t="s">
        <v>705</v>
      </c>
      <c r="C80" s="157"/>
      <c r="D80" s="157"/>
      <c r="E80" s="157"/>
      <c r="F80" s="160"/>
      <c r="I80" s="160"/>
      <c r="J80" s="160"/>
    </row>
    <row r="81" spans="1:10">
      <c r="A81" s="5" t="s">
        <v>208</v>
      </c>
      <c r="B81" s="5" t="s">
        <v>705</v>
      </c>
      <c r="C81" s="157"/>
      <c r="D81" s="157"/>
      <c r="E81" s="157"/>
      <c r="F81" s="160"/>
      <c r="I81" s="160"/>
      <c r="J81" s="160"/>
    </row>
    <row r="82" spans="1:10">
      <c r="A82" s="9" t="s">
        <v>67</v>
      </c>
      <c r="B82" s="9" t="s">
        <v>706</v>
      </c>
      <c r="C82" s="157">
        <f>SUM(C78:C81)</f>
        <v>334404406</v>
      </c>
      <c r="D82" s="157"/>
      <c r="E82" s="157">
        <f>SUM(E78:E81)</f>
        <v>1508661</v>
      </c>
      <c r="F82" s="160">
        <f>SUM(C82:E82)</f>
        <v>335913067</v>
      </c>
      <c r="I82" s="160">
        <v>335913067</v>
      </c>
      <c r="J82" s="160">
        <v>335913067</v>
      </c>
    </row>
    <row r="83" spans="1:10" ht="12.75" customHeight="1">
      <c r="A83" s="48" t="s">
        <v>707</v>
      </c>
      <c r="B83" s="5" t="s">
        <v>708</v>
      </c>
      <c r="C83" s="157"/>
      <c r="D83" s="157"/>
      <c r="E83" s="157"/>
      <c r="F83" s="160"/>
      <c r="I83" s="160"/>
      <c r="J83" s="160"/>
    </row>
    <row r="84" spans="1:10" ht="12.75" customHeight="1">
      <c r="A84" s="48" t="s">
        <v>709</v>
      </c>
      <c r="B84" s="5" t="s">
        <v>710</v>
      </c>
      <c r="C84" s="157"/>
      <c r="D84" s="157"/>
      <c r="E84" s="157"/>
      <c r="F84" s="160"/>
      <c r="I84" s="160"/>
      <c r="J84" s="160"/>
    </row>
    <row r="85" spans="1:10" ht="12.75" customHeight="1">
      <c r="A85" s="48" t="s">
        <v>711</v>
      </c>
      <c r="B85" s="5" t="s">
        <v>712</v>
      </c>
      <c r="C85" s="157"/>
      <c r="D85" s="157"/>
      <c r="E85" s="157"/>
      <c r="F85" s="160"/>
      <c r="I85" s="160"/>
      <c r="J85" s="160"/>
    </row>
    <row r="86" spans="1:10" ht="12" customHeight="1">
      <c r="A86" s="48" t="s">
        <v>713</v>
      </c>
      <c r="B86" s="5" t="s">
        <v>714</v>
      </c>
      <c r="C86" s="157"/>
      <c r="D86" s="157"/>
      <c r="E86" s="157"/>
      <c r="F86" s="160"/>
      <c r="I86" s="160"/>
      <c r="J86" s="160"/>
    </row>
    <row r="87" spans="1:10" ht="12.75" customHeight="1">
      <c r="A87" s="17" t="s">
        <v>49</v>
      </c>
      <c r="B87" s="5" t="s">
        <v>715</v>
      </c>
      <c r="C87" s="157"/>
      <c r="D87" s="157"/>
      <c r="E87" s="157"/>
      <c r="F87" s="160"/>
      <c r="I87" s="160"/>
      <c r="J87" s="160"/>
    </row>
    <row r="88" spans="1:10">
      <c r="A88" s="20" t="s">
        <v>68</v>
      </c>
      <c r="B88" s="9" t="s">
        <v>717</v>
      </c>
      <c r="C88" s="157">
        <f>SUM(C72+C77+C82+C83+C84+C85+C86+C87)</f>
        <v>334404406</v>
      </c>
      <c r="D88" s="157"/>
      <c r="E88" s="157">
        <f>SUM(E72+E77+E82+E83+E84+E85+E86+E87)</f>
        <v>1508661</v>
      </c>
      <c r="F88" s="160">
        <f>SUM(C88:E88)</f>
        <v>335913067</v>
      </c>
      <c r="I88" s="160">
        <v>335913067</v>
      </c>
      <c r="J88" s="160">
        <v>335913067</v>
      </c>
    </row>
    <row r="89" spans="1:10" ht="12" customHeight="1">
      <c r="A89" s="17" t="s">
        <v>718</v>
      </c>
      <c r="B89" s="5" t="s">
        <v>719</v>
      </c>
      <c r="C89" s="157"/>
      <c r="D89" s="157"/>
      <c r="E89" s="157"/>
      <c r="F89" s="160"/>
      <c r="I89" s="160"/>
      <c r="J89" s="160"/>
    </row>
    <row r="90" spans="1:10" ht="13.5" customHeight="1">
      <c r="A90" s="17" t="s">
        <v>720</v>
      </c>
      <c r="B90" s="5" t="s">
        <v>721</v>
      </c>
      <c r="C90" s="157"/>
      <c r="D90" s="157"/>
      <c r="E90" s="157"/>
      <c r="F90" s="160"/>
      <c r="I90" s="160"/>
      <c r="J90" s="160"/>
    </row>
    <row r="91" spans="1:10" ht="12.75" customHeight="1">
      <c r="A91" s="48" t="s">
        <v>722</v>
      </c>
      <c r="B91" s="5" t="s">
        <v>723</v>
      </c>
      <c r="C91" s="157"/>
      <c r="D91" s="157"/>
      <c r="E91" s="157"/>
      <c r="F91" s="160"/>
      <c r="I91" s="160"/>
      <c r="J91" s="160"/>
    </row>
    <row r="92" spans="1:10" ht="12.75" customHeight="1">
      <c r="A92" s="48" t="s">
        <v>50</v>
      </c>
      <c r="B92" s="5" t="s">
        <v>724</v>
      </c>
      <c r="C92" s="157"/>
      <c r="D92" s="157"/>
      <c r="E92" s="157"/>
      <c r="F92" s="160"/>
      <c r="I92" s="160"/>
      <c r="J92" s="160"/>
    </row>
    <row r="93" spans="1:10" ht="12.75" customHeight="1">
      <c r="A93" s="18" t="s">
        <v>69</v>
      </c>
      <c r="B93" s="9" t="s">
        <v>725</v>
      </c>
      <c r="C93" s="157"/>
      <c r="D93" s="157"/>
      <c r="E93" s="157"/>
      <c r="F93" s="160"/>
      <c r="I93" s="160"/>
      <c r="J93" s="160"/>
    </row>
    <row r="94" spans="1:10">
      <c r="A94" s="20" t="s">
        <v>726</v>
      </c>
      <c r="B94" s="9" t="s">
        <v>727</v>
      </c>
      <c r="C94" s="157"/>
      <c r="D94" s="157"/>
      <c r="E94" s="157"/>
      <c r="F94" s="160"/>
      <c r="I94" s="160"/>
      <c r="J94" s="160"/>
    </row>
    <row r="95" spans="1:10" ht="15.75">
      <c r="A95" s="51" t="s">
        <v>70</v>
      </c>
      <c r="B95" s="52" t="s">
        <v>728</v>
      </c>
      <c r="C95" s="157">
        <f>SUM(C88+C93+C94)</f>
        <v>334404406</v>
      </c>
      <c r="D95" s="157"/>
      <c r="E95" s="157">
        <f>SUM(E88+E93+E94)</f>
        <v>1508661</v>
      </c>
      <c r="F95" s="160">
        <f>SUM(C95:E95)</f>
        <v>335913067</v>
      </c>
      <c r="I95" s="160">
        <v>335913067</v>
      </c>
      <c r="J95" s="160">
        <v>335913067</v>
      </c>
    </row>
    <row r="96" spans="1:10" ht="15.75">
      <c r="A96" s="56" t="s">
        <v>52</v>
      </c>
      <c r="B96" s="57"/>
      <c r="C96" s="160">
        <f>SUM(C66+C95)</f>
        <v>687630708</v>
      </c>
      <c r="D96" s="160">
        <f>SUM(D95+D66)</f>
        <v>3200000</v>
      </c>
      <c r="E96" s="160">
        <f>SUM(E66+E95)</f>
        <v>1508661</v>
      </c>
      <c r="F96" s="160">
        <f>SUM(C96:E96)</f>
        <v>692339369</v>
      </c>
      <c r="I96" s="160">
        <f>SUM(I66+I95)</f>
        <v>704482418</v>
      </c>
      <c r="J96" s="160">
        <f>SUM(J66+J95)</f>
        <v>706994622</v>
      </c>
    </row>
    <row r="97" spans="6:6">
      <c r="F97" s="165"/>
    </row>
  </sheetData>
  <mergeCells count="3">
    <mergeCell ref="A1:J1"/>
    <mergeCell ref="A2:J2"/>
    <mergeCell ref="A3:J3"/>
  </mergeCells>
  <phoneticPr fontId="52" type="noConversion"/>
  <printOptions horizontalCentered="1"/>
  <pageMargins left="0" right="0" top="0.74803149606299213" bottom="0.74803149606299213" header="0.31496062992125984" footer="0.31496062992125984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68</vt:i4>
      </vt:variant>
    </vt:vector>
  </HeadingPairs>
  <TitlesOfParts>
    <vt:vector size="99" baseType="lpstr">
      <vt:lpstr>kiemelt ei</vt:lpstr>
      <vt:lpstr>kiadások működés felhalmozás</vt:lpstr>
      <vt:lpstr>kiadások működés felhalmozá (2)</vt:lpstr>
      <vt:lpstr>kiadások működés felhalmozá (3)</vt:lpstr>
      <vt:lpstr>kiadások funkciócsoportra</vt:lpstr>
      <vt:lpstr>bevételek</vt:lpstr>
      <vt:lpstr>bevételek működés felhalmozás</vt:lpstr>
      <vt:lpstr>bevételek működés felhalmoz (3)</vt:lpstr>
      <vt:lpstr>bevételek működés felhalmoz (2)</vt:lpstr>
      <vt:lpstr>bevételek funkciócsoportra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MÉRLEG</vt:lpstr>
      <vt:lpstr>MÉRLEG (2)</vt:lpstr>
      <vt:lpstr>MÉRLEG (3)</vt:lpstr>
      <vt:lpstr>EI FELHASZN TERV</vt:lpstr>
      <vt:lpstr>EI FELHASZN TERV (2)</vt:lpstr>
      <vt:lpstr>TÖBB ÉVES</vt:lpstr>
      <vt:lpstr>KÖZVETETT</vt:lpstr>
      <vt:lpstr>GÖRDÜLŐ</vt:lpstr>
      <vt:lpstr>Munka9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bevételek!Nyomtatási_terület</vt:lpstr>
      <vt:lpstr>'bevételek funkciócsoportra'!Nyomtatási_terület</vt:lpstr>
      <vt:lpstr>'bevételek működés felhalmoz (2)'!Nyomtatási_terület</vt:lpstr>
      <vt:lpstr>'bevételek működés felhalmoz (3)'!Nyomtatási_terület</vt:lpstr>
      <vt:lpstr>'bevételek működés felhalmozás'!Nyomtatási_terület</vt:lpstr>
      <vt:lpstr>'EI FELHASZN TERV'!Nyomtatási_terület</vt:lpstr>
      <vt:lpstr>'EI FELHASZN TERV (2)'!Nyomtatási_terület</vt:lpstr>
      <vt:lpstr>'EU projektek'!Nyomtatási_terület</vt:lpstr>
      <vt:lpstr>finanszírozás!Nyomtatási_terület</vt:lpstr>
      <vt:lpstr>GÖRDÜLŐ!Nyomtatási_terület</vt:lpstr>
      <vt:lpstr>hitelek!Nyomtatási_terület</vt:lpstr>
      <vt:lpstr>'kiadások funkciócsoportra'!Nyomtatási_terület</vt:lpstr>
      <vt:lpstr>'kiadások működés felhalmozá (2)'!Nyomtatási_terület</vt:lpstr>
      <vt:lpstr>'kiadások működés felhalmozá (3)'!Nyomtatási_terület</vt:lpstr>
      <vt:lpstr>'kiadások működés felhalmozás'!Nyomtatási_terület</vt:lpstr>
      <vt:lpstr>'kiemelt ei'!Nyomtatási_terület</vt:lpstr>
      <vt:lpstr>KÖZVETETT!Nyomtatási_terület</vt:lpstr>
      <vt:lpstr>létszám!Nyomtatási_terület</vt:lpstr>
      <vt:lpstr>MÉRLEG!Nyomtatási_terület</vt:lpstr>
      <vt:lpstr>'MÉRLEG (2)'!Nyomtatási_terület</vt:lpstr>
      <vt:lpstr>'MÉRLEG (3)'!Nyomtatási_terület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  <vt:lpstr>'TÖBB ÉVES'!Nyomtatási_terület</vt:lpstr>
      <vt:lpstr>KÖZVETETT!pr232</vt:lpstr>
      <vt:lpstr>'MÉRLEG (2)'!pr232</vt:lpstr>
      <vt:lpstr>'MÉRLEG (3)'!pr232</vt:lpstr>
      <vt:lpstr>'TÖBB ÉVES'!pr232</vt:lpstr>
      <vt:lpstr>KÖZVETETT!pr233</vt:lpstr>
      <vt:lpstr>'MÉRLEG (2)'!pr233</vt:lpstr>
      <vt:lpstr>'MÉRLEG (3)'!pr233</vt:lpstr>
      <vt:lpstr>'TÖBB ÉVES'!pr233</vt:lpstr>
      <vt:lpstr>KÖZVETETT!pr234</vt:lpstr>
      <vt:lpstr>'MÉRLEG (2)'!pr234</vt:lpstr>
      <vt:lpstr>'MÉRLEG (3)'!pr234</vt:lpstr>
      <vt:lpstr>'TÖBB ÉVES'!pr234</vt:lpstr>
      <vt:lpstr>KÖZVETETT!pr235</vt:lpstr>
      <vt:lpstr>'MÉRLEG (2)'!pr235</vt:lpstr>
      <vt:lpstr>'MÉRLEG (3)'!pr235</vt:lpstr>
      <vt:lpstr>'TÖBB ÉVES'!pr235</vt:lpstr>
      <vt:lpstr>KÖZVETETT!pr236</vt:lpstr>
      <vt:lpstr>'MÉRLEG (2)'!pr236</vt:lpstr>
      <vt:lpstr>'MÉRLEG (3)'!pr236</vt:lpstr>
      <vt:lpstr>'TÖBB ÉVES'!pr236</vt:lpstr>
      <vt:lpstr>'MÉRLEG (2)'!pr312</vt:lpstr>
      <vt:lpstr>'MÉRLEG (3)'!pr312</vt:lpstr>
      <vt:lpstr>'TÖBB ÉVES'!pr312</vt:lpstr>
      <vt:lpstr>'MÉRLEG (2)'!pr313</vt:lpstr>
      <vt:lpstr>'MÉRLEG (3)'!pr313</vt:lpstr>
      <vt:lpstr>'TÖBB ÉVES'!pr313</vt:lpstr>
      <vt:lpstr>KÖZVETETT!pr314</vt:lpstr>
      <vt:lpstr>'MÉRLEG (2)'!pr314</vt:lpstr>
      <vt:lpstr>'MÉRLEG (3)'!pr314</vt:lpstr>
      <vt:lpstr>'TÖBB ÉVES'!pr314</vt:lpstr>
      <vt:lpstr>GÖRDÜLŐ!pr315</vt:lpstr>
      <vt:lpstr>'MÉRLEG (2)'!pr315</vt:lpstr>
      <vt:lpstr>'MÉRLEG (3)'!pr315</vt:lpstr>
      <vt:lpstr>'TÖBB ÉVES'!pr315</vt:lpstr>
      <vt:lpstr>GÖRDÜLŐ!pr347</vt:lpstr>
      <vt:lpstr>GÖRDÜLŐ!pr348</vt:lpstr>
      <vt:lpstr>GÖRDÜLŐ!pr349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Jegyző</cp:lastModifiedBy>
  <cp:lastPrinted>2019-05-28T08:06:27Z</cp:lastPrinted>
  <dcterms:created xsi:type="dcterms:W3CDTF">2014-01-03T21:48:14Z</dcterms:created>
  <dcterms:modified xsi:type="dcterms:W3CDTF">2019-06-27T09:24:41Z</dcterms:modified>
</cp:coreProperties>
</file>