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938889A-ED8A-4C52-8CFF-49EC23283916}" xr6:coauthVersionLast="47" xr6:coauthVersionMax="47" xr10:uidLastSave="{00000000-0000-0000-0000-000000000000}"/>
  <bookViews>
    <workbookView xWindow="-120" yWindow="-120" windowWidth="20730" windowHeight="11160" firstSheet="11" activeTab="14" xr2:uid="{00000000-000D-0000-FFFF-FFFF00000000}"/>
  </bookViews>
  <sheets>
    <sheet name="Kiemelt ei. " sheetId="1" r:id="rId1"/>
    <sheet name="Konszolidált bevételek" sheetId="2" r:id="rId2"/>
    <sheet name="Konszolidált kidások" sheetId="3" r:id="rId3"/>
    <sheet name="Önkorm. bevételek" sheetId="5" r:id="rId4"/>
    <sheet name="Intézmények bevételei" sheetId="6" r:id="rId5"/>
    <sheet name="Önkormányzat kiadásai" sheetId="7" r:id="rId6"/>
    <sheet name="Intézmények kiadásai" sheetId="8" r:id="rId7"/>
    <sheet name="Beruházások" sheetId="9" r:id="rId8"/>
    <sheet name="Tartalék" sheetId="10" r:id="rId9"/>
    <sheet name="Szociális" sheetId="11" r:id="rId10"/>
    <sheet name="Adott támogatás" sheetId="12" r:id="rId11"/>
    <sheet name="Kapott támogatás" sheetId="13" r:id="rId12"/>
    <sheet name="Közhatalmi bevét. " sheetId="14" r:id="rId13"/>
    <sheet name="Ütemterv önkorm. " sheetId="15" r:id="rId14"/>
    <sheet name="Konszolidált ütemt. " sheetId="16" r:id="rId15"/>
    <sheet name="Munka1" sheetId="17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1" l="1"/>
  <c r="D26" i="11"/>
  <c r="O102" i="16"/>
  <c r="O101" i="16"/>
  <c r="O100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L85" i="16"/>
  <c r="L99" i="16" s="1"/>
  <c r="L103" i="16" s="1"/>
  <c r="K85" i="16"/>
  <c r="K99" i="16" s="1"/>
  <c r="K103" i="16" s="1"/>
  <c r="H85" i="16"/>
  <c r="H99" i="16" s="1"/>
  <c r="H103" i="16" s="1"/>
  <c r="G85" i="16"/>
  <c r="G99" i="16" s="1"/>
  <c r="G103" i="16" s="1"/>
  <c r="D85" i="16"/>
  <c r="D99" i="16" s="1"/>
  <c r="D103" i="16" s="1"/>
  <c r="C85" i="16"/>
  <c r="C99" i="16" s="1"/>
  <c r="O84" i="16"/>
  <c r="N83" i="16"/>
  <c r="N85" i="16" s="1"/>
  <c r="N99" i="16" s="1"/>
  <c r="N103" i="16" s="1"/>
  <c r="M83" i="16"/>
  <c r="M85" i="16" s="1"/>
  <c r="M99" i="16" s="1"/>
  <c r="M103" i="16" s="1"/>
  <c r="L83" i="16"/>
  <c r="K83" i="16"/>
  <c r="J83" i="16"/>
  <c r="J85" i="16" s="1"/>
  <c r="J99" i="16" s="1"/>
  <c r="J103" i="16" s="1"/>
  <c r="I83" i="16"/>
  <c r="I85" i="16" s="1"/>
  <c r="I99" i="16" s="1"/>
  <c r="I103" i="16" s="1"/>
  <c r="H83" i="16"/>
  <c r="G83" i="16"/>
  <c r="F83" i="16"/>
  <c r="F85" i="16" s="1"/>
  <c r="F99" i="16" s="1"/>
  <c r="F103" i="16" s="1"/>
  <c r="E83" i="16"/>
  <c r="E85" i="16" s="1"/>
  <c r="E99" i="16" s="1"/>
  <c r="E103" i="16" s="1"/>
  <c r="D83" i="16"/>
  <c r="C83" i="16"/>
  <c r="O83" i="16" s="1"/>
  <c r="O82" i="16"/>
  <c r="O81" i="16"/>
  <c r="O80" i="16"/>
  <c r="O79" i="16"/>
  <c r="O78" i="16"/>
  <c r="O77" i="16"/>
  <c r="O69" i="16"/>
  <c r="O68" i="16"/>
  <c r="O67" i="16"/>
  <c r="O66" i="16"/>
  <c r="O64" i="16"/>
  <c r="O63" i="16"/>
  <c r="O62" i="16"/>
  <c r="O61" i="16"/>
  <c r="O60" i="16"/>
  <c r="O59" i="16"/>
  <c r="O58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O57" i="16" s="1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O51" i="16" s="1"/>
  <c r="O50" i="16"/>
  <c r="O49" i="16"/>
  <c r="O48" i="16"/>
  <c r="O47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O46" i="16" s="1"/>
  <c r="O45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O43" i="16" s="1"/>
  <c r="O42" i="16"/>
  <c r="O41" i="16"/>
  <c r="O40" i="16"/>
  <c r="O39" i="16"/>
  <c r="O38" i="16"/>
  <c r="O37" i="16"/>
  <c r="O36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O35" i="16" s="1"/>
  <c r="O34" i="16"/>
  <c r="O33" i="16"/>
  <c r="O32" i="16"/>
  <c r="O31" i="16"/>
  <c r="O30" i="16"/>
  <c r="O29" i="16"/>
  <c r="O28" i="16"/>
  <c r="O27" i="16"/>
  <c r="O26" i="16"/>
  <c r="O25" i="16"/>
  <c r="N24" i="16"/>
  <c r="N44" i="16" s="1"/>
  <c r="M24" i="16"/>
  <c r="M44" i="16" s="1"/>
  <c r="M65" i="16" s="1"/>
  <c r="M70" i="16" s="1"/>
  <c r="L24" i="16"/>
  <c r="L44" i="16" s="1"/>
  <c r="K24" i="16"/>
  <c r="K44" i="16" s="1"/>
  <c r="J24" i="16"/>
  <c r="J44" i="16" s="1"/>
  <c r="J65" i="16" s="1"/>
  <c r="J70" i="16" s="1"/>
  <c r="I24" i="16"/>
  <c r="I44" i="16" s="1"/>
  <c r="I65" i="16" s="1"/>
  <c r="I70" i="16" s="1"/>
  <c r="H24" i="16"/>
  <c r="H44" i="16" s="1"/>
  <c r="G24" i="16"/>
  <c r="G44" i="16" s="1"/>
  <c r="F24" i="16"/>
  <c r="F44" i="16" s="1"/>
  <c r="E24" i="16"/>
  <c r="E44" i="16" s="1"/>
  <c r="E65" i="16" s="1"/>
  <c r="E70" i="16" s="1"/>
  <c r="D24" i="16"/>
  <c r="D44" i="16" s="1"/>
  <c r="C24" i="16"/>
  <c r="O24" i="16" s="1"/>
  <c r="O23" i="16"/>
  <c r="O22" i="16"/>
  <c r="O21" i="16"/>
  <c r="N20" i="16"/>
  <c r="M20" i="16"/>
  <c r="K20" i="16"/>
  <c r="K65" i="16" s="1"/>
  <c r="K70" i="16" s="1"/>
  <c r="J20" i="16"/>
  <c r="I20" i="16"/>
  <c r="G20" i="16"/>
  <c r="G65" i="16" s="1"/>
  <c r="G70" i="16" s="1"/>
  <c r="F20" i="16"/>
  <c r="E20" i="16"/>
  <c r="C20" i="16"/>
  <c r="N19" i="16"/>
  <c r="M19" i="16"/>
  <c r="L19" i="16"/>
  <c r="L20" i="16" s="1"/>
  <c r="L65" i="16" s="1"/>
  <c r="L70" i="16" s="1"/>
  <c r="K19" i="16"/>
  <c r="J19" i="16"/>
  <c r="I19" i="16"/>
  <c r="H19" i="16"/>
  <c r="H20" i="16" s="1"/>
  <c r="H65" i="16" s="1"/>
  <c r="H70" i="16" s="1"/>
  <c r="G19" i="16"/>
  <c r="F19" i="16"/>
  <c r="E19" i="16"/>
  <c r="D19" i="16"/>
  <c r="D20" i="16" s="1"/>
  <c r="D65" i="16" s="1"/>
  <c r="D70" i="16" s="1"/>
  <c r="C19" i="16"/>
  <c r="O19" i="16" s="1"/>
  <c r="O18" i="16"/>
  <c r="O17" i="16"/>
  <c r="O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15" i="16" s="1"/>
  <c r="O14" i="16"/>
  <c r="O13" i="16"/>
  <c r="O12" i="16"/>
  <c r="O11" i="16"/>
  <c r="O10" i="16"/>
  <c r="O9" i="16"/>
  <c r="O8" i="16"/>
  <c r="O7" i="16"/>
  <c r="O6" i="16"/>
  <c r="O98" i="15"/>
  <c r="O97" i="15"/>
  <c r="O96" i="15"/>
  <c r="O95" i="15"/>
  <c r="O94" i="15"/>
  <c r="O92" i="15"/>
  <c r="K91" i="15"/>
  <c r="C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L78" i="15"/>
  <c r="L91" i="15" s="1"/>
  <c r="K78" i="15"/>
  <c r="K93" i="15" s="1"/>
  <c r="K99" i="15" s="1"/>
  <c r="H78" i="15"/>
  <c r="H91" i="15" s="1"/>
  <c r="G78" i="15"/>
  <c r="G93" i="15" s="1"/>
  <c r="G99" i="15" s="1"/>
  <c r="D78" i="15"/>
  <c r="D91" i="15" s="1"/>
  <c r="C78" i="15"/>
  <c r="C93" i="15" s="1"/>
  <c r="O77" i="15"/>
  <c r="N76" i="15"/>
  <c r="N78" i="15" s="1"/>
  <c r="M76" i="15"/>
  <c r="M78" i="15" s="1"/>
  <c r="L76" i="15"/>
  <c r="K76" i="15"/>
  <c r="J76" i="15"/>
  <c r="J78" i="15" s="1"/>
  <c r="I76" i="15"/>
  <c r="I78" i="15" s="1"/>
  <c r="H76" i="15"/>
  <c r="G76" i="15"/>
  <c r="F76" i="15"/>
  <c r="F78" i="15" s="1"/>
  <c r="E76" i="15"/>
  <c r="E78" i="15" s="1"/>
  <c r="D76" i="15"/>
  <c r="C76" i="15"/>
  <c r="O76" i="15" s="1"/>
  <c r="O75" i="15"/>
  <c r="O74" i="15"/>
  <c r="O73" i="15"/>
  <c r="O72" i="15"/>
  <c r="O71" i="15"/>
  <c r="O70" i="15"/>
  <c r="N65" i="15"/>
  <c r="M65" i="15"/>
  <c r="J65" i="15"/>
  <c r="I65" i="15"/>
  <c r="F65" i="15"/>
  <c r="E65" i="15"/>
  <c r="N64" i="15"/>
  <c r="M64" i="15"/>
  <c r="L64" i="15"/>
  <c r="L65" i="15" s="1"/>
  <c r="K64" i="15"/>
  <c r="K65" i="15" s="1"/>
  <c r="J64" i="15"/>
  <c r="I64" i="15"/>
  <c r="H64" i="15"/>
  <c r="H65" i="15" s="1"/>
  <c r="G64" i="15"/>
  <c r="G65" i="15" s="1"/>
  <c r="F64" i="15"/>
  <c r="E64" i="15"/>
  <c r="D64" i="15"/>
  <c r="D65" i="15" s="1"/>
  <c r="C64" i="15"/>
  <c r="C65" i="15" s="1"/>
  <c r="O63" i="15"/>
  <c r="O62" i="15"/>
  <c r="O61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O59" i="15" s="1"/>
  <c r="O58" i="15"/>
  <c r="O57" i="15"/>
  <c r="O56" i="15"/>
  <c r="O55" i="15"/>
  <c r="O54" i="15"/>
  <c r="O53" i="15"/>
  <c r="O52" i="15"/>
  <c r="O51" i="15"/>
  <c r="O50" i="15"/>
  <c r="O49" i="15"/>
  <c r="O48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O46" i="15" s="1"/>
  <c r="O45" i="15"/>
  <c r="O44" i="15"/>
  <c r="O43" i="15"/>
  <c r="O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O41" i="15" s="1"/>
  <c r="O40" i="15"/>
  <c r="L39" i="15"/>
  <c r="K39" i="15"/>
  <c r="H39" i="15"/>
  <c r="G39" i="15"/>
  <c r="D39" i="15"/>
  <c r="C39" i="15"/>
  <c r="N38" i="15"/>
  <c r="N39" i="15" s="1"/>
  <c r="M38" i="15"/>
  <c r="M39" i="15" s="1"/>
  <c r="L38" i="15"/>
  <c r="K38" i="15"/>
  <c r="J38" i="15"/>
  <c r="J39" i="15" s="1"/>
  <c r="I38" i="15"/>
  <c r="I39" i="15" s="1"/>
  <c r="H38" i="15"/>
  <c r="G38" i="15"/>
  <c r="F38" i="15"/>
  <c r="F39" i="15" s="1"/>
  <c r="E38" i="15"/>
  <c r="E39" i="15" s="1"/>
  <c r="D38" i="15"/>
  <c r="C38" i="15"/>
  <c r="O38" i="15" s="1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L15" i="15"/>
  <c r="L47" i="15" s="1"/>
  <c r="L60" i="15" s="1"/>
  <c r="K15" i="15"/>
  <c r="K47" i="15" s="1"/>
  <c r="K60" i="15" s="1"/>
  <c r="H15" i="15"/>
  <c r="H47" i="15" s="1"/>
  <c r="H60" i="15" s="1"/>
  <c r="H66" i="15" s="1"/>
  <c r="G15" i="15"/>
  <c r="G47" i="15" s="1"/>
  <c r="G60" i="15" s="1"/>
  <c r="G66" i="15" s="1"/>
  <c r="D15" i="15"/>
  <c r="D47" i="15" s="1"/>
  <c r="D60" i="15" s="1"/>
  <c r="C15" i="15"/>
  <c r="C47" i="15" s="1"/>
  <c r="N14" i="15"/>
  <c r="N15" i="15" s="1"/>
  <c r="N47" i="15" s="1"/>
  <c r="N60" i="15" s="1"/>
  <c r="N66" i="15" s="1"/>
  <c r="M14" i="15"/>
  <c r="M15" i="15" s="1"/>
  <c r="M47" i="15" s="1"/>
  <c r="M60" i="15" s="1"/>
  <c r="M66" i="15" s="1"/>
  <c r="L14" i="15"/>
  <c r="K14" i="15"/>
  <c r="J14" i="15"/>
  <c r="J15" i="15" s="1"/>
  <c r="J47" i="15" s="1"/>
  <c r="J60" i="15" s="1"/>
  <c r="J66" i="15" s="1"/>
  <c r="I14" i="15"/>
  <c r="I15" i="15" s="1"/>
  <c r="I47" i="15" s="1"/>
  <c r="I60" i="15" s="1"/>
  <c r="I66" i="15" s="1"/>
  <c r="H14" i="15"/>
  <c r="G14" i="15"/>
  <c r="F14" i="15"/>
  <c r="F15" i="15" s="1"/>
  <c r="E14" i="15"/>
  <c r="E15" i="15" s="1"/>
  <c r="E47" i="15" s="1"/>
  <c r="E60" i="15" s="1"/>
  <c r="E66" i="15" s="1"/>
  <c r="D14" i="15"/>
  <c r="C14" i="15"/>
  <c r="O14" i="15" s="1"/>
  <c r="O13" i="15"/>
  <c r="O12" i="15"/>
  <c r="O11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O10" i="15" s="1"/>
  <c r="O9" i="15"/>
  <c r="O8" i="15"/>
  <c r="O7" i="15"/>
  <c r="O6" i="15"/>
  <c r="D18" i="14"/>
  <c r="C18" i="14"/>
  <c r="D20" i="12"/>
  <c r="D15" i="12"/>
  <c r="G34" i="9"/>
  <c r="L40" i="8"/>
  <c r="K40" i="8"/>
  <c r="J40" i="8"/>
  <c r="I40" i="8"/>
  <c r="H40" i="8"/>
  <c r="G40" i="8"/>
  <c r="L37" i="8"/>
  <c r="K37" i="8"/>
  <c r="J37" i="8"/>
  <c r="I37" i="8"/>
  <c r="L35" i="8"/>
  <c r="K35" i="8"/>
  <c r="J35" i="8"/>
  <c r="I35" i="8"/>
  <c r="G35" i="8"/>
  <c r="L30" i="8"/>
  <c r="K30" i="8"/>
  <c r="J30" i="8"/>
  <c r="I30" i="8"/>
  <c r="L27" i="8"/>
  <c r="K27" i="8"/>
  <c r="J27" i="8"/>
  <c r="I27" i="8"/>
  <c r="H27" i="8"/>
  <c r="G27" i="8"/>
  <c r="L22" i="8"/>
  <c r="J22" i="8"/>
  <c r="J23" i="8" s="1"/>
  <c r="I22" i="8"/>
  <c r="I23" i="8" s="1"/>
  <c r="H22" i="8"/>
  <c r="L20" i="8"/>
  <c r="K20" i="8"/>
  <c r="K23" i="8" s="1"/>
  <c r="J20" i="8"/>
  <c r="I20" i="8"/>
  <c r="H20" i="8"/>
  <c r="G20" i="8"/>
  <c r="H71" i="7"/>
  <c r="H70" i="7"/>
  <c r="F70" i="7"/>
  <c r="F71" i="7" s="1"/>
  <c r="H56" i="7"/>
  <c r="H63" i="7" s="1"/>
  <c r="F56" i="7"/>
  <c r="F63" i="7" s="1"/>
  <c r="H50" i="7"/>
  <c r="F50" i="7"/>
  <c r="H45" i="7"/>
  <c r="F45" i="7"/>
  <c r="H42" i="7"/>
  <c r="F42" i="7"/>
  <c r="H34" i="7"/>
  <c r="F34" i="7"/>
  <c r="H23" i="7"/>
  <c r="F23" i="7"/>
  <c r="H18" i="7"/>
  <c r="F18" i="7"/>
  <c r="H14" i="7"/>
  <c r="F14" i="7"/>
  <c r="G15" i="6"/>
  <c r="G16" i="6" s="1"/>
  <c r="G14" i="6"/>
  <c r="F14" i="6"/>
  <c r="F15" i="6" s="1"/>
  <c r="H13" i="6"/>
  <c r="H12" i="6"/>
  <c r="H11" i="6"/>
  <c r="H45" i="5"/>
  <c r="F45" i="5"/>
  <c r="H38" i="5"/>
  <c r="F38" i="5"/>
  <c r="H27" i="5"/>
  <c r="H29" i="5" s="1"/>
  <c r="F27" i="5"/>
  <c r="F29" i="5" s="1"/>
  <c r="H24" i="5"/>
  <c r="F24" i="5"/>
  <c r="F22" i="5"/>
  <c r="H20" i="5"/>
  <c r="H22" i="5" s="1"/>
  <c r="H39" i="5" s="1"/>
  <c r="H46" i="5" s="1"/>
  <c r="F20" i="5"/>
  <c r="F20" i="2"/>
  <c r="F22" i="2" s="1"/>
  <c r="H20" i="2"/>
  <c r="H22" i="2" s="1"/>
  <c r="F24" i="2"/>
  <c r="H24" i="2"/>
  <c r="F27" i="2"/>
  <c r="F29" i="2" s="1"/>
  <c r="H27" i="2"/>
  <c r="H29" i="2" s="1"/>
  <c r="F38" i="2"/>
  <c r="H38" i="2"/>
  <c r="F48" i="2"/>
  <c r="H48" i="2"/>
  <c r="C31" i="1"/>
  <c r="C21" i="1"/>
  <c r="F65" i="16" l="1"/>
  <c r="F70" i="16" s="1"/>
  <c r="N65" i="16"/>
  <c r="N70" i="16" s="1"/>
  <c r="G91" i="15"/>
  <c r="I41" i="8"/>
  <c r="I42" i="8" s="1"/>
  <c r="I44" i="8" s="1"/>
  <c r="I45" i="8" s="1"/>
  <c r="L23" i="8"/>
  <c r="K41" i="8"/>
  <c r="K42" i="8" s="1"/>
  <c r="K44" i="8" s="1"/>
  <c r="K45" i="8" s="1"/>
  <c r="H23" i="8"/>
  <c r="H42" i="8" s="1"/>
  <c r="L41" i="8"/>
  <c r="J41" i="8"/>
  <c r="J42" i="8" s="1"/>
  <c r="J44" i="8" s="1"/>
  <c r="J45" i="8" s="1"/>
  <c r="H43" i="7"/>
  <c r="F19" i="7"/>
  <c r="F43" i="7"/>
  <c r="F39" i="2"/>
  <c r="F44" i="2" s="1"/>
  <c r="F49" i="2" s="1"/>
  <c r="H39" i="2"/>
  <c r="H44" i="2" s="1"/>
  <c r="H49" i="2" s="1"/>
  <c r="C103" i="16"/>
  <c r="O103" i="16" s="1"/>
  <c r="O99" i="16"/>
  <c r="O20" i="16"/>
  <c r="C44" i="16"/>
  <c r="O44" i="16" s="1"/>
  <c r="O85" i="16"/>
  <c r="C65" i="16"/>
  <c r="E93" i="15"/>
  <c r="E99" i="15" s="1"/>
  <c r="E91" i="15"/>
  <c r="I91" i="15"/>
  <c r="I93" i="15"/>
  <c r="I99" i="15" s="1"/>
  <c r="M93" i="15"/>
  <c r="M99" i="15" s="1"/>
  <c r="M91" i="15"/>
  <c r="C99" i="15"/>
  <c r="C60" i="15"/>
  <c r="F93" i="15"/>
  <c r="F99" i="15" s="1"/>
  <c r="F91" i="15"/>
  <c r="J93" i="15"/>
  <c r="J99" i="15" s="1"/>
  <c r="J91" i="15"/>
  <c r="N93" i="15"/>
  <c r="N99" i="15" s="1"/>
  <c r="N91" i="15"/>
  <c r="F47" i="15"/>
  <c r="F60" i="15" s="1"/>
  <c r="F66" i="15" s="1"/>
  <c r="D66" i="15"/>
  <c r="L66" i="15"/>
  <c r="O65" i="15"/>
  <c r="K66" i="15"/>
  <c r="O39" i="15"/>
  <c r="O78" i="15"/>
  <c r="D93" i="15"/>
  <c r="D99" i="15" s="1"/>
  <c r="L93" i="15"/>
  <c r="L99" i="15" s="1"/>
  <c r="O64" i="15"/>
  <c r="O15" i="15"/>
  <c r="H93" i="15"/>
  <c r="H99" i="15" s="1"/>
  <c r="H19" i="7"/>
  <c r="F16" i="6"/>
  <c r="H16" i="6" s="1"/>
  <c r="H15" i="6"/>
  <c r="H14" i="6"/>
  <c r="F39" i="5"/>
  <c r="F46" i="5" s="1"/>
  <c r="C23" i="1"/>
  <c r="O91" i="15" l="1"/>
  <c r="F51" i="7"/>
  <c r="F64" i="7" s="1"/>
  <c r="F72" i="7" s="1"/>
  <c r="H51" i="7"/>
  <c r="H64" i="7" s="1"/>
  <c r="H72" i="7" s="1"/>
  <c r="L42" i="8"/>
  <c r="L44" i="8" s="1"/>
  <c r="L45" i="8" s="1"/>
  <c r="C70" i="16"/>
  <c r="O70" i="16" s="1"/>
  <c r="O65" i="16"/>
  <c r="O60" i="15"/>
  <c r="C66" i="15"/>
  <c r="O66" i="15" s="1"/>
  <c r="O47" i="15"/>
  <c r="O93" i="15"/>
  <c r="O99" i="15"/>
</calcChain>
</file>

<file path=xl/sharedStrings.xml><?xml version="1.0" encoding="utf-8"?>
<sst xmlns="http://schemas.openxmlformats.org/spreadsheetml/2006/main" count="1198" uniqueCount="411">
  <si>
    <t>Lövő Község Önkormányzatának  2021. évi költségvetése</t>
  </si>
  <si>
    <t xml:space="preserve">Az egységes rovatrend szerint a kiemelt kiadási és bevételi jogcímek (Ft) </t>
  </si>
  <si>
    <t>Rovat</t>
  </si>
  <si>
    <t>Eredeti ei</t>
  </si>
  <si>
    <t>Módosított ei. 2021.12.31.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</si>
  <si>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</si>
  <si>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</si>
  <si>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</si>
  <si>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</si>
  <si>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</si>
  <si>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 xml:space="preserve"> 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</si>
  <si>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</si>
  <si>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</si>
  <si>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</si>
  <si>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</si>
  <si>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</si>
  <si>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</si>
  <si>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</si>
  <si>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 Felhalmozási célú támogatások államháztartáson belülről</t>
  </si>
  <si>
    <t>B3. Közhatalmi bevételek</t>
  </si>
  <si>
    <t>B4. Működési bevételek</t>
  </si>
  <si>
    <t>B5 Felhalmozási bevételek</t>
  </si>
  <si>
    <t xml:space="preserve">B1-B7 Költségveetési bevételek </t>
  </si>
  <si>
    <t>B8. Finanszírozási bevételek</t>
  </si>
  <si>
    <t>BEVÉTELEK ÖSSZESEN (B1-8)</t>
  </si>
  <si>
    <t>Lövő Község Önkormányzata 2021. évi költségvetése</t>
  </si>
  <si>
    <t>Bevételek ( Ft)</t>
  </si>
  <si>
    <t>ÖNKORMÁNYZAT ÉS KÖLTSÉGVETÉSI SZERVEI ELŐIRÁNYZATA MINDÖSSZESEN</t>
  </si>
  <si>
    <t>Rovat megnevezése</t>
  </si>
  <si>
    <t>Rovat-
szám</t>
  </si>
  <si>
    <t xml:space="preserve">Eredeti előirányzat </t>
  </si>
  <si>
    <t>Módosított ei. 2021. 12. 31.</t>
  </si>
  <si>
    <t xml:space="preserve">Kötelező feladatok </t>
  </si>
  <si>
    <t xml:space="preserve">Önként vállalt feladatok </t>
  </si>
  <si>
    <t>ÖSSZESEN</t>
  </si>
  <si>
    <t>Kötelező feladatok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</si>
  <si>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</si>
  <si>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</si>
  <si>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</si>
  <si>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</si>
  <si>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</si>
  <si>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</si>
  <si>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</si>
  <si>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</si>
  <si>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</si>
  <si>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Működési c. költségvetési tzámogatások és kiegészítő támogatások </t>
  </si>
  <si>
    <t>B115</t>
  </si>
  <si>
    <t xml:space="preserve">Elszámolásból adódó bevételek </t>
  </si>
  <si>
    <t>B116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</si>
  <si>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</si>
  <si>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</si>
  <si>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</si>
  <si>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</si>
  <si>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</si>
  <si>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</si>
  <si>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célúő taámogatások bevételei áh. belülről</t>
  </si>
  <si>
    <t>B25</t>
  </si>
  <si>
    <t>Felhalmozási célú támogatások áh. belülről</t>
  </si>
  <si>
    <t>B2</t>
  </si>
  <si>
    <t xml:space="preserve">Vagyoni tipusú adók </t>
  </si>
  <si>
    <t>B34</t>
  </si>
  <si>
    <t xml:space="preserve">Értékesítési és forgalmi adók </t>
  </si>
  <si>
    <t>B351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</si>
  <si>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</si>
  <si>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</si>
  <si>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</si>
  <si>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</si>
  <si>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</si>
  <si>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</si>
  <si>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</si>
  <si>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</si>
  <si>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</si>
  <si>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</si>
  <si>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</si>
  <si>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</si>
  <si>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</si>
  <si>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</si>
  <si>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</si>
  <si>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</si>
  <si>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</t>
  </si>
  <si>
    <t>B408</t>
  </si>
  <si>
    <t>Biztosító által fizetett kártérítés</t>
  </si>
  <si>
    <t>B410</t>
  </si>
  <si>
    <t xml:space="preserve">Egyéb működési bevételek </t>
  </si>
  <si>
    <t>B411</t>
  </si>
  <si>
    <t xml:space="preserve">Működési bevételek </t>
  </si>
  <si>
    <t>B4</t>
  </si>
  <si>
    <t>Működési költségvetés előirányzat csoport</t>
  </si>
  <si>
    <t>Ingatlanok értékesítése</t>
  </si>
  <si>
    <t>B52</t>
  </si>
  <si>
    <t xml:space="preserve">Felhalmozási bevételek </t>
  </si>
  <si>
    <t>B5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</si>
  <si>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</si>
  <si>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</si>
  <si>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</si>
  <si>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</si>
  <si>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</si>
  <si>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</si>
  <si>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</si>
  <si>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</si>
  <si>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</si>
  <si>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Finanszírozási bevételek </t>
  </si>
  <si>
    <t>B8</t>
  </si>
  <si>
    <t>Kiadások  ( Ft)</t>
  </si>
  <si>
    <t xml:space="preserve">ÖNKORMÁNYZAT ÉS KÖLTSÉGVETÉSI SZERVEI ELŐIRÁNYZATA ÖSSZESEN </t>
  </si>
  <si>
    <t>Rovat-szám</t>
  </si>
  <si>
    <t>Módosított előirányzat 2022. 12. 31.</t>
  </si>
  <si>
    <t>Kötelező feladat</t>
  </si>
  <si>
    <t xml:space="preserve">Önként vállalt feladat </t>
  </si>
  <si>
    <t>Államigazgatási feladat</t>
  </si>
  <si>
    <t xml:space="preserve">Összesen </t>
  </si>
  <si>
    <t>Önként vállalt feladat</t>
  </si>
  <si>
    <t>Törvény szerinti illetmények, munkabérek</t>
  </si>
  <si>
    <t>K1101</t>
  </si>
  <si>
    <t xml:space="preserve">Céljuttatás, projektprémium </t>
  </si>
  <si>
    <t>K1103</t>
  </si>
  <si>
    <t>Készenléti, ügyeleti, helyettesítési díj, túlóra, túlszolgálat</t>
  </si>
  <si>
    <t>K1104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</si>
  <si>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</si>
  <si>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</si>
  <si>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</si>
  <si>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</si>
  <si>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</si>
  <si>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</si>
  <si>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</si>
  <si>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</si>
  <si>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</si>
  <si>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</si>
  <si>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</si>
  <si>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</si>
  <si>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</si>
  <si>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</si>
  <si>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</si>
  <si>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</si>
  <si>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</si>
  <si>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</si>
  <si>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</si>
  <si>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</si>
  <si>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</si>
  <si>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</si>
  <si>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</si>
  <si>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</si>
  <si>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</si>
  <si>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</si>
  <si>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</si>
  <si>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</si>
  <si>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</si>
  <si>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</si>
  <si>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</si>
  <si>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</si>
  <si>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</si>
  <si>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</si>
  <si>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</si>
  <si>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</si>
  <si>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</si>
  <si>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</si>
  <si>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</si>
  <si>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</si>
  <si>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</si>
  <si>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</si>
  <si>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</si>
  <si>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</si>
  <si>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</si>
  <si>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</si>
  <si>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</si>
  <si>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</si>
  <si>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</si>
  <si>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</si>
  <si>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</si>
  <si>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</si>
  <si>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</si>
  <si>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</si>
  <si>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</si>
  <si>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</si>
  <si>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</si>
  <si>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</si>
  <si>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</si>
  <si>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</si>
  <si>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 xml:space="preserve">Egyéb pénzügyi műveletek kiadásai 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</si>
  <si>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</si>
  <si>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</si>
  <si>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</si>
  <si>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</si>
  <si>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</si>
  <si>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</si>
  <si>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</si>
  <si>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</si>
  <si>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</si>
  <si>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</si>
  <si>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</si>
  <si>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</si>
  <si>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</si>
  <si>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</si>
  <si>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</si>
  <si>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</si>
  <si>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</si>
  <si>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</si>
  <si>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K5131</t>
  </si>
  <si>
    <t xml:space="preserve">Egyéb működési célú kiadások </t>
  </si>
  <si>
    <t>K5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</si>
  <si>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</si>
  <si>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</si>
  <si>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</si>
  <si>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</si>
  <si>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</si>
  <si>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</si>
  <si>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</si>
  <si>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</si>
  <si>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</si>
  <si>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</si>
  <si>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</si>
  <si>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</si>
  <si>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</si>
  <si>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</si>
  <si>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</si>
  <si>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</si>
  <si>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 államháztartáson belülre</t>
  </si>
  <si>
    <t>K84</t>
  </si>
  <si>
    <t xml:space="preserve">Egyéb felhalmozási célú támogatások államháztartáson kívülre </t>
  </si>
  <si>
    <t>K89</t>
  </si>
  <si>
    <t xml:space="preserve">Egyéb felhalmozási célú kiadások </t>
  </si>
  <si>
    <t>K8</t>
  </si>
  <si>
    <t xml:space="preserve">Költségvetési kiadások </t>
  </si>
  <si>
    <t>K1-K8</t>
  </si>
  <si>
    <t>Belföldi értékpapírok kiadásai</t>
  </si>
  <si>
    <t>K912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</si>
  <si>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</si>
  <si>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</si>
  <si>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</si>
  <si>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</si>
  <si>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</si>
  <si>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</si>
  <si>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Immateriális javak beszerzése, létesítése</t>
  </si>
  <si>
    <t>K61</t>
  </si>
  <si>
    <t>Részesedések beszerzése</t>
  </si>
  <si>
    <t>K65</t>
  </si>
  <si>
    <t>Meglévő részesedések növeléséhez kapcsolódó kiadások</t>
  </si>
  <si>
    <t>K66</t>
  </si>
  <si>
    <t>Informatikai eszközök felújítása</t>
  </si>
  <si>
    <t>K72</t>
  </si>
  <si>
    <t xml:space="preserve">Egyéb tárgyi eszközök felújítása </t>
  </si>
  <si>
    <t>K73</t>
  </si>
  <si>
    <t>ÖNKORMÁNYZATI ELŐIRÁNYZATOK</t>
  </si>
  <si>
    <t>Eredeti előirányzat</t>
  </si>
  <si>
    <t>Módosított előirányzat 2021.12.31.</t>
  </si>
  <si>
    <t>kötelező feladatok</t>
  </si>
  <si>
    <t>önként vállalt feladatok</t>
  </si>
  <si>
    <t xml:space="preserve">Működési célú költségvetési támogatások és kiegészítő támogatások </t>
  </si>
  <si>
    <t xml:space="preserve">Bevételek előző évi elszámolásból </t>
  </si>
  <si>
    <t xml:space="preserve">Egyéb felhalmozási célú támogatások bevételei áh. belülről </t>
  </si>
  <si>
    <t xml:space="preserve">Felhalmozási célú támogatások áh. belülről </t>
  </si>
  <si>
    <t>Kamatbevételek</t>
  </si>
  <si>
    <t>Egyéb működési bevételek</t>
  </si>
  <si>
    <t>Bevételek (Ft)</t>
  </si>
  <si>
    <t>KÖLTSÉGVETÉSI SZERVEK ELŐIRÁNYZATAI</t>
  </si>
  <si>
    <t>Lövői Közös Önkormányzati Hivatal</t>
  </si>
  <si>
    <t>Napsugár Óvoda</t>
  </si>
  <si>
    <t xml:space="preserve">Belföldi finanszírozás bevételei </t>
  </si>
  <si>
    <t>B81</t>
  </si>
  <si>
    <t xml:space="preserve">Lövő Község Önkormányzata 2021. évi költségvetése </t>
  </si>
  <si>
    <t xml:space="preserve">Kiadások (Ft) </t>
  </si>
  <si>
    <t>Módosított előirányzat 2021. 12. 31.</t>
  </si>
  <si>
    <t xml:space="preserve">Teljesítés (Ft) </t>
  </si>
  <si>
    <t xml:space="preserve">Készenléti, ügyeleti, helyettesítési díj, túlóra, túlszolgálat </t>
  </si>
  <si>
    <t xml:space="preserve">Kanatkiadások </t>
  </si>
  <si>
    <t>K513</t>
  </si>
  <si>
    <t>Informatikai eszköz beszerzése, létesítése</t>
  </si>
  <si>
    <t>Egyéb felhalmozási célú támogatások államháztartáson belülre</t>
  </si>
  <si>
    <t>Forgatási célú belföldi értékpapírok vásárlása</t>
  </si>
  <si>
    <t>K9121</t>
  </si>
  <si>
    <t>Befektetési célú belföldi értékpapírok vásásrlása</t>
  </si>
  <si>
    <t>K9122</t>
  </si>
  <si>
    <t xml:space="preserve">Belföldi értékpapírok kiadásai </t>
  </si>
  <si>
    <t>Központi, irányító szervi támogatások folyósítása</t>
  </si>
  <si>
    <t>K915</t>
  </si>
  <si>
    <t>Kiadások ( Ft)</t>
  </si>
  <si>
    <t xml:space="preserve">Lövői KÖH eredeti ei. </t>
  </si>
  <si>
    <t xml:space="preserve">Lövői Napsugár Óvoda </t>
  </si>
  <si>
    <t>Kötelező feladatra</t>
  </si>
  <si>
    <t xml:space="preserve">Lövői KÖH </t>
  </si>
  <si>
    <t xml:space="preserve">Kötelező feladatra </t>
  </si>
  <si>
    <t>Lövői KÖH</t>
  </si>
  <si>
    <t>Lövői Napsugár Óvoda</t>
  </si>
  <si>
    <t>Céljuttatás, projektprémium</t>
  </si>
  <si>
    <t>Beruházások és felújítások ( Ft)</t>
  </si>
  <si>
    <t xml:space="preserve">Eredeti előirányzatok </t>
  </si>
  <si>
    <t>Módosított előirányzat 2021. 12.31.</t>
  </si>
  <si>
    <t xml:space="preserve">Lövő Község Önkorm. </t>
  </si>
  <si>
    <t>Lövői Közös Önk. Hivatal</t>
  </si>
  <si>
    <t>Mindösszesen</t>
  </si>
  <si>
    <t>Lövő Község Önkorm.</t>
  </si>
  <si>
    <t xml:space="preserve">Lövői Közös Önk.Hiv. </t>
  </si>
  <si>
    <t>0146/28. hr.sz-ú "vízmű telephely" megvásárlása</t>
  </si>
  <si>
    <t>Horváth Ferenc utca közművesítés</t>
  </si>
  <si>
    <t>Horváth F. utca 2 db belterületi murvás út kialakítása</t>
  </si>
  <si>
    <t xml:space="preserve">Horváth Ferenc utca járda </t>
  </si>
  <si>
    <t>Völcsej-Lövő kerékpárút</t>
  </si>
  <si>
    <t>Kert utca út kialakítás, terület vásárlás</t>
  </si>
  <si>
    <t>Lövői köztemető kavicsos út létesítése</t>
  </si>
  <si>
    <t xml:space="preserve">Soproni Vízmá Zrt.által végzett és számlázott beruhzázás szerződés szerint </t>
  </si>
  <si>
    <t>0179/49 ipari terület közművesítése (E.ON)</t>
  </si>
  <si>
    <t>Udvari tároló (bölcsőde udvar)</t>
  </si>
  <si>
    <t xml:space="preserve">Ingatlanok beszerzése, létesítése </t>
  </si>
  <si>
    <t>Informatikai fejlesztés- kültéri kamerarendszer fejlesztése</t>
  </si>
  <si>
    <t>Laptop beszerzés (pm.hiv.)</t>
  </si>
  <si>
    <t xml:space="preserve">Falugondnoki szolgálat ellátásához személygépkocsi beszerzés </t>
  </si>
  <si>
    <t xml:space="preserve">Soproni Vízmű Zrt.által végzett és számlázott beruházás szerződés szerint </t>
  </si>
  <si>
    <t xml:space="preserve">Lemezszekrény és íróasztal (pm. hivatal) </t>
  </si>
  <si>
    <t xml:space="preserve">Iratszekrény (védőnői szolgálat) </t>
  </si>
  <si>
    <t>Kisértékű irodabútor</t>
  </si>
  <si>
    <t xml:space="preserve">Hunyadi u. 1. A  lakás felújítás </t>
  </si>
  <si>
    <t>Széchenyi u. GYSEV tulajdonú út felújítás</t>
  </si>
  <si>
    <t>Ingatlanok felújítása: Fő u. 188. napközi épület felújítása</t>
  </si>
  <si>
    <t>Ingatlanok felújítása:Polgárőr iroda tetőcseréje</t>
  </si>
  <si>
    <t xml:space="preserve">Ingatlanok felújítása: Fő u. 189. felújítás </t>
  </si>
  <si>
    <t xml:space="preserve">Járda felújítás </t>
  </si>
  <si>
    <t>Általános- és céltartalékok ( Ft)</t>
  </si>
  <si>
    <t>Módosított előirányzat2022. 12. 31.</t>
  </si>
  <si>
    <t xml:space="preserve">Lövői Közös Önk. Hiv. </t>
  </si>
  <si>
    <t>MINDÖSSZESEN</t>
  </si>
  <si>
    <t>Általános tartalékok</t>
  </si>
  <si>
    <t>Céltartalékok-</t>
  </si>
  <si>
    <t>Lakosságnak juttatott támogatások, szociális, rászorultsági jellegű ellátások ( Ft)</t>
  </si>
  <si>
    <t>Megnevezés</t>
  </si>
  <si>
    <t>Eredeti ei.</t>
  </si>
  <si>
    <t>Települési létfenntartási támogatás</t>
  </si>
  <si>
    <t xml:space="preserve">temetési segély </t>
  </si>
  <si>
    <t>egyéb, az önkormányzat rendeletében megállapított juttatás (újszülöttek támog.)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</si>
  <si>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</si>
  <si>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</si>
  <si>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</si>
  <si>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</si>
  <si>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</si>
  <si>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</si>
  <si>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</si>
  <si>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</si>
  <si>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 Ft)</t>
  </si>
  <si>
    <t>központi költségvetési szervek részére</t>
  </si>
  <si>
    <t>helyi önkormányzatok és költségvetési szerveik részére</t>
  </si>
  <si>
    <t>társulások és költségvetési szerveik részére</t>
  </si>
  <si>
    <t>egyházi jogi személyek részére</t>
  </si>
  <si>
    <t>egyéb civil szervezetek részére</t>
  </si>
  <si>
    <t>önkormányzati többségi tulajdonú nem pénzügyi vállalkozások részére</t>
  </si>
  <si>
    <t>egyéb vállalkozások részére</t>
  </si>
  <si>
    <t xml:space="preserve">Egyéb működési célú támogatások államháztartáson kívülre </t>
  </si>
  <si>
    <t xml:space="preserve">Egyéb felhalmozási célú támogatások államháztartáson belülre </t>
  </si>
  <si>
    <t>háztartások részére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</si>
  <si>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</si>
  <si>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</si>
  <si>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</si>
  <si>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</si>
  <si>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</si>
  <si>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</si>
  <si>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</si>
  <si>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</si>
  <si>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</si>
  <si>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 xml:space="preserve">Egyéb működési célú támogatások bevételei államháztartáson belülről </t>
  </si>
  <si>
    <t>Egyéb felhalmozási célú támogatások bevételei államháztartáson belülről</t>
  </si>
  <si>
    <t>Helyi adó és egyéb közhatalmi bevételek ( Ft)</t>
  </si>
  <si>
    <t xml:space="preserve">építményadó </t>
  </si>
  <si>
    <t>ebből: állandó jeleggel végzett iparűzési tevékenység után fizetett helyi iparűzési adó</t>
  </si>
  <si>
    <t>Talajterhelési díj</t>
  </si>
  <si>
    <t>Egyéb bírság, pótlék</t>
  </si>
  <si>
    <t>Előirányzat felhasználási terv ( Ft)</t>
  </si>
  <si>
    <t>ÖNKORMÁNYZATI  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</si>
  <si>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</si>
  <si>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</si>
  <si>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</si>
  <si>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</si>
  <si>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</si>
  <si>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</si>
  <si>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</si>
  <si>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</si>
  <si>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</si>
  <si>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</si>
  <si>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</si>
  <si>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</si>
  <si>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pénzügyi műveletek kiadásai</t>
  </si>
  <si>
    <t>Központi, irányító szervi támogatás</t>
  </si>
  <si>
    <t>Működési célú központosított előirányzatok</t>
  </si>
  <si>
    <t>Előző évi elszámolásból adódó bevétel</t>
  </si>
  <si>
    <t xml:space="preserve">Egyéb felhalmozási célú támogatások bevételei áh. Belülről </t>
  </si>
  <si>
    <t xml:space="preserve">Felhalmozási célú támogatások áh. Belülről </t>
  </si>
  <si>
    <t xml:space="preserve">B2 </t>
  </si>
  <si>
    <t>Egyéb pénzügyi műveletek bevételei</t>
  </si>
  <si>
    <t xml:space="preserve">Maradvány igénybevétele </t>
  </si>
  <si>
    <t>B813</t>
  </si>
  <si>
    <t>ÖNKORMÁNYZAT ÉS KÖLTSÉGVETÉSI  SZERVEI  ELŐIRÁNYZATA MINDÖSSZESEN</t>
  </si>
  <si>
    <t>Lakhatási támogatások</t>
  </si>
  <si>
    <t>K1111</t>
  </si>
  <si>
    <t>Szociális támogatások</t>
  </si>
  <si>
    <t>K1112</t>
  </si>
  <si>
    <t>Egyéb felhalmozási célú támogatás államháztrtáson belülre</t>
  </si>
  <si>
    <t>Helyi önkormányzatok kiegészítő támogatásai</t>
  </si>
  <si>
    <t>Felhalmoztási célú támogatások áh. belülről</t>
  </si>
  <si>
    <t xml:space="preserve">3. melléklet </t>
  </si>
  <si>
    <t>1. melléklet a  4/2022.(V.29.)  önkormányzati rendelethez</t>
  </si>
  <si>
    <t>2. melléklet a 4/2022.(V.29.) önkormányzati rendelethez</t>
  </si>
  <si>
    <t>4.2. melléklet a 4/2022.(V.29.) önkormányzati rendelethez</t>
  </si>
  <si>
    <t>10. melléklet a 4/2022.(V.29.) önkormányzati rendelethez</t>
  </si>
  <si>
    <t>8. melléklet a 4/2022.(V.29.) önkormányzati rendelethez</t>
  </si>
  <si>
    <t>9. melléklet a 4/2022.(V.29.) önkormányzati rendelethez</t>
  </si>
  <si>
    <t>6. melléklet a 4/2022.(V.29.) önkormányzati rendelethez</t>
  </si>
  <si>
    <t>5.2. melléklet a 4/2022.(V.29.) önkormányzati rendelethez</t>
  </si>
  <si>
    <t>5.1. melléklet a 4/2022.(V.29.) önkormányzati rendelethez</t>
  </si>
  <si>
    <t>4.1. melléklet a 4/2022.(V.29.) önkormányzati rendelethez</t>
  </si>
  <si>
    <t>3. melléklet a 4/2022.(V.29.) önkormányzati rendelethez</t>
  </si>
  <si>
    <t>11. melléklet a 4/2022.(V.29.) önkormányzati rendelethez</t>
  </si>
  <si>
    <t>12.1. melléklet a 4/2022.(V.29.) önkormányzati rendelethez</t>
  </si>
  <si>
    <t>12.2. melléklet a 4/2022.(V.29.) önkormányzati rendelethez</t>
  </si>
  <si>
    <t>7.melléklet a 4/2022.(V.29.)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</si>
</sst>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[$-40E]yyyy/\ mmmm;@"/>
  </numFmts>
  <fonts count="7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theme="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indexed="8"/>
      <name val="Bookman Old Style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i/>
      <u/>
      <sz val="9"/>
      <color theme="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i/>
      <sz val="9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8"/>
      <color indexed="8"/>
      <name val="Arial Unicode MS"/>
      <family val="2"/>
      <charset val="238"/>
    </font>
    <font>
      <b/>
      <sz val="11"/>
      <color indexed="8"/>
      <name val="Bookman Old Style"/>
      <family val="1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8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i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2">
    <xf numFmtId="0" fontId="0" fillId="0" borderId="0" xfId="0"/>
    <xf numFmtId="3" fontId="4" fillId="0" borderId="0" xfId="0" applyNumberFormat="1" applyFont="1"/>
    <xf numFmtId="0" fontId="9" fillId="0" borderId="5" xfId="0" applyFont="1" applyBorder="1"/>
    <xf numFmtId="3" fontId="8" fillId="0" borderId="6" xfId="0" applyNumberFormat="1" applyFont="1" applyBorder="1"/>
    <xf numFmtId="0" fontId="9" fillId="0" borderId="7" xfId="0" applyFont="1" applyBorder="1"/>
    <xf numFmtId="3" fontId="8" fillId="0" borderId="8" xfId="0" applyNumberFormat="1" applyFont="1" applyBorder="1"/>
    <xf numFmtId="0" fontId="8" fillId="0" borderId="7" xfId="0" applyFont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3" fontId="8" fillId="2" borderId="4" xfId="0" applyNumberFormat="1" applyFont="1" applyFill="1" applyBorder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/>
    </xf>
    <xf numFmtId="165" fontId="16" fillId="0" borderId="9" xfId="1" applyNumberFormat="1" applyFont="1" applyBorder="1"/>
    <xf numFmtId="165" fontId="14" fillId="0" borderId="9" xfId="1" applyNumberFormat="1" applyFont="1" applyBorder="1"/>
    <xf numFmtId="3" fontId="4" fillId="0" borderId="9" xfId="0" applyNumberFormat="1" applyFont="1" applyBorder="1"/>
    <xf numFmtId="0" fontId="0" fillId="0" borderId="9" xfId="0" applyBorder="1"/>
    <xf numFmtId="0" fontId="15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165" fontId="18" fillId="0" borderId="9" xfId="1" applyNumberFormat="1" applyFont="1" applyBorder="1"/>
    <xf numFmtId="3" fontId="19" fillId="0" borderId="9" xfId="0" applyNumberFormat="1" applyFont="1" applyBorder="1"/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3" fontId="7" fillId="0" borderId="9" xfId="0" applyNumberFormat="1" applyFont="1" applyBorder="1"/>
    <xf numFmtId="165" fontId="15" fillId="0" borderId="9" xfId="1" applyNumberFormat="1" applyFont="1" applyBorder="1"/>
    <xf numFmtId="0" fontId="7" fillId="0" borderId="9" xfId="0" applyFont="1" applyBorder="1"/>
    <xf numFmtId="0" fontId="19" fillId="0" borderId="9" xfId="0" applyFont="1" applyBorder="1"/>
    <xf numFmtId="0" fontId="20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2" borderId="9" xfId="0" applyFont="1" applyFill="1" applyBorder="1"/>
    <xf numFmtId="0" fontId="22" fillId="2" borderId="9" xfId="0" applyFont="1" applyFill="1" applyBorder="1" applyAlignment="1">
      <alignment horizontal="left" vertical="center"/>
    </xf>
    <xf numFmtId="165" fontId="22" fillId="0" borderId="9" xfId="1" applyNumberFormat="1" applyFont="1" applyBorder="1"/>
    <xf numFmtId="3" fontId="23" fillId="0" borderId="9" xfId="0" applyNumberFormat="1" applyFont="1" applyBorder="1"/>
    <xf numFmtId="0" fontId="23" fillId="0" borderId="9" xfId="0" applyFont="1" applyBorder="1"/>
    <xf numFmtId="0" fontId="25" fillId="0" borderId="0" xfId="0" applyFont="1"/>
    <xf numFmtId="0" fontId="25" fillId="0" borderId="9" xfId="0" applyFont="1" applyBorder="1"/>
    <xf numFmtId="0" fontId="26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165" fontId="8" fillId="0" borderId="9" xfId="1" applyNumberFormat="1" applyFont="1" applyBorder="1"/>
    <xf numFmtId="0" fontId="5" fillId="2" borderId="9" xfId="0" applyFont="1" applyFill="1" applyBorder="1"/>
    <xf numFmtId="0" fontId="26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165" fontId="5" fillId="0" borderId="9" xfId="1" applyNumberFormat="1" applyFont="1" applyBorder="1"/>
    <xf numFmtId="3" fontId="27" fillId="0" borderId="9" xfId="0" applyNumberFormat="1" applyFont="1" applyBorder="1"/>
    <xf numFmtId="165" fontId="28" fillId="0" borderId="0" xfId="0" applyNumberFormat="1" applyFont="1"/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3" fontId="3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166" fontId="15" fillId="0" borderId="9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166" fontId="13" fillId="0" borderId="9" xfId="0" applyNumberFormat="1" applyFont="1" applyFill="1" applyBorder="1" applyAlignment="1">
      <alignment vertical="center"/>
    </xf>
    <xf numFmtId="165" fontId="7" fillId="0" borderId="9" xfId="0" applyNumberFormat="1" applyFont="1" applyBorder="1"/>
    <xf numFmtId="0" fontId="1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166" fontId="8" fillId="0" borderId="9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32" fillId="2" borderId="9" xfId="0" applyFont="1" applyFill="1" applyBorder="1"/>
    <xf numFmtId="166" fontId="8" fillId="2" borderId="9" xfId="0" applyNumberFormat="1" applyFont="1" applyFill="1" applyBorder="1" applyAlignment="1">
      <alignment vertical="center"/>
    </xf>
    <xf numFmtId="165" fontId="17" fillId="2" borderId="9" xfId="1" applyNumberFormat="1" applyFont="1" applyFill="1" applyBorder="1"/>
    <xf numFmtId="3" fontId="4" fillId="0" borderId="0" xfId="0" applyNumberFormat="1" applyFont="1" applyBorder="1"/>
    <xf numFmtId="3" fontId="31" fillId="0" borderId="9" xfId="0" applyNumberFormat="1" applyFont="1" applyBorder="1" applyAlignment="1">
      <alignment horizontal="center" vertical="center" wrapText="1"/>
    </xf>
    <xf numFmtId="3" fontId="31" fillId="0" borderId="9" xfId="0" applyNumberFormat="1" applyFont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left" vertical="center"/>
    </xf>
    <xf numFmtId="165" fontId="14" fillId="2" borderId="9" xfId="1" applyNumberFormat="1" applyFont="1" applyFill="1" applyBorder="1"/>
    <xf numFmtId="166" fontId="5" fillId="2" borderId="9" xfId="0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left" vertical="center"/>
    </xf>
    <xf numFmtId="166" fontId="15" fillId="2" borderId="9" xfId="0" applyNumberFormat="1" applyFont="1" applyFill="1" applyBorder="1" applyAlignment="1">
      <alignment vertical="center"/>
    </xf>
    <xf numFmtId="165" fontId="24" fillId="0" borderId="9" xfId="0" applyNumberFormat="1" applyFont="1" applyBorder="1"/>
    <xf numFmtId="165" fontId="15" fillId="2" borderId="9" xfId="1" applyNumberFormat="1" applyFont="1" applyFill="1" applyBorder="1"/>
    <xf numFmtId="0" fontId="20" fillId="0" borderId="9" xfId="0" applyFont="1" applyFill="1" applyBorder="1" applyAlignment="1">
      <alignment horizontal="left" vertical="center"/>
    </xf>
    <xf numFmtId="165" fontId="33" fillId="0" borderId="9" xfId="1" applyNumberFormat="1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34" fillId="0" borderId="9" xfId="1" applyNumberFormat="1" applyFont="1" applyFill="1" applyBorder="1" applyAlignment="1">
      <alignment horizontal="left" vertical="center"/>
    </xf>
    <xf numFmtId="165" fontId="34" fillId="2" borderId="9" xfId="1" applyNumberFormat="1" applyFont="1" applyFill="1" applyBorder="1" applyAlignment="1">
      <alignment horizontal="left" vertical="center"/>
    </xf>
    <xf numFmtId="165" fontId="13" fillId="2" borderId="9" xfId="1" applyNumberFormat="1" applyFont="1" applyFill="1" applyBorder="1"/>
    <xf numFmtId="0" fontId="4" fillId="0" borderId="0" xfId="0" applyFont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32" fillId="3" borderId="0" xfId="0" applyFont="1" applyFill="1" applyBorder="1"/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36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65" fontId="9" fillId="0" borderId="9" xfId="1" applyNumberFormat="1" applyFont="1" applyBorder="1"/>
    <xf numFmtId="0" fontId="13" fillId="0" borderId="9" xfId="0" applyFont="1" applyFill="1" applyBorder="1" applyAlignment="1">
      <alignment horizontal="left" vertical="center"/>
    </xf>
    <xf numFmtId="165" fontId="9" fillId="0" borderId="0" xfId="1" applyNumberFormat="1" applyFont="1"/>
    <xf numFmtId="3" fontId="24" fillId="0" borderId="9" xfId="0" applyNumberFormat="1" applyFont="1" applyBorder="1"/>
    <xf numFmtId="3" fontId="38" fillId="0" borderId="9" xfId="0" applyNumberFormat="1" applyFont="1" applyBorder="1"/>
    <xf numFmtId="0" fontId="8" fillId="2" borderId="9" xfId="0" applyFont="1" applyFill="1" applyBorder="1" applyAlignment="1">
      <alignment horizontal="left" vertical="center"/>
    </xf>
    <xf numFmtId="165" fontId="8" fillId="2" borderId="9" xfId="1" applyNumberFormat="1" applyFont="1" applyFill="1" applyBorder="1"/>
    <xf numFmtId="165" fontId="9" fillId="2" borderId="9" xfId="1" applyNumberFormat="1" applyFont="1" applyFill="1" applyBorder="1"/>
    <xf numFmtId="3" fontId="39" fillId="0" borderId="9" xfId="0" applyNumberFormat="1" applyFont="1" applyBorder="1"/>
    <xf numFmtId="165" fontId="40" fillId="0" borderId="9" xfId="1" applyNumberFormat="1" applyFont="1" applyBorder="1"/>
    <xf numFmtId="0" fontId="41" fillId="2" borderId="9" xfId="0" applyFont="1" applyFill="1" applyBorder="1"/>
    <xf numFmtId="165" fontId="4" fillId="0" borderId="0" xfId="0" applyNumberFormat="1" applyFont="1"/>
    <xf numFmtId="0" fontId="4" fillId="2" borderId="0" xfId="0" applyFont="1" applyFill="1"/>
    <xf numFmtId="0" fontId="1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4" fillId="0" borderId="9" xfId="1" applyNumberFormat="1" applyFont="1" applyBorder="1"/>
    <xf numFmtId="0" fontId="36" fillId="0" borderId="9" xfId="0" applyFont="1" applyFill="1" applyBorder="1" applyAlignment="1">
      <alignment horizontal="left" vertical="center" wrapText="1"/>
    </xf>
    <xf numFmtId="165" fontId="7" fillId="0" borderId="9" xfId="1" applyNumberFormat="1" applyFont="1" applyBorder="1"/>
    <xf numFmtId="165" fontId="7" fillId="2" borderId="9" xfId="1" applyNumberFormat="1" applyFont="1" applyFill="1" applyBorder="1"/>
    <xf numFmtId="0" fontId="13" fillId="0" borderId="13" xfId="0" applyFont="1" applyBorder="1" applyAlignment="1">
      <alignment horizontal="center" vertical="center" wrapText="1"/>
    </xf>
    <xf numFmtId="3" fontId="28" fillId="0" borderId="9" xfId="0" applyNumberFormat="1" applyFont="1" applyBorder="1"/>
    <xf numFmtId="3" fontId="42" fillId="0" borderId="9" xfId="0" applyNumberFormat="1" applyFont="1" applyBorder="1"/>
    <xf numFmtId="165" fontId="16" fillId="0" borderId="9" xfId="1" applyNumberFormat="1" applyFont="1" applyBorder="1" applyAlignment="1">
      <alignment horizontal="center"/>
    </xf>
    <xf numFmtId="165" fontId="18" fillId="2" borderId="9" xfId="1" applyNumberFormat="1" applyFont="1" applyFill="1" applyBorder="1"/>
    <xf numFmtId="165" fontId="16" fillId="2" borderId="9" xfId="1" applyNumberFormat="1" applyFont="1" applyFill="1" applyBorder="1"/>
    <xf numFmtId="3" fontId="42" fillId="2" borderId="9" xfId="0" applyNumberFormat="1" applyFont="1" applyFill="1" applyBorder="1"/>
    <xf numFmtId="0" fontId="4" fillId="2" borderId="0" xfId="0" applyFont="1" applyFill="1" applyBorder="1"/>
    <xf numFmtId="165" fontId="33" fillId="0" borderId="9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165" fontId="34" fillId="0" borderId="9" xfId="1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165" fontId="34" fillId="2" borderId="9" xfId="1" applyNumberFormat="1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left" vertical="center"/>
    </xf>
    <xf numFmtId="0" fontId="0" fillId="2" borderId="0" xfId="0" applyFill="1" applyAlignment="1"/>
    <xf numFmtId="0" fontId="0" fillId="0" borderId="0" xfId="0" applyFont="1" applyAlignment="1"/>
    <xf numFmtId="0" fontId="0" fillId="2" borderId="0" xfId="0" applyFill="1"/>
    <xf numFmtId="0" fontId="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42" fillId="0" borderId="9" xfId="0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/>
    </xf>
    <xf numFmtId="3" fontId="16" fillId="2" borderId="9" xfId="1" applyNumberFormat="1" applyFont="1" applyFill="1" applyBorder="1"/>
    <xf numFmtId="3" fontId="14" fillId="0" borderId="9" xfId="1" applyNumberFormat="1" applyFont="1" applyBorder="1"/>
    <xf numFmtId="3" fontId="16" fillId="0" borderId="9" xfId="1" applyNumberFormat="1" applyFont="1" applyBorder="1"/>
    <xf numFmtId="3" fontId="0" fillId="0" borderId="0" xfId="0" applyNumberFormat="1"/>
    <xf numFmtId="166" fontId="15" fillId="0" borderId="9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3" fontId="14" fillId="2" borderId="9" xfId="1" applyNumberFormat="1" applyFont="1" applyFill="1" applyBorder="1"/>
    <xf numFmtId="166" fontId="8" fillId="0" borderId="9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3" fontId="28" fillId="2" borderId="9" xfId="0" applyNumberFormat="1" applyFont="1" applyFill="1" applyBorder="1"/>
    <xf numFmtId="3" fontId="43" fillId="2" borderId="9" xfId="0" applyNumberFormat="1" applyFont="1" applyFill="1" applyBorder="1"/>
    <xf numFmtId="166" fontId="5" fillId="2" borderId="9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3" fontId="4" fillId="2" borderId="0" xfId="0" applyNumberFormat="1" applyFont="1" applyFill="1" applyBorder="1"/>
    <xf numFmtId="3" fontId="7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0" fontId="8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/>
    <xf numFmtId="0" fontId="35" fillId="3" borderId="0" xfId="0" applyFont="1" applyFill="1" applyBorder="1" applyAlignment="1">
      <alignment horizontal="center" vertical="center"/>
    </xf>
    <xf numFmtId="3" fontId="35" fillId="3" borderId="0" xfId="0" applyNumberFormat="1" applyFont="1" applyFill="1" applyBorder="1"/>
    <xf numFmtId="3" fontId="40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165" fontId="9" fillId="0" borderId="9" xfId="1" applyNumberFormat="1" applyFont="1" applyBorder="1" applyAlignment="1">
      <alignment vertical="center" wrapText="1"/>
    </xf>
    <xf numFmtId="165" fontId="15" fillId="0" borderId="9" xfId="1" applyNumberFormat="1" applyFont="1" applyBorder="1" applyAlignment="1">
      <alignment horizontal="center" wrapText="1"/>
    </xf>
    <xf numFmtId="165" fontId="9" fillId="0" borderId="9" xfId="0" applyNumberFormat="1" applyFont="1" applyBorder="1" applyAlignment="1">
      <alignment wrapText="1"/>
    </xf>
    <xf numFmtId="0" fontId="4" fillId="0" borderId="9" xfId="0" applyFont="1" applyBorder="1"/>
    <xf numFmtId="165" fontId="8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165" fontId="40" fillId="2" borderId="9" xfId="1" applyNumberFormat="1" applyFont="1" applyFill="1" applyBorder="1"/>
    <xf numFmtId="165" fontId="8" fillId="2" borderId="9" xfId="0" applyNumberFormat="1" applyFont="1" applyFill="1" applyBorder="1" applyAlignment="1">
      <alignment wrapText="1"/>
    </xf>
    <xf numFmtId="3" fontId="7" fillId="2" borderId="9" xfId="0" applyNumberFormat="1" applyFont="1" applyFill="1" applyBorder="1"/>
    <xf numFmtId="0" fontId="4" fillId="2" borderId="9" xfId="0" applyFont="1" applyFill="1" applyBorder="1"/>
    <xf numFmtId="165" fontId="15" fillId="0" borderId="9" xfId="0" applyNumberFormat="1" applyFont="1" applyBorder="1" applyAlignment="1">
      <alignment wrapText="1"/>
    </xf>
    <xf numFmtId="0" fontId="24" fillId="0" borderId="9" xfId="0" applyFont="1" applyBorder="1"/>
    <xf numFmtId="0" fontId="24" fillId="0" borderId="0" xfId="0" applyFont="1"/>
    <xf numFmtId="0" fontId="45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3" fontId="7" fillId="0" borderId="9" xfId="0" applyNumberFormat="1" applyFont="1" applyBorder="1" applyAlignment="1"/>
    <xf numFmtId="0" fontId="1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9" xfId="0" applyFont="1" applyBorder="1"/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36" fillId="0" borderId="9" xfId="0" applyFont="1" applyFill="1" applyBorder="1" applyAlignment="1">
      <alignment vertical="center" wrapText="1"/>
    </xf>
    <xf numFmtId="0" fontId="44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165" fontId="4" fillId="0" borderId="9" xfId="1" applyNumberFormat="1" applyFont="1" applyBorder="1" applyAlignment="1"/>
    <xf numFmtId="165" fontId="7" fillId="0" borderId="9" xfId="1" applyNumberFormat="1" applyFont="1" applyBorder="1" applyAlignment="1"/>
    <xf numFmtId="0" fontId="8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left" vertical="center" wrapText="1"/>
    </xf>
    <xf numFmtId="0" fontId="7" fillId="0" borderId="0" xfId="0" applyFont="1"/>
    <xf numFmtId="0" fontId="51" fillId="2" borderId="0" xfId="0" applyFont="1" applyFill="1"/>
    <xf numFmtId="0" fontId="52" fillId="2" borderId="9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 wrapText="1"/>
    </xf>
    <xf numFmtId="168" fontId="53" fillId="2" borderId="9" xfId="0" applyNumberFormat="1" applyFont="1" applyFill="1" applyBorder="1" applyAlignment="1">
      <alignment horizontal="center"/>
    </xf>
    <xf numFmtId="168" fontId="52" fillId="2" borderId="9" xfId="0" applyNumberFormat="1" applyFont="1" applyFill="1" applyBorder="1" applyAlignment="1">
      <alignment horizontal="center"/>
    </xf>
    <xf numFmtId="0" fontId="53" fillId="2" borderId="9" xfId="0" applyFont="1" applyFill="1" applyBorder="1" applyAlignment="1">
      <alignment vertical="center"/>
    </xf>
    <xf numFmtId="0" fontId="53" fillId="2" borderId="9" xfId="0" applyNumberFormat="1" applyFont="1" applyFill="1" applyBorder="1" applyAlignment="1">
      <alignment vertical="center"/>
    </xf>
    <xf numFmtId="165" fontId="53" fillId="2" borderId="9" xfId="1" applyNumberFormat="1" applyFont="1" applyFill="1" applyBorder="1"/>
    <xf numFmtId="0" fontId="53" fillId="2" borderId="9" xfId="0" applyFont="1" applyFill="1" applyBorder="1" applyAlignment="1">
      <alignment vertical="center" wrapText="1"/>
    </xf>
    <xf numFmtId="166" fontId="53" fillId="2" borderId="9" xfId="0" applyNumberFormat="1" applyFont="1" applyFill="1" applyBorder="1" applyAlignment="1">
      <alignment vertical="center"/>
    </xf>
    <xf numFmtId="0" fontId="53" fillId="2" borderId="9" xfId="0" applyFont="1" applyFill="1" applyBorder="1" applyAlignment="1">
      <alignment horizontal="left" vertical="center" wrapText="1"/>
    </xf>
    <xf numFmtId="0" fontId="52" fillId="2" borderId="9" xfId="0" applyFont="1" applyFill="1" applyBorder="1" applyAlignment="1">
      <alignment vertical="center" wrapText="1"/>
    </xf>
    <xf numFmtId="166" fontId="52" fillId="2" borderId="9" xfId="0" applyNumberFormat="1" applyFont="1" applyFill="1" applyBorder="1" applyAlignment="1">
      <alignment vertical="center"/>
    </xf>
    <xf numFmtId="165" fontId="52" fillId="2" borderId="9" xfId="1" applyNumberFormat="1" applyFont="1" applyFill="1" applyBorder="1"/>
    <xf numFmtId="0" fontId="53" fillId="2" borderId="9" xfId="0" applyFont="1" applyFill="1" applyBorder="1" applyAlignment="1">
      <alignment horizontal="left" vertical="center"/>
    </xf>
    <xf numFmtId="0" fontId="52" fillId="2" borderId="9" xfId="0" applyFont="1" applyFill="1" applyBorder="1" applyAlignment="1">
      <alignment horizontal="left" vertical="center" wrapText="1"/>
    </xf>
    <xf numFmtId="0" fontId="54" fillId="2" borderId="9" xfId="0" applyFont="1" applyFill="1" applyBorder="1"/>
    <xf numFmtId="166" fontId="54" fillId="2" borderId="9" xfId="0" applyNumberFormat="1" applyFont="1" applyFill="1" applyBorder="1" applyAlignment="1">
      <alignment vertical="center"/>
    </xf>
    <xf numFmtId="165" fontId="54" fillId="2" borderId="9" xfId="1" applyNumberFormat="1" applyFont="1" applyFill="1" applyBorder="1"/>
    <xf numFmtId="167" fontId="53" fillId="2" borderId="9" xfId="0" applyNumberFormat="1" applyFont="1" applyFill="1" applyBorder="1" applyAlignment="1">
      <alignment horizontal="left" vertical="center"/>
    </xf>
    <xf numFmtId="0" fontId="52" fillId="2" borderId="9" xfId="0" applyFont="1" applyFill="1" applyBorder="1" applyAlignment="1">
      <alignment horizontal="left" vertical="center"/>
    </xf>
    <xf numFmtId="165" fontId="55" fillId="2" borderId="9" xfId="1" applyNumberFormat="1" applyFont="1" applyFill="1" applyBorder="1"/>
    <xf numFmtId="0" fontId="52" fillId="2" borderId="9" xfId="0" applyFont="1" applyFill="1" applyBorder="1"/>
    <xf numFmtId="0" fontId="53" fillId="2" borderId="9" xfId="0" applyFont="1" applyFill="1" applyBorder="1"/>
    <xf numFmtId="0" fontId="52" fillId="2" borderId="0" xfId="0" applyFont="1" applyFill="1" applyBorder="1"/>
    <xf numFmtId="0" fontId="53" fillId="2" borderId="0" xfId="0" applyFont="1" applyFill="1" applyBorder="1"/>
    <xf numFmtId="165" fontId="55" fillId="2" borderId="0" xfId="1" applyNumberFormat="1" applyFont="1" applyFill="1" applyBorder="1"/>
    <xf numFmtId="165" fontId="53" fillId="2" borderId="0" xfId="1" applyNumberFormat="1" applyFont="1" applyFill="1" applyBorder="1"/>
    <xf numFmtId="0" fontId="53" fillId="2" borderId="11" xfId="0" applyFont="1" applyFill="1" applyBorder="1" applyAlignment="1">
      <alignment vertical="center" wrapText="1"/>
    </xf>
    <xf numFmtId="0" fontId="53" fillId="2" borderId="11" xfId="0" applyFont="1" applyFill="1" applyBorder="1" applyAlignment="1">
      <alignment horizontal="left" vertical="center"/>
    </xf>
    <xf numFmtId="165" fontId="53" fillId="2" borderId="11" xfId="1" applyNumberFormat="1" applyFont="1" applyFill="1" applyBorder="1"/>
    <xf numFmtId="165" fontId="53" fillId="2" borderId="0" xfId="1" applyNumberFormat="1" applyFont="1" applyFill="1"/>
    <xf numFmtId="0" fontId="59" fillId="2" borderId="0" xfId="0" applyFont="1" applyFill="1"/>
    <xf numFmtId="0" fontId="60" fillId="2" borderId="9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 wrapText="1"/>
    </xf>
    <xf numFmtId="168" fontId="59" fillId="2" borderId="9" xfId="0" applyNumberFormat="1" applyFont="1" applyFill="1" applyBorder="1" applyAlignment="1">
      <alignment horizontal="center" vertical="center"/>
    </xf>
    <xf numFmtId="168" fontId="60" fillId="2" borderId="9" xfId="0" applyNumberFormat="1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vertical="center"/>
    </xf>
    <xf numFmtId="0" fontId="62" fillId="2" borderId="9" xfId="0" applyNumberFormat="1" applyFont="1" applyFill="1" applyBorder="1" applyAlignment="1">
      <alignment vertical="center"/>
    </xf>
    <xf numFmtId="165" fontId="63" fillId="2" borderId="9" xfId="1" applyNumberFormat="1" applyFont="1" applyFill="1" applyBorder="1"/>
    <xf numFmtId="166" fontId="62" fillId="2" borderId="9" xfId="0" applyNumberFormat="1" applyFont="1" applyFill="1" applyBorder="1" applyAlignment="1">
      <alignment vertical="center"/>
    </xf>
    <xf numFmtId="0" fontId="59" fillId="2" borderId="9" xfId="0" applyFont="1" applyFill="1" applyBorder="1" applyAlignment="1">
      <alignment vertical="center" wrapText="1"/>
    </xf>
    <xf numFmtId="0" fontId="59" fillId="2" borderId="9" xfId="0" applyFont="1" applyFill="1" applyBorder="1" applyAlignment="1">
      <alignment horizontal="left" vertical="center" wrapText="1"/>
    </xf>
    <xf numFmtId="0" fontId="60" fillId="2" borderId="9" xfId="0" applyFont="1" applyFill="1" applyBorder="1" applyAlignment="1">
      <alignment vertical="center" wrapText="1"/>
    </xf>
    <xf numFmtId="166" fontId="61" fillId="2" borderId="9" xfId="0" applyNumberFormat="1" applyFont="1" applyFill="1" applyBorder="1" applyAlignment="1">
      <alignment vertical="center"/>
    </xf>
    <xf numFmtId="165" fontId="64" fillId="2" borderId="9" xfId="1" applyNumberFormat="1" applyFont="1" applyFill="1" applyBorder="1"/>
    <xf numFmtId="0" fontId="59" fillId="2" borderId="9" xfId="0" applyFont="1" applyFill="1" applyBorder="1" applyAlignment="1">
      <alignment horizontal="left" vertical="center"/>
    </xf>
    <xf numFmtId="165" fontId="65" fillId="2" borderId="9" xfId="1" applyNumberFormat="1" applyFont="1" applyFill="1" applyBorder="1"/>
    <xf numFmtId="0" fontId="60" fillId="2" borderId="9" xfId="0" applyFont="1" applyFill="1" applyBorder="1" applyAlignment="1">
      <alignment horizontal="left" vertical="center" wrapText="1"/>
    </xf>
    <xf numFmtId="166" fontId="66" fillId="2" borderId="9" xfId="0" applyNumberFormat="1" applyFont="1" applyFill="1" applyBorder="1" applyAlignment="1">
      <alignment vertical="center"/>
    </xf>
    <xf numFmtId="0" fontId="67" fillId="2" borderId="9" xfId="0" applyFont="1" applyFill="1" applyBorder="1" applyAlignment="1">
      <alignment horizontal="left" vertical="center" wrapText="1"/>
    </xf>
    <xf numFmtId="0" fontId="68" fillId="2" borderId="9" xfId="0" applyFont="1" applyFill="1" applyBorder="1" applyAlignment="1">
      <alignment horizontal="left" vertical="center" wrapText="1"/>
    </xf>
    <xf numFmtId="0" fontId="67" fillId="2" borderId="9" xfId="0" applyFont="1" applyFill="1" applyBorder="1" applyAlignment="1">
      <alignment vertical="center" wrapText="1"/>
    </xf>
    <xf numFmtId="0" fontId="67" fillId="2" borderId="9" xfId="0" applyFont="1" applyFill="1" applyBorder="1" applyAlignment="1">
      <alignment vertical="center"/>
    </xf>
    <xf numFmtId="0" fontId="69" fillId="2" borderId="9" xfId="0" applyFont="1" applyFill="1" applyBorder="1"/>
    <xf numFmtId="167" fontId="59" fillId="2" borderId="9" xfId="0" applyNumberFormat="1" applyFont="1" applyFill="1" applyBorder="1" applyAlignment="1">
      <alignment horizontal="left" vertical="center"/>
    </xf>
    <xf numFmtId="0" fontId="60" fillId="2" borderId="9" xfId="0" applyFont="1" applyFill="1" applyBorder="1" applyAlignment="1">
      <alignment horizontal="left" vertical="center"/>
    </xf>
    <xf numFmtId="166" fontId="57" fillId="2" borderId="9" xfId="0" applyNumberFormat="1" applyFont="1" applyFill="1" applyBorder="1" applyAlignment="1">
      <alignment vertical="center"/>
    </xf>
    <xf numFmtId="0" fontId="67" fillId="2" borderId="9" xfId="0" applyFont="1" applyFill="1" applyBorder="1" applyAlignment="1">
      <alignment horizontal="left" vertical="center"/>
    </xf>
    <xf numFmtId="0" fontId="62" fillId="2" borderId="9" xfId="0" applyFont="1" applyFill="1" applyBorder="1" applyAlignment="1">
      <alignment horizontal="left" vertical="center" wrapText="1"/>
    </xf>
    <xf numFmtId="0" fontId="68" fillId="2" borderId="9" xfId="0" applyFont="1" applyFill="1" applyBorder="1" applyAlignment="1">
      <alignment horizontal="left" vertical="center"/>
    </xf>
    <xf numFmtId="0" fontId="66" fillId="2" borderId="9" xfId="0" applyFont="1" applyFill="1" applyBorder="1" applyAlignment="1">
      <alignment horizontal="left" vertical="center" wrapText="1"/>
    </xf>
    <xf numFmtId="0" fontId="57" fillId="2" borderId="9" xfId="0" applyFont="1" applyFill="1" applyBorder="1" applyAlignment="1">
      <alignment horizontal="left" vertical="center" wrapText="1"/>
    </xf>
    <xf numFmtId="0" fontId="60" fillId="2" borderId="9" xfId="0" applyFont="1" applyFill="1" applyBorder="1"/>
    <xf numFmtId="0" fontId="70" fillId="2" borderId="9" xfId="0" applyFont="1" applyFill="1" applyBorder="1"/>
    <xf numFmtId="165" fontId="71" fillId="2" borderId="9" xfId="1" applyNumberFormat="1" applyFont="1" applyFill="1" applyBorder="1"/>
    <xf numFmtId="0" fontId="60" fillId="2" borderId="0" xfId="0" applyFont="1" applyFill="1" applyBorder="1"/>
    <xf numFmtId="0" fontId="70" fillId="2" borderId="0" xfId="0" applyFont="1" applyFill="1" applyBorder="1"/>
    <xf numFmtId="165" fontId="71" fillId="2" borderId="0" xfId="1" applyNumberFormat="1" applyFont="1" applyFill="1" applyBorder="1"/>
    <xf numFmtId="165" fontId="63" fillId="2" borderId="0" xfId="1" applyNumberFormat="1" applyFont="1" applyFill="1" applyBorder="1"/>
    <xf numFmtId="0" fontId="62" fillId="2" borderId="9" xfId="0" applyFont="1" applyFill="1" applyBorder="1" applyAlignment="1">
      <alignment horizontal="left" vertical="center"/>
    </xf>
    <xf numFmtId="165" fontId="72" fillId="2" borderId="0" xfId="1" applyNumberFormat="1" applyFont="1" applyFill="1"/>
    <xf numFmtId="0" fontId="61" fillId="2" borderId="9" xfId="0" applyFont="1" applyFill="1" applyBorder="1" applyAlignment="1">
      <alignment horizontal="left" vertical="center"/>
    </xf>
    <xf numFmtId="0" fontId="66" fillId="2" borderId="9" xfId="0" applyFont="1" applyFill="1" applyBorder="1" applyAlignment="1">
      <alignment horizontal="left" vertical="center"/>
    </xf>
    <xf numFmtId="0" fontId="73" fillId="2" borderId="9" xfId="0" applyFont="1" applyFill="1" applyBorder="1" applyAlignment="1">
      <alignment horizontal="left" vertical="center"/>
    </xf>
    <xf numFmtId="0" fontId="57" fillId="2" borderId="9" xfId="0" applyFont="1" applyFill="1" applyBorder="1" applyAlignment="1">
      <alignment horizontal="left" vertical="center"/>
    </xf>
    <xf numFmtId="0" fontId="61" fillId="2" borderId="9" xfId="0" applyFont="1" applyFill="1" applyBorder="1" applyAlignment="1">
      <alignment horizontal="left" vertical="center" wrapText="1"/>
    </xf>
    <xf numFmtId="0" fontId="73" fillId="2" borderId="0" xfId="0" applyFont="1" applyFill="1"/>
    <xf numFmtId="3" fontId="8" fillId="0" borderId="2" xfId="0" applyNumberFormat="1" applyFont="1" applyFill="1" applyBorder="1"/>
    <xf numFmtId="3" fontId="8" fillId="0" borderId="8" xfId="0" applyNumberFormat="1" applyFont="1" applyFill="1" applyBorder="1"/>
    <xf numFmtId="3" fontId="7" fillId="2" borderId="8" xfId="0" applyNumberFormat="1" applyFont="1" applyFill="1" applyBorder="1"/>
    <xf numFmtId="3" fontId="7" fillId="0" borderId="8" xfId="0" applyNumberFormat="1" applyFont="1" applyBorder="1"/>
    <xf numFmtId="3" fontId="7" fillId="2" borderId="4" xfId="0" applyNumberFormat="1" applyFont="1" applyFill="1" applyBorder="1"/>
    <xf numFmtId="0" fontId="74" fillId="0" borderId="0" xfId="0" applyFont="1" applyAlignment="1">
      <alignment horizontal="right"/>
    </xf>
    <xf numFmtId="0" fontId="24" fillId="0" borderId="0" xfId="0" applyFont="1" applyAlignment="1"/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15" fillId="0" borderId="0" xfId="0" applyFont="1"/>
    <xf numFmtId="3" fontId="24" fillId="0" borderId="9" xfId="0" applyNumberFormat="1" applyFont="1" applyFill="1" applyBorder="1"/>
    <xf numFmtId="165" fontId="31" fillId="0" borderId="9" xfId="0" applyNumberFormat="1" applyFont="1" applyBorder="1"/>
    <xf numFmtId="165" fontId="13" fillId="0" borderId="9" xfId="1" applyNumberFormat="1" applyFont="1" applyBorder="1"/>
    <xf numFmtId="3" fontId="31" fillId="0" borderId="9" xfId="0" applyNumberFormat="1" applyFont="1" applyBorder="1"/>
    <xf numFmtId="3" fontId="31" fillId="0" borderId="9" xfId="0" applyNumberFormat="1" applyFont="1" applyFill="1" applyBorder="1"/>
    <xf numFmtId="166" fontId="13" fillId="2" borderId="9" xfId="0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horizontal="left" vertical="center"/>
    </xf>
    <xf numFmtId="165" fontId="20" fillId="0" borderId="9" xfId="1" applyNumberFormat="1" applyFont="1" applyFill="1" applyBorder="1" applyAlignment="1">
      <alignment horizontal="left" vertical="center"/>
    </xf>
    <xf numFmtId="165" fontId="36" fillId="0" borderId="9" xfId="1" applyNumberFormat="1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165" fontId="36" fillId="2" borderId="9" xfId="1" applyNumberFormat="1" applyFont="1" applyFill="1" applyBorder="1" applyAlignment="1">
      <alignment horizontal="left" vertical="center"/>
    </xf>
    <xf numFmtId="0" fontId="13" fillId="2" borderId="9" xfId="0" applyFont="1" applyFill="1" applyBorder="1"/>
    <xf numFmtId="0" fontId="24" fillId="0" borderId="0" xfId="0" applyFont="1" applyBorder="1"/>
    <xf numFmtId="0" fontId="22" fillId="3" borderId="0" xfId="0" applyFont="1" applyFill="1" applyBorder="1"/>
    <xf numFmtId="0" fontId="22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4" fillId="0" borderId="0" xfId="0" applyFont="1" applyAlignment="1">
      <alignment horizontal="right" wrapText="1"/>
    </xf>
    <xf numFmtId="165" fontId="53" fillId="2" borderId="0" xfId="1" applyNumberFormat="1" applyFont="1" applyFill="1" applyBorder="1" applyAlignment="1">
      <alignment horizontal="center"/>
    </xf>
    <xf numFmtId="165" fontId="63" fillId="2" borderId="0" xfId="1" applyNumberFormat="1" applyFont="1" applyFill="1" applyBorder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/>
    <xf numFmtId="3" fontId="8" fillId="0" borderId="2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24" fillId="0" borderId="0" xfId="0" applyFont="1" applyAlignme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wrapText="1"/>
    </xf>
    <xf numFmtId="0" fontId="4" fillId="0" borderId="9" xfId="0" applyFont="1" applyBorder="1" applyAlignment="1"/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7" fillId="0" borderId="9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9" xfId="0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8" fillId="2" borderId="0" xfId="0" applyFont="1" applyFill="1" applyAlignment="1">
      <alignment horizontal="right" wrapText="1"/>
    </xf>
    <xf numFmtId="0" fontId="49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50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6" fillId="2" borderId="0" xfId="0" applyFont="1" applyFill="1" applyAlignment="1">
      <alignment horizontal="right" wrapText="1"/>
    </xf>
    <xf numFmtId="0" fontId="57" fillId="2" borderId="0" xfId="0" applyFont="1" applyFill="1" applyAlignment="1">
      <alignment horizontal="center" wrapText="1"/>
    </xf>
    <xf numFmtId="0" fontId="58" fillId="2" borderId="0" xfId="0" applyFont="1" applyFill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C18" sqref="C18"/>
    </sheetView>
  </sheetViews>
  <sheetFormatPr defaultRowHeight="15"/>
  <cols>
    <col min="1" max="1" width="58.42578125" customWidth="1"/>
    <col min="2" max="2" width="28" customWidth="1"/>
    <col min="3" max="3" width="27.140625" customWidth="1"/>
  </cols>
  <sheetData>
    <row r="1" spans="1:5">
      <c r="A1" s="344" t="s">
        <v>396</v>
      </c>
      <c r="B1" s="345"/>
      <c r="C1" s="345"/>
      <c r="D1" s="343"/>
      <c r="E1" s="343"/>
    </row>
    <row r="2" spans="1:5">
      <c r="A2" s="346"/>
      <c r="B2" s="346"/>
    </row>
    <row r="3" spans="1:5" ht="15.75">
      <c r="A3" s="347" t="s">
        <v>0</v>
      </c>
      <c r="B3" s="347"/>
      <c r="C3" s="345"/>
    </row>
    <row r="4" spans="1:5" ht="15.75">
      <c r="A4" s="348" t="s">
        <v>1</v>
      </c>
      <c r="B4" s="348"/>
      <c r="C4" s="345"/>
    </row>
    <row r="10" spans="1:5" ht="15.75" thickBot="1"/>
    <row r="11" spans="1:5" ht="15" customHeight="1">
      <c r="A11" s="349" t="s">
        <v>2</v>
      </c>
      <c r="B11" s="351" t="s">
        <v>3</v>
      </c>
      <c r="C11" s="353" t="s">
        <v>4</v>
      </c>
    </row>
    <row r="12" spans="1:5" ht="15.75" thickBot="1">
      <c r="A12" s="350"/>
      <c r="B12" s="352"/>
      <c r="C12" s="354"/>
    </row>
    <row r="13" spans="1:5">
      <c r="A13" s="2" t="s">
        <v>5</v>
      </c>
      <c r="B13" s="3">
        <v>117498110</v>
      </c>
      <c r="C13" s="312">
        <v>119004559</v>
      </c>
    </row>
    <row r="14" spans="1:5">
      <c r="A14" s="4" t="s">
        <v>6</v>
      </c>
      <c r="B14" s="5">
        <v>18603865</v>
      </c>
      <c r="C14" s="313">
        <v>18738578</v>
      </c>
    </row>
    <row r="15" spans="1:5">
      <c r="A15" s="4" t="s">
        <v>7</v>
      </c>
      <c r="B15" s="5">
        <v>124040074</v>
      </c>
      <c r="C15" s="313">
        <v>135632951</v>
      </c>
    </row>
    <row r="16" spans="1:5">
      <c r="A16" s="4" t="s">
        <v>8</v>
      </c>
      <c r="B16" s="5">
        <v>3450000</v>
      </c>
      <c r="C16" s="313">
        <v>4100525</v>
      </c>
    </row>
    <row r="17" spans="1:6">
      <c r="A17" s="4" t="s">
        <v>9</v>
      </c>
      <c r="B17" s="5">
        <v>167850209</v>
      </c>
      <c r="C17" s="313">
        <v>326016750</v>
      </c>
      <c r="F17" t="s">
        <v>10</v>
      </c>
    </row>
    <row r="18" spans="1:6">
      <c r="A18" s="4" t="s">
        <v>11</v>
      </c>
      <c r="B18" s="5">
        <v>364675749</v>
      </c>
      <c r="C18" s="313">
        <v>301651258</v>
      </c>
    </row>
    <row r="19" spans="1:6">
      <c r="A19" s="4" t="s">
        <v>12</v>
      </c>
      <c r="B19" s="5">
        <v>36830000</v>
      </c>
      <c r="C19" s="313">
        <v>36830000</v>
      </c>
    </row>
    <row r="20" spans="1:6">
      <c r="A20" s="4" t="s">
        <v>13</v>
      </c>
      <c r="B20" s="5">
        <v>3000000</v>
      </c>
      <c r="C20" s="313">
        <v>4500000</v>
      </c>
    </row>
    <row r="21" spans="1:6">
      <c r="A21" s="6" t="s">
        <v>14</v>
      </c>
      <c r="B21" s="5">
        <v>835948007</v>
      </c>
      <c r="C21" s="313">
        <f>SUM(C13:C20)</f>
        <v>946474621</v>
      </c>
    </row>
    <row r="22" spans="1:6">
      <c r="A22" s="6" t="s">
        <v>15</v>
      </c>
      <c r="B22" s="5">
        <v>6371126</v>
      </c>
      <c r="C22" s="313">
        <v>6611126</v>
      </c>
    </row>
    <row r="23" spans="1:6">
      <c r="A23" s="7" t="s">
        <v>16</v>
      </c>
      <c r="B23" s="8">
        <v>842319133</v>
      </c>
      <c r="C23" s="314">
        <f>SUM(C21:C22)</f>
        <v>953085747</v>
      </c>
    </row>
    <row r="24" spans="1:6">
      <c r="A24" s="4" t="s">
        <v>17</v>
      </c>
      <c r="B24" s="5">
        <v>176671721</v>
      </c>
      <c r="C24" s="313">
        <v>201929450</v>
      </c>
    </row>
    <row r="25" spans="1:6">
      <c r="A25" s="4" t="s">
        <v>18</v>
      </c>
      <c r="B25" s="5">
        <v>0</v>
      </c>
      <c r="C25" s="313">
        <v>4263996</v>
      </c>
    </row>
    <row r="26" spans="1:6">
      <c r="A26" s="4" t="s">
        <v>19</v>
      </c>
      <c r="B26" s="5">
        <v>228947787</v>
      </c>
      <c r="C26" s="313">
        <v>362947787</v>
      </c>
    </row>
    <row r="27" spans="1:6">
      <c r="A27" s="4" t="s">
        <v>20</v>
      </c>
      <c r="B27" s="5">
        <v>52282550</v>
      </c>
      <c r="C27" s="313">
        <v>41527439</v>
      </c>
    </row>
    <row r="28" spans="1:6">
      <c r="A28" s="4" t="s">
        <v>21</v>
      </c>
      <c r="B28" s="5">
        <v>42000000</v>
      </c>
      <c r="C28" s="313">
        <v>0</v>
      </c>
    </row>
    <row r="29" spans="1:6">
      <c r="A29" s="6" t="s">
        <v>22</v>
      </c>
      <c r="B29" s="5">
        <v>499902058</v>
      </c>
      <c r="C29" s="315">
        <v>610668672</v>
      </c>
    </row>
    <row r="30" spans="1:6">
      <c r="A30" s="6" t="s">
        <v>23</v>
      </c>
      <c r="B30" s="5">
        <v>342417075</v>
      </c>
      <c r="C30" s="313">
        <v>342417075</v>
      </c>
    </row>
    <row r="31" spans="1:6" ht="15.75" thickBot="1">
      <c r="A31" s="7" t="s">
        <v>24</v>
      </c>
      <c r="B31" s="9">
        <v>842319133</v>
      </c>
      <c r="C31" s="316">
        <f>SUM(C29:C30)</f>
        <v>953085747</v>
      </c>
    </row>
  </sheetData>
  <mergeCells count="7">
    <mergeCell ref="A1:C1"/>
    <mergeCell ref="A2:B2"/>
    <mergeCell ref="A3:C3"/>
    <mergeCell ref="A4:C4"/>
    <mergeCell ref="A11:A12"/>
    <mergeCell ref="B11:B12"/>
    <mergeCell ref="C11:C1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workbookViewId="0">
      <selection sqref="A1:D1"/>
    </sheetView>
  </sheetViews>
  <sheetFormatPr defaultRowHeight="15"/>
  <cols>
    <col min="1" max="1" width="40.85546875" style="11" bestFit="1" customWidth="1"/>
    <col min="2" max="2" width="9.140625" style="11"/>
    <col min="3" max="3" width="14.85546875" style="11" bestFit="1" customWidth="1"/>
    <col min="4" max="4" width="29.28515625" style="11" customWidth="1"/>
    <col min="5" max="16384" width="9.140625" style="11"/>
  </cols>
  <sheetData>
    <row r="1" spans="1:7">
      <c r="A1" s="401" t="s">
        <v>400</v>
      </c>
      <c r="B1" s="401"/>
      <c r="C1" s="401"/>
      <c r="D1" s="402"/>
      <c r="E1" s="219"/>
      <c r="F1" s="219"/>
      <c r="G1" s="219"/>
    </row>
    <row r="2" spans="1:7">
      <c r="A2" s="217"/>
      <c r="B2" s="217"/>
      <c r="C2" s="217"/>
      <c r="D2" s="340"/>
      <c r="E2" s="219"/>
      <c r="F2" s="219"/>
      <c r="G2" s="219"/>
    </row>
    <row r="3" spans="1:7">
      <c r="A3" s="217"/>
      <c r="B3" s="217"/>
      <c r="C3" s="217"/>
      <c r="D3" s="218"/>
      <c r="E3" s="219"/>
      <c r="F3" s="219"/>
      <c r="G3" s="219"/>
    </row>
    <row r="4" spans="1:7">
      <c r="A4" s="217"/>
      <c r="B4" s="217"/>
      <c r="C4" s="217"/>
      <c r="D4" s="218"/>
      <c r="E4" s="219"/>
      <c r="F4" s="219"/>
      <c r="G4" s="219"/>
    </row>
    <row r="5" spans="1:7">
      <c r="A5" s="209"/>
      <c r="B5" s="209"/>
      <c r="C5" s="209"/>
      <c r="D5" s="112"/>
      <c r="E5" s="219"/>
      <c r="F5" s="219"/>
      <c r="G5" s="219"/>
    </row>
    <row r="6" spans="1:7" ht="18.75">
      <c r="A6" s="363" t="s">
        <v>25</v>
      </c>
      <c r="B6" s="346"/>
      <c r="C6" s="346"/>
      <c r="D6" s="374"/>
    </row>
    <row r="7" spans="1:7" ht="19.5">
      <c r="A7" s="364" t="s">
        <v>322</v>
      </c>
      <c r="B7" s="364"/>
      <c r="C7" s="364"/>
      <c r="D7" s="374"/>
    </row>
    <row r="8" spans="1:7" ht="19.5">
      <c r="A8" s="110"/>
      <c r="B8" s="110"/>
      <c r="C8" s="110"/>
      <c r="D8" s="112"/>
    </row>
    <row r="9" spans="1:7" ht="19.5">
      <c r="A9" s="221"/>
      <c r="B9" s="221"/>
      <c r="C9" s="221"/>
      <c r="D9" s="218"/>
    </row>
    <row r="10" spans="1:7" ht="19.5">
      <c r="A10" s="221"/>
      <c r="B10" s="221"/>
      <c r="C10" s="221"/>
      <c r="D10" s="218"/>
    </row>
    <row r="11" spans="1:7" ht="19.5">
      <c r="A11" s="110"/>
      <c r="B11" s="110"/>
      <c r="C11" s="110"/>
      <c r="D11" s="112"/>
    </row>
    <row r="12" spans="1:7" ht="19.5">
      <c r="A12" s="110"/>
      <c r="B12" s="110"/>
      <c r="C12" s="110"/>
      <c r="D12" s="112"/>
    </row>
    <row r="13" spans="1:7">
      <c r="A13" s="17" t="s">
        <v>242</v>
      </c>
    </row>
    <row r="14" spans="1:7" ht="25.5">
      <c r="A14" s="222" t="s">
        <v>323</v>
      </c>
      <c r="B14" s="57" t="s">
        <v>105</v>
      </c>
      <c r="C14" s="223" t="s">
        <v>324</v>
      </c>
      <c r="D14" s="224" t="s">
        <v>31</v>
      </c>
    </row>
    <row r="15" spans="1:7" ht="23.25" customHeight="1">
      <c r="A15" s="38" t="s">
        <v>325</v>
      </c>
      <c r="B15" s="22" t="s">
        <v>187</v>
      </c>
      <c r="C15" s="115"/>
      <c r="D15" s="115"/>
    </row>
    <row r="16" spans="1:7" ht="30" customHeight="1">
      <c r="A16" s="38" t="s">
        <v>326</v>
      </c>
      <c r="B16" s="22" t="s">
        <v>187</v>
      </c>
      <c r="C16" s="115"/>
      <c r="D16" s="115"/>
    </row>
    <row r="17" spans="1:4" ht="25.5">
      <c r="A17" s="38" t="s">
        <v>327</v>
      </c>
      <c r="B17" s="22" t="s">
        <v>187</v>
      </c>
      <c r="C17" s="115">
        <v>600000</v>
      </c>
      <c r="D17" s="115">
        <v>560000</v>
      </c>
    </row>
    <row r="18" spans="1:4" ht="25.5">
      <c r="A18" s="38" t="s">
        <v>328</v>
      </c>
      <c r="B18" s="22" t="s">
        <v>187</v>
      </c>
      <c r="C18" s="115">
        <v>42000</v>
      </c>
      <c r="D18" s="115"/>
    </row>
    <row r="19" spans="1:4">
      <c r="A19" s="38" t="s">
        <v>329</v>
      </c>
      <c r="B19" s="22" t="s">
        <v>187</v>
      </c>
      <c r="C19" s="115">
        <v>1848000</v>
      </c>
      <c r="D19" s="115">
        <v>818000</v>
      </c>
    </row>
    <row r="20" spans="1:4">
      <c r="A20" s="38" t="s">
        <v>330</v>
      </c>
      <c r="B20" s="22" t="s">
        <v>187</v>
      </c>
      <c r="C20" s="115">
        <v>600000</v>
      </c>
      <c r="D20" s="115">
        <v>480000</v>
      </c>
    </row>
    <row r="21" spans="1:4">
      <c r="A21" s="38" t="s">
        <v>331</v>
      </c>
      <c r="B21" s="22" t="s">
        <v>187</v>
      </c>
      <c r="C21" s="115"/>
      <c r="D21" s="115"/>
    </row>
    <row r="22" spans="1:4" ht="25.5">
      <c r="A22" s="38" t="s">
        <v>332</v>
      </c>
      <c r="B22" s="22" t="s">
        <v>187</v>
      </c>
      <c r="C22" s="115"/>
      <c r="D22" s="115"/>
    </row>
    <row r="23" spans="1:4" ht="38.25">
      <c r="A23" s="38" t="s">
        <v>333</v>
      </c>
      <c r="B23" s="22" t="s">
        <v>187</v>
      </c>
      <c r="C23" s="115"/>
      <c r="D23" s="115"/>
    </row>
    <row r="24" spans="1:4" ht="38.25">
      <c r="A24" s="38" t="s">
        <v>334</v>
      </c>
      <c r="B24" s="22" t="s">
        <v>187</v>
      </c>
      <c r="C24" s="115">
        <v>360000</v>
      </c>
      <c r="D24" s="115">
        <v>2242525</v>
      </c>
    </row>
    <row r="25" spans="1:4">
      <c r="A25" s="225" t="s">
        <v>335</v>
      </c>
      <c r="B25" s="146" t="s">
        <v>187</v>
      </c>
      <c r="C25" s="49">
        <v>3450000</v>
      </c>
      <c r="D25" s="49">
        <f>SUM(D15:D24)</f>
        <v>4100525</v>
      </c>
    </row>
    <row r="26" spans="1:4" ht="15.75">
      <c r="A26" s="226" t="s">
        <v>188</v>
      </c>
      <c r="B26" s="227" t="s">
        <v>189</v>
      </c>
      <c r="C26" s="121">
        <v>3450000</v>
      </c>
      <c r="D26" s="121">
        <f>SUM(D25)</f>
        <v>4100525</v>
      </c>
    </row>
  </sheetData>
  <mergeCells count="3">
    <mergeCell ref="A1:D1"/>
    <mergeCell ref="A6:D6"/>
    <mergeCell ref="A7:D7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workbookViewId="0">
      <selection sqref="A1:D1"/>
    </sheetView>
  </sheetViews>
  <sheetFormatPr defaultRowHeight="15"/>
  <cols>
    <col min="1" max="1" width="40.85546875" style="11" bestFit="1" customWidth="1"/>
    <col min="2" max="2" width="9.140625" style="11"/>
    <col min="3" max="3" width="15.42578125" style="11" bestFit="1" customWidth="1"/>
    <col min="4" max="4" width="15.7109375" style="11" customWidth="1"/>
    <col min="5" max="5" width="16.140625" style="11" customWidth="1"/>
    <col min="6" max="16384" width="9.140625" style="11"/>
  </cols>
  <sheetData>
    <row r="1" spans="1:4">
      <c r="A1" s="378" t="s">
        <v>401</v>
      </c>
      <c r="B1" s="378"/>
      <c r="C1" s="378"/>
      <c r="D1" s="374"/>
    </row>
    <row r="2" spans="1:4">
      <c r="A2" s="109"/>
      <c r="B2" s="109"/>
      <c r="C2" s="109"/>
      <c r="D2" s="16"/>
    </row>
    <row r="3" spans="1:4">
      <c r="A3" s="109"/>
      <c r="B3" s="109"/>
      <c r="C3" s="109"/>
      <c r="D3" s="16"/>
    </row>
    <row r="4" spans="1:4">
      <c r="A4" s="109"/>
      <c r="B4" s="109"/>
      <c r="C4" s="109"/>
      <c r="D4" s="16"/>
    </row>
    <row r="5" spans="1:4" ht="18.75">
      <c r="A5" s="363" t="s">
        <v>25</v>
      </c>
      <c r="B5" s="346"/>
      <c r="C5" s="346"/>
      <c r="D5" s="374"/>
    </row>
    <row r="6" spans="1:4" ht="19.5">
      <c r="A6" s="364" t="s">
        <v>336</v>
      </c>
      <c r="B6" s="346"/>
      <c r="C6" s="346"/>
      <c r="D6" s="374"/>
    </row>
    <row r="7" spans="1:4" ht="19.5">
      <c r="A7" s="14"/>
      <c r="B7" s="15"/>
      <c r="C7" s="15"/>
      <c r="D7" s="16"/>
    </row>
    <row r="8" spans="1:4" ht="19.5">
      <c r="A8" s="14"/>
      <c r="B8" s="15"/>
      <c r="C8" s="15"/>
      <c r="D8" s="16"/>
    </row>
    <row r="9" spans="1:4" ht="19.5">
      <c r="A9" s="14"/>
      <c r="B9" s="15"/>
      <c r="C9" s="15"/>
      <c r="D9" s="16"/>
    </row>
    <row r="10" spans="1:4">
      <c r="A10" s="17" t="s">
        <v>242</v>
      </c>
    </row>
    <row r="11" spans="1:4" ht="28.5">
      <c r="A11" s="223" t="s">
        <v>323</v>
      </c>
      <c r="B11" s="57" t="s">
        <v>105</v>
      </c>
      <c r="C11" s="228" t="s">
        <v>324</v>
      </c>
      <c r="D11" s="131" t="s">
        <v>4</v>
      </c>
    </row>
    <row r="12" spans="1:4">
      <c r="A12" s="38" t="s">
        <v>337</v>
      </c>
      <c r="B12" s="22" t="s">
        <v>193</v>
      </c>
      <c r="C12" s="132">
        <v>950000</v>
      </c>
      <c r="D12" s="229">
        <v>950000</v>
      </c>
    </row>
    <row r="13" spans="1:4" ht="25.5">
      <c r="A13" s="38" t="s">
        <v>338</v>
      </c>
      <c r="B13" s="22" t="s">
        <v>193</v>
      </c>
      <c r="C13" s="132">
        <v>850200</v>
      </c>
      <c r="D13" s="229">
        <v>3147147</v>
      </c>
    </row>
    <row r="14" spans="1:4">
      <c r="A14" s="38" t="s">
        <v>339</v>
      </c>
      <c r="B14" s="22" t="s">
        <v>193</v>
      </c>
      <c r="C14" s="132">
        <v>30037390</v>
      </c>
      <c r="D14" s="229">
        <v>38619822</v>
      </c>
    </row>
    <row r="15" spans="1:4" ht="25.5">
      <c r="A15" s="225" t="s">
        <v>192</v>
      </c>
      <c r="B15" s="116" t="s">
        <v>193</v>
      </c>
      <c r="C15" s="134">
        <v>31837590</v>
      </c>
      <c r="D15" s="230">
        <f>SUM(D12:D14)</f>
        <v>42716969</v>
      </c>
    </row>
    <row r="16" spans="1:4">
      <c r="A16" s="38" t="s">
        <v>340</v>
      </c>
      <c r="B16" s="27" t="s">
        <v>195</v>
      </c>
      <c r="C16" s="132">
        <v>250000</v>
      </c>
      <c r="D16" s="229">
        <v>250000</v>
      </c>
    </row>
    <row r="17" spans="1:4">
      <c r="A17" s="38" t="s">
        <v>341</v>
      </c>
      <c r="B17" s="27" t="s">
        <v>195</v>
      </c>
      <c r="C17" s="132">
        <v>4569000</v>
      </c>
      <c r="D17" s="229">
        <v>5345500</v>
      </c>
    </row>
    <row r="18" spans="1:4" ht="25.5">
      <c r="A18" s="27" t="s">
        <v>342</v>
      </c>
      <c r="B18" s="27" t="s">
        <v>195</v>
      </c>
      <c r="C18" s="132">
        <v>23057632</v>
      </c>
      <c r="D18" s="229">
        <v>22407632</v>
      </c>
    </row>
    <row r="19" spans="1:4">
      <c r="A19" s="38" t="s">
        <v>343</v>
      </c>
      <c r="B19" s="27" t="s">
        <v>195</v>
      </c>
      <c r="C19" s="132"/>
      <c r="D19" s="229">
        <v>800000</v>
      </c>
    </row>
    <row r="20" spans="1:4" ht="25.5">
      <c r="A20" s="133" t="s">
        <v>344</v>
      </c>
      <c r="B20" s="67" t="s">
        <v>195</v>
      </c>
      <c r="C20" s="134">
        <v>27876632</v>
      </c>
      <c r="D20" s="230">
        <f>SUM(D16:D19)</f>
        <v>28803132</v>
      </c>
    </row>
    <row r="21" spans="1:4">
      <c r="A21" s="38" t="s">
        <v>339</v>
      </c>
      <c r="B21" s="22" t="s">
        <v>217</v>
      </c>
      <c r="C21" s="132"/>
      <c r="D21" s="229">
        <v>1500000</v>
      </c>
    </row>
    <row r="22" spans="1:4" ht="25.5">
      <c r="A22" s="225" t="s">
        <v>345</v>
      </c>
      <c r="B22" s="116" t="s">
        <v>217</v>
      </c>
      <c r="C22" s="132"/>
      <c r="D22" s="230">
        <v>1500000</v>
      </c>
    </row>
    <row r="23" spans="1:4" ht="20.25" customHeight="1">
      <c r="A23" s="38" t="s">
        <v>346</v>
      </c>
      <c r="B23" s="22" t="s">
        <v>219</v>
      </c>
      <c r="C23" s="132">
        <v>3000000</v>
      </c>
      <c r="D23" s="229">
        <v>3000000</v>
      </c>
    </row>
    <row r="24" spans="1:4" ht="25.5">
      <c r="A24" s="133" t="s">
        <v>218</v>
      </c>
      <c r="B24" s="116" t="s">
        <v>219</v>
      </c>
      <c r="C24" s="134">
        <v>3000000</v>
      </c>
      <c r="D24" s="230">
        <v>3000000</v>
      </c>
    </row>
  </sheetData>
  <mergeCells count="3">
    <mergeCell ref="A1:D1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3"/>
  <sheetViews>
    <sheetView workbookViewId="0">
      <selection sqref="A1:D1"/>
    </sheetView>
  </sheetViews>
  <sheetFormatPr defaultRowHeight="15"/>
  <cols>
    <col min="1" max="1" width="40.85546875" style="11" bestFit="1" customWidth="1"/>
    <col min="2" max="2" width="9.140625" style="11"/>
    <col min="3" max="3" width="15.42578125" style="11" bestFit="1" customWidth="1"/>
    <col min="4" max="4" width="16.7109375" style="11" customWidth="1"/>
    <col min="5" max="16384" width="9.140625" style="11"/>
  </cols>
  <sheetData>
    <row r="1" spans="1:4">
      <c r="A1" s="378" t="s">
        <v>399</v>
      </c>
      <c r="B1" s="378"/>
      <c r="C1" s="378"/>
      <c r="D1" s="374"/>
    </row>
    <row r="2" spans="1:4">
      <c r="A2" s="109"/>
      <c r="B2" s="109"/>
      <c r="C2" s="109"/>
      <c r="D2" s="16"/>
    </row>
    <row r="3" spans="1:4">
      <c r="A3" s="109"/>
      <c r="B3" s="109"/>
      <c r="C3" s="109"/>
      <c r="D3" s="16"/>
    </row>
    <row r="4" spans="1:4">
      <c r="A4" s="109"/>
      <c r="B4" s="109"/>
      <c r="C4" s="109"/>
      <c r="D4" s="16"/>
    </row>
    <row r="5" spans="1:4" ht="18.75">
      <c r="A5" s="363" t="s">
        <v>25</v>
      </c>
      <c r="B5" s="346"/>
      <c r="C5" s="346"/>
      <c r="D5" s="374"/>
    </row>
    <row r="6" spans="1:4" ht="19.5">
      <c r="A6" s="364" t="s">
        <v>347</v>
      </c>
      <c r="B6" s="346"/>
      <c r="C6" s="346"/>
      <c r="D6" s="374"/>
    </row>
    <row r="7" spans="1:4" ht="19.5">
      <c r="A7" s="14"/>
      <c r="B7" s="15"/>
      <c r="C7" s="15"/>
      <c r="D7" s="16"/>
    </row>
    <row r="8" spans="1:4" ht="19.5">
      <c r="A8" s="14"/>
      <c r="B8" s="15"/>
      <c r="C8" s="15"/>
      <c r="D8" s="16"/>
    </row>
    <row r="9" spans="1:4" ht="19.5">
      <c r="A9" s="14"/>
      <c r="B9" s="15"/>
      <c r="C9" s="15"/>
      <c r="D9" s="16"/>
    </row>
    <row r="10" spans="1:4" ht="19.5">
      <c r="A10" s="14"/>
      <c r="B10" s="15"/>
      <c r="C10" s="15"/>
      <c r="D10" s="16"/>
    </row>
    <row r="11" spans="1:4">
      <c r="A11" s="17" t="s">
        <v>242</v>
      </c>
    </row>
    <row r="12" spans="1:4" ht="28.5">
      <c r="A12" s="222" t="s">
        <v>323</v>
      </c>
      <c r="B12" s="57" t="s">
        <v>105</v>
      </c>
      <c r="C12" s="223" t="s">
        <v>324</v>
      </c>
      <c r="D12" s="131" t="s">
        <v>4</v>
      </c>
    </row>
    <row r="13" spans="1:4" ht="24.75" customHeight="1">
      <c r="A13" s="38" t="s">
        <v>348</v>
      </c>
      <c r="B13" s="22" t="s">
        <v>52</v>
      </c>
      <c r="C13" s="115">
        <v>0</v>
      </c>
      <c r="D13" s="115">
        <v>1000000</v>
      </c>
    </row>
    <row r="14" spans="1:4" ht="30.75" customHeight="1">
      <c r="A14" s="38" t="s">
        <v>349</v>
      </c>
      <c r="B14" s="22" t="s">
        <v>52</v>
      </c>
      <c r="C14" s="115">
        <v>0</v>
      </c>
      <c r="D14" s="115"/>
    </row>
    <row r="15" spans="1:4" ht="25.5">
      <c r="A15" s="38" t="s">
        <v>350</v>
      </c>
      <c r="B15" s="22" t="s">
        <v>52</v>
      </c>
      <c r="C15" s="115">
        <v>0</v>
      </c>
      <c r="D15" s="115"/>
    </row>
    <row r="16" spans="1:4" ht="27" customHeight="1">
      <c r="A16" s="38" t="s">
        <v>351</v>
      </c>
      <c r="B16" s="22" t="s">
        <v>52</v>
      </c>
      <c r="C16" s="115">
        <v>0</v>
      </c>
      <c r="D16" s="115">
        <v>1494817</v>
      </c>
    </row>
    <row r="17" spans="1:4" ht="26.25" customHeight="1">
      <c r="A17" s="38" t="s">
        <v>352</v>
      </c>
      <c r="B17" s="22" t="s">
        <v>52</v>
      </c>
      <c r="C17" s="115">
        <v>7317600</v>
      </c>
      <c r="D17" s="115">
        <v>7317600</v>
      </c>
    </row>
    <row r="18" spans="1:4" ht="29.25" customHeight="1">
      <c r="A18" s="38" t="s">
        <v>353</v>
      </c>
      <c r="B18" s="22" t="s">
        <v>52</v>
      </c>
      <c r="C18" s="115">
        <v>0</v>
      </c>
      <c r="D18" s="115"/>
    </row>
    <row r="19" spans="1:4" ht="27.75" customHeight="1">
      <c r="A19" s="38" t="s">
        <v>354</v>
      </c>
      <c r="B19" s="22" t="s">
        <v>52</v>
      </c>
      <c r="C19" s="115">
        <v>2505059</v>
      </c>
      <c r="D19" s="115">
        <v>4863370</v>
      </c>
    </row>
    <row r="20" spans="1:4" ht="28.5" customHeight="1">
      <c r="A20" s="38" t="s">
        <v>355</v>
      </c>
      <c r="B20" s="22" t="s">
        <v>52</v>
      </c>
      <c r="C20" s="115">
        <v>2499990</v>
      </c>
      <c r="D20" s="115">
        <v>1500000</v>
      </c>
    </row>
    <row r="21" spans="1:4" ht="25.5">
      <c r="A21" s="67" t="s">
        <v>356</v>
      </c>
      <c r="B21" s="116" t="s">
        <v>52</v>
      </c>
      <c r="C21" s="49">
        <v>12322649</v>
      </c>
      <c r="D21" s="49">
        <v>16175787</v>
      </c>
    </row>
    <row r="22" spans="1:4" ht="27.75" customHeight="1">
      <c r="A22" s="38" t="s">
        <v>351</v>
      </c>
      <c r="B22" s="22" t="s">
        <v>56</v>
      </c>
      <c r="C22" s="115"/>
      <c r="D22" s="115">
        <v>4263996</v>
      </c>
    </row>
    <row r="23" spans="1:4" ht="25.5">
      <c r="A23" s="67" t="s">
        <v>357</v>
      </c>
      <c r="B23" s="116" t="s">
        <v>56</v>
      </c>
      <c r="C23" s="49">
        <v>0</v>
      </c>
      <c r="D23" s="49">
        <v>4263996</v>
      </c>
    </row>
  </sheetData>
  <mergeCells count="3">
    <mergeCell ref="A1:D1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workbookViewId="0">
      <selection sqref="A1:D1"/>
    </sheetView>
  </sheetViews>
  <sheetFormatPr defaultRowHeight="15"/>
  <cols>
    <col min="1" max="1" width="54.42578125" style="11" customWidth="1"/>
    <col min="2" max="2" width="7.5703125" style="11" bestFit="1" customWidth="1"/>
    <col min="3" max="4" width="16.5703125" style="11" bestFit="1" customWidth="1"/>
    <col min="5" max="16384" width="9.140625" style="11"/>
  </cols>
  <sheetData>
    <row r="1" spans="1:4">
      <c r="A1" s="378" t="s">
        <v>407</v>
      </c>
      <c r="B1" s="378"/>
      <c r="C1" s="378"/>
      <c r="D1" s="374"/>
    </row>
    <row r="2" spans="1:4">
      <c r="A2" s="109"/>
      <c r="B2" s="109"/>
      <c r="C2" s="109"/>
      <c r="D2" s="16"/>
    </row>
    <row r="3" spans="1:4">
      <c r="A3" s="209"/>
      <c r="B3" s="209"/>
      <c r="C3" s="209"/>
    </row>
    <row r="4" spans="1:4" ht="18.75">
      <c r="A4" s="363" t="s">
        <v>25</v>
      </c>
      <c r="B4" s="346"/>
      <c r="C4" s="346"/>
      <c r="D4" s="374"/>
    </row>
    <row r="5" spans="1:4" ht="19.5">
      <c r="A5" s="364" t="s">
        <v>358</v>
      </c>
      <c r="B5" s="346"/>
      <c r="C5" s="346"/>
      <c r="D5" s="374"/>
    </row>
    <row r="6" spans="1:4" ht="19.5">
      <c r="A6" s="14"/>
      <c r="B6" s="15"/>
      <c r="C6" s="15"/>
      <c r="D6" s="16"/>
    </row>
    <row r="7" spans="1:4" ht="19.5">
      <c r="A7" s="110"/>
      <c r="B7" s="111"/>
      <c r="C7" s="111"/>
    </row>
    <row r="8" spans="1:4" ht="19.5">
      <c r="A8" s="110"/>
      <c r="B8" s="111"/>
      <c r="C8" s="111"/>
    </row>
    <row r="9" spans="1:4" ht="29.25">
      <c r="A9" s="222" t="s">
        <v>323</v>
      </c>
      <c r="B9" s="57" t="s">
        <v>105</v>
      </c>
      <c r="C9" s="231" t="s">
        <v>324</v>
      </c>
      <c r="D9" s="224" t="s">
        <v>4</v>
      </c>
    </row>
    <row r="10" spans="1:4">
      <c r="A10" s="27" t="s">
        <v>359</v>
      </c>
      <c r="B10" s="27" t="s">
        <v>60</v>
      </c>
      <c r="C10" s="115">
        <v>2850000</v>
      </c>
      <c r="D10" s="115">
        <v>2850000</v>
      </c>
    </row>
    <row r="11" spans="1:4">
      <c r="A11" s="67" t="s">
        <v>59</v>
      </c>
      <c r="B11" s="116" t="s">
        <v>60</v>
      </c>
      <c r="C11" s="49">
        <v>2850000</v>
      </c>
      <c r="D11" s="49">
        <v>2850000</v>
      </c>
    </row>
    <row r="12" spans="1:4" ht="42" customHeight="1">
      <c r="A12" s="27" t="s">
        <v>61</v>
      </c>
      <c r="B12" s="22" t="s">
        <v>62</v>
      </c>
      <c r="C12" s="115">
        <v>226097787</v>
      </c>
      <c r="D12" s="115">
        <v>360097787</v>
      </c>
    </row>
    <row r="13" spans="1:4" ht="57" customHeight="1">
      <c r="A13" s="232" t="s">
        <v>360</v>
      </c>
      <c r="B13" s="232" t="s">
        <v>62</v>
      </c>
      <c r="C13" s="132">
        <v>226097787</v>
      </c>
      <c r="D13" s="132">
        <v>360097787</v>
      </c>
    </row>
    <row r="14" spans="1:4" ht="39" customHeight="1">
      <c r="A14" s="67" t="s">
        <v>63</v>
      </c>
      <c r="B14" s="116" t="s">
        <v>64</v>
      </c>
      <c r="C14" s="49">
        <v>226097787</v>
      </c>
      <c r="D14" s="49">
        <v>360097787</v>
      </c>
    </row>
    <row r="15" spans="1:4" ht="24.75" customHeight="1">
      <c r="A15" s="27" t="s">
        <v>361</v>
      </c>
      <c r="B15" s="27" t="s">
        <v>66</v>
      </c>
      <c r="C15" s="115"/>
      <c r="D15" s="115"/>
    </row>
    <row r="16" spans="1:4" ht="39.75" customHeight="1">
      <c r="A16" s="27" t="s">
        <v>362</v>
      </c>
      <c r="B16" s="27" t="s">
        <v>66</v>
      </c>
      <c r="C16" s="115"/>
      <c r="D16" s="115"/>
    </row>
    <row r="17" spans="1:4" ht="36" customHeight="1">
      <c r="A17" s="67" t="s">
        <v>65</v>
      </c>
      <c r="B17" s="116" t="s">
        <v>66</v>
      </c>
      <c r="C17" s="49"/>
      <c r="D17" s="49"/>
    </row>
    <row r="18" spans="1:4" s="233" customFormat="1" ht="36" customHeight="1">
      <c r="A18" s="36" t="s">
        <v>67</v>
      </c>
      <c r="B18" s="36" t="s">
        <v>68</v>
      </c>
      <c r="C18" s="66">
        <f>SUM(C11+C14)</f>
        <v>228947787</v>
      </c>
      <c r="D18" s="66">
        <f>SUM(D11+D14)</f>
        <v>362947787</v>
      </c>
    </row>
    <row r="19" spans="1:4" ht="36" customHeight="1"/>
    <row r="20" spans="1:4" ht="36" customHeight="1"/>
  </sheetData>
  <mergeCells count="3">
    <mergeCell ref="A1:D1"/>
    <mergeCell ref="A4:D4"/>
    <mergeCell ref="A5:D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12"/>
  <sheetViews>
    <sheetView topLeftCell="E1" workbookViewId="0">
      <selection sqref="A1:O1"/>
    </sheetView>
  </sheetViews>
  <sheetFormatPr defaultRowHeight="15"/>
  <cols>
    <col min="1" max="1" width="53.28515625" customWidth="1"/>
    <col min="3" max="3" width="16.7109375" bestFit="1" customWidth="1"/>
    <col min="4" max="4" width="16.42578125" bestFit="1" customWidth="1"/>
    <col min="5" max="5" width="17.7109375" bestFit="1" customWidth="1"/>
    <col min="6" max="6" width="16.85546875" bestFit="1" customWidth="1"/>
    <col min="7" max="7" width="17.5703125" bestFit="1" customWidth="1"/>
    <col min="8" max="8" width="17.28515625" bestFit="1" customWidth="1"/>
    <col min="9" max="9" width="16.42578125" bestFit="1" customWidth="1"/>
    <col min="10" max="10" width="16.28515625" bestFit="1" customWidth="1"/>
    <col min="11" max="12" width="17.42578125" bestFit="1" customWidth="1"/>
    <col min="13" max="14" width="16.140625" bestFit="1" customWidth="1"/>
    <col min="15" max="15" width="17.7109375" bestFit="1" customWidth="1"/>
  </cols>
  <sheetData>
    <row r="1" spans="1:15">
      <c r="A1" s="403" t="s">
        <v>408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>
      <c r="A2" s="404" t="s">
        <v>25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>
      <c r="A3" s="406" t="s">
        <v>363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5.75">
      <c r="A4" s="234" t="s">
        <v>364</v>
      </c>
    </row>
    <row r="5" spans="1:15" ht="24">
      <c r="A5" s="235" t="s">
        <v>28</v>
      </c>
      <c r="B5" s="236" t="s">
        <v>105</v>
      </c>
      <c r="C5" s="237" t="s">
        <v>365</v>
      </c>
      <c r="D5" s="237" t="s">
        <v>366</v>
      </c>
      <c r="E5" s="237" t="s">
        <v>367</v>
      </c>
      <c r="F5" s="237" t="s">
        <v>368</v>
      </c>
      <c r="G5" s="237" t="s">
        <v>369</v>
      </c>
      <c r="H5" s="237" t="s">
        <v>370</v>
      </c>
      <c r="I5" s="237" t="s">
        <v>371</v>
      </c>
      <c r="J5" s="237" t="s">
        <v>372</v>
      </c>
      <c r="K5" s="237" t="s">
        <v>373</v>
      </c>
      <c r="L5" s="237" t="s">
        <v>374</v>
      </c>
      <c r="M5" s="237" t="s">
        <v>375</v>
      </c>
      <c r="N5" s="237" t="s">
        <v>376</v>
      </c>
      <c r="O5" s="238" t="s">
        <v>319</v>
      </c>
    </row>
    <row r="6" spans="1:15">
      <c r="A6" s="239" t="s">
        <v>112</v>
      </c>
      <c r="B6" s="240" t="s">
        <v>113</v>
      </c>
      <c r="C6" s="241">
        <v>2077259</v>
      </c>
      <c r="D6" s="241">
        <v>2077259</v>
      </c>
      <c r="E6" s="241">
        <v>2077259</v>
      </c>
      <c r="F6" s="241">
        <v>2077259</v>
      </c>
      <c r="G6" s="241">
        <v>2077259</v>
      </c>
      <c r="H6" s="241">
        <v>2077259</v>
      </c>
      <c r="I6" s="241">
        <v>2077259</v>
      </c>
      <c r="J6" s="241">
        <v>2077259</v>
      </c>
      <c r="K6" s="241">
        <v>2077259</v>
      </c>
      <c r="L6" s="241">
        <v>2077259</v>
      </c>
      <c r="M6" s="241">
        <v>2077259</v>
      </c>
      <c r="N6" s="241">
        <v>1291717</v>
      </c>
      <c r="O6" s="241">
        <f>SUM(C6:N6)</f>
        <v>24141566</v>
      </c>
    </row>
    <row r="7" spans="1:15">
      <c r="A7" s="242" t="s">
        <v>118</v>
      </c>
      <c r="B7" s="243" t="s">
        <v>119</v>
      </c>
      <c r="C7" s="241"/>
      <c r="D7" s="241"/>
      <c r="E7" s="241"/>
      <c r="F7" s="241"/>
      <c r="G7" s="241"/>
      <c r="H7" s="241">
        <v>967953</v>
      </c>
      <c r="I7" s="241"/>
      <c r="J7" s="241"/>
      <c r="K7" s="241"/>
      <c r="L7" s="241"/>
      <c r="M7" s="241"/>
      <c r="N7" s="241"/>
      <c r="O7" s="241">
        <f t="shared" ref="O7:O70" si="0">SUM(C7:N7)</f>
        <v>967953</v>
      </c>
    </row>
    <row r="8" spans="1:15">
      <c r="A8" s="244" t="s">
        <v>120</v>
      </c>
      <c r="B8" s="243" t="s">
        <v>121</v>
      </c>
      <c r="C8" s="241">
        <v>5980</v>
      </c>
      <c r="D8" s="241">
        <v>5980</v>
      </c>
      <c r="E8" s="241">
        <v>5980</v>
      </c>
      <c r="F8" s="241">
        <v>5980</v>
      </c>
      <c r="G8" s="241">
        <v>5980</v>
      </c>
      <c r="H8" s="241">
        <v>5980</v>
      </c>
      <c r="I8" s="241">
        <v>5980</v>
      </c>
      <c r="J8" s="241">
        <v>5980</v>
      </c>
      <c r="K8" s="241">
        <v>5980</v>
      </c>
      <c r="L8" s="241">
        <v>5980</v>
      </c>
      <c r="M8" s="241">
        <v>5980</v>
      </c>
      <c r="N8" s="241">
        <v>5980</v>
      </c>
      <c r="O8" s="241">
        <f t="shared" si="0"/>
        <v>71760</v>
      </c>
    </row>
    <row r="9" spans="1:15">
      <c r="A9" s="244" t="s">
        <v>124</v>
      </c>
      <c r="B9" s="243" t="s">
        <v>125</v>
      </c>
      <c r="C9" s="241">
        <v>101908</v>
      </c>
      <c r="D9" s="241">
        <v>101908</v>
      </c>
      <c r="E9" s="241">
        <v>101908</v>
      </c>
      <c r="F9" s="241">
        <v>101908</v>
      </c>
      <c r="G9" s="241">
        <v>101908</v>
      </c>
      <c r="H9" s="241">
        <v>101908</v>
      </c>
      <c r="I9" s="241">
        <v>101908</v>
      </c>
      <c r="J9" s="241">
        <v>101908</v>
      </c>
      <c r="K9" s="241">
        <v>101908</v>
      </c>
      <c r="L9" s="241">
        <v>101908</v>
      </c>
      <c r="M9" s="241">
        <v>101904</v>
      </c>
      <c r="N9" s="241">
        <v>101908</v>
      </c>
      <c r="O9" s="241">
        <f t="shared" si="0"/>
        <v>1222892</v>
      </c>
    </row>
    <row r="10" spans="1:15">
      <c r="A10" s="245" t="s">
        <v>126</v>
      </c>
      <c r="B10" s="246" t="s">
        <v>127</v>
      </c>
      <c r="C10" s="247">
        <f>SUM(C6:C9)</f>
        <v>2185147</v>
      </c>
      <c r="D10" s="247">
        <f t="shared" ref="D10:N10" si="1">SUM(D6:D9)</f>
        <v>2185147</v>
      </c>
      <c r="E10" s="247">
        <f t="shared" si="1"/>
        <v>2185147</v>
      </c>
      <c r="F10" s="247">
        <f t="shared" si="1"/>
        <v>2185147</v>
      </c>
      <c r="G10" s="247">
        <f t="shared" si="1"/>
        <v>2185147</v>
      </c>
      <c r="H10" s="247">
        <f t="shared" si="1"/>
        <v>3153100</v>
      </c>
      <c r="I10" s="247">
        <f t="shared" si="1"/>
        <v>2185147</v>
      </c>
      <c r="J10" s="247">
        <f t="shared" si="1"/>
        <v>2185147</v>
      </c>
      <c r="K10" s="247">
        <f t="shared" si="1"/>
        <v>2185147</v>
      </c>
      <c r="L10" s="247">
        <f t="shared" si="1"/>
        <v>2185147</v>
      </c>
      <c r="M10" s="247">
        <f t="shared" si="1"/>
        <v>2185143</v>
      </c>
      <c r="N10" s="247">
        <f t="shared" si="1"/>
        <v>1399605</v>
      </c>
      <c r="O10" s="241">
        <f t="shared" si="0"/>
        <v>26404171</v>
      </c>
    </row>
    <row r="11" spans="1:15">
      <c r="A11" s="244" t="s">
        <v>128</v>
      </c>
      <c r="B11" s="243" t="s">
        <v>129</v>
      </c>
      <c r="C11" s="241">
        <v>363087</v>
      </c>
      <c r="D11" s="241">
        <v>363087</v>
      </c>
      <c r="E11" s="241">
        <v>363087</v>
      </c>
      <c r="F11" s="241">
        <v>363087</v>
      </c>
      <c r="G11" s="241">
        <v>363087</v>
      </c>
      <c r="H11" s="241">
        <v>363087</v>
      </c>
      <c r="I11" s="241">
        <v>363087</v>
      </c>
      <c r="J11" s="241">
        <v>363087</v>
      </c>
      <c r="K11" s="241">
        <v>363085</v>
      </c>
      <c r="L11" s="241">
        <v>363087</v>
      </c>
      <c r="M11" s="241">
        <v>363087</v>
      </c>
      <c r="N11" s="241">
        <v>1304633</v>
      </c>
      <c r="O11" s="241">
        <f t="shared" si="0"/>
        <v>5298588</v>
      </c>
    </row>
    <row r="12" spans="1:15" ht="25.5">
      <c r="A12" s="244" t="s">
        <v>130</v>
      </c>
      <c r="B12" s="243" t="s">
        <v>131</v>
      </c>
      <c r="C12" s="241">
        <v>319808</v>
      </c>
      <c r="D12" s="241">
        <v>319808</v>
      </c>
      <c r="E12" s="241">
        <v>319808</v>
      </c>
      <c r="F12" s="241">
        <v>319808</v>
      </c>
      <c r="G12" s="241">
        <v>319808</v>
      </c>
      <c r="H12" s="241">
        <v>319808</v>
      </c>
      <c r="I12" s="241">
        <v>319808</v>
      </c>
      <c r="J12" s="241">
        <v>319808</v>
      </c>
      <c r="K12" s="241">
        <v>319808</v>
      </c>
      <c r="L12" s="241">
        <v>319808</v>
      </c>
      <c r="M12" s="241">
        <v>319804</v>
      </c>
      <c r="N12" s="241">
        <v>319808</v>
      </c>
      <c r="O12" s="241">
        <f t="shared" si="0"/>
        <v>3837692</v>
      </c>
    </row>
    <row r="13" spans="1:15">
      <c r="A13" s="248" t="s">
        <v>132</v>
      </c>
      <c r="B13" s="243" t="s">
        <v>133</v>
      </c>
      <c r="C13" s="241">
        <v>126629</v>
      </c>
      <c r="D13" s="241">
        <v>126629</v>
      </c>
      <c r="E13" s="241">
        <v>126629</v>
      </c>
      <c r="F13" s="241">
        <v>126629</v>
      </c>
      <c r="G13" s="241">
        <v>126630</v>
      </c>
      <c r="H13" s="241">
        <v>126629</v>
      </c>
      <c r="I13" s="241">
        <v>126629</v>
      </c>
      <c r="J13" s="241">
        <v>126629</v>
      </c>
      <c r="K13" s="241">
        <v>126630</v>
      </c>
      <c r="L13" s="241">
        <v>126629</v>
      </c>
      <c r="M13" s="241">
        <v>126629</v>
      </c>
      <c r="N13" s="241">
        <v>126629</v>
      </c>
      <c r="O13" s="241">
        <f t="shared" si="0"/>
        <v>1519550</v>
      </c>
    </row>
    <row r="14" spans="1:15">
      <c r="A14" s="249" t="s">
        <v>134</v>
      </c>
      <c r="B14" s="246" t="s">
        <v>135</v>
      </c>
      <c r="C14" s="247">
        <f>SUM(C11:C13)</f>
        <v>809524</v>
      </c>
      <c r="D14" s="247">
        <f t="shared" ref="D14:N14" si="2">SUM(D11:D13)</f>
        <v>809524</v>
      </c>
      <c r="E14" s="247">
        <f t="shared" si="2"/>
        <v>809524</v>
      </c>
      <c r="F14" s="247">
        <f t="shared" si="2"/>
        <v>809524</v>
      </c>
      <c r="G14" s="247">
        <f t="shared" si="2"/>
        <v>809525</v>
      </c>
      <c r="H14" s="247">
        <f t="shared" si="2"/>
        <v>809524</v>
      </c>
      <c r="I14" s="247">
        <f t="shared" si="2"/>
        <v>809524</v>
      </c>
      <c r="J14" s="247">
        <f t="shared" si="2"/>
        <v>809524</v>
      </c>
      <c r="K14" s="247">
        <f t="shared" si="2"/>
        <v>809523</v>
      </c>
      <c r="L14" s="247">
        <f t="shared" si="2"/>
        <v>809524</v>
      </c>
      <c r="M14" s="247">
        <f t="shared" si="2"/>
        <v>809520</v>
      </c>
      <c r="N14" s="247">
        <f t="shared" si="2"/>
        <v>1751070</v>
      </c>
      <c r="O14" s="241">
        <f t="shared" si="0"/>
        <v>10655830</v>
      </c>
    </row>
    <row r="15" spans="1:15">
      <c r="A15" s="245" t="s">
        <v>136</v>
      </c>
      <c r="B15" s="246" t="s">
        <v>137</v>
      </c>
      <c r="C15" s="247">
        <f>SUM(C14,C10)</f>
        <v>2994671</v>
      </c>
      <c r="D15" s="247">
        <f t="shared" ref="D15:N15" si="3">SUM(D14,D10)</f>
        <v>2994671</v>
      </c>
      <c r="E15" s="247">
        <f t="shared" si="3"/>
        <v>2994671</v>
      </c>
      <c r="F15" s="247">
        <f t="shared" si="3"/>
        <v>2994671</v>
      </c>
      <c r="G15" s="247">
        <f t="shared" si="3"/>
        <v>2994672</v>
      </c>
      <c r="H15" s="247">
        <f t="shared" si="3"/>
        <v>3962624</v>
      </c>
      <c r="I15" s="247">
        <f t="shared" si="3"/>
        <v>2994671</v>
      </c>
      <c r="J15" s="247">
        <f t="shared" si="3"/>
        <v>2994671</v>
      </c>
      <c r="K15" s="247">
        <f t="shared" si="3"/>
        <v>2994670</v>
      </c>
      <c r="L15" s="247">
        <f t="shared" si="3"/>
        <v>2994671</v>
      </c>
      <c r="M15" s="247">
        <f t="shared" si="3"/>
        <v>2994663</v>
      </c>
      <c r="N15" s="247">
        <f t="shared" si="3"/>
        <v>3150675</v>
      </c>
      <c r="O15" s="241">
        <f t="shared" si="0"/>
        <v>37060001</v>
      </c>
    </row>
    <row r="16" spans="1:15" ht="24">
      <c r="A16" s="249" t="s">
        <v>138</v>
      </c>
      <c r="B16" s="246" t="s">
        <v>139</v>
      </c>
      <c r="C16" s="247">
        <v>505877</v>
      </c>
      <c r="D16" s="247">
        <v>505877</v>
      </c>
      <c r="E16" s="247">
        <v>505877</v>
      </c>
      <c r="F16" s="247">
        <v>505877</v>
      </c>
      <c r="G16" s="247">
        <v>505876</v>
      </c>
      <c r="H16" s="247">
        <v>505877</v>
      </c>
      <c r="I16" s="247">
        <v>505877</v>
      </c>
      <c r="J16" s="247">
        <v>505877</v>
      </c>
      <c r="K16" s="247">
        <v>505874</v>
      </c>
      <c r="L16" s="247">
        <v>505877</v>
      </c>
      <c r="M16" s="247">
        <v>505877</v>
      </c>
      <c r="N16" s="247">
        <v>530061</v>
      </c>
      <c r="O16" s="241">
        <f t="shared" si="0"/>
        <v>6094704</v>
      </c>
    </row>
    <row r="17" spans="1:15">
      <c r="A17" s="244" t="s">
        <v>140</v>
      </c>
      <c r="B17" s="243" t="s">
        <v>141</v>
      </c>
      <c r="C17" s="241">
        <v>52654</v>
      </c>
      <c r="D17" s="241">
        <v>52654</v>
      </c>
      <c r="E17" s="241">
        <v>52654</v>
      </c>
      <c r="F17" s="241">
        <v>52654</v>
      </c>
      <c r="G17" s="241">
        <v>52654</v>
      </c>
      <c r="H17" s="241">
        <v>52654</v>
      </c>
      <c r="I17" s="241">
        <v>52654</v>
      </c>
      <c r="J17" s="241">
        <v>52654</v>
      </c>
      <c r="K17" s="241">
        <v>52654</v>
      </c>
      <c r="L17" s="241">
        <v>52654</v>
      </c>
      <c r="M17" s="241">
        <v>52652</v>
      </c>
      <c r="N17" s="241">
        <v>52654</v>
      </c>
      <c r="O17" s="241">
        <f t="shared" si="0"/>
        <v>631846</v>
      </c>
    </row>
    <row r="18" spans="1:15">
      <c r="A18" s="244" t="s">
        <v>142</v>
      </c>
      <c r="B18" s="243" t="s">
        <v>143</v>
      </c>
      <c r="C18" s="241">
        <v>763288</v>
      </c>
      <c r="D18" s="241">
        <v>763288</v>
      </c>
      <c r="E18" s="241">
        <v>763288</v>
      </c>
      <c r="F18" s="241">
        <v>763288</v>
      </c>
      <c r="G18" s="241">
        <v>763288</v>
      </c>
      <c r="H18" s="241">
        <v>763288</v>
      </c>
      <c r="I18" s="241">
        <v>763288</v>
      </c>
      <c r="J18" s="241">
        <v>763288</v>
      </c>
      <c r="K18" s="241">
        <v>763288</v>
      </c>
      <c r="L18" s="241">
        <v>763288</v>
      </c>
      <c r="M18" s="241">
        <v>763288</v>
      </c>
      <c r="N18" s="241">
        <v>763282</v>
      </c>
      <c r="O18" s="241">
        <f t="shared" si="0"/>
        <v>9159450</v>
      </c>
    </row>
    <row r="19" spans="1:15">
      <c r="A19" s="249" t="s">
        <v>144</v>
      </c>
      <c r="B19" s="246" t="s">
        <v>145</v>
      </c>
      <c r="C19" s="247">
        <v>815942</v>
      </c>
      <c r="D19" s="247">
        <v>815942</v>
      </c>
      <c r="E19" s="247">
        <v>815942</v>
      </c>
      <c r="F19" s="247">
        <v>815942</v>
      </c>
      <c r="G19" s="247">
        <v>815942</v>
      </c>
      <c r="H19" s="247">
        <v>815942</v>
      </c>
      <c r="I19" s="247">
        <v>815942</v>
      </c>
      <c r="J19" s="247">
        <v>815942</v>
      </c>
      <c r="K19" s="247">
        <v>815942</v>
      </c>
      <c r="L19" s="247">
        <v>815942</v>
      </c>
      <c r="M19" s="247">
        <v>815940</v>
      </c>
      <c r="N19" s="247">
        <v>815936</v>
      </c>
      <c r="O19" s="241">
        <f t="shared" si="0"/>
        <v>9791296</v>
      </c>
    </row>
    <row r="20" spans="1:15">
      <c r="A20" s="244" t="s">
        <v>146</v>
      </c>
      <c r="B20" s="243" t="s">
        <v>147</v>
      </c>
      <c r="C20" s="241">
        <v>49483</v>
      </c>
      <c r="D20" s="241">
        <v>49483</v>
      </c>
      <c r="E20" s="241">
        <v>49483</v>
      </c>
      <c r="F20" s="241">
        <v>49483</v>
      </c>
      <c r="G20" s="241">
        <v>49483</v>
      </c>
      <c r="H20" s="241">
        <v>49483</v>
      </c>
      <c r="I20" s="241">
        <v>49483</v>
      </c>
      <c r="J20" s="241">
        <v>49483</v>
      </c>
      <c r="K20" s="241">
        <v>49483</v>
      </c>
      <c r="L20" s="241">
        <v>49487</v>
      </c>
      <c r="M20" s="241">
        <v>49483</v>
      </c>
      <c r="N20" s="241">
        <v>49483</v>
      </c>
      <c r="O20" s="241">
        <f t="shared" si="0"/>
        <v>593800</v>
      </c>
    </row>
    <row r="21" spans="1:15">
      <c r="A21" s="244" t="s">
        <v>148</v>
      </c>
      <c r="B21" s="243" t="s">
        <v>149</v>
      </c>
      <c r="C21" s="241">
        <v>96082</v>
      </c>
      <c r="D21" s="241">
        <v>96082</v>
      </c>
      <c r="E21" s="241">
        <v>96082</v>
      </c>
      <c r="F21" s="241">
        <v>96082</v>
      </c>
      <c r="G21" s="241">
        <v>96080</v>
      </c>
      <c r="H21" s="241">
        <v>96082</v>
      </c>
      <c r="I21" s="241">
        <v>96082</v>
      </c>
      <c r="J21" s="241">
        <v>96082</v>
      </c>
      <c r="K21" s="241">
        <v>96082</v>
      </c>
      <c r="L21" s="241">
        <v>96082</v>
      </c>
      <c r="M21" s="241">
        <v>96080</v>
      </c>
      <c r="N21" s="241">
        <v>96082</v>
      </c>
      <c r="O21" s="241">
        <f t="shared" si="0"/>
        <v>1152980</v>
      </c>
    </row>
    <row r="22" spans="1:15">
      <c r="A22" s="249" t="s">
        <v>150</v>
      </c>
      <c r="B22" s="246" t="s">
        <v>151</v>
      </c>
      <c r="C22" s="247">
        <v>145565</v>
      </c>
      <c r="D22" s="247">
        <v>145565</v>
      </c>
      <c r="E22" s="247">
        <v>145565</v>
      </c>
      <c r="F22" s="247">
        <v>145565</v>
      </c>
      <c r="G22" s="247">
        <v>145563</v>
      </c>
      <c r="H22" s="247">
        <v>145565</v>
      </c>
      <c r="I22" s="247">
        <v>145565</v>
      </c>
      <c r="J22" s="247">
        <v>145565</v>
      </c>
      <c r="K22" s="247">
        <v>145565</v>
      </c>
      <c r="L22" s="247">
        <v>145569</v>
      </c>
      <c r="M22" s="247">
        <v>145563</v>
      </c>
      <c r="N22" s="247">
        <v>145565</v>
      </c>
      <c r="O22" s="241">
        <f t="shared" si="0"/>
        <v>1746780</v>
      </c>
    </row>
    <row r="23" spans="1:15">
      <c r="A23" s="244" t="s">
        <v>152</v>
      </c>
      <c r="B23" s="243" t="s">
        <v>153</v>
      </c>
      <c r="C23" s="241">
        <v>1122866</v>
      </c>
      <c r="D23" s="241">
        <v>1122866</v>
      </c>
      <c r="E23" s="241">
        <v>1122866</v>
      </c>
      <c r="F23" s="241">
        <v>1122866</v>
      </c>
      <c r="G23" s="241">
        <v>1122866</v>
      </c>
      <c r="H23" s="241">
        <v>1122866</v>
      </c>
      <c r="I23" s="241">
        <v>1122866</v>
      </c>
      <c r="J23" s="241">
        <v>1122866</v>
      </c>
      <c r="K23" s="241">
        <v>1122866</v>
      </c>
      <c r="L23" s="241">
        <v>1122866</v>
      </c>
      <c r="M23" s="241">
        <v>1122870</v>
      </c>
      <c r="N23" s="241">
        <v>1122866</v>
      </c>
      <c r="O23" s="241">
        <f t="shared" si="0"/>
        <v>13474396</v>
      </c>
    </row>
    <row r="24" spans="1:15">
      <c r="A24" s="244" t="s">
        <v>154</v>
      </c>
      <c r="B24" s="243" t="s">
        <v>155</v>
      </c>
      <c r="C24" s="241">
        <v>2595304</v>
      </c>
      <c r="D24" s="241">
        <v>2595304</v>
      </c>
      <c r="E24" s="241">
        <v>2595304</v>
      </c>
      <c r="F24" s="241">
        <v>2595304</v>
      </c>
      <c r="G24" s="241">
        <v>2595304</v>
      </c>
      <c r="H24" s="241">
        <v>2595304</v>
      </c>
      <c r="I24" s="241">
        <v>2595304</v>
      </c>
      <c r="J24" s="241">
        <v>2595304</v>
      </c>
      <c r="K24" s="241">
        <v>2595306</v>
      </c>
      <c r="L24" s="241">
        <v>2595304</v>
      </c>
      <c r="M24" s="241">
        <v>2595304</v>
      </c>
      <c r="N24" s="241">
        <v>2595304</v>
      </c>
      <c r="O24" s="241">
        <f t="shared" si="0"/>
        <v>31143650</v>
      </c>
    </row>
    <row r="25" spans="1:15">
      <c r="A25" s="244" t="s">
        <v>156</v>
      </c>
      <c r="B25" s="243" t="s">
        <v>157</v>
      </c>
      <c r="C25" s="241">
        <v>35250</v>
      </c>
      <c r="D25" s="241">
        <v>35250</v>
      </c>
      <c r="E25" s="241">
        <v>35250</v>
      </c>
      <c r="F25" s="241">
        <v>35250</v>
      </c>
      <c r="G25" s="241">
        <v>35250</v>
      </c>
      <c r="H25" s="241">
        <v>35250</v>
      </c>
      <c r="I25" s="241">
        <v>35250</v>
      </c>
      <c r="J25" s="241">
        <v>35250</v>
      </c>
      <c r="K25" s="241">
        <v>35250</v>
      </c>
      <c r="L25" s="241">
        <v>35250</v>
      </c>
      <c r="M25" s="241">
        <v>35250</v>
      </c>
      <c r="N25" s="241">
        <v>35250</v>
      </c>
      <c r="O25" s="241">
        <f t="shared" si="0"/>
        <v>423000</v>
      </c>
    </row>
    <row r="26" spans="1:15">
      <c r="A26" s="244" t="s">
        <v>158</v>
      </c>
      <c r="B26" s="243" t="s">
        <v>159</v>
      </c>
      <c r="C26" s="241">
        <v>773004</v>
      </c>
      <c r="D26" s="241">
        <v>773004</v>
      </c>
      <c r="E26" s="241">
        <v>773004</v>
      </c>
      <c r="F26" s="241">
        <v>4060004</v>
      </c>
      <c r="G26" s="241">
        <v>773004</v>
      </c>
      <c r="H26" s="241">
        <v>773004</v>
      </c>
      <c r="I26" s="241">
        <v>773004</v>
      </c>
      <c r="J26" s="241">
        <v>773004</v>
      </c>
      <c r="K26" s="241">
        <v>773007</v>
      </c>
      <c r="L26" s="241">
        <v>773004</v>
      </c>
      <c r="M26" s="241">
        <v>773004</v>
      </c>
      <c r="N26" s="241">
        <v>773004</v>
      </c>
      <c r="O26" s="241">
        <f t="shared" si="0"/>
        <v>12563051</v>
      </c>
    </row>
    <row r="27" spans="1:15">
      <c r="A27" s="244" t="s">
        <v>160</v>
      </c>
      <c r="B27" s="243" t="s">
        <v>161</v>
      </c>
      <c r="C27" s="241">
        <v>217065</v>
      </c>
      <c r="D27" s="241">
        <v>217065</v>
      </c>
      <c r="E27" s="241">
        <v>217065</v>
      </c>
      <c r="F27" s="241">
        <v>217065</v>
      </c>
      <c r="G27" s="241">
        <v>217065</v>
      </c>
      <c r="H27" s="241">
        <v>217065</v>
      </c>
      <c r="I27" s="241">
        <v>217065</v>
      </c>
      <c r="J27" s="241">
        <v>217068</v>
      </c>
      <c r="K27" s="241">
        <v>217065</v>
      </c>
      <c r="L27" s="241">
        <v>217066</v>
      </c>
      <c r="M27" s="241">
        <v>217065</v>
      </c>
      <c r="N27" s="241">
        <v>217065</v>
      </c>
      <c r="O27" s="241">
        <f t="shared" si="0"/>
        <v>2604784</v>
      </c>
    </row>
    <row r="28" spans="1:15">
      <c r="A28" s="248" t="s">
        <v>162</v>
      </c>
      <c r="B28" s="243" t="s">
        <v>163</v>
      </c>
      <c r="C28" s="241">
        <v>127177</v>
      </c>
      <c r="D28" s="241">
        <v>127177</v>
      </c>
      <c r="E28" s="241">
        <v>127177</v>
      </c>
      <c r="F28" s="241">
        <v>127177</v>
      </c>
      <c r="G28" s="241">
        <v>127177</v>
      </c>
      <c r="H28" s="241">
        <v>127177</v>
      </c>
      <c r="I28" s="241">
        <v>127177</v>
      </c>
      <c r="J28" s="241">
        <v>127177</v>
      </c>
      <c r="K28" s="241">
        <v>127177</v>
      </c>
      <c r="L28" s="241">
        <v>127177</v>
      </c>
      <c r="M28" s="241">
        <v>127177</v>
      </c>
      <c r="N28" s="241">
        <v>127177</v>
      </c>
      <c r="O28" s="241">
        <f t="shared" si="0"/>
        <v>1526124</v>
      </c>
    </row>
    <row r="29" spans="1:15">
      <c r="A29" s="244" t="s">
        <v>164</v>
      </c>
      <c r="B29" s="243" t="s">
        <v>165</v>
      </c>
      <c r="C29" s="241">
        <v>1811469</v>
      </c>
      <c r="D29" s="241">
        <v>1811469</v>
      </c>
      <c r="E29" s="241">
        <v>1811469</v>
      </c>
      <c r="F29" s="241">
        <v>1811469</v>
      </c>
      <c r="G29" s="241">
        <v>1811469</v>
      </c>
      <c r="H29" s="241">
        <v>1811469</v>
      </c>
      <c r="I29" s="241">
        <v>1811469</v>
      </c>
      <c r="J29" s="241">
        <v>1811469</v>
      </c>
      <c r="K29" s="241">
        <v>1811470</v>
      </c>
      <c r="L29" s="241">
        <v>1811470</v>
      </c>
      <c r="M29" s="241">
        <v>1811470</v>
      </c>
      <c r="N29" s="241">
        <v>1811469</v>
      </c>
      <c r="O29" s="241">
        <f t="shared" si="0"/>
        <v>21737631</v>
      </c>
    </row>
    <row r="30" spans="1:15">
      <c r="A30" s="249" t="s">
        <v>166</v>
      </c>
      <c r="B30" s="246" t="s">
        <v>167</v>
      </c>
      <c r="C30" s="247">
        <v>6682135</v>
      </c>
      <c r="D30" s="247">
        <v>6682135</v>
      </c>
      <c r="E30" s="247">
        <v>6682135</v>
      </c>
      <c r="F30" s="247">
        <v>9969135</v>
      </c>
      <c r="G30" s="247">
        <v>6682135</v>
      </c>
      <c r="H30" s="247">
        <v>6682135</v>
      </c>
      <c r="I30" s="247">
        <v>6682135</v>
      </c>
      <c r="J30" s="247">
        <v>6682138</v>
      </c>
      <c r="K30" s="247">
        <v>6682141</v>
      </c>
      <c r="L30" s="247">
        <v>6682137</v>
      </c>
      <c r="M30" s="247">
        <v>6682140</v>
      </c>
      <c r="N30" s="247">
        <v>6682135</v>
      </c>
      <c r="O30" s="241">
        <f t="shared" si="0"/>
        <v>83472636</v>
      </c>
    </row>
    <row r="31" spans="1:15">
      <c r="A31" s="244" t="s">
        <v>168</v>
      </c>
      <c r="B31" s="243" t="s">
        <v>169</v>
      </c>
      <c r="C31" s="241">
        <v>7917</v>
      </c>
      <c r="D31" s="241">
        <v>7917</v>
      </c>
      <c r="E31" s="241">
        <v>7917</v>
      </c>
      <c r="F31" s="241">
        <v>7917</v>
      </c>
      <c r="G31" s="241">
        <v>7917</v>
      </c>
      <c r="H31" s="241">
        <v>7914</v>
      </c>
      <c r="I31" s="241">
        <v>7916</v>
      </c>
      <c r="J31" s="241">
        <v>7917</v>
      </c>
      <c r="K31" s="241">
        <v>7917</v>
      </c>
      <c r="L31" s="241">
        <v>7917</v>
      </c>
      <c r="M31" s="241">
        <v>7917</v>
      </c>
      <c r="N31" s="241">
        <v>7917</v>
      </c>
      <c r="O31" s="241">
        <f t="shared" si="0"/>
        <v>95000</v>
      </c>
    </row>
    <row r="32" spans="1:15">
      <c r="A32" s="249" t="s">
        <v>170</v>
      </c>
      <c r="B32" s="246" t="s">
        <v>171</v>
      </c>
      <c r="C32" s="247">
        <v>7917</v>
      </c>
      <c r="D32" s="247">
        <v>7917</v>
      </c>
      <c r="E32" s="247">
        <v>7917</v>
      </c>
      <c r="F32" s="247">
        <v>7917</v>
      </c>
      <c r="G32" s="247">
        <v>7917</v>
      </c>
      <c r="H32" s="247">
        <v>7914</v>
      </c>
      <c r="I32" s="247">
        <v>7916</v>
      </c>
      <c r="J32" s="247">
        <v>7917</v>
      </c>
      <c r="K32" s="247">
        <v>7917</v>
      </c>
      <c r="L32" s="247">
        <v>7917</v>
      </c>
      <c r="M32" s="247">
        <v>7917</v>
      </c>
      <c r="N32" s="247">
        <v>7917</v>
      </c>
      <c r="O32" s="241">
        <f t="shared" si="0"/>
        <v>95000</v>
      </c>
    </row>
    <row r="33" spans="1:15" ht="25.5">
      <c r="A33" s="244" t="s">
        <v>172</v>
      </c>
      <c r="B33" s="243" t="s">
        <v>173</v>
      </c>
      <c r="C33" s="241">
        <v>1996084</v>
      </c>
      <c r="D33" s="241">
        <v>1996084</v>
      </c>
      <c r="E33" s="241">
        <v>1996084</v>
      </c>
      <c r="F33" s="241">
        <v>1996084</v>
      </c>
      <c r="G33" s="241">
        <v>1996084</v>
      </c>
      <c r="H33" s="241">
        <v>1996084</v>
      </c>
      <c r="I33" s="241">
        <v>1996082</v>
      </c>
      <c r="J33" s="241">
        <v>1996085</v>
      </c>
      <c r="K33" s="241">
        <v>1996084</v>
      </c>
      <c r="L33" s="241">
        <v>1996080</v>
      </c>
      <c r="M33" s="241">
        <v>1996084</v>
      </c>
      <c r="N33" s="241">
        <v>1996084</v>
      </c>
      <c r="O33" s="241">
        <f t="shared" si="0"/>
        <v>23953003</v>
      </c>
    </row>
    <row r="34" spans="1:15">
      <c r="A34" s="244" t="s">
        <v>174</v>
      </c>
      <c r="B34" s="243" t="s">
        <v>175</v>
      </c>
      <c r="C34" s="241"/>
      <c r="D34" s="241"/>
      <c r="E34" s="241">
        <v>2500000</v>
      </c>
      <c r="F34" s="241"/>
      <c r="G34" s="241"/>
      <c r="H34" s="241">
        <v>1875000</v>
      </c>
      <c r="I34" s="241"/>
      <c r="J34" s="241"/>
      <c r="K34" s="241"/>
      <c r="L34" s="241"/>
      <c r="M34" s="241"/>
      <c r="N34" s="241"/>
      <c r="O34" s="241">
        <f t="shared" si="0"/>
        <v>4375000</v>
      </c>
    </row>
    <row r="35" spans="1:15">
      <c r="A35" s="244" t="s">
        <v>176</v>
      </c>
      <c r="B35" s="243" t="s">
        <v>177</v>
      </c>
      <c r="C35" s="241"/>
      <c r="D35" s="241"/>
      <c r="E35" s="241"/>
      <c r="F35" s="241">
        <v>3226</v>
      </c>
      <c r="G35" s="241"/>
      <c r="H35" s="241"/>
      <c r="I35" s="241"/>
      <c r="J35" s="241"/>
      <c r="K35" s="241"/>
      <c r="L35" s="241"/>
      <c r="M35" s="241"/>
      <c r="N35" s="241">
        <v>5</v>
      </c>
      <c r="O35" s="241">
        <f t="shared" si="0"/>
        <v>3231</v>
      </c>
    </row>
    <row r="36" spans="1:15">
      <c r="A36" s="244" t="s">
        <v>377</v>
      </c>
      <c r="B36" s="243" t="s">
        <v>179</v>
      </c>
      <c r="C36" s="241"/>
      <c r="D36" s="241"/>
      <c r="E36" s="241"/>
      <c r="F36" s="241">
        <v>5</v>
      </c>
      <c r="G36" s="241"/>
      <c r="H36" s="241"/>
      <c r="I36" s="241"/>
      <c r="J36" s="241"/>
      <c r="K36" s="241"/>
      <c r="L36" s="241"/>
      <c r="M36" s="241"/>
      <c r="N36" s="241"/>
      <c r="O36" s="241">
        <f t="shared" si="0"/>
        <v>5</v>
      </c>
    </row>
    <row r="37" spans="1:15">
      <c r="A37" s="244" t="s">
        <v>180</v>
      </c>
      <c r="B37" s="243" t="s">
        <v>181</v>
      </c>
      <c r="C37" s="241">
        <v>41668</v>
      </c>
      <c r="D37" s="241">
        <v>41660</v>
      </c>
      <c r="E37" s="241">
        <v>41668</v>
      </c>
      <c r="F37" s="241">
        <v>41668</v>
      </c>
      <c r="G37" s="241">
        <v>41668</v>
      </c>
      <c r="H37" s="241">
        <v>41660</v>
      </c>
      <c r="I37" s="241">
        <v>41668</v>
      </c>
      <c r="J37" s="241">
        <v>41668</v>
      </c>
      <c r="K37" s="241">
        <v>41668</v>
      </c>
      <c r="L37" s="241">
        <v>41668</v>
      </c>
      <c r="M37" s="241">
        <v>41668</v>
      </c>
      <c r="N37" s="241">
        <v>41668</v>
      </c>
      <c r="O37" s="241">
        <f t="shared" si="0"/>
        <v>500000</v>
      </c>
    </row>
    <row r="38" spans="1:15">
      <c r="A38" s="249" t="s">
        <v>182</v>
      </c>
      <c r="B38" s="246" t="s">
        <v>183</v>
      </c>
      <c r="C38" s="247">
        <f>SUM(C33:C37)</f>
        <v>2037752</v>
      </c>
      <c r="D38" s="247">
        <f t="shared" ref="D38:N38" si="4">SUM(D33:D37)</f>
        <v>2037744</v>
      </c>
      <c r="E38" s="247">
        <f t="shared" si="4"/>
        <v>4537752</v>
      </c>
      <c r="F38" s="247">
        <f t="shared" si="4"/>
        <v>2040983</v>
      </c>
      <c r="G38" s="247">
        <f t="shared" si="4"/>
        <v>2037752</v>
      </c>
      <c r="H38" s="247">
        <f t="shared" si="4"/>
        <v>3912744</v>
      </c>
      <c r="I38" s="247">
        <f t="shared" si="4"/>
        <v>2037750</v>
      </c>
      <c r="J38" s="247">
        <f t="shared" si="4"/>
        <v>2037753</v>
      </c>
      <c r="K38" s="247">
        <f t="shared" si="4"/>
        <v>2037752</v>
      </c>
      <c r="L38" s="247">
        <f t="shared" si="4"/>
        <v>2037748</v>
      </c>
      <c r="M38" s="247">
        <f t="shared" si="4"/>
        <v>2037752</v>
      </c>
      <c r="N38" s="247">
        <f t="shared" si="4"/>
        <v>2037757</v>
      </c>
      <c r="O38" s="241">
        <f>SUM(C38:N38)</f>
        <v>28831239</v>
      </c>
    </row>
    <row r="39" spans="1:15">
      <c r="A39" s="249" t="s">
        <v>184</v>
      </c>
      <c r="B39" s="246" t="s">
        <v>185</v>
      </c>
      <c r="C39" s="247">
        <f>SUM(C19+C22+C30+C32+C38)</f>
        <v>9689311</v>
      </c>
      <c r="D39" s="247">
        <f t="shared" ref="D39:N39" si="5">SUM(D19+D22+D30+D32+D38)</f>
        <v>9689303</v>
      </c>
      <c r="E39" s="247">
        <f t="shared" si="5"/>
        <v>12189311</v>
      </c>
      <c r="F39" s="247">
        <f t="shared" si="5"/>
        <v>12979542</v>
      </c>
      <c r="G39" s="247">
        <f t="shared" si="5"/>
        <v>9689309</v>
      </c>
      <c r="H39" s="247">
        <f t="shared" si="5"/>
        <v>11564300</v>
      </c>
      <c r="I39" s="247">
        <f t="shared" si="5"/>
        <v>9689308</v>
      </c>
      <c r="J39" s="247">
        <f t="shared" si="5"/>
        <v>9689315</v>
      </c>
      <c r="K39" s="247">
        <f t="shared" si="5"/>
        <v>9689317</v>
      </c>
      <c r="L39" s="247">
        <f t="shared" si="5"/>
        <v>9689313</v>
      </c>
      <c r="M39" s="247">
        <f t="shared" si="5"/>
        <v>9689312</v>
      </c>
      <c r="N39" s="247">
        <f t="shared" si="5"/>
        <v>9689310</v>
      </c>
      <c r="O39" s="241">
        <f t="shared" si="0"/>
        <v>123936951</v>
      </c>
    </row>
    <row r="40" spans="1:15">
      <c r="A40" s="244" t="s">
        <v>186</v>
      </c>
      <c r="B40" s="243" t="s">
        <v>187</v>
      </c>
      <c r="C40" s="241"/>
      <c r="D40" s="241"/>
      <c r="E40" s="241"/>
      <c r="F40" s="241"/>
      <c r="G40" s="241"/>
      <c r="H40" s="241">
        <v>800000</v>
      </c>
      <c r="I40" s="241"/>
      <c r="J40" s="241">
        <v>3150000</v>
      </c>
      <c r="K40" s="241"/>
      <c r="L40" s="241"/>
      <c r="M40" s="241">
        <v>150525</v>
      </c>
      <c r="N40" s="241"/>
      <c r="O40" s="241">
        <f t="shared" si="0"/>
        <v>4100525</v>
      </c>
    </row>
    <row r="41" spans="1:15">
      <c r="A41" s="249" t="s">
        <v>188</v>
      </c>
      <c r="B41" s="246" t="s">
        <v>189</v>
      </c>
      <c r="C41" s="247">
        <f>SUM(C40)</f>
        <v>0</v>
      </c>
      <c r="D41" s="247">
        <f t="shared" ref="D41:N41" si="6">SUM(D40)</f>
        <v>0</v>
      </c>
      <c r="E41" s="247">
        <f t="shared" si="6"/>
        <v>0</v>
      </c>
      <c r="F41" s="247">
        <f t="shared" si="6"/>
        <v>0</v>
      </c>
      <c r="G41" s="247">
        <f t="shared" si="6"/>
        <v>0</v>
      </c>
      <c r="H41" s="247">
        <f t="shared" si="6"/>
        <v>800000</v>
      </c>
      <c r="I41" s="247">
        <f t="shared" si="6"/>
        <v>0</v>
      </c>
      <c r="J41" s="247">
        <f t="shared" si="6"/>
        <v>3150000</v>
      </c>
      <c r="K41" s="247">
        <f t="shared" si="6"/>
        <v>0</v>
      </c>
      <c r="L41" s="247">
        <f t="shared" si="6"/>
        <v>0</v>
      </c>
      <c r="M41" s="247">
        <f t="shared" si="6"/>
        <v>150525</v>
      </c>
      <c r="N41" s="247">
        <f t="shared" si="6"/>
        <v>0</v>
      </c>
      <c r="O41" s="241">
        <f t="shared" si="0"/>
        <v>4100525</v>
      </c>
    </row>
    <row r="42" spans="1:15">
      <c r="A42" s="242" t="s">
        <v>190</v>
      </c>
      <c r="B42" s="243" t="s">
        <v>191</v>
      </c>
      <c r="C42" s="241">
        <v>7504780</v>
      </c>
      <c r="D42" s="241">
        <v>7504780</v>
      </c>
      <c r="E42" s="241">
        <v>7504780</v>
      </c>
      <c r="F42" s="241">
        <v>7504780</v>
      </c>
      <c r="G42" s="241">
        <v>7504780</v>
      </c>
      <c r="H42" s="241">
        <v>7504780</v>
      </c>
      <c r="I42" s="241">
        <v>7504780</v>
      </c>
      <c r="J42" s="241">
        <v>7504780</v>
      </c>
      <c r="K42" s="241">
        <v>7504780</v>
      </c>
      <c r="L42" s="241">
        <v>7504780</v>
      </c>
      <c r="M42" s="241">
        <v>7504780</v>
      </c>
      <c r="N42" s="241">
        <v>7504780</v>
      </c>
      <c r="O42" s="241">
        <f t="shared" si="0"/>
        <v>90057360</v>
      </c>
    </row>
    <row r="43" spans="1:15" ht="25.5">
      <c r="A43" s="242" t="s">
        <v>192</v>
      </c>
      <c r="B43" s="243" t="s">
        <v>193</v>
      </c>
      <c r="C43" s="241">
        <v>3439346</v>
      </c>
      <c r="D43" s="241">
        <v>3439346</v>
      </c>
      <c r="E43" s="241">
        <v>3439346</v>
      </c>
      <c r="F43" s="241">
        <v>3439346</v>
      </c>
      <c r="G43" s="241">
        <v>3439346</v>
      </c>
      <c r="H43" s="241">
        <v>3439346</v>
      </c>
      <c r="I43" s="241">
        <v>3439346</v>
      </c>
      <c r="J43" s="241">
        <v>3439346</v>
      </c>
      <c r="K43" s="241">
        <v>3439346</v>
      </c>
      <c r="L43" s="241">
        <v>3439343</v>
      </c>
      <c r="M43" s="241">
        <v>3439346</v>
      </c>
      <c r="N43" s="241">
        <v>4884166</v>
      </c>
      <c r="O43" s="241">
        <f t="shared" si="0"/>
        <v>42716969</v>
      </c>
    </row>
    <row r="44" spans="1:15" ht="25.5">
      <c r="A44" s="242" t="s">
        <v>194</v>
      </c>
      <c r="B44" s="243" t="s">
        <v>195</v>
      </c>
      <c r="C44" s="241">
        <v>2400261</v>
      </c>
      <c r="D44" s="241">
        <v>2400261</v>
      </c>
      <c r="E44" s="241">
        <v>2400261</v>
      </c>
      <c r="F44" s="241">
        <v>2400261</v>
      </c>
      <c r="G44" s="241">
        <v>2400261</v>
      </c>
      <c r="H44" s="241">
        <v>2400261</v>
      </c>
      <c r="I44" s="241">
        <v>2400261</v>
      </c>
      <c r="J44" s="241">
        <v>2400261</v>
      </c>
      <c r="K44" s="241">
        <v>2400261</v>
      </c>
      <c r="L44" s="241">
        <v>2400261</v>
      </c>
      <c r="M44" s="241">
        <v>2400261</v>
      </c>
      <c r="N44" s="241">
        <v>2400261</v>
      </c>
      <c r="O44" s="241">
        <f t="shared" si="0"/>
        <v>28803132</v>
      </c>
    </row>
    <row r="45" spans="1:15">
      <c r="A45" s="239" t="s">
        <v>196</v>
      </c>
      <c r="B45" s="243" t="s">
        <v>265</v>
      </c>
      <c r="C45" s="241"/>
      <c r="D45" s="241"/>
      <c r="E45" s="241">
        <v>22162144</v>
      </c>
      <c r="F45" s="241"/>
      <c r="G45" s="241"/>
      <c r="H45" s="241"/>
      <c r="I45" s="241"/>
      <c r="J45" s="241"/>
      <c r="K45" s="241"/>
      <c r="L45" s="241">
        <v>142277145</v>
      </c>
      <c r="M45" s="241"/>
      <c r="N45" s="241"/>
      <c r="O45" s="241">
        <f t="shared" si="0"/>
        <v>164439289</v>
      </c>
    </row>
    <row r="46" spans="1:15">
      <c r="A46" s="249" t="s">
        <v>198</v>
      </c>
      <c r="B46" s="246" t="s">
        <v>199</v>
      </c>
      <c r="C46" s="247">
        <f>SUM(C42:C45)</f>
        <v>13344387</v>
      </c>
      <c r="D46" s="247">
        <f t="shared" ref="D46:N46" si="7">SUM(D42:D45)</f>
        <v>13344387</v>
      </c>
      <c r="E46" s="247">
        <f t="shared" si="7"/>
        <v>35506531</v>
      </c>
      <c r="F46" s="247">
        <f t="shared" si="7"/>
        <v>13344387</v>
      </c>
      <c r="G46" s="247">
        <f t="shared" si="7"/>
        <v>13344387</v>
      </c>
      <c r="H46" s="247">
        <f t="shared" si="7"/>
        <v>13344387</v>
      </c>
      <c r="I46" s="247">
        <f t="shared" si="7"/>
        <v>13344387</v>
      </c>
      <c r="J46" s="247">
        <f t="shared" si="7"/>
        <v>13344387</v>
      </c>
      <c r="K46" s="247">
        <f t="shared" si="7"/>
        <v>13344387</v>
      </c>
      <c r="L46" s="247">
        <f t="shared" si="7"/>
        <v>155621529</v>
      </c>
      <c r="M46" s="247">
        <f t="shared" si="7"/>
        <v>13344387</v>
      </c>
      <c r="N46" s="247">
        <f t="shared" si="7"/>
        <v>14789207</v>
      </c>
      <c r="O46" s="241">
        <f t="shared" si="0"/>
        <v>326016750</v>
      </c>
    </row>
    <row r="47" spans="1:15">
      <c r="A47" s="250" t="s">
        <v>87</v>
      </c>
      <c r="B47" s="251"/>
      <c r="C47" s="252">
        <f>SUM(C15+C16+C39+C41+C46)</f>
        <v>26534246</v>
      </c>
      <c r="D47" s="252">
        <f t="shared" ref="D47:N47" si="8">SUM(D15+D16+D39+D41+D46)</f>
        <v>26534238</v>
      </c>
      <c r="E47" s="252">
        <f t="shared" si="8"/>
        <v>51196390</v>
      </c>
      <c r="F47" s="252">
        <f t="shared" si="8"/>
        <v>29824477</v>
      </c>
      <c r="G47" s="252">
        <f t="shared" si="8"/>
        <v>26534244</v>
      </c>
      <c r="H47" s="252">
        <f t="shared" si="8"/>
        <v>30177188</v>
      </c>
      <c r="I47" s="252">
        <f t="shared" si="8"/>
        <v>26534243</v>
      </c>
      <c r="J47" s="252">
        <f t="shared" si="8"/>
        <v>29684250</v>
      </c>
      <c r="K47" s="252">
        <f t="shared" si="8"/>
        <v>26534248</v>
      </c>
      <c r="L47" s="252">
        <f t="shared" si="8"/>
        <v>168811390</v>
      </c>
      <c r="M47" s="252">
        <f t="shared" si="8"/>
        <v>26684764</v>
      </c>
      <c r="N47" s="252">
        <f t="shared" si="8"/>
        <v>28159253</v>
      </c>
      <c r="O47" s="241">
        <f t="shared" si="0"/>
        <v>497208931</v>
      </c>
    </row>
    <row r="48" spans="1:15">
      <c r="A48" s="253" t="s">
        <v>200</v>
      </c>
      <c r="B48" s="243" t="s">
        <v>201</v>
      </c>
      <c r="C48" s="241"/>
      <c r="D48" s="241"/>
      <c r="E48" s="241">
        <v>73945000</v>
      </c>
      <c r="F48" s="241">
        <v>15000000</v>
      </c>
      <c r="G48" s="241">
        <v>50000000</v>
      </c>
      <c r="H48" s="241">
        <v>65297304</v>
      </c>
      <c r="I48" s="241">
        <v>5780055</v>
      </c>
      <c r="J48" s="241">
        <v>1650000</v>
      </c>
      <c r="K48" s="241"/>
      <c r="L48" s="241"/>
      <c r="M48" s="241">
        <v>5780054</v>
      </c>
      <c r="N48" s="241"/>
      <c r="O48" s="241">
        <f t="shared" si="0"/>
        <v>217452413</v>
      </c>
    </row>
    <row r="49" spans="1:15">
      <c r="A49" s="253" t="s">
        <v>202</v>
      </c>
      <c r="B49" s="243" t="s">
        <v>203</v>
      </c>
      <c r="C49" s="241"/>
      <c r="D49" s="241"/>
      <c r="E49" s="241"/>
      <c r="F49" s="241">
        <v>1500000</v>
      </c>
      <c r="G49" s="241"/>
      <c r="H49" s="241"/>
      <c r="I49" s="241"/>
      <c r="J49" s="241"/>
      <c r="K49" s="241"/>
      <c r="L49" s="241"/>
      <c r="M49" s="241"/>
      <c r="N49" s="241"/>
      <c r="O49" s="241">
        <f t="shared" si="0"/>
        <v>1500000</v>
      </c>
    </row>
    <row r="50" spans="1:15">
      <c r="A50" s="253" t="s">
        <v>204</v>
      </c>
      <c r="B50" s="243" t="s">
        <v>205</v>
      </c>
      <c r="C50" s="241"/>
      <c r="D50" s="241"/>
      <c r="E50" s="241"/>
      <c r="F50" s="241"/>
      <c r="G50" s="241">
        <v>10999990</v>
      </c>
      <c r="H50" s="241"/>
      <c r="I50" s="241"/>
      <c r="J50" s="241"/>
      <c r="K50" s="241"/>
      <c r="L50" s="241">
        <v>3814675</v>
      </c>
      <c r="M50" s="241">
        <v>1574802</v>
      </c>
      <c r="N50" s="241"/>
      <c r="O50" s="241">
        <f t="shared" si="0"/>
        <v>16389467</v>
      </c>
    </row>
    <row r="51" spans="1:15">
      <c r="A51" s="248" t="s">
        <v>206</v>
      </c>
      <c r="B51" s="243" t="s">
        <v>207</v>
      </c>
      <c r="C51" s="241">
        <v>0</v>
      </c>
      <c r="D51" s="241"/>
      <c r="E51" s="241">
        <v>19965150</v>
      </c>
      <c r="F51" s="241">
        <v>4455000</v>
      </c>
      <c r="G51" s="241">
        <v>16469997</v>
      </c>
      <c r="H51" s="241">
        <v>19162384</v>
      </c>
      <c r="I51" s="241">
        <v>1560615</v>
      </c>
      <c r="J51" s="241">
        <v>2925197</v>
      </c>
      <c r="K51" s="241"/>
      <c r="L51" s="241">
        <v>1029960</v>
      </c>
      <c r="M51" s="241">
        <v>741075</v>
      </c>
      <c r="N51" s="241"/>
      <c r="O51" s="241">
        <f t="shared" si="0"/>
        <v>66309378</v>
      </c>
    </row>
    <row r="52" spans="1:15">
      <c r="A52" s="254" t="s">
        <v>208</v>
      </c>
      <c r="B52" s="246" t="s">
        <v>209</v>
      </c>
      <c r="C52" s="247">
        <v>0</v>
      </c>
      <c r="D52" s="247">
        <v>0</v>
      </c>
      <c r="E52" s="247">
        <v>93910150</v>
      </c>
      <c r="F52" s="247">
        <v>20955000</v>
      </c>
      <c r="G52" s="247">
        <v>77469987</v>
      </c>
      <c r="H52" s="247">
        <v>84459688</v>
      </c>
      <c r="I52" s="247">
        <v>7340670</v>
      </c>
      <c r="J52" s="247">
        <v>4575197</v>
      </c>
      <c r="K52" s="247">
        <v>0</v>
      </c>
      <c r="L52" s="247">
        <v>4844635</v>
      </c>
      <c r="M52" s="247">
        <v>8095931</v>
      </c>
      <c r="N52" s="247">
        <v>0</v>
      </c>
      <c r="O52" s="241">
        <f t="shared" si="0"/>
        <v>301651258</v>
      </c>
    </row>
    <row r="53" spans="1:15">
      <c r="A53" s="244" t="s">
        <v>210</v>
      </c>
      <c r="B53" s="243" t="s">
        <v>211</v>
      </c>
      <c r="C53" s="241"/>
      <c r="D53" s="241"/>
      <c r="E53" s="241"/>
      <c r="F53" s="241">
        <v>2000000</v>
      </c>
      <c r="G53" s="241">
        <v>7500000</v>
      </c>
      <c r="H53" s="241"/>
      <c r="I53" s="241">
        <v>19500000</v>
      </c>
      <c r="J53" s="241"/>
      <c r="K53" s="241"/>
      <c r="L53" s="241"/>
      <c r="M53" s="241"/>
      <c r="N53" s="241"/>
      <c r="O53" s="241">
        <f t="shared" si="0"/>
        <v>29000000</v>
      </c>
    </row>
    <row r="54" spans="1:15" ht="25.5">
      <c r="A54" s="244" t="s">
        <v>212</v>
      </c>
      <c r="B54" s="243" t="s">
        <v>213</v>
      </c>
      <c r="C54" s="241"/>
      <c r="D54" s="241"/>
      <c r="E54" s="241"/>
      <c r="F54" s="241">
        <v>540000</v>
      </c>
      <c r="G54" s="241">
        <v>2025000</v>
      </c>
      <c r="H54" s="241"/>
      <c r="I54" s="241">
        <v>5265000</v>
      </c>
      <c r="J54" s="241"/>
      <c r="K54" s="241"/>
      <c r="L54" s="241"/>
      <c r="M54" s="241"/>
      <c r="N54" s="241"/>
      <c r="O54" s="241">
        <f t="shared" si="0"/>
        <v>7830000</v>
      </c>
    </row>
    <row r="55" spans="1:15">
      <c r="A55" s="249" t="s">
        <v>214</v>
      </c>
      <c r="B55" s="246" t="s">
        <v>215</v>
      </c>
      <c r="C55" s="247">
        <v>0</v>
      </c>
      <c r="D55" s="247">
        <v>0</v>
      </c>
      <c r="E55" s="247">
        <v>0</v>
      </c>
      <c r="F55" s="247">
        <v>2540000</v>
      </c>
      <c r="G55" s="247">
        <v>9525000</v>
      </c>
      <c r="H55" s="247">
        <v>0</v>
      </c>
      <c r="I55" s="247">
        <v>24765000</v>
      </c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1">
        <f t="shared" si="0"/>
        <v>36830000</v>
      </c>
    </row>
    <row r="56" spans="1:15" ht="25.5">
      <c r="A56" s="244" t="s">
        <v>267</v>
      </c>
      <c r="B56" s="243" t="s">
        <v>217</v>
      </c>
      <c r="C56" s="241"/>
      <c r="D56" s="241"/>
      <c r="E56" s="241"/>
      <c r="F56" s="241"/>
      <c r="G56" s="241"/>
      <c r="H56" s="241">
        <v>1500000</v>
      </c>
      <c r="I56" s="241"/>
      <c r="J56" s="241"/>
      <c r="K56" s="241"/>
      <c r="L56" s="241"/>
      <c r="M56" s="241"/>
      <c r="N56" s="241"/>
      <c r="O56" s="241">
        <f t="shared" si="0"/>
        <v>1500000</v>
      </c>
    </row>
    <row r="57" spans="1:15" ht="25.5">
      <c r="A57" s="244" t="s">
        <v>218</v>
      </c>
      <c r="B57" s="243" t="s">
        <v>219</v>
      </c>
      <c r="C57" s="241"/>
      <c r="D57" s="241"/>
      <c r="E57" s="241"/>
      <c r="F57" s="241"/>
      <c r="G57" s="241"/>
      <c r="H57" s="241">
        <v>3000000</v>
      </c>
      <c r="I57" s="241"/>
      <c r="J57" s="241"/>
      <c r="K57" s="241"/>
      <c r="L57" s="241"/>
      <c r="M57" s="241"/>
      <c r="N57" s="241"/>
      <c r="O57" s="241">
        <f t="shared" si="0"/>
        <v>3000000</v>
      </c>
    </row>
    <row r="58" spans="1:15">
      <c r="A58" s="249" t="s">
        <v>220</v>
      </c>
      <c r="B58" s="246" t="s">
        <v>221</v>
      </c>
      <c r="C58" s="247">
        <v>0</v>
      </c>
      <c r="D58" s="247">
        <v>0</v>
      </c>
      <c r="E58" s="247">
        <v>0</v>
      </c>
      <c r="F58" s="247">
        <v>0</v>
      </c>
      <c r="G58" s="247">
        <v>0</v>
      </c>
      <c r="H58" s="247">
        <v>4500000</v>
      </c>
      <c r="I58" s="247">
        <v>0</v>
      </c>
      <c r="J58" s="247">
        <v>0</v>
      </c>
      <c r="K58" s="247">
        <v>0</v>
      </c>
      <c r="L58" s="247">
        <v>0</v>
      </c>
      <c r="M58" s="247">
        <v>0</v>
      </c>
      <c r="N58" s="247">
        <v>0</v>
      </c>
      <c r="O58" s="241">
        <f t="shared" si="0"/>
        <v>4500000</v>
      </c>
    </row>
    <row r="59" spans="1:15">
      <c r="A59" s="250" t="s">
        <v>94</v>
      </c>
      <c r="B59" s="246"/>
      <c r="C59" s="241">
        <f>SUM(C52+C55+C58)</f>
        <v>0</v>
      </c>
      <c r="D59" s="241">
        <f t="shared" ref="D59:N59" si="9">SUM(D52+D55+D58)</f>
        <v>0</v>
      </c>
      <c r="E59" s="241">
        <f t="shared" si="9"/>
        <v>93910150</v>
      </c>
      <c r="F59" s="241">
        <f t="shared" si="9"/>
        <v>23495000</v>
      </c>
      <c r="G59" s="241">
        <f t="shared" si="9"/>
        <v>86994987</v>
      </c>
      <c r="H59" s="241">
        <f t="shared" si="9"/>
        <v>88959688</v>
      </c>
      <c r="I59" s="241">
        <f t="shared" si="9"/>
        <v>32105670</v>
      </c>
      <c r="J59" s="241">
        <f t="shared" si="9"/>
        <v>4575197</v>
      </c>
      <c r="K59" s="241">
        <f t="shared" si="9"/>
        <v>0</v>
      </c>
      <c r="L59" s="241">
        <f t="shared" si="9"/>
        <v>4844635</v>
      </c>
      <c r="M59" s="241">
        <f t="shared" si="9"/>
        <v>8095931</v>
      </c>
      <c r="N59" s="241">
        <f t="shared" si="9"/>
        <v>0</v>
      </c>
      <c r="O59" s="241">
        <f t="shared" si="0"/>
        <v>342981258</v>
      </c>
    </row>
    <row r="60" spans="1:15">
      <c r="A60" s="254" t="s">
        <v>222</v>
      </c>
      <c r="B60" s="246" t="s">
        <v>223</v>
      </c>
      <c r="C60" s="255">
        <f>SUM(C47+C59)</f>
        <v>26534246</v>
      </c>
      <c r="D60" s="255">
        <f t="shared" ref="D60:N60" si="10">SUM(D47+D59)</f>
        <v>26534238</v>
      </c>
      <c r="E60" s="255">
        <f t="shared" si="10"/>
        <v>145106540</v>
      </c>
      <c r="F60" s="255">
        <f t="shared" si="10"/>
        <v>53319477</v>
      </c>
      <c r="G60" s="255">
        <f t="shared" si="10"/>
        <v>113529231</v>
      </c>
      <c r="H60" s="255">
        <f t="shared" si="10"/>
        <v>119136876</v>
      </c>
      <c r="I60" s="255">
        <f t="shared" si="10"/>
        <v>58639913</v>
      </c>
      <c r="J60" s="255">
        <f t="shared" si="10"/>
        <v>34259447</v>
      </c>
      <c r="K60" s="255">
        <f t="shared" si="10"/>
        <v>26534248</v>
      </c>
      <c r="L60" s="255">
        <f t="shared" si="10"/>
        <v>173656025</v>
      </c>
      <c r="M60" s="255">
        <f t="shared" si="10"/>
        <v>34780695</v>
      </c>
      <c r="N60" s="255">
        <f t="shared" si="10"/>
        <v>28159253</v>
      </c>
      <c r="O60" s="241">
        <f t="shared" si="0"/>
        <v>840190189</v>
      </c>
    </row>
    <row r="61" spans="1:15">
      <c r="A61" s="248" t="s">
        <v>272</v>
      </c>
      <c r="B61" s="244" t="s">
        <v>225</v>
      </c>
      <c r="C61" s="241"/>
      <c r="D61" s="241"/>
      <c r="E61" s="241"/>
      <c r="F61" s="241"/>
      <c r="G61" s="241"/>
      <c r="H61" s="241">
        <v>240000</v>
      </c>
      <c r="I61" s="241"/>
      <c r="J61" s="241"/>
      <c r="K61" s="241"/>
      <c r="L61" s="241"/>
      <c r="M61" s="241"/>
      <c r="N61" s="241"/>
      <c r="O61" s="241">
        <f t="shared" si="0"/>
        <v>240000</v>
      </c>
    </row>
    <row r="62" spans="1:15">
      <c r="A62" s="248" t="s">
        <v>226</v>
      </c>
      <c r="B62" s="244" t="s">
        <v>227</v>
      </c>
      <c r="C62" s="241">
        <v>530927</v>
      </c>
      <c r="D62" s="241">
        <v>530927</v>
      </c>
      <c r="E62" s="241">
        <v>530927</v>
      </c>
      <c r="F62" s="241">
        <v>530927</v>
      </c>
      <c r="G62" s="241">
        <v>530927</v>
      </c>
      <c r="H62" s="241">
        <v>530927</v>
      </c>
      <c r="I62" s="241">
        <v>530927</v>
      </c>
      <c r="J62" s="241">
        <v>530929</v>
      </c>
      <c r="K62" s="241">
        <v>530927</v>
      </c>
      <c r="L62" s="241">
        <v>530927</v>
      </c>
      <c r="M62" s="241">
        <v>530927</v>
      </c>
      <c r="N62" s="241">
        <v>530927</v>
      </c>
      <c r="O62" s="241">
        <f t="shared" si="0"/>
        <v>6371126</v>
      </c>
    </row>
    <row r="63" spans="1:15">
      <c r="A63" s="248" t="s">
        <v>378</v>
      </c>
      <c r="B63" s="244" t="s">
        <v>274</v>
      </c>
      <c r="C63" s="241">
        <v>8197126</v>
      </c>
      <c r="D63" s="241">
        <v>8197126</v>
      </c>
      <c r="E63" s="241">
        <v>8197126</v>
      </c>
      <c r="F63" s="241">
        <v>8197126</v>
      </c>
      <c r="G63" s="241">
        <v>8197126</v>
      </c>
      <c r="H63" s="241">
        <v>8197126</v>
      </c>
      <c r="I63" s="241">
        <v>8197126</v>
      </c>
      <c r="J63" s="241">
        <v>8197126</v>
      </c>
      <c r="K63" s="241">
        <v>8197126</v>
      </c>
      <c r="L63" s="241">
        <v>8197126</v>
      </c>
      <c r="M63" s="241">
        <v>8197126</v>
      </c>
      <c r="N63" s="241">
        <v>8197125</v>
      </c>
      <c r="O63" s="241">
        <f>SUM(C63:N63)</f>
        <v>98365511</v>
      </c>
    </row>
    <row r="64" spans="1:15">
      <c r="A64" s="254" t="s">
        <v>228</v>
      </c>
      <c r="B64" s="249" t="s">
        <v>229</v>
      </c>
      <c r="C64" s="247">
        <f>SUM(C61:C63)</f>
        <v>8728053</v>
      </c>
      <c r="D64" s="247">
        <f t="shared" ref="D64:N64" si="11">SUM(D61:D63)</f>
        <v>8728053</v>
      </c>
      <c r="E64" s="247">
        <f t="shared" si="11"/>
        <v>8728053</v>
      </c>
      <c r="F64" s="247">
        <f t="shared" si="11"/>
        <v>8728053</v>
      </c>
      <c r="G64" s="247">
        <f t="shared" si="11"/>
        <v>8728053</v>
      </c>
      <c r="H64" s="247">
        <f t="shared" si="11"/>
        <v>8968053</v>
      </c>
      <c r="I64" s="247">
        <f t="shared" si="11"/>
        <v>8728053</v>
      </c>
      <c r="J64" s="247">
        <f t="shared" si="11"/>
        <v>8728055</v>
      </c>
      <c r="K64" s="247">
        <f t="shared" si="11"/>
        <v>8728053</v>
      </c>
      <c r="L64" s="247">
        <f t="shared" si="11"/>
        <v>8728053</v>
      </c>
      <c r="M64" s="247">
        <f t="shared" si="11"/>
        <v>8728053</v>
      </c>
      <c r="N64" s="247">
        <f t="shared" si="11"/>
        <v>8728052</v>
      </c>
      <c r="O64" s="241">
        <f t="shared" si="0"/>
        <v>104976637</v>
      </c>
    </row>
    <row r="65" spans="1:15">
      <c r="A65" s="254" t="s">
        <v>230</v>
      </c>
      <c r="B65" s="249" t="s">
        <v>231</v>
      </c>
      <c r="C65" s="247">
        <f>SUM(C64)</f>
        <v>8728053</v>
      </c>
      <c r="D65" s="247">
        <f t="shared" ref="D65:N65" si="12">SUM(D64)</f>
        <v>8728053</v>
      </c>
      <c r="E65" s="247">
        <f t="shared" si="12"/>
        <v>8728053</v>
      </c>
      <c r="F65" s="247">
        <f t="shared" si="12"/>
        <v>8728053</v>
      </c>
      <c r="G65" s="247">
        <f t="shared" si="12"/>
        <v>8728053</v>
      </c>
      <c r="H65" s="247">
        <f t="shared" si="12"/>
        <v>8968053</v>
      </c>
      <c r="I65" s="247">
        <f t="shared" si="12"/>
        <v>8728053</v>
      </c>
      <c r="J65" s="247">
        <f t="shared" si="12"/>
        <v>8728055</v>
      </c>
      <c r="K65" s="247">
        <f t="shared" si="12"/>
        <v>8728053</v>
      </c>
      <c r="L65" s="247">
        <f t="shared" si="12"/>
        <v>8728053</v>
      </c>
      <c r="M65" s="247">
        <f t="shared" si="12"/>
        <v>8728053</v>
      </c>
      <c r="N65" s="247">
        <f t="shared" si="12"/>
        <v>8728052</v>
      </c>
      <c r="O65" s="241">
        <f t="shared" si="0"/>
        <v>104976637</v>
      </c>
    </row>
    <row r="66" spans="1:15">
      <c r="A66" s="256" t="s">
        <v>16</v>
      </c>
      <c r="B66" s="257"/>
      <c r="C66" s="255">
        <f>SUM(C60+C65)</f>
        <v>35262299</v>
      </c>
      <c r="D66" s="255">
        <f t="shared" ref="D66:N66" si="13">SUM(D60+D65)</f>
        <v>35262291</v>
      </c>
      <c r="E66" s="255">
        <f t="shared" si="13"/>
        <v>153834593</v>
      </c>
      <c r="F66" s="255">
        <f t="shared" si="13"/>
        <v>62047530</v>
      </c>
      <c r="G66" s="255">
        <f t="shared" si="13"/>
        <v>122257284</v>
      </c>
      <c r="H66" s="255">
        <f t="shared" si="13"/>
        <v>128104929</v>
      </c>
      <c r="I66" s="255">
        <f t="shared" si="13"/>
        <v>67367966</v>
      </c>
      <c r="J66" s="255">
        <f t="shared" si="13"/>
        <v>42987502</v>
      </c>
      <c r="K66" s="255">
        <f t="shared" si="13"/>
        <v>35262301</v>
      </c>
      <c r="L66" s="255">
        <f t="shared" si="13"/>
        <v>182384078</v>
      </c>
      <c r="M66" s="255">
        <f t="shared" si="13"/>
        <v>43508748</v>
      </c>
      <c r="N66" s="255">
        <f t="shared" si="13"/>
        <v>36887305</v>
      </c>
      <c r="O66" s="241">
        <f t="shared" si="0"/>
        <v>945166826</v>
      </c>
    </row>
    <row r="67" spans="1:15">
      <c r="A67" s="258"/>
      <c r="B67" s="259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1"/>
    </row>
    <row r="68" spans="1:15" ht="15.75">
      <c r="A68" s="234" t="s">
        <v>364</v>
      </c>
      <c r="B68" s="259"/>
      <c r="C68" s="260"/>
      <c r="D68" s="260"/>
      <c r="E68" s="260"/>
      <c r="F68" s="260"/>
      <c r="G68" s="260"/>
      <c r="H68" s="341">
        <v>2</v>
      </c>
      <c r="I68" s="260"/>
      <c r="J68" s="260"/>
      <c r="K68" s="260"/>
      <c r="L68" s="260"/>
      <c r="M68" s="260"/>
      <c r="N68" s="260"/>
      <c r="O68" s="261"/>
    </row>
    <row r="69" spans="1:15" ht="24">
      <c r="A69" s="235" t="s">
        <v>28</v>
      </c>
      <c r="B69" s="236" t="s">
        <v>105</v>
      </c>
      <c r="C69" s="237" t="s">
        <v>365</v>
      </c>
      <c r="D69" s="237" t="s">
        <v>366</v>
      </c>
      <c r="E69" s="237" t="s">
        <v>367</v>
      </c>
      <c r="F69" s="237" t="s">
        <v>368</v>
      </c>
      <c r="G69" s="237" t="s">
        <v>369</v>
      </c>
      <c r="H69" s="237" t="s">
        <v>370</v>
      </c>
      <c r="I69" s="237" t="s">
        <v>371</v>
      </c>
      <c r="J69" s="237" t="s">
        <v>372</v>
      </c>
      <c r="K69" s="237" t="s">
        <v>373</v>
      </c>
      <c r="L69" s="237" t="s">
        <v>374</v>
      </c>
      <c r="M69" s="237" t="s">
        <v>375</v>
      </c>
      <c r="N69" s="237" t="s">
        <v>376</v>
      </c>
      <c r="O69" s="238" t="s">
        <v>319</v>
      </c>
    </row>
    <row r="70" spans="1:15">
      <c r="A70" s="262" t="s">
        <v>37</v>
      </c>
      <c r="B70" s="263" t="s">
        <v>38</v>
      </c>
      <c r="C70" s="264">
        <v>4647345</v>
      </c>
      <c r="D70" s="264">
        <v>4647345</v>
      </c>
      <c r="E70" s="264">
        <v>4647345</v>
      </c>
      <c r="F70" s="264">
        <v>4647345</v>
      </c>
      <c r="G70" s="264">
        <v>4647345</v>
      </c>
      <c r="H70" s="264">
        <v>4647345</v>
      </c>
      <c r="I70" s="264">
        <v>4647345</v>
      </c>
      <c r="J70" s="264">
        <v>4647345</v>
      </c>
      <c r="K70" s="264">
        <v>4647345</v>
      </c>
      <c r="L70" s="264">
        <v>4647345</v>
      </c>
      <c r="M70" s="264">
        <v>4647345</v>
      </c>
      <c r="N70" s="264">
        <v>4647345</v>
      </c>
      <c r="O70" s="264">
        <f t="shared" si="0"/>
        <v>55768140</v>
      </c>
    </row>
    <row r="71" spans="1:15" ht="25.5">
      <c r="A71" s="244" t="s">
        <v>39</v>
      </c>
      <c r="B71" s="248" t="s">
        <v>40</v>
      </c>
      <c r="C71" s="241">
        <v>4065789</v>
      </c>
      <c r="D71" s="241">
        <v>4065789</v>
      </c>
      <c r="E71" s="241">
        <v>4065789</v>
      </c>
      <c r="F71" s="241">
        <v>4065789</v>
      </c>
      <c r="G71" s="241">
        <v>4065789</v>
      </c>
      <c r="H71" s="241">
        <v>4065789</v>
      </c>
      <c r="I71" s="241">
        <v>4065789</v>
      </c>
      <c r="J71" s="241">
        <v>4065790</v>
      </c>
      <c r="K71" s="241">
        <v>4065789</v>
      </c>
      <c r="L71" s="241">
        <v>4065789</v>
      </c>
      <c r="M71" s="241">
        <v>4065790</v>
      </c>
      <c r="N71" s="241">
        <v>4065789</v>
      </c>
      <c r="O71" s="241">
        <f t="shared" ref="O71:O99" si="14">SUM(C71:N71)</f>
        <v>48789470</v>
      </c>
    </row>
    <row r="72" spans="1:15" ht="25.5">
      <c r="A72" s="244" t="s">
        <v>41</v>
      </c>
      <c r="B72" s="248" t="s">
        <v>42</v>
      </c>
      <c r="C72" s="241">
        <v>5369294</v>
      </c>
      <c r="D72" s="241">
        <v>5369294</v>
      </c>
      <c r="E72" s="241">
        <v>5369294</v>
      </c>
      <c r="F72" s="241">
        <v>5369294</v>
      </c>
      <c r="G72" s="241">
        <v>5369294</v>
      </c>
      <c r="H72" s="241">
        <v>5369294</v>
      </c>
      <c r="I72" s="241">
        <v>5369294</v>
      </c>
      <c r="J72" s="241">
        <v>5369294</v>
      </c>
      <c r="K72" s="241">
        <v>5369294</v>
      </c>
      <c r="L72" s="241">
        <v>5369294</v>
      </c>
      <c r="M72" s="241">
        <v>5369294</v>
      </c>
      <c r="N72" s="241">
        <v>7112920</v>
      </c>
      <c r="O72" s="241">
        <f t="shared" si="14"/>
        <v>66175154</v>
      </c>
    </row>
    <row r="73" spans="1:15" ht="25.5">
      <c r="A73" s="244" t="s">
        <v>43</v>
      </c>
      <c r="B73" s="248" t="s">
        <v>44</v>
      </c>
      <c r="C73" s="241">
        <v>260492</v>
      </c>
      <c r="D73" s="241">
        <v>260492</v>
      </c>
      <c r="E73" s="241">
        <v>260492</v>
      </c>
      <c r="F73" s="241">
        <v>260492</v>
      </c>
      <c r="G73" s="241">
        <v>260492</v>
      </c>
      <c r="H73" s="241">
        <v>260492</v>
      </c>
      <c r="I73" s="241">
        <v>260492</v>
      </c>
      <c r="J73" s="241">
        <v>260492</v>
      </c>
      <c r="K73" s="241">
        <v>260492</v>
      </c>
      <c r="L73" s="241">
        <v>260492</v>
      </c>
      <c r="M73" s="241">
        <v>260490</v>
      </c>
      <c r="N73" s="241">
        <v>260492</v>
      </c>
      <c r="O73" s="241">
        <f t="shared" si="14"/>
        <v>3125902</v>
      </c>
    </row>
    <row r="74" spans="1:15">
      <c r="A74" s="244" t="s">
        <v>379</v>
      </c>
      <c r="B74" s="248" t="s">
        <v>46</v>
      </c>
      <c r="C74" s="241"/>
      <c r="D74" s="241"/>
      <c r="E74" s="241"/>
      <c r="F74" s="241"/>
      <c r="G74" s="241"/>
      <c r="H74" s="241">
        <v>4090078</v>
      </c>
      <c r="I74" s="241"/>
      <c r="J74" s="241"/>
      <c r="K74" s="241"/>
      <c r="L74" s="241">
        <v>4090078</v>
      </c>
      <c r="M74" s="241"/>
      <c r="N74" s="241"/>
      <c r="O74" s="241">
        <f t="shared" si="14"/>
        <v>8180156</v>
      </c>
    </row>
    <row r="75" spans="1:15">
      <c r="A75" s="244" t="s">
        <v>380</v>
      </c>
      <c r="B75" s="248" t="s">
        <v>48</v>
      </c>
      <c r="C75" s="241"/>
      <c r="D75" s="241"/>
      <c r="E75" s="241"/>
      <c r="F75" s="241"/>
      <c r="G75" s="241">
        <v>3714841</v>
      </c>
      <c r="H75" s="241"/>
      <c r="I75" s="241"/>
      <c r="J75" s="241"/>
      <c r="K75" s="241"/>
      <c r="L75" s="241"/>
      <c r="M75" s="265"/>
      <c r="N75" s="241"/>
      <c r="O75" s="241">
        <f t="shared" si="14"/>
        <v>3714841</v>
      </c>
    </row>
    <row r="76" spans="1:15">
      <c r="A76" s="249" t="s">
        <v>49</v>
      </c>
      <c r="B76" s="254" t="s">
        <v>50</v>
      </c>
      <c r="C76" s="247">
        <f>SUM(C70:C75)</f>
        <v>14342920</v>
      </c>
      <c r="D76" s="247">
        <f t="shared" ref="D76:N76" si="15">SUM(D70:D75)</f>
        <v>14342920</v>
      </c>
      <c r="E76" s="247">
        <f t="shared" si="15"/>
        <v>14342920</v>
      </c>
      <c r="F76" s="247">
        <f t="shared" si="15"/>
        <v>14342920</v>
      </c>
      <c r="G76" s="247">
        <f t="shared" si="15"/>
        <v>18057761</v>
      </c>
      <c r="H76" s="247">
        <f t="shared" si="15"/>
        <v>18432998</v>
      </c>
      <c r="I76" s="247">
        <f t="shared" si="15"/>
        <v>14342920</v>
      </c>
      <c r="J76" s="247">
        <f t="shared" si="15"/>
        <v>14342921</v>
      </c>
      <c r="K76" s="247">
        <f t="shared" si="15"/>
        <v>14342920</v>
      </c>
      <c r="L76" s="247">
        <f t="shared" si="15"/>
        <v>18432998</v>
      </c>
      <c r="M76" s="247">
        <f t="shared" si="15"/>
        <v>14342919</v>
      </c>
      <c r="N76" s="247">
        <f t="shared" si="15"/>
        <v>16086546</v>
      </c>
      <c r="O76" s="241">
        <f t="shared" si="14"/>
        <v>185753663</v>
      </c>
    </row>
    <row r="77" spans="1:15" ht="25.5">
      <c r="A77" s="244" t="s">
        <v>51</v>
      </c>
      <c r="B77" s="248" t="s">
        <v>52</v>
      </c>
      <c r="C77" s="241">
        <v>1347982</v>
      </c>
      <c r="D77" s="241">
        <v>1347982</v>
      </c>
      <c r="E77" s="241">
        <v>1347982</v>
      </c>
      <c r="F77" s="241">
        <v>1347982</v>
      </c>
      <c r="G77" s="241">
        <v>1347982</v>
      </c>
      <c r="H77" s="241">
        <v>1347982</v>
      </c>
      <c r="I77" s="241">
        <v>1347982</v>
      </c>
      <c r="J77" s="241">
        <v>1347982</v>
      </c>
      <c r="K77" s="241">
        <v>1347982</v>
      </c>
      <c r="L77" s="241">
        <v>1347985</v>
      </c>
      <c r="M77" s="241">
        <v>1347982</v>
      </c>
      <c r="N77" s="241">
        <v>1347982</v>
      </c>
      <c r="O77" s="241">
        <f t="shared" si="14"/>
        <v>16175787</v>
      </c>
    </row>
    <row r="78" spans="1:15" ht="24">
      <c r="A78" s="249" t="s">
        <v>53</v>
      </c>
      <c r="B78" s="254" t="s">
        <v>54</v>
      </c>
      <c r="C78" s="247">
        <f>SUM(C76:C77)</f>
        <v>15690902</v>
      </c>
      <c r="D78" s="247">
        <f t="shared" ref="D78:N78" si="16">SUM(D76:D77)</f>
        <v>15690902</v>
      </c>
      <c r="E78" s="247">
        <f t="shared" si="16"/>
        <v>15690902</v>
      </c>
      <c r="F78" s="247">
        <f t="shared" si="16"/>
        <v>15690902</v>
      </c>
      <c r="G78" s="247">
        <f t="shared" si="16"/>
        <v>19405743</v>
      </c>
      <c r="H78" s="247">
        <f t="shared" si="16"/>
        <v>19780980</v>
      </c>
      <c r="I78" s="247">
        <f t="shared" si="16"/>
        <v>15690902</v>
      </c>
      <c r="J78" s="247">
        <f t="shared" si="16"/>
        <v>15690903</v>
      </c>
      <c r="K78" s="247">
        <f t="shared" si="16"/>
        <v>15690902</v>
      </c>
      <c r="L78" s="247">
        <f t="shared" si="16"/>
        <v>19780983</v>
      </c>
      <c r="M78" s="247">
        <f t="shared" si="16"/>
        <v>15690901</v>
      </c>
      <c r="N78" s="247">
        <f t="shared" si="16"/>
        <v>17434528</v>
      </c>
      <c r="O78" s="241">
        <f t="shared" si="14"/>
        <v>201929450</v>
      </c>
    </row>
    <row r="79" spans="1:15">
      <c r="A79" s="244" t="s">
        <v>381</v>
      </c>
      <c r="B79" s="248" t="s">
        <v>56</v>
      </c>
      <c r="C79" s="241"/>
      <c r="D79" s="241"/>
      <c r="E79" s="241"/>
      <c r="F79" s="241"/>
      <c r="G79" s="241"/>
      <c r="H79" s="241"/>
      <c r="I79" s="241"/>
      <c r="J79" s="241">
        <v>4263996</v>
      </c>
      <c r="K79" s="241"/>
      <c r="L79" s="241"/>
      <c r="M79" s="241"/>
      <c r="N79" s="241"/>
      <c r="O79" s="241">
        <f t="shared" si="14"/>
        <v>4263996</v>
      </c>
    </row>
    <row r="80" spans="1:15">
      <c r="A80" s="249" t="s">
        <v>382</v>
      </c>
      <c r="B80" s="254" t="s">
        <v>383</v>
      </c>
      <c r="C80" s="247">
        <v>0</v>
      </c>
      <c r="D80" s="247">
        <v>0</v>
      </c>
      <c r="E80" s="247">
        <v>0</v>
      </c>
      <c r="F80" s="247">
        <v>0</v>
      </c>
      <c r="G80" s="247">
        <v>0</v>
      </c>
      <c r="H80" s="247">
        <v>0</v>
      </c>
      <c r="I80" s="247">
        <v>0</v>
      </c>
      <c r="J80" s="247">
        <v>4263996</v>
      </c>
      <c r="K80" s="247">
        <v>0</v>
      </c>
      <c r="L80" s="247">
        <v>0</v>
      </c>
      <c r="M80" s="247">
        <v>0</v>
      </c>
      <c r="N80" s="247">
        <v>0</v>
      </c>
      <c r="O80" s="241">
        <f t="shared" si="14"/>
        <v>4263996</v>
      </c>
    </row>
    <row r="81" spans="1:15">
      <c r="A81" s="244" t="s">
        <v>59</v>
      </c>
      <c r="B81" s="248" t="s">
        <v>60</v>
      </c>
      <c r="C81" s="241"/>
      <c r="D81" s="241"/>
      <c r="E81" s="241">
        <v>1425000</v>
      </c>
      <c r="F81" s="241"/>
      <c r="G81" s="241"/>
      <c r="H81" s="241"/>
      <c r="I81" s="241"/>
      <c r="J81" s="241"/>
      <c r="K81" s="241">
        <v>1425000</v>
      </c>
      <c r="L81" s="241"/>
      <c r="M81" s="241"/>
      <c r="N81" s="241"/>
      <c r="O81" s="241">
        <f t="shared" si="14"/>
        <v>2850000</v>
      </c>
    </row>
    <row r="82" spans="1:15">
      <c r="A82" s="244" t="s">
        <v>63</v>
      </c>
      <c r="B82" s="248" t="s">
        <v>64</v>
      </c>
      <c r="C82" s="241"/>
      <c r="D82" s="241"/>
      <c r="E82" s="241"/>
      <c r="F82" s="241"/>
      <c r="G82" s="241"/>
      <c r="H82" s="241"/>
      <c r="I82" s="241"/>
      <c r="J82" s="241"/>
      <c r="K82" s="241">
        <v>360097787</v>
      </c>
      <c r="L82" s="241"/>
      <c r="M82" s="241"/>
      <c r="N82" s="241"/>
      <c r="O82" s="241">
        <f t="shared" si="14"/>
        <v>360097787</v>
      </c>
    </row>
    <row r="83" spans="1:15">
      <c r="A83" s="249" t="s">
        <v>67</v>
      </c>
      <c r="B83" s="254" t="s">
        <v>68</v>
      </c>
      <c r="C83" s="247">
        <v>0</v>
      </c>
      <c r="D83" s="247">
        <v>0</v>
      </c>
      <c r="E83" s="247">
        <v>1425000</v>
      </c>
      <c r="F83" s="247">
        <v>0</v>
      </c>
      <c r="G83" s="247">
        <v>0</v>
      </c>
      <c r="H83" s="247">
        <v>0</v>
      </c>
      <c r="I83" s="247">
        <v>0</v>
      </c>
      <c r="J83" s="247">
        <v>0</v>
      </c>
      <c r="K83" s="247">
        <v>361522787</v>
      </c>
      <c r="L83" s="247">
        <v>0</v>
      </c>
      <c r="M83" s="247">
        <v>0</v>
      </c>
      <c r="N83" s="247">
        <v>0</v>
      </c>
      <c r="O83" s="241">
        <f t="shared" si="14"/>
        <v>362947787</v>
      </c>
    </row>
    <row r="84" spans="1:15">
      <c r="A84" s="244" t="s">
        <v>69</v>
      </c>
      <c r="B84" s="248" t="s">
        <v>70</v>
      </c>
      <c r="C84" s="241">
        <v>1453632</v>
      </c>
      <c r="D84" s="241">
        <v>1453632</v>
      </c>
      <c r="E84" s="241">
        <v>1453632</v>
      </c>
      <c r="F84" s="241">
        <v>1453632</v>
      </c>
      <c r="G84" s="241">
        <v>1453632</v>
      </c>
      <c r="H84" s="241">
        <v>1453632</v>
      </c>
      <c r="I84" s="241">
        <v>1453632</v>
      </c>
      <c r="J84" s="241">
        <v>1453632</v>
      </c>
      <c r="K84" s="241">
        <v>1453632</v>
      </c>
      <c r="L84" s="241">
        <v>1453632</v>
      </c>
      <c r="M84" s="241">
        <v>1453632</v>
      </c>
      <c r="N84" s="241">
        <v>1453632</v>
      </c>
      <c r="O84" s="241">
        <f t="shared" si="14"/>
        <v>17443584</v>
      </c>
    </row>
    <row r="85" spans="1:15">
      <c r="A85" s="244" t="s">
        <v>10</v>
      </c>
      <c r="B85" s="248" t="s">
        <v>72</v>
      </c>
      <c r="C85" s="241">
        <v>5000</v>
      </c>
      <c r="D85" s="241">
        <v>5000</v>
      </c>
      <c r="E85" s="241">
        <v>5000</v>
      </c>
      <c r="F85" s="241">
        <v>5000</v>
      </c>
      <c r="G85" s="241">
        <v>5000</v>
      </c>
      <c r="H85" s="241">
        <v>5000</v>
      </c>
      <c r="I85" s="241">
        <v>5000</v>
      </c>
      <c r="J85" s="241">
        <v>5000</v>
      </c>
      <c r="K85" s="241">
        <v>5000</v>
      </c>
      <c r="L85" s="241">
        <v>5000</v>
      </c>
      <c r="M85" s="241">
        <v>5000</v>
      </c>
      <c r="N85" s="241">
        <v>5000</v>
      </c>
      <c r="O85" s="241">
        <f t="shared" si="14"/>
        <v>60000</v>
      </c>
    </row>
    <row r="86" spans="1:15">
      <c r="A86" s="244" t="s">
        <v>73</v>
      </c>
      <c r="B86" s="248" t="s">
        <v>74</v>
      </c>
      <c r="C86" s="241">
        <v>1070858</v>
      </c>
      <c r="D86" s="241">
        <v>1070858</v>
      </c>
      <c r="E86" s="241">
        <v>1070858</v>
      </c>
      <c r="F86" s="241">
        <v>1070858</v>
      </c>
      <c r="G86" s="241">
        <v>1070858</v>
      </c>
      <c r="H86" s="241">
        <v>1070858</v>
      </c>
      <c r="I86" s="241">
        <v>1070858</v>
      </c>
      <c r="J86" s="241">
        <v>1070858</v>
      </c>
      <c r="K86" s="241">
        <v>1070856</v>
      </c>
      <c r="L86" s="241">
        <v>1070858</v>
      </c>
      <c r="M86" s="241">
        <v>1070858</v>
      </c>
      <c r="N86" s="241">
        <v>1070858</v>
      </c>
      <c r="O86" s="241">
        <f t="shared" si="14"/>
        <v>12850294</v>
      </c>
    </row>
    <row r="87" spans="1:15">
      <c r="A87" s="244" t="s">
        <v>75</v>
      </c>
      <c r="B87" s="248" t="s">
        <v>76</v>
      </c>
      <c r="C87" s="241">
        <v>676474</v>
      </c>
      <c r="D87" s="241">
        <v>676474</v>
      </c>
      <c r="E87" s="241">
        <v>676474</v>
      </c>
      <c r="F87" s="241">
        <v>676474</v>
      </c>
      <c r="G87" s="241">
        <v>676474</v>
      </c>
      <c r="H87" s="241">
        <v>676474</v>
      </c>
      <c r="I87" s="241">
        <v>676474</v>
      </c>
      <c r="J87" s="241">
        <v>676474</v>
      </c>
      <c r="K87" s="241">
        <v>676470</v>
      </c>
      <c r="L87" s="241">
        <v>676470</v>
      </c>
      <c r="M87" s="241">
        <v>676470</v>
      </c>
      <c r="N87" s="241">
        <v>676470</v>
      </c>
      <c r="O87" s="241">
        <f t="shared" si="14"/>
        <v>8117672</v>
      </c>
    </row>
    <row r="88" spans="1:15">
      <c r="A88" s="244" t="s">
        <v>77</v>
      </c>
      <c r="B88" s="248" t="s">
        <v>78</v>
      </c>
      <c r="C88" s="241"/>
      <c r="D88" s="241"/>
      <c r="E88" s="241"/>
      <c r="F88" s="241"/>
      <c r="G88" s="241">
        <v>2311000</v>
      </c>
      <c r="H88" s="241"/>
      <c r="I88" s="241"/>
      <c r="J88" s="241"/>
      <c r="K88" s="241">
        <v>0</v>
      </c>
      <c r="L88" s="241"/>
      <c r="M88" s="241"/>
      <c r="N88" s="241"/>
      <c r="O88" s="241">
        <f t="shared" si="14"/>
        <v>2311000</v>
      </c>
    </row>
    <row r="89" spans="1:15">
      <c r="A89" s="244" t="s">
        <v>384</v>
      </c>
      <c r="B89" s="248" t="s">
        <v>80</v>
      </c>
      <c r="C89" s="241">
        <v>62074</v>
      </c>
      <c r="D89" s="241">
        <v>62074</v>
      </c>
      <c r="E89" s="241">
        <v>62074</v>
      </c>
      <c r="F89" s="241">
        <v>62074</v>
      </c>
      <c r="G89" s="241">
        <v>62074</v>
      </c>
      <c r="H89" s="241">
        <v>62074</v>
      </c>
      <c r="I89" s="241">
        <v>62074</v>
      </c>
      <c r="J89" s="241">
        <v>62074</v>
      </c>
      <c r="K89" s="241">
        <v>62074</v>
      </c>
      <c r="L89" s="241">
        <v>62074</v>
      </c>
      <c r="M89" s="241">
        <v>62075</v>
      </c>
      <c r="N89" s="241">
        <v>62074</v>
      </c>
      <c r="O89" s="241">
        <f t="shared" si="14"/>
        <v>744889</v>
      </c>
    </row>
    <row r="90" spans="1:15">
      <c r="A90" s="249" t="s">
        <v>85</v>
      </c>
      <c r="B90" s="254" t="s">
        <v>86</v>
      </c>
      <c r="C90" s="247">
        <v>3268038</v>
      </c>
      <c r="D90" s="247">
        <v>3268038</v>
      </c>
      <c r="E90" s="247">
        <v>3268038</v>
      </c>
      <c r="F90" s="247">
        <v>3268038</v>
      </c>
      <c r="G90" s="247">
        <v>5579038</v>
      </c>
      <c r="H90" s="247">
        <v>3268038</v>
      </c>
      <c r="I90" s="247">
        <v>3268038</v>
      </c>
      <c r="J90" s="247">
        <v>3268038</v>
      </c>
      <c r="K90" s="247">
        <v>3268032</v>
      </c>
      <c r="L90" s="247">
        <v>3268034</v>
      </c>
      <c r="M90" s="247">
        <v>3268035</v>
      </c>
      <c r="N90" s="247">
        <v>3268034</v>
      </c>
      <c r="O90" s="241">
        <f t="shared" si="14"/>
        <v>41527439</v>
      </c>
    </row>
    <row r="91" spans="1:15">
      <c r="A91" s="250" t="s">
        <v>87</v>
      </c>
      <c r="B91" s="254"/>
      <c r="C91" s="241">
        <f>SUM(C78+C80+C83+C90)</f>
        <v>18958940</v>
      </c>
      <c r="D91" s="241">
        <f t="shared" ref="D91:N91" si="17">SUM(D78+D80+D83+D90)</f>
        <v>18958940</v>
      </c>
      <c r="E91" s="241">
        <f t="shared" si="17"/>
        <v>20383940</v>
      </c>
      <c r="F91" s="241">
        <f t="shared" si="17"/>
        <v>18958940</v>
      </c>
      <c r="G91" s="241">
        <f t="shared" si="17"/>
        <v>24984781</v>
      </c>
      <c r="H91" s="241">
        <f t="shared" si="17"/>
        <v>23049018</v>
      </c>
      <c r="I91" s="241">
        <f t="shared" si="17"/>
        <v>18958940</v>
      </c>
      <c r="J91" s="241">
        <f t="shared" si="17"/>
        <v>23222937</v>
      </c>
      <c r="K91" s="241">
        <f t="shared" si="17"/>
        <v>380481721</v>
      </c>
      <c r="L91" s="241">
        <f t="shared" si="17"/>
        <v>23049017</v>
      </c>
      <c r="M91" s="241">
        <f t="shared" si="17"/>
        <v>18958936</v>
      </c>
      <c r="N91" s="241">
        <f t="shared" si="17"/>
        <v>20702562</v>
      </c>
      <c r="O91" s="241">
        <f t="shared" si="14"/>
        <v>610668672</v>
      </c>
    </row>
    <row r="92" spans="1:15">
      <c r="A92" s="250" t="s">
        <v>94</v>
      </c>
      <c r="B92" s="254"/>
      <c r="C92" s="241">
        <v>0</v>
      </c>
      <c r="D92" s="241">
        <v>0</v>
      </c>
      <c r="E92" s="241">
        <v>0</v>
      </c>
      <c r="F92" s="241">
        <v>0</v>
      </c>
      <c r="G92" s="241">
        <v>0</v>
      </c>
      <c r="H92" s="241">
        <v>0</v>
      </c>
      <c r="I92" s="241">
        <v>0</v>
      </c>
      <c r="J92" s="241"/>
      <c r="K92" s="241">
        <v>0</v>
      </c>
      <c r="L92" s="241">
        <v>0</v>
      </c>
      <c r="M92" s="241">
        <v>0</v>
      </c>
      <c r="N92" s="241">
        <v>0</v>
      </c>
      <c r="O92" s="241">
        <f t="shared" si="14"/>
        <v>0</v>
      </c>
    </row>
    <row r="93" spans="1:15">
      <c r="A93" s="249" t="s">
        <v>95</v>
      </c>
      <c r="B93" s="254" t="s">
        <v>96</v>
      </c>
      <c r="C93" s="247">
        <f>SUM(C78+C80+C83+C90+C92)</f>
        <v>18958940</v>
      </c>
      <c r="D93" s="247">
        <f t="shared" ref="D93:N93" si="18">SUM(D78+D80+D83+D90+D92)</f>
        <v>18958940</v>
      </c>
      <c r="E93" s="247">
        <f t="shared" si="18"/>
        <v>20383940</v>
      </c>
      <c r="F93" s="247">
        <f t="shared" si="18"/>
        <v>18958940</v>
      </c>
      <c r="G93" s="247">
        <f t="shared" si="18"/>
        <v>24984781</v>
      </c>
      <c r="H93" s="247">
        <f t="shared" si="18"/>
        <v>23049018</v>
      </c>
      <c r="I93" s="247">
        <f t="shared" si="18"/>
        <v>18958940</v>
      </c>
      <c r="J93" s="247">
        <f t="shared" si="18"/>
        <v>23222937</v>
      </c>
      <c r="K93" s="247">
        <f t="shared" si="18"/>
        <v>380481721</v>
      </c>
      <c r="L93" s="247">
        <f t="shared" si="18"/>
        <v>23049017</v>
      </c>
      <c r="M93" s="247">
        <f t="shared" si="18"/>
        <v>18958936</v>
      </c>
      <c r="N93" s="247">
        <f t="shared" si="18"/>
        <v>20702562</v>
      </c>
      <c r="O93" s="241">
        <f t="shared" si="14"/>
        <v>610668672</v>
      </c>
    </row>
    <row r="94" spans="1:15">
      <c r="A94" s="256" t="s">
        <v>97</v>
      </c>
      <c r="B94" s="254"/>
      <c r="C94" s="241">
        <v>-23266208</v>
      </c>
      <c r="D94" s="241">
        <v>-23266200</v>
      </c>
      <c r="E94" s="241">
        <v>-47928352</v>
      </c>
      <c r="F94" s="241">
        <v>-26556439</v>
      </c>
      <c r="G94" s="241">
        <v>-20955206</v>
      </c>
      <c r="H94" s="241">
        <v>-26909150</v>
      </c>
      <c r="I94" s="241">
        <v>-23266205</v>
      </c>
      <c r="J94" s="241">
        <v>-26416212</v>
      </c>
      <c r="K94" s="241">
        <v>-23266216</v>
      </c>
      <c r="L94" s="241">
        <v>-165575272</v>
      </c>
      <c r="M94" s="241">
        <v>-23266204</v>
      </c>
      <c r="N94" s="241">
        <v>-23266202</v>
      </c>
      <c r="O94" s="241">
        <f t="shared" si="14"/>
        <v>-453937866</v>
      </c>
    </row>
    <row r="95" spans="1:15">
      <c r="A95" s="256" t="s">
        <v>98</v>
      </c>
      <c r="B95" s="254"/>
      <c r="C95" s="241">
        <v>0</v>
      </c>
      <c r="D95" s="241">
        <v>0</v>
      </c>
      <c r="E95" s="241">
        <v>-93910150</v>
      </c>
      <c r="F95" s="241">
        <v>-23495000</v>
      </c>
      <c r="G95" s="241">
        <v>-86994987</v>
      </c>
      <c r="H95" s="241">
        <v>-88959688</v>
      </c>
      <c r="I95" s="241">
        <v>-32105670</v>
      </c>
      <c r="J95" s="241">
        <v>-4575197</v>
      </c>
      <c r="K95" s="241">
        <v>0</v>
      </c>
      <c r="L95" s="241">
        <v>-4844635</v>
      </c>
      <c r="M95" s="241">
        <v>-8095931</v>
      </c>
      <c r="N95" s="241">
        <v>0</v>
      </c>
      <c r="O95" s="241">
        <f t="shared" si="14"/>
        <v>-342981258</v>
      </c>
    </row>
    <row r="96" spans="1:15">
      <c r="A96" s="249" t="s">
        <v>385</v>
      </c>
      <c r="B96" s="249" t="s">
        <v>386</v>
      </c>
      <c r="C96" s="247">
        <v>0</v>
      </c>
      <c r="D96" s="247">
        <v>0</v>
      </c>
      <c r="E96" s="247">
        <v>0</v>
      </c>
      <c r="F96" s="247">
        <v>0</v>
      </c>
      <c r="G96" s="247">
        <v>334498154</v>
      </c>
      <c r="H96" s="247">
        <v>0</v>
      </c>
      <c r="I96" s="247">
        <v>0</v>
      </c>
      <c r="J96" s="247">
        <v>0</v>
      </c>
      <c r="K96" s="247">
        <v>0</v>
      </c>
      <c r="L96" s="247">
        <v>0</v>
      </c>
      <c r="M96" s="247">
        <v>0</v>
      </c>
      <c r="N96" s="247">
        <v>0</v>
      </c>
      <c r="O96" s="241">
        <f t="shared" si="14"/>
        <v>334498154</v>
      </c>
    </row>
    <row r="97" spans="1:15">
      <c r="A97" s="249" t="s">
        <v>257</v>
      </c>
      <c r="B97" s="249" t="s">
        <v>258</v>
      </c>
      <c r="C97" s="247">
        <v>0</v>
      </c>
      <c r="D97" s="247">
        <v>0</v>
      </c>
      <c r="E97" s="247">
        <v>0</v>
      </c>
      <c r="F97" s="247">
        <v>0</v>
      </c>
      <c r="G97" s="247">
        <v>334498154</v>
      </c>
      <c r="H97" s="247">
        <v>0</v>
      </c>
      <c r="I97" s="247">
        <v>0</v>
      </c>
      <c r="J97" s="247">
        <v>0</v>
      </c>
      <c r="K97" s="247">
        <v>0</v>
      </c>
      <c r="L97" s="247">
        <v>0</v>
      </c>
      <c r="M97" s="247">
        <v>0</v>
      </c>
      <c r="N97" s="247">
        <v>0</v>
      </c>
      <c r="O97" s="241">
        <f t="shared" si="14"/>
        <v>334498154</v>
      </c>
    </row>
    <row r="98" spans="1:15">
      <c r="A98" s="254" t="s">
        <v>101</v>
      </c>
      <c r="B98" s="249" t="s">
        <v>102</v>
      </c>
      <c r="C98" s="247">
        <v>0</v>
      </c>
      <c r="D98" s="247">
        <v>0</v>
      </c>
      <c r="E98" s="247">
        <v>0</v>
      </c>
      <c r="F98" s="247">
        <v>0</v>
      </c>
      <c r="G98" s="247">
        <v>334498154</v>
      </c>
      <c r="H98" s="247">
        <v>0</v>
      </c>
      <c r="I98" s="247">
        <v>0</v>
      </c>
      <c r="J98" s="247">
        <v>0</v>
      </c>
      <c r="K98" s="247">
        <v>0</v>
      </c>
      <c r="L98" s="247">
        <v>0</v>
      </c>
      <c r="M98" s="247">
        <v>0</v>
      </c>
      <c r="N98" s="247">
        <v>0</v>
      </c>
      <c r="O98" s="241">
        <f t="shared" si="14"/>
        <v>334498154</v>
      </c>
    </row>
    <row r="99" spans="1:15">
      <c r="A99" s="256" t="s">
        <v>24</v>
      </c>
      <c r="B99" s="257"/>
      <c r="C99" s="255">
        <f t="shared" ref="C99:N99" si="19">SUM(C93+C98)</f>
        <v>18958940</v>
      </c>
      <c r="D99" s="255">
        <f t="shared" si="19"/>
        <v>18958940</v>
      </c>
      <c r="E99" s="255">
        <f t="shared" si="19"/>
        <v>20383940</v>
      </c>
      <c r="F99" s="255">
        <f t="shared" si="19"/>
        <v>18958940</v>
      </c>
      <c r="G99" s="255">
        <f t="shared" si="19"/>
        <v>359482935</v>
      </c>
      <c r="H99" s="255">
        <f t="shared" si="19"/>
        <v>23049018</v>
      </c>
      <c r="I99" s="255">
        <f t="shared" si="19"/>
        <v>18958940</v>
      </c>
      <c r="J99" s="255">
        <f t="shared" si="19"/>
        <v>23222937</v>
      </c>
      <c r="K99" s="255">
        <f t="shared" si="19"/>
        <v>380481721</v>
      </c>
      <c r="L99" s="255">
        <f t="shared" si="19"/>
        <v>23049017</v>
      </c>
      <c r="M99" s="255">
        <f t="shared" si="19"/>
        <v>18958936</v>
      </c>
      <c r="N99" s="255">
        <f t="shared" si="19"/>
        <v>20702562</v>
      </c>
      <c r="O99" s="241">
        <f t="shared" si="14"/>
        <v>945166826</v>
      </c>
    </row>
    <row r="100" spans="1:15" ht="15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</row>
    <row r="101" spans="1:15">
      <c r="A101" s="407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</row>
    <row r="102" spans="1:15" ht="15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</row>
    <row r="103" spans="1:15" ht="15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</row>
    <row r="104" spans="1:15" ht="15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</row>
    <row r="105" spans="1:15" ht="15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</row>
    <row r="106" spans="1:15" ht="15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</row>
    <row r="107" spans="1:15" ht="15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</row>
    <row r="108" spans="1:15" ht="15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</row>
    <row r="109" spans="1:15" ht="15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</row>
    <row r="110" spans="1:15" ht="15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</row>
    <row r="111" spans="1:15" ht="15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</row>
    <row r="112" spans="1:15" ht="15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</row>
  </sheetData>
  <mergeCells count="4">
    <mergeCell ref="A1:O1"/>
    <mergeCell ref="A2:O2"/>
    <mergeCell ref="A3:O3"/>
    <mergeCell ref="A101:O101"/>
  </mergeCells>
  <printOptions horizontalCentered="1" verticalCentered="1"/>
  <pageMargins left="0.11811023622047245" right="0.11811023622047245" top="0.35433070866141736" bottom="0.55118110236220474" header="0.31496062992125984" footer="0.31496062992125984"/>
  <pageSetup paperSize="9" scale="5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8"/>
  <sheetViews>
    <sheetView tabSelected="1" workbookViewId="0">
      <selection sqref="A1:O1"/>
    </sheetView>
  </sheetViews>
  <sheetFormatPr defaultRowHeight="15"/>
  <cols>
    <col min="1" max="1" width="76" bestFit="1" customWidth="1"/>
    <col min="3" max="3" width="17.28515625" bestFit="1" customWidth="1"/>
    <col min="4" max="4" width="14.5703125" bestFit="1" customWidth="1"/>
    <col min="5" max="5" width="15.85546875" bestFit="1" customWidth="1"/>
    <col min="6" max="6" width="14.85546875" bestFit="1" customWidth="1"/>
    <col min="7" max="7" width="15.7109375" bestFit="1" customWidth="1"/>
    <col min="8" max="8" width="15.28515625" bestFit="1" customWidth="1"/>
    <col min="9" max="9" width="14.42578125" bestFit="1" customWidth="1"/>
    <col min="10" max="10" width="14.7109375" bestFit="1" customWidth="1"/>
    <col min="11" max="11" width="15.5703125" bestFit="1" customWidth="1"/>
    <col min="12" max="12" width="15.85546875" bestFit="1" customWidth="1"/>
    <col min="13" max="13" width="15.7109375" bestFit="1" customWidth="1"/>
    <col min="14" max="14" width="14.5703125" bestFit="1" customWidth="1"/>
    <col min="15" max="15" width="16.140625" bestFit="1" customWidth="1"/>
    <col min="16" max="16" width="12.85546875" customWidth="1"/>
    <col min="17" max="17" width="11.28515625" customWidth="1"/>
  </cols>
  <sheetData>
    <row r="1" spans="1:15">
      <c r="A1" s="409" t="s">
        <v>409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ht="15.75">
      <c r="A2" s="410" t="s">
        <v>25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5" ht="15.75">
      <c r="A3" s="411" t="s">
        <v>363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>
      <c r="A4" s="266" t="s">
        <v>387</v>
      </c>
    </row>
    <row r="5" spans="1:15" ht="25.5">
      <c r="A5" s="267" t="s">
        <v>28</v>
      </c>
      <c r="B5" s="268" t="s">
        <v>105</v>
      </c>
      <c r="C5" s="269" t="s">
        <v>365</v>
      </c>
      <c r="D5" s="269" t="s">
        <v>366</v>
      </c>
      <c r="E5" s="269" t="s">
        <v>367</v>
      </c>
      <c r="F5" s="269" t="s">
        <v>368</v>
      </c>
      <c r="G5" s="269" t="s">
        <v>369</v>
      </c>
      <c r="H5" s="269" t="s">
        <v>370</v>
      </c>
      <c r="I5" s="269" t="s">
        <v>371</v>
      </c>
      <c r="J5" s="269" t="s">
        <v>372</v>
      </c>
      <c r="K5" s="269" t="s">
        <v>373</v>
      </c>
      <c r="L5" s="269" t="s">
        <v>374</v>
      </c>
      <c r="M5" s="269" t="s">
        <v>375</v>
      </c>
      <c r="N5" s="269" t="s">
        <v>376</v>
      </c>
      <c r="O5" s="270" t="s">
        <v>319</v>
      </c>
    </row>
    <row r="6" spans="1:15">
      <c r="A6" s="271" t="s">
        <v>112</v>
      </c>
      <c r="B6" s="272" t="s">
        <v>113</v>
      </c>
      <c r="C6" s="273">
        <v>8157823</v>
      </c>
      <c r="D6" s="273">
        <v>8157823</v>
      </c>
      <c r="E6" s="273">
        <v>8157823</v>
      </c>
      <c r="F6" s="273">
        <v>8157823</v>
      </c>
      <c r="G6" s="273">
        <v>8157823</v>
      </c>
      <c r="H6" s="273">
        <v>8157824</v>
      </c>
      <c r="I6" s="273">
        <v>8157823</v>
      </c>
      <c r="J6" s="273">
        <v>8157823</v>
      </c>
      <c r="K6" s="273">
        <v>8157823</v>
      </c>
      <c r="L6" s="273">
        <v>8157823</v>
      </c>
      <c r="M6" s="273">
        <v>8157827</v>
      </c>
      <c r="N6" s="273">
        <v>6620960</v>
      </c>
      <c r="O6" s="273">
        <f>SUM(C6:N6)</f>
        <v>96357018</v>
      </c>
    </row>
    <row r="7" spans="1:15">
      <c r="A7" s="271" t="s">
        <v>283</v>
      </c>
      <c r="B7" s="274" t="s">
        <v>115</v>
      </c>
      <c r="C7" s="273"/>
      <c r="D7" s="273"/>
      <c r="E7" s="273"/>
      <c r="F7" s="273"/>
      <c r="G7" s="273">
        <v>468600</v>
      </c>
      <c r="H7" s="273"/>
      <c r="I7" s="273"/>
      <c r="J7" s="273"/>
      <c r="K7" s="273"/>
      <c r="L7" s="273">
        <v>950000</v>
      </c>
      <c r="M7" s="273"/>
      <c r="N7" s="273"/>
      <c r="O7" s="273">
        <f t="shared" ref="O7:O70" si="0">SUM(C7:N7)</f>
        <v>1418600</v>
      </c>
    </row>
    <row r="8" spans="1:15">
      <c r="A8" s="275" t="s">
        <v>116</v>
      </c>
      <c r="B8" s="274" t="s">
        <v>117</v>
      </c>
      <c r="C8" s="273">
        <v>12121</v>
      </c>
      <c r="D8" s="273">
        <v>12121</v>
      </c>
      <c r="E8" s="273">
        <v>12121</v>
      </c>
      <c r="F8" s="273">
        <v>12121</v>
      </c>
      <c r="G8" s="273">
        <v>12121</v>
      </c>
      <c r="H8" s="273">
        <v>12121</v>
      </c>
      <c r="I8" s="273">
        <v>12121</v>
      </c>
      <c r="J8" s="273">
        <v>12121</v>
      </c>
      <c r="K8" s="273">
        <v>12121</v>
      </c>
      <c r="L8" s="273">
        <v>12121</v>
      </c>
      <c r="M8" s="273">
        <v>12123</v>
      </c>
      <c r="N8" s="273">
        <v>30270</v>
      </c>
      <c r="O8" s="273">
        <f t="shared" si="0"/>
        <v>163603</v>
      </c>
    </row>
    <row r="9" spans="1:15">
      <c r="A9" s="275" t="s">
        <v>118</v>
      </c>
      <c r="B9" s="274" t="s">
        <v>119</v>
      </c>
      <c r="C9" s="273"/>
      <c r="D9" s="273"/>
      <c r="E9" s="273"/>
      <c r="F9" s="273"/>
      <c r="G9" s="273"/>
      <c r="H9" s="273">
        <v>4115293</v>
      </c>
      <c r="I9" s="273"/>
      <c r="J9" s="273"/>
      <c r="K9" s="273"/>
      <c r="L9" s="273"/>
      <c r="M9" s="273">
        <v>62319</v>
      </c>
      <c r="N9" s="273"/>
      <c r="O9" s="273">
        <f t="shared" si="0"/>
        <v>4177612</v>
      </c>
    </row>
    <row r="10" spans="1:15">
      <c r="A10" s="276" t="s">
        <v>120</v>
      </c>
      <c r="B10" s="274" t="s">
        <v>121</v>
      </c>
      <c r="C10" s="273">
        <v>57646</v>
      </c>
      <c r="D10" s="273">
        <v>57646</v>
      </c>
      <c r="E10" s="273">
        <v>57646</v>
      </c>
      <c r="F10" s="273">
        <v>57646</v>
      </c>
      <c r="G10" s="273">
        <v>57646</v>
      </c>
      <c r="H10" s="273">
        <v>57646</v>
      </c>
      <c r="I10" s="273">
        <v>57646</v>
      </c>
      <c r="J10" s="273">
        <v>57646</v>
      </c>
      <c r="K10" s="273">
        <v>57646</v>
      </c>
      <c r="L10" s="273">
        <v>57650</v>
      </c>
      <c r="M10" s="273">
        <v>57650</v>
      </c>
      <c r="N10" s="273">
        <v>57646</v>
      </c>
      <c r="O10" s="273">
        <f t="shared" si="0"/>
        <v>691760</v>
      </c>
    </row>
    <row r="11" spans="1:15">
      <c r="A11" s="276" t="s">
        <v>10</v>
      </c>
      <c r="B11" s="274" t="s">
        <v>123</v>
      </c>
      <c r="C11" s="273"/>
      <c r="D11" s="273"/>
      <c r="E11" s="273"/>
      <c r="F11" s="273"/>
      <c r="G11" s="273">
        <v>200000</v>
      </c>
      <c r="H11" s="273"/>
      <c r="I11" s="273"/>
      <c r="J11" s="273"/>
      <c r="K11" s="273"/>
      <c r="L11" s="273"/>
      <c r="M11" s="273"/>
      <c r="N11" s="273"/>
      <c r="O11" s="273">
        <f t="shared" si="0"/>
        <v>200000</v>
      </c>
    </row>
    <row r="12" spans="1:15">
      <c r="A12" s="276" t="s">
        <v>388</v>
      </c>
      <c r="B12" s="274" t="s">
        <v>389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>
        <f t="shared" si="0"/>
        <v>0</v>
      </c>
    </row>
    <row r="13" spans="1:15">
      <c r="A13" s="276" t="s">
        <v>390</v>
      </c>
      <c r="B13" s="274" t="s">
        <v>391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>
        <f t="shared" si="0"/>
        <v>0</v>
      </c>
    </row>
    <row r="14" spans="1:15">
      <c r="A14" s="276" t="s">
        <v>124</v>
      </c>
      <c r="B14" s="274" t="s">
        <v>125</v>
      </c>
      <c r="C14" s="273">
        <v>471851</v>
      </c>
      <c r="D14" s="273">
        <v>471851</v>
      </c>
      <c r="E14" s="273">
        <v>471851</v>
      </c>
      <c r="F14" s="273">
        <v>471851</v>
      </c>
      <c r="G14" s="273">
        <v>471851</v>
      </c>
      <c r="H14" s="273">
        <v>471851</v>
      </c>
      <c r="I14" s="273">
        <v>471851</v>
      </c>
      <c r="J14" s="273">
        <v>471851</v>
      </c>
      <c r="K14" s="273">
        <v>471851</v>
      </c>
      <c r="L14" s="273">
        <v>471851</v>
      </c>
      <c r="M14" s="273">
        <v>471851</v>
      </c>
      <c r="N14" s="273">
        <v>145775</v>
      </c>
      <c r="O14" s="273">
        <f t="shared" si="0"/>
        <v>5336136</v>
      </c>
    </row>
    <row r="15" spans="1:15">
      <c r="A15" s="277" t="s">
        <v>126</v>
      </c>
      <c r="B15" s="278" t="s">
        <v>127</v>
      </c>
      <c r="C15" s="279">
        <f>SUM(C6:C14)</f>
        <v>8699441</v>
      </c>
      <c r="D15" s="279">
        <f t="shared" ref="D15:N15" si="1">SUM(D6:D14)</f>
        <v>8699441</v>
      </c>
      <c r="E15" s="279">
        <f t="shared" si="1"/>
        <v>8699441</v>
      </c>
      <c r="F15" s="279">
        <f t="shared" si="1"/>
        <v>8699441</v>
      </c>
      <c r="G15" s="279">
        <f t="shared" si="1"/>
        <v>9368041</v>
      </c>
      <c r="H15" s="279">
        <f t="shared" si="1"/>
        <v>12814735</v>
      </c>
      <c r="I15" s="279">
        <f t="shared" si="1"/>
        <v>8699441</v>
      </c>
      <c r="J15" s="279">
        <f t="shared" si="1"/>
        <v>8699441</v>
      </c>
      <c r="K15" s="279">
        <f t="shared" si="1"/>
        <v>8699441</v>
      </c>
      <c r="L15" s="279">
        <f t="shared" si="1"/>
        <v>9649445</v>
      </c>
      <c r="M15" s="279">
        <f t="shared" si="1"/>
        <v>8761770</v>
      </c>
      <c r="N15" s="279">
        <f t="shared" si="1"/>
        <v>6854651</v>
      </c>
      <c r="O15" s="279">
        <f>SUM(C15:N15)</f>
        <v>108344729</v>
      </c>
    </row>
    <row r="16" spans="1:15">
      <c r="A16" s="276" t="s">
        <v>128</v>
      </c>
      <c r="B16" s="274" t="s">
        <v>129</v>
      </c>
      <c r="C16" s="273">
        <v>363087</v>
      </c>
      <c r="D16" s="273">
        <v>363087</v>
      </c>
      <c r="E16" s="273">
        <v>363087</v>
      </c>
      <c r="F16" s="273">
        <v>363087</v>
      </c>
      <c r="G16" s="273">
        <v>363087</v>
      </c>
      <c r="H16" s="273">
        <v>363087</v>
      </c>
      <c r="I16" s="273">
        <v>363087</v>
      </c>
      <c r="J16" s="273">
        <v>363085</v>
      </c>
      <c r="K16" s="273">
        <v>363087</v>
      </c>
      <c r="L16" s="273">
        <v>363087</v>
      </c>
      <c r="M16" s="273">
        <v>363084</v>
      </c>
      <c r="N16" s="273">
        <v>1304636</v>
      </c>
      <c r="O16" s="273">
        <f t="shared" si="0"/>
        <v>5298588</v>
      </c>
    </row>
    <row r="17" spans="1:15" ht="25.5">
      <c r="A17" s="276" t="s">
        <v>130</v>
      </c>
      <c r="B17" s="274" t="s">
        <v>131</v>
      </c>
      <c r="C17" s="273">
        <v>328141</v>
      </c>
      <c r="D17" s="273">
        <v>328141</v>
      </c>
      <c r="E17" s="273">
        <v>328141</v>
      </c>
      <c r="F17" s="273">
        <v>328141</v>
      </c>
      <c r="G17" s="273">
        <v>328141</v>
      </c>
      <c r="H17" s="273">
        <v>328141</v>
      </c>
      <c r="I17" s="273">
        <v>328141</v>
      </c>
      <c r="J17" s="273">
        <v>328141</v>
      </c>
      <c r="K17" s="273">
        <v>328141</v>
      </c>
      <c r="L17" s="273">
        <v>328141</v>
      </c>
      <c r="M17" s="273">
        <v>328141</v>
      </c>
      <c r="N17" s="273">
        <v>232141</v>
      </c>
      <c r="O17" s="273">
        <f t="shared" si="0"/>
        <v>3841692</v>
      </c>
    </row>
    <row r="18" spans="1:15">
      <c r="A18" s="280" t="s">
        <v>132</v>
      </c>
      <c r="B18" s="274" t="s">
        <v>133</v>
      </c>
      <c r="C18" s="281">
        <v>126629</v>
      </c>
      <c r="D18" s="281">
        <v>126629</v>
      </c>
      <c r="E18" s="281">
        <v>126629</v>
      </c>
      <c r="F18" s="281">
        <v>126629</v>
      </c>
      <c r="G18" s="281">
        <v>126629</v>
      </c>
      <c r="H18" s="281">
        <v>126630</v>
      </c>
      <c r="I18" s="281">
        <v>126629</v>
      </c>
      <c r="J18" s="281">
        <v>126629</v>
      </c>
      <c r="K18" s="281">
        <v>126629</v>
      </c>
      <c r="L18" s="281">
        <v>126630</v>
      </c>
      <c r="M18" s="281">
        <v>126629</v>
      </c>
      <c r="N18" s="281">
        <v>126629</v>
      </c>
      <c r="O18" s="273">
        <f t="shared" si="0"/>
        <v>1519550</v>
      </c>
    </row>
    <row r="19" spans="1:15">
      <c r="A19" s="282" t="s">
        <v>134</v>
      </c>
      <c r="B19" s="278" t="s">
        <v>135</v>
      </c>
      <c r="C19" s="279">
        <f>SUM(C16:C18)</f>
        <v>817857</v>
      </c>
      <c r="D19" s="279">
        <f t="shared" ref="D19:N19" si="2">SUM(D16:D18)</f>
        <v>817857</v>
      </c>
      <c r="E19" s="279">
        <f t="shared" si="2"/>
        <v>817857</v>
      </c>
      <c r="F19" s="279">
        <f t="shared" si="2"/>
        <v>817857</v>
      </c>
      <c r="G19" s="279">
        <f t="shared" si="2"/>
        <v>817857</v>
      </c>
      <c r="H19" s="279">
        <f t="shared" si="2"/>
        <v>817858</v>
      </c>
      <c r="I19" s="279">
        <f t="shared" si="2"/>
        <v>817857</v>
      </c>
      <c r="J19" s="279">
        <f t="shared" si="2"/>
        <v>817855</v>
      </c>
      <c r="K19" s="279">
        <f t="shared" si="2"/>
        <v>817857</v>
      </c>
      <c r="L19" s="279">
        <f t="shared" si="2"/>
        <v>817858</v>
      </c>
      <c r="M19" s="279">
        <f t="shared" si="2"/>
        <v>817854</v>
      </c>
      <c r="N19" s="279">
        <f t="shared" si="2"/>
        <v>1663406</v>
      </c>
      <c r="O19" s="279">
        <f>SUM(C19:N19)</f>
        <v>10659830</v>
      </c>
    </row>
    <row r="20" spans="1:15">
      <c r="A20" s="277" t="s">
        <v>136</v>
      </c>
      <c r="B20" s="283" t="s">
        <v>137</v>
      </c>
      <c r="C20" s="279">
        <f>SUM(C19,C15)</f>
        <v>9517298</v>
      </c>
      <c r="D20" s="279">
        <f t="shared" ref="D20:N20" si="3">SUM(D19,D15)</f>
        <v>9517298</v>
      </c>
      <c r="E20" s="279">
        <f t="shared" si="3"/>
        <v>9517298</v>
      </c>
      <c r="F20" s="279">
        <f t="shared" si="3"/>
        <v>9517298</v>
      </c>
      <c r="G20" s="279">
        <f t="shared" si="3"/>
        <v>10185898</v>
      </c>
      <c r="H20" s="279">
        <f t="shared" si="3"/>
        <v>13632593</v>
      </c>
      <c r="I20" s="279">
        <f t="shared" si="3"/>
        <v>9517298</v>
      </c>
      <c r="J20" s="279">
        <f t="shared" si="3"/>
        <v>9517296</v>
      </c>
      <c r="K20" s="279">
        <f t="shared" si="3"/>
        <v>9517298</v>
      </c>
      <c r="L20" s="279">
        <f t="shared" si="3"/>
        <v>10467303</v>
      </c>
      <c r="M20" s="279">
        <f t="shared" si="3"/>
        <v>9579624</v>
      </c>
      <c r="N20" s="279">
        <f t="shared" si="3"/>
        <v>8518057</v>
      </c>
      <c r="O20" s="279">
        <f t="shared" si="0"/>
        <v>119004559</v>
      </c>
    </row>
    <row r="21" spans="1:15">
      <c r="A21" s="282" t="s">
        <v>138</v>
      </c>
      <c r="B21" s="283" t="s">
        <v>139</v>
      </c>
      <c r="C21" s="279">
        <v>1547622</v>
      </c>
      <c r="D21" s="279">
        <v>1547622</v>
      </c>
      <c r="E21" s="279">
        <v>1547622</v>
      </c>
      <c r="F21" s="279">
        <v>1547622</v>
      </c>
      <c r="G21" s="279">
        <v>1547622</v>
      </c>
      <c r="H21" s="279">
        <v>1547622</v>
      </c>
      <c r="I21" s="279">
        <v>1547622</v>
      </c>
      <c r="J21" s="279">
        <v>1547622</v>
      </c>
      <c r="K21" s="279">
        <v>1547622</v>
      </c>
      <c r="L21" s="279">
        <v>1547622</v>
      </c>
      <c r="M21" s="279">
        <v>1547622</v>
      </c>
      <c r="N21" s="279">
        <v>1714736</v>
      </c>
      <c r="O21" s="279">
        <f t="shared" si="0"/>
        <v>18738578</v>
      </c>
    </row>
    <row r="22" spans="1:15">
      <c r="A22" s="276" t="s">
        <v>140</v>
      </c>
      <c r="B22" s="274" t="s">
        <v>141</v>
      </c>
      <c r="C22" s="273">
        <v>83487</v>
      </c>
      <c r="D22" s="273">
        <v>83487</v>
      </c>
      <c r="E22" s="273">
        <v>83487</v>
      </c>
      <c r="F22" s="273">
        <v>83487</v>
      </c>
      <c r="G22" s="273">
        <v>83487</v>
      </c>
      <c r="H22" s="273">
        <v>83487</v>
      </c>
      <c r="I22" s="273">
        <v>83489</v>
      </c>
      <c r="J22" s="273">
        <v>83487</v>
      </c>
      <c r="K22" s="273">
        <v>83487</v>
      </c>
      <c r="L22" s="273">
        <v>83487</v>
      </c>
      <c r="M22" s="273">
        <v>33487</v>
      </c>
      <c r="N22" s="273">
        <v>33487</v>
      </c>
      <c r="O22" s="273">
        <f t="shared" si="0"/>
        <v>901846</v>
      </c>
    </row>
    <row r="23" spans="1:15">
      <c r="A23" s="276" t="s">
        <v>142</v>
      </c>
      <c r="B23" s="274" t="s">
        <v>143</v>
      </c>
      <c r="C23" s="273">
        <v>877787</v>
      </c>
      <c r="D23" s="273">
        <v>877787</v>
      </c>
      <c r="E23" s="273">
        <v>877787</v>
      </c>
      <c r="F23" s="273">
        <v>877787</v>
      </c>
      <c r="G23" s="273">
        <v>877787</v>
      </c>
      <c r="H23" s="273">
        <v>877787</v>
      </c>
      <c r="I23" s="273">
        <v>877787</v>
      </c>
      <c r="J23" s="273">
        <v>877790</v>
      </c>
      <c r="K23" s="273">
        <v>877790</v>
      </c>
      <c r="L23" s="273">
        <v>877787</v>
      </c>
      <c r="M23" s="273">
        <v>877787</v>
      </c>
      <c r="N23" s="273">
        <v>1347787</v>
      </c>
      <c r="O23" s="273">
        <f t="shared" si="0"/>
        <v>11003450</v>
      </c>
    </row>
    <row r="24" spans="1:15">
      <c r="A24" s="282" t="s">
        <v>144</v>
      </c>
      <c r="B24" s="278" t="s">
        <v>145</v>
      </c>
      <c r="C24" s="279">
        <f>SUM(C22:C23)</f>
        <v>961274</v>
      </c>
      <c r="D24" s="279">
        <f t="shared" ref="D24:N24" si="4">SUM(D22:D23)</f>
        <v>961274</v>
      </c>
      <c r="E24" s="279">
        <f t="shared" si="4"/>
        <v>961274</v>
      </c>
      <c r="F24" s="279">
        <f t="shared" si="4"/>
        <v>961274</v>
      </c>
      <c r="G24" s="279">
        <f t="shared" si="4"/>
        <v>961274</v>
      </c>
      <c r="H24" s="279">
        <f t="shared" si="4"/>
        <v>961274</v>
      </c>
      <c r="I24" s="279">
        <f t="shared" si="4"/>
        <v>961276</v>
      </c>
      <c r="J24" s="279">
        <f t="shared" si="4"/>
        <v>961277</v>
      </c>
      <c r="K24" s="279">
        <f t="shared" si="4"/>
        <v>961277</v>
      </c>
      <c r="L24" s="279">
        <f t="shared" si="4"/>
        <v>961274</v>
      </c>
      <c r="M24" s="279">
        <f t="shared" si="4"/>
        <v>911274</v>
      </c>
      <c r="N24" s="279">
        <f t="shared" si="4"/>
        <v>1381274</v>
      </c>
      <c r="O24" s="279">
        <f>SUM(C24:N24)</f>
        <v>11905296</v>
      </c>
    </row>
    <row r="25" spans="1:15">
      <c r="A25" s="276" t="s">
        <v>146</v>
      </c>
      <c r="B25" s="274" t="s">
        <v>147</v>
      </c>
      <c r="C25" s="273">
        <v>56150</v>
      </c>
      <c r="D25" s="273">
        <v>56150</v>
      </c>
      <c r="E25" s="273">
        <v>56150</v>
      </c>
      <c r="F25" s="273">
        <v>56150</v>
      </c>
      <c r="G25" s="273">
        <v>56150</v>
      </c>
      <c r="H25" s="273">
        <v>56150</v>
      </c>
      <c r="I25" s="273">
        <v>56150</v>
      </c>
      <c r="J25" s="273">
        <v>56150</v>
      </c>
      <c r="K25" s="273">
        <v>56150</v>
      </c>
      <c r="L25" s="273">
        <v>56150</v>
      </c>
      <c r="M25" s="273">
        <v>56150</v>
      </c>
      <c r="N25" s="273">
        <v>56150</v>
      </c>
      <c r="O25" s="273">
        <f t="shared" si="0"/>
        <v>673800</v>
      </c>
    </row>
    <row r="26" spans="1:15">
      <c r="A26" s="276" t="s">
        <v>148</v>
      </c>
      <c r="B26" s="274" t="s">
        <v>149</v>
      </c>
      <c r="C26" s="273">
        <v>131082</v>
      </c>
      <c r="D26" s="273">
        <v>131082</v>
      </c>
      <c r="E26" s="273">
        <v>131082</v>
      </c>
      <c r="F26" s="273">
        <v>131082</v>
      </c>
      <c r="G26" s="273">
        <v>131082</v>
      </c>
      <c r="H26" s="273">
        <v>131082</v>
      </c>
      <c r="I26" s="273">
        <v>131080</v>
      </c>
      <c r="J26" s="273">
        <v>131082</v>
      </c>
      <c r="K26" s="273">
        <v>131082</v>
      </c>
      <c r="L26" s="273">
        <v>131080</v>
      </c>
      <c r="M26" s="273">
        <v>131082</v>
      </c>
      <c r="N26" s="273">
        <v>131082</v>
      </c>
      <c r="O26" s="273">
        <f t="shared" si="0"/>
        <v>1572980</v>
      </c>
    </row>
    <row r="27" spans="1:15">
      <c r="A27" s="282" t="s">
        <v>150</v>
      </c>
      <c r="B27" s="278" t="s">
        <v>151</v>
      </c>
      <c r="C27" s="279">
        <v>187232</v>
      </c>
      <c r="D27" s="279">
        <v>187232</v>
      </c>
      <c r="E27" s="279">
        <v>187232</v>
      </c>
      <c r="F27" s="279">
        <v>187232</v>
      </c>
      <c r="G27" s="279">
        <v>187232</v>
      </c>
      <c r="H27" s="279">
        <v>187232</v>
      </c>
      <c r="I27" s="279">
        <v>187230</v>
      </c>
      <c r="J27" s="279">
        <v>187232</v>
      </c>
      <c r="K27" s="279">
        <v>187232</v>
      </c>
      <c r="L27" s="279">
        <v>187230</v>
      </c>
      <c r="M27" s="279">
        <v>187232</v>
      </c>
      <c r="N27" s="279">
        <v>187232</v>
      </c>
      <c r="O27" s="279">
        <f t="shared" si="0"/>
        <v>2246780</v>
      </c>
    </row>
    <row r="28" spans="1:15">
      <c r="A28" s="276" t="s">
        <v>152</v>
      </c>
      <c r="B28" s="274" t="s">
        <v>153</v>
      </c>
      <c r="C28" s="273">
        <v>1277033</v>
      </c>
      <c r="D28" s="273">
        <v>1277033</v>
      </c>
      <c r="E28" s="273">
        <v>1277033</v>
      </c>
      <c r="F28" s="273">
        <v>1277033</v>
      </c>
      <c r="G28" s="273">
        <v>1277033</v>
      </c>
      <c r="H28" s="273">
        <v>1277033</v>
      </c>
      <c r="I28" s="273">
        <v>1277033</v>
      </c>
      <c r="J28" s="273">
        <v>1277033</v>
      </c>
      <c r="K28" s="273">
        <v>1277033</v>
      </c>
      <c r="L28" s="273">
        <v>1277033</v>
      </c>
      <c r="M28" s="273">
        <v>1277033</v>
      </c>
      <c r="N28" s="273">
        <v>1277033</v>
      </c>
      <c r="O28" s="273">
        <f t="shared" si="0"/>
        <v>15324396</v>
      </c>
    </row>
    <row r="29" spans="1:15">
      <c r="A29" s="276" t="s">
        <v>154</v>
      </c>
      <c r="B29" s="274" t="s">
        <v>155</v>
      </c>
      <c r="C29" s="273">
        <v>2595304</v>
      </c>
      <c r="D29" s="273">
        <v>2595304</v>
      </c>
      <c r="E29" s="273">
        <v>2595304</v>
      </c>
      <c r="F29" s="273">
        <v>2595304</v>
      </c>
      <c r="G29" s="273">
        <v>2595304</v>
      </c>
      <c r="H29" s="273">
        <v>2595304</v>
      </c>
      <c r="I29" s="273">
        <v>2595304</v>
      </c>
      <c r="J29" s="273">
        <v>2595306</v>
      </c>
      <c r="K29" s="273">
        <v>2595304</v>
      </c>
      <c r="L29" s="273">
        <v>2595304</v>
      </c>
      <c r="M29" s="273">
        <v>2595304</v>
      </c>
      <c r="N29" s="273">
        <v>2595304</v>
      </c>
      <c r="O29" s="273">
        <f t="shared" si="0"/>
        <v>31143650</v>
      </c>
    </row>
    <row r="30" spans="1:15">
      <c r="A30" s="276" t="s">
        <v>156</v>
      </c>
      <c r="B30" s="274" t="s">
        <v>157</v>
      </c>
      <c r="C30" s="273">
        <v>35250</v>
      </c>
      <c r="D30" s="273">
        <v>35250</v>
      </c>
      <c r="E30" s="273">
        <v>35250</v>
      </c>
      <c r="F30" s="273">
        <v>35250</v>
      </c>
      <c r="G30" s="273">
        <v>35250</v>
      </c>
      <c r="H30" s="273">
        <v>35250</v>
      </c>
      <c r="I30" s="273">
        <v>35250</v>
      </c>
      <c r="J30" s="273">
        <v>35250</v>
      </c>
      <c r="K30" s="273">
        <v>35250</v>
      </c>
      <c r="L30" s="273">
        <v>35250</v>
      </c>
      <c r="M30" s="273">
        <v>35250</v>
      </c>
      <c r="N30" s="273">
        <v>35250</v>
      </c>
      <c r="O30" s="273">
        <f t="shared" si="0"/>
        <v>423000</v>
      </c>
    </row>
    <row r="31" spans="1:15">
      <c r="A31" s="276" t="s">
        <v>158</v>
      </c>
      <c r="B31" s="274" t="s">
        <v>159</v>
      </c>
      <c r="C31" s="273">
        <v>1101088</v>
      </c>
      <c r="D31" s="273">
        <v>1101088</v>
      </c>
      <c r="E31" s="273">
        <v>1101088</v>
      </c>
      <c r="F31" s="273">
        <v>1101088</v>
      </c>
      <c r="G31" s="273">
        <v>1101088</v>
      </c>
      <c r="H31" s="273">
        <v>1101088</v>
      </c>
      <c r="I31" s="273">
        <v>1101088</v>
      </c>
      <c r="J31" s="273">
        <v>1101088</v>
      </c>
      <c r="K31" s="273">
        <v>1101088</v>
      </c>
      <c r="L31" s="273">
        <v>1101083</v>
      </c>
      <c r="M31" s="273">
        <v>1101088</v>
      </c>
      <c r="N31" s="273">
        <v>1121088</v>
      </c>
      <c r="O31" s="273">
        <f t="shared" si="0"/>
        <v>13233051</v>
      </c>
    </row>
    <row r="32" spans="1:15">
      <c r="A32" s="276" t="s">
        <v>160</v>
      </c>
      <c r="B32" s="274" t="s">
        <v>161</v>
      </c>
      <c r="C32" s="273">
        <v>217065</v>
      </c>
      <c r="D32" s="273">
        <v>217065</v>
      </c>
      <c r="E32" s="273">
        <v>217065</v>
      </c>
      <c r="F32" s="273">
        <v>217065</v>
      </c>
      <c r="G32" s="273">
        <v>217065</v>
      </c>
      <c r="H32" s="273">
        <v>217065</v>
      </c>
      <c r="I32" s="273">
        <v>217065</v>
      </c>
      <c r="J32" s="273">
        <v>217065</v>
      </c>
      <c r="K32" s="273">
        <v>217069</v>
      </c>
      <c r="L32" s="273">
        <v>217065</v>
      </c>
      <c r="M32" s="273">
        <v>217065</v>
      </c>
      <c r="N32" s="273">
        <v>217065</v>
      </c>
      <c r="O32" s="273">
        <f t="shared" si="0"/>
        <v>2604784</v>
      </c>
    </row>
    <row r="33" spans="1:15">
      <c r="A33" s="280" t="s">
        <v>162</v>
      </c>
      <c r="B33" s="274" t="s">
        <v>163</v>
      </c>
      <c r="C33" s="273">
        <v>243844</v>
      </c>
      <c r="D33" s="273">
        <v>243844</v>
      </c>
      <c r="E33" s="273">
        <v>243844</v>
      </c>
      <c r="F33" s="273">
        <v>243844</v>
      </c>
      <c r="G33" s="273">
        <v>243844</v>
      </c>
      <c r="H33" s="273">
        <v>243844</v>
      </c>
      <c r="I33" s="273">
        <v>243844</v>
      </c>
      <c r="J33" s="273">
        <v>243844</v>
      </c>
      <c r="K33" s="273">
        <v>243844</v>
      </c>
      <c r="L33" s="273">
        <v>243840</v>
      </c>
      <c r="M33" s="273">
        <v>243844</v>
      </c>
      <c r="N33" s="273">
        <v>243844</v>
      </c>
      <c r="O33" s="273">
        <f t="shared" si="0"/>
        <v>2926124</v>
      </c>
    </row>
    <row r="34" spans="1:15">
      <c r="A34" s="276" t="s">
        <v>164</v>
      </c>
      <c r="B34" s="274" t="s">
        <v>165</v>
      </c>
      <c r="C34" s="273">
        <v>2004803</v>
      </c>
      <c r="D34" s="273">
        <v>2004803</v>
      </c>
      <c r="E34" s="273">
        <v>2004803</v>
      </c>
      <c r="F34" s="273">
        <v>2004803</v>
      </c>
      <c r="G34" s="273">
        <v>2004803</v>
      </c>
      <c r="H34" s="273">
        <v>2004803</v>
      </c>
      <c r="I34" s="273">
        <v>2004803</v>
      </c>
      <c r="J34" s="273">
        <v>2004803</v>
      </c>
      <c r="K34" s="273">
        <v>2004801</v>
      </c>
      <c r="L34" s="273">
        <v>2004803</v>
      </c>
      <c r="M34" s="273">
        <v>2004800</v>
      </c>
      <c r="N34" s="273">
        <v>2004803</v>
      </c>
      <c r="O34" s="273">
        <f t="shared" si="0"/>
        <v>24057631</v>
      </c>
    </row>
    <row r="35" spans="1:15">
      <c r="A35" s="282" t="s">
        <v>166</v>
      </c>
      <c r="B35" s="278" t="s">
        <v>167</v>
      </c>
      <c r="C35" s="279">
        <f>SUM(C28:C34)</f>
        <v>7474387</v>
      </c>
      <c r="D35" s="279">
        <f t="shared" ref="D35:N35" si="5">SUM(D28:D34)</f>
        <v>7474387</v>
      </c>
      <c r="E35" s="279">
        <f t="shared" si="5"/>
        <v>7474387</v>
      </c>
      <c r="F35" s="279">
        <f t="shared" si="5"/>
        <v>7474387</v>
      </c>
      <c r="G35" s="279">
        <f t="shared" si="5"/>
        <v>7474387</v>
      </c>
      <c r="H35" s="279">
        <f t="shared" si="5"/>
        <v>7474387</v>
      </c>
      <c r="I35" s="279">
        <f t="shared" si="5"/>
        <v>7474387</v>
      </c>
      <c r="J35" s="279">
        <f t="shared" si="5"/>
        <v>7474389</v>
      </c>
      <c r="K35" s="279">
        <f t="shared" si="5"/>
        <v>7474389</v>
      </c>
      <c r="L35" s="279">
        <f t="shared" si="5"/>
        <v>7474378</v>
      </c>
      <c r="M35" s="279">
        <f t="shared" si="5"/>
        <v>7474384</v>
      </c>
      <c r="N35" s="279">
        <f t="shared" si="5"/>
        <v>7494387</v>
      </c>
      <c r="O35" s="279">
        <f t="shared" si="0"/>
        <v>89712636</v>
      </c>
    </row>
    <row r="36" spans="1:15">
      <c r="A36" s="276" t="s">
        <v>168</v>
      </c>
      <c r="B36" s="274" t="s">
        <v>169</v>
      </c>
      <c r="C36" s="273">
        <v>31250</v>
      </c>
      <c r="D36" s="273">
        <v>31250</v>
      </c>
      <c r="E36" s="273">
        <v>31250</v>
      </c>
      <c r="F36" s="273">
        <v>31250</v>
      </c>
      <c r="G36" s="273">
        <v>31250</v>
      </c>
      <c r="H36" s="273">
        <v>31250</v>
      </c>
      <c r="I36" s="273">
        <v>31250</v>
      </c>
      <c r="J36" s="273">
        <v>31250</v>
      </c>
      <c r="K36" s="273">
        <v>31250</v>
      </c>
      <c r="L36" s="273">
        <v>31250</v>
      </c>
      <c r="M36" s="273">
        <v>31250</v>
      </c>
      <c r="N36" s="273">
        <v>31250</v>
      </c>
      <c r="O36" s="273">
        <f t="shared" si="0"/>
        <v>375000</v>
      </c>
    </row>
    <row r="37" spans="1:15">
      <c r="A37" s="282" t="s">
        <v>170</v>
      </c>
      <c r="B37" s="278" t="s">
        <v>171</v>
      </c>
      <c r="C37" s="279">
        <v>31250</v>
      </c>
      <c r="D37" s="279">
        <v>31250</v>
      </c>
      <c r="E37" s="279">
        <v>31250</v>
      </c>
      <c r="F37" s="279">
        <v>31250</v>
      </c>
      <c r="G37" s="279">
        <v>31250</v>
      </c>
      <c r="H37" s="279">
        <v>31250</v>
      </c>
      <c r="I37" s="279">
        <v>31250</v>
      </c>
      <c r="J37" s="279">
        <v>31250</v>
      </c>
      <c r="K37" s="279">
        <v>31250</v>
      </c>
      <c r="L37" s="279">
        <v>31250</v>
      </c>
      <c r="M37" s="279">
        <v>31250</v>
      </c>
      <c r="N37" s="279">
        <v>31250</v>
      </c>
      <c r="O37" s="279">
        <f t="shared" si="0"/>
        <v>375000</v>
      </c>
    </row>
    <row r="38" spans="1:15">
      <c r="A38" s="276" t="s">
        <v>172</v>
      </c>
      <c r="B38" s="274" t="s">
        <v>173</v>
      </c>
      <c r="C38" s="273">
        <v>2238334</v>
      </c>
      <c r="D38" s="273">
        <v>2238334</v>
      </c>
      <c r="E38" s="273">
        <v>2238334</v>
      </c>
      <c r="F38" s="273">
        <v>2238334</v>
      </c>
      <c r="G38" s="273">
        <v>2238334</v>
      </c>
      <c r="H38" s="273">
        <v>2238333</v>
      </c>
      <c r="I38" s="273">
        <v>2238334</v>
      </c>
      <c r="J38" s="273">
        <v>2238334</v>
      </c>
      <c r="K38" s="273">
        <v>2238334</v>
      </c>
      <c r="L38" s="273">
        <v>2238330</v>
      </c>
      <c r="M38" s="273">
        <v>2238334</v>
      </c>
      <c r="N38" s="273">
        <v>1848334</v>
      </c>
      <c r="O38" s="273">
        <f t="shared" si="0"/>
        <v>26470003</v>
      </c>
    </row>
    <row r="39" spans="1:15">
      <c r="A39" s="276" t="s">
        <v>174</v>
      </c>
      <c r="B39" s="274" t="s">
        <v>175</v>
      </c>
      <c r="C39" s="281"/>
      <c r="D39" s="281"/>
      <c r="E39" s="281">
        <v>2500000</v>
      </c>
      <c r="F39" s="281"/>
      <c r="G39" s="281"/>
      <c r="H39" s="281"/>
      <c r="I39" s="281">
        <v>1875000</v>
      </c>
      <c r="J39" s="281"/>
      <c r="K39" s="281"/>
      <c r="L39" s="281"/>
      <c r="M39" s="281"/>
      <c r="N39" s="273"/>
      <c r="O39" s="273">
        <f t="shared" si="0"/>
        <v>4375000</v>
      </c>
    </row>
    <row r="40" spans="1:15">
      <c r="A40" s="276" t="s">
        <v>176</v>
      </c>
      <c r="B40" s="274" t="s">
        <v>177</v>
      </c>
      <c r="C40" s="273"/>
      <c r="D40" s="273"/>
      <c r="E40" s="273"/>
      <c r="F40" s="273"/>
      <c r="G40" s="273">
        <v>3226</v>
      </c>
      <c r="H40" s="273"/>
      <c r="I40" s="273"/>
      <c r="J40" s="273"/>
      <c r="K40" s="273"/>
      <c r="L40" s="273"/>
      <c r="M40" s="273">
        <v>5</v>
      </c>
      <c r="N40" s="273"/>
      <c r="O40" s="273">
        <f t="shared" si="0"/>
        <v>3231</v>
      </c>
    </row>
    <row r="41" spans="1:15">
      <c r="A41" s="276" t="s">
        <v>377</v>
      </c>
      <c r="B41" s="274" t="s">
        <v>179</v>
      </c>
      <c r="C41" s="273"/>
      <c r="D41" s="273"/>
      <c r="E41" s="273"/>
      <c r="F41" s="273"/>
      <c r="G41" s="273">
        <v>5</v>
      </c>
      <c r="H41" s="273"/>
      <c r="I41" s="273"/>
      <c r="J41" s="273"/>
      <c r="K41" s="273"/>
      <c r="L41" s="273"/>
      <c r="M41" s="273"/>
      <c r="N41" s="273"/>
      <c r="O41" s="273">
        <f t="shared" si="0"/>
        <v>5</v>
      </c>
    </row>
    <row r="42" spans="1:15">
      <c r="A42" s="276" t="s">
        <v>180</v>
      </c>
      <c r="B42" s="274" t="s">
        <v>181</v>
      </c>
      <c r="C42" s="273">
        <v>45417</v>
      </c>
      <c r="D42" s="273">
        <v>45417</v>
      </c>
      <c r="E42" s="273">
        <v>45417</v>
      </c>
      <c r="F42" s="273">
        <v>45417</v>
      </c>
      <c r="G42" s="273">
        <v>45417</v>
      </c>
      <c r="H42" s="273">
        <v>45417</v>
      </c>
      <c r="I42" s="273">
        <v>45417</v>
      </c>
      <c r="J42" s="273">
        <v>45417</v>
      </c>
      <c r="K42" s="273">
        <v>45417</v>
      </c>
      <c r="L42" s="273">
        <v>45417</v>
      </c>
      <c r="M42" s="273">
        <v>45413</v>
      </c>
      <c r="N42" s="273">
        <v>45417</v>
      </c>
      <c r="O42" s="273">
        <f t="shared" si="0"/>
        <v>545000</v>
      </c>
    </row>
    <row r="43" spans="1:15">
      <c r="A43" s="282" t="s">
        <v>182</v>
      </c>
      <c r="B43" s="278" t="s">
        <v>183</v>
      </c>
      <c r="C43" s="279">
        <f>SUM(C38:C42)</f>
        <v>2283751</v>
      </c>
      <c r="D43" s="279">
        <f t="shared" ref="D43:N43" si="6">SUM(D38:D42)</f>
        <v>2283751</v>
      </c>
      <c r="E43" s="279">
        <f t="shared" si="6"/>
        <v>4783751</v>
      </c>
      <c r="F43" s="279">
        <f t="shared" si="6"/>
        <v>2283751</v>
      </c>
      <c r="G43" s="279">
        <f t="shared" si="6"/>
        <v>2286982</v>
      </c>
      <c r="H43" s="279">
        <f t="shared" si="6"/>
        <v>2283750</v>
      </c>
      <c r="I43" s="279">
        <f t="shared" si="6"/>
        <v>4158751</v>
      </c>
      <c r="J43" s="279">
        <f t="shared" si="6"/>
        <v>2283751</v>
      </c>
      <c r="K43" s="279">
        <f t="shared" si="6"/>
        <v>2283751</v>
      </c>
      <c r="L43" s="279">
        <f t="shared" si="6"/>
        <v>2283747</v>
      </c>
      <c r="M43" s="279">
        <f t="shared" si="6"/>
        <v>2283752</v>
      </c>
      <c r="N43" s="279">
        <f t="shared" si="6"/>
        <v>1893751</v>
      </c>
      <c r="O43" s="279">
        <f t="shared" si="0"/>
        <v>31393239</v>
      </c>
    </row>
    <row r="44" spans="1:15">
      <c r="A44" s="282" t="s">
        <v>184</v>
      </c>
      <c r="B44" s="283" t="s">
        <v>185</v>
      </c>
      <c r="C44" s="279">
        <f>SUM(C24+C27+C35+C37+C43)</f>
        <v>10937894</v>
      </c>
      <c r="D44" s="279">
        <f t="shared" ref="D44:N44" si="7">SUM(D24+D27+D35+D37+D43)</f>
        <v>10937894</v>
      </c>
      <c r="E44" s="279">
        <f t="shared" si="7"/>
        <v>13437894</v>
      </c>
      <c r="F44" s="279">
        <f t="shared" si="7"/>
        <v>10937894</v>
      </c>
      <c r="G44" s="279">
        <f t="shared" si="7"/>
        <v>10941125</v>
      </c>
      <c r="H44" s="279">
        <f t="shared" si="7"/>
        <v>10937893</v>
      </c>
      <c r="I44" s="279">
        <f t="shared" si="7"/>
        <v>12812894</v>
      </c>
      <c r="J44" s="279">
        <f t="shared" si="7"/>
        <v>10937899</v>
      </c>
      <c r="K44" s="279">
        <f t="shared" si="7"/>
        <v>10937899</v>
      </c>
      <c r="L44" s="279">
        <f t="shared" si="7"/>
        <v>10937879</v>
      </c>
      <c r="M44" s="279">
        <f t="shared" si="7"/>
        <v>10887892</v>
      </c>
      <c r="N44" s="279">
        <f t="shared" si="7"/>
        <v>10987894</v>
      </c>
      <c r="O44" s="279">
        <f>SUM(C44:N44)</f>
        <v>135632951</v>
      </c>
    </row>
    <row r="45" spans="1:15">
      <c r="A45" s="284" t="s">
        <v>186</v>
      </c>
      <c r="B45" s="274" t="s">
        <v>187</v>
      </c>
      <c r="C45" s="273"/>
      <c r="D45" s="273"/>
      <c r="E45" s="273"/>
      <c r="F45" s="273"/>
      <c r="G45" s="273"/>
      <c r="H45" s="273"/>
      <c r="I45" s="273">
        <v>800000</v>
      </c>
      <c r="J45" s="273"/>
      <c r="K45" s="273">
        <v>3150000</v>
      </c>
      <c r="L45" s="273"/>
      <c r="M45" s="273">
        <v>150525</v>
      </c>
      <c r="N45" s="273"/>
      <c r="O45" s="273">
        <f t="shared" si="0"/>
        <v>4100525</v>
      </c>
    </row>
    <row r="46" spans="1:15">
      <c r="A46" s="285" t="s">
        <v>188</v>
      </c>
      <c r="B46" s="283" t="s">
        <v>189</v>
      </c>
      <c r="C46" s="279">
        <f>SUM(C45)</f>
        <v>0</v>
      </c>
      <c r="D46" s="279">
        <f t="shared" ref="D46:N46" si="8">SUM(D45)</f>
        <v>0</v>
      </c>
      <c r="E46" s="279">
        <f t="shared" si="8"/>
        <v>0</v>
      </c>
      <c r="F46" s="279">
        <f t="shared" si="8"/>
        <v>0</v>
      </c>
      <c r="G46" s="279">
        <f t="shared" si="8"/>
        <v>0</v>
      </c>
      <c r="H46" s="279">
        <f t="shared" si="8"/>
        <v>0</v>
      </c>
      <c r="I46" s="279">
        <f t="shared" si="8"/>
        <v>800000</v>
      </c>
      <c r="J46" s="279">
        <f t="shared" si="8"/>
        <v>0</v>
      </c>
      <c r="K46" s="279">
        <f t="shared" si="8"/>
        <v>3150000</v>
      </c>
      <c r="L46" s="279">
        <f t="shared" si="8"/>
        <v>0</v>
      </c>
      <c r="M46" s="279">
        <f t="shared" si="8"/>
        <v>150525</v>
      </c>
      <c r="N46" s="279">
        <f t="shared" si="8"/>
        <v>0</v>
      </c>
      <c r="O46" s="279">
        <f t="shared" si="0"/>
        <v>4100525</v>
      </c>
    </row>
    <row r="47" spans="1:15">
      <c r="A47" s="286" t="s">
        <v>190</v>
      </c>
      <c r="B47" s="274" t="s">
        <v>191</v>
      </c>
      <c r="C47" s="273">
        <v>7504780</v>
      </c>
      <c r="D47" s="273">
        <v>7504780</v>
      </c>
      <c r="E47" s="273">
        <v>7504780</v>
      </c>
      <c r="F47" s="273">
        <v>7504780</v>
      </c>
      <c r="G47" s="273">
        <v>7504780</v>
      </c>
      <c r="H47" s="273">
        <v>7504780</v>
      </c>
      <c r="I47" s="273">
        <v>7504780</v>
      </c>
      <c r="J47" s="273">
        <v>7504780</v>
      </c>
      <c r="K47" s="273">
        <v>7504780</v>
      </c>
      <c r="L47" s="273">
        <v>7504780</v>
      </c>
      <c r="M47" s="273">
        <v>7504780</v>
      </c>
      <c r="N47" s="273">
        <v>7504780</v>
      </c>
      <c r="O47" s="273">
        <f t="shared" si="0"/>
        <v>90057360</v>
      </c>
    </row>
    <row r="48" spans="1:15">
      <c r="A48" s="286" t="s">
        <v>192</v>
      </c>
      <c r="B48" s="274" t="s">
        <v>193</v>
      </c>
      <c r="C48" s="273">
        <v>3439346</v>
      </c>
      <c r="D48" s="273">
        <v>3439346</v>
      </c>
      <c r="E48" s="273">
        <v>3439346</v>
      </c>
      <c r="F48" s="273">
        <v>3439346</v>
      </c>
      <c r="G48" s="273">
        <v>3439346</v>
      </c>
      <c r="H48" s="273">
        <v>3439346</v>
      </c>
      <c r="I48" s="273">
        <v>3439346</v>
      </c>
      <c r="J48" s="273">
        <v>3439346</v>
      </c>
      <c r="K48" s="273">
        <v>3439346</v>
      </c>
      <c r="L48" s="273">
        <v>3439346</v>
      </c>
      <c r="M48" s="273">
        <v>3439346</v>
      </c>
      <c r="N48" s="273">
        <v>4884163</v>
      </c>
      <c r="O48" s="273">
        <f t="shared" si="0"/>
        <v>42716969</v>
      </c>
    </row>
    <row r="49" spans="1:15">
      <c r="A49" s="286" t="s">
        <v>194</v>
      </c>
      <c r="B49" s="274" t="s">
        <v>195</v>
      </c>
      <c r="C49" s="273">
        <v>2400261</v>
      </c>
      <c r="D49" s="273">
        <v>2400261</v>
      </c>
      <c r="E49" s="273">
        <v>2400261</v>
      </c>
      <c r="F49" s="273">
        <v>2400261</v>
      </c>
      <c r="G49" s="273">
        <v>2400261</v>
      </c>
      <c r="H49" s="273">
        <v>2400261</v>
      </c>
      <c r="I49" s="273">
        <v>2400261</v>
      </c>
      <c r="J49" s="273">
        <v>2400261</v>
      </c>
      <c r="K49" s="273">
        <v>2400261</v>
      </c>
      <c r="L49" s="273">
        <v>2400261</v>
      </c>
      <c r="M49" s="273">
        <v>2400261</v>
      </c>
      <c r="N49" s="273">
        <v>2400261</v>
      </c>
      <c r="O49" s="273">
        <f t="shared" si="0"/>
        <v>28803132</v>
      </c>
    </row>
    <row r="50" spans="1:15">
      <c r="A50" s="287" t="s">
        <v>196</v>
      </c>
      <c r="B50" s="274" t="s">
        <v>265</v>
      </c>
      <c r="C50" s="273"/>
      <c r="D50" s="273"/>
      <c r="E50" s="273">
        <v>22162144</v>
      </c>
      <c r="F50" s="273"/>
      <c r="G50" s="273"/>
      <c r="H50" s="273"/>
      <c r="I50" s="273"/>
      <c r="J50" s="273"/>
      <c r="K50" s="273"/>
      <c r="L50" s="273">
        <v>142277145</v>
      </c>
      <c r="M50" s="273"/>
      <c r="N50" s="273"/>
      <c r="O50" s="273">
        <f t="shared" si="0"/>
        <v>164439289</v>
      </c>
    </row>
    <row r="51" spans="1:15">
      <c r="A51" s="285" t="s">
        <v>198</v>
      </c>
      <c r="B51" s="283" t="s">
        <v>199</v>
      </c>
      <c r="C51" s="279">
        <f>SUM(C47:C50)</f>
        <v>13344387</v>
      </c>
      <c r="D51" s="279">
        <f t="shared" ref="D51:N51" si="9">SUM(D47:D50)</f>
        <v>13344387</v>
      </c>
      <c r="E51" s="279">
        <f t="shared" si="9"/>
        <v>35506531</v>
      </c>
      <c r="F51" s="279">
        <f t="shared" si="9"/>
        <v>13344387</v>
      </c>
      <c r="G51" s="279">
        <f t="shared" si="9"/>
        <v>13344387</v>
      </c>
      <c r="H51" s="279">
        <f t="shared" si="9"/>
        <v>13344387</v>
      </c>
      <c r="I51" s="279">
        <f t="shared" si="9"/>
        <v>13344387</v>
      </c>
      <c r="J51" s="279">
        <f t="shared" si="9"/>
        <v>13344387</v>
      </c>
      <c r="K51" s="279">
        <f t="shared" si="9"/>
        <v>13344387</v>
      </c>
      <c r="L51" s="279">
        <f t="shared" si="9"/>
        <v>155621532</v>
      </c>
      <c r="M51" s="279">
        <f t="shared" si="9"/>
        <v>13344387</v>
      </c>
      <c r="N51" s="279">
        <f t="shared" si="9"/>
        <v>14789204</v>
      </c>
      <c r="O51" s="279">
        <f t="shared" si="0"/>
        <v>326016750</v>
      </c>
    </row>
    <row r="52" spans="1:15">
      <c r="A52" s="288" t="s">
        <v>87</v>
      </c>
      <c r="B52" s="283"/>
      <c r="C52" s="273">
        <v>35347201</v>
      </c>
      <c r="D52" s="273">
        <v>35347201</v>
      </c>
      <c r="E52" s="273">
        <v>60009345</v>
      </c>
      <c r="F52" s="273">
        <v>35347201</v>
      </c>
      <c r="G52" s="273">
        <v>36019032</v>
      </c>
      <c r="H52" s="273">
        <v>39462495</v>
      </c>
      <c r="I52" s="273">
        <v>38022201</v>
      </c>
      <c r="J52" s="273">
        <v>35347204</v>
      </c>
      <c r="K52" s="273">
        <v>38497206</v>
      </c>
      <c r="L52" s="273">
        <v>177656252</v>
      </c>
      <c r="M52" s="273">
        <v>35347201</v>
      </c>
      <c r="N52" s="273">
        <v>35347198</v>
      </c>
      <c r="O52" s="273">
        <f t="shared" si="0"/>
        <v>601749737</v>
      </c>
    </row>
    <row r="53" spans="1:15">
      <c r="A53" s="289" t="s">
        <v>200</v>
      </c>
      <c r="B53" s="274" t="s">
        <v>201</v>
      </c>
      <c r="C53" s="273"/>
      <c r="D53" s="273"/>
      <c r="E53" s="273">
        <v>73945000</v>
      </c>
      <c r="F53" s="273">
        <v>15000000</v>
      </c>
      <c r="G53" s="273">
        <v>50000000</v>
      </c>
      <c r="H53" s="273">
        <v>65297304</v>
      </c>
      <c r="I53" s="273">
        <v>5780055</v>
      </c>
      <c r="J53" s="273">
        <v>1650000</v>
      </c>
      <c r="K53" s="273"/>
      <c r="L53" s="273"/>
      <c r="M53" s="273">
        <v>5780054</v>
      </c>
      <c r="N53" s="273"/>
      <c r="O53" s="273">
        <f t="shared" si="0"/>
        <v>217452413</v>
      </c>
    </row>
    <row r="54" spans="1:15">
      <c r="A54" s="289" t="s">
        <v>202</v>
      </c>
      <c r="B54" s="274" t="s">
        <v>203</v>
      </c>
      <c r="C54" s="273"/>
      <c r="D54" s="273"/>
      <c r="E54" s="273"/>
      <c r="F54" s="273">
        <v>1500000</v>
      </c>
      <c r="G54" s="273"/>
      <c r="H54" s="273"/>
      <c r="I54" s="273"/>
      <c r="J54" s="273"/>
      <c r="K54" s="273"/>
      <c r="L54" s="273"/>
      <c r="M54" s="273"/>
      <c r="N54" s="273"/>
      <c r="O54" s="273">
        <f t="shared" si="0"/>
        <v>1500000</v>
      </c>
    </row>
    <row r="55" spans="1:15">
      <c r="A55" s="289" t="s">
        <v>204</v>
      </c>
      <c r="B55" s="274" t="s">
        <v>205</v>
      </c>
      <c r="C55" s="273"/>
      <c r="D55" s="273"/>
      <c r="E55" s="273"/>
      <c r="F55" s="273"/>
      <c r="G55" s="273">
        <v>10999990</v>
      </c>
      <c r="H55" s="273"/>
      <c r="I55" s="273"/>
      <c r="J55" s="273"/>
      <c r="K55" s="273"/>
      <c r="L55" s="273">
        <v>5389477</v>
      </c>
      <c r="M55" s="273"/>
      <c r="N55" s="273"/>
      <c r="O55" s="273">
        <f t="shared" si="0"/>
        <v>16389467</v>
      </c>
    </row>
    <row r="56" spans="1:15">
      <c r="A56" s="280" t="s">
        <v>206</v>
      </c>
      <c r="B56" s="274" t="s">
        <v>207</v>
      </c>
      <c r="C56" s="273"/>
      <c r="D56" s="273"/>
      <c r="E56" s="273">
        <v>19965150</v>
      </c>
      <c r="F56" s="273">
        <v>4455000</v>
      </c>
      <c r="G56" s="273">
        <v>16469997</v>
      </c>
      <c r="H56" s="273">
        <v>19162384</v>
      </c>
      <c r="I56" s="273">
        <v>1560615</v>
      </c>
      <c r="J56" s="273">
        <v>2925197</v>
      </c>
      <c r="K56" s="273"/>
      <c r="L56" s="273">
        <v>1029960</v>
      </c>
      <c r="M56" s="273">
        <v>741075</v>
      </c>
      <c r="N56" s="273"/>
      <c r="O56" s="273">
        <f t="shared" si="0"/>
        <v>66309378</v>
      </c>
    </row>
    <row r="57" spans="1:15">
      <c r="A57" s="290" t="s">
        <v>208</v>
      </c>
      <c r="B57" s="283" t="s">
        <v>209</v>
      </c>
      <c r="C57" s="279">
        <f>SUM(C53:C56)</f>
        <v>0</v>
      </c>
      <c r="D57" s="279">
        <f t="shared" ref="D57:N57" si="10">SUM(D53:D56)</f>
        <v>0</v>
      </c>
      <c r="E57" s="279">
        <f t="shared" si="10"/>
        <v>93910150</v>
      </c>
      <c r="F57" s="279">
        <f t="shared" si="10"/>
        <v>20955000</v>
      </c>
      <c r="G57" s="279">
        <f t="shared" si="10"/>
        <v>77469987</v>
      </c>
      <c r="H57" s="279">
        <f t="shared" si="10"/>
        <v>84459688</v>
      </c>
      <c r="I57" s="279">
        <f t="shared" si="10"/>
        <v>7340670</v>
      </c>
      <c r="J57" s="279">
        <f t="shared" si="10"/>
        <v>4575197</v>
      </c>
      <c r="K57" s="279">
        <f t="shared" si="10"/>
        <v>0</v>
      </c>
      <c r="L57" s="279">
        <f t="shared" si="10"/>
        <v>6419437</v>
      </c>
      <c r="M57" s="279">
        <f t="shared" si="10"/>
        <v>6521129</v>
      </c>
      <c r="N57" s="279">
        <f t="shared" si="10"/>
        <v>0</v>
      </c>
      <c r="O57" s="279">
        <f t="shared" si="0"/>
        <v>301651258</v>
      </c>
    </row>
    <row r="58" spans="1:15">
      <c r="A58" s="284" t="s">
        <v>210</v>
      </c>
      <c r="B58" s="274" t="s">
        <v>211</v>
      </c>
      <c r="C58" s="273"/>
      <c r="D58" s="273"/>
      <c r="E58" s="273"/>
      <c r="F58" s="273">
        <v>2000000</v>
      </c>
      <c r="G58" s="273">
        <v>7500000</v>
      </c>
      <c r="H58" s="273"/>
      <c r="I58" s="273">
        <v>19500000</v>
      </c>
      <c r="J58" s="273"/>
      <c r="K58" s="273"/>
      <c r="L58" s="273"/>
      <c r="M58" s="273"/>
      <c r="N58" s="273"/>
      <c r="O58" s="273">
        <f t="shared" si="0"/>
        <v>29000000</v>
      </c>
    </row>
    <row r="59" spans="1:15">
      <c r="A59" s="284" t="s">
        <v>212</v>
      </c>
      <c r="B59" s="274" t="s">
        <v>213</v>
      </c>
      <c r="C59" s="273"/>
      <c r="D59" s="273"/>
      <c r="E59" s="273"/>
      <c r="F59" s="273">
        <v>540000</v>
      </c>
      <c r="G59" s="273">
        <v>2025000</v>
      </c>
      <c r="H59" s="273"/>
      <c r="I59" s="273">
        <v>5265000</v>
      </c>
      <c r="J59" s="273"/>
      <c r="K59" s="273"/>
      <c r="L59" s="273"/>
      <c r="M59" s="273"/>
      <c r="N59" s="273"/>
      <c r="O59" s="273">
        <f t="shared" si="0"/>
        <v>7830000</v>
      </c>
    </row>
    <row r="60" spans="1:15">
      <c r="A60" s="285" t="s">
        <v>214</v>
      </c>
      <c r="B60" s="283" t="s">
        <v>215</v>
      </c>
      <c r="C60" s="279">
        <v>0</v>
      </c>
      <c r="D60" s="279">
        <v>0</v>
      </c>
      <c r="E60" s="279">
        <v>0</v>
      </c>
      <c r="F60" s="279">
        <v>2540000</v>
      </c>
      <c r="G60" s="279">
        <v>9525000</v>
      </c>
      <c r="H60" s="279">
        <v>0</v>
      </c>
      <c r="I60" s="279">
        <v>24765000</v>
      </c>
      <c r="J60" s="279">
        <v>0</v>
      </c>
      <c r="K60" s="279">
        <v>0</v>
      </c>
      <c r="L60" s="279">
        <v>0</v>
      </c>
      <c r="M60" s="279">
        <v>0</v>
      </c>
      <c r="N60" s="279">
        <v>0</v>
      </c>
      <c r="O60" s="279">
        <f t="shared" si="0"/>
        <v>36830000</v>
      </c>
    </row>
    <row r="61" spans="1:15">
      <c r="A61" s="284" t="s">
        <v>392</v>
      </c>
      <c r="B61" s="274" t="s">
        <v>217</v>
      </c>
      <c r="C61" s="273"/>
      <c r="D61" s="273"/>
      <c r="E61" s="273"/>
      <c r="F61" s="273"/>
      <c r="G61" s="273">
        <v>1500000</v>
      </c>
      <c r="H61" s="273"/>
      <c r="I61" s="273"/>
      <c r="J61" s="273"/>
      <c r="K61" s="273"/>
      <c r="L61" s="273"/>
      <c r="M61" s="273"/>
      <c r="N61" s="273"/>
      <c r="O61" s="273">
        <f t="shared" si="0"/>
        <v>1500000</v>
      </c>
    </row>
    <row r="62" spans="1:15">
      <c r="A62" s="284" t="s">
        <v>218</v>
      </c>
      <c r="B62" s="274" t="s">
        <v>219</v>
      </c>
      <c r="C62" s="273"/>
      <c r="D62" s="273"/>
      <c r="E62" s="273"/>
      <c r="F62" s="273"/>
      <c r="G62" s="273"/>
      <c r="H62" s="273">
        <v>3000000</v>
      </c>
      <c r="I62" s="273"/>
      <c r="J62" s="273"/>
      <c r="K62" s="273"/>
      <c r="L62" s="273"/>
      <c r="M62" s="273"/>
      <c r="N62" s="273"/>
      <c r="O62" s="273">
        <f t="shared" si="0"/>
        <v>3000000</v>
      </c>
    </row>
    <row r="63" spans="1:15">
      <c r="A63" s="285" t="s">
        <v>220</v>
      </c>
      <c r="B63" s="283" t="s">
        <v>221</v>
      </c>
      <c r="C63" s="279">
        <v>0</v>
      </c>
      <c r="D63" s="279">
        <v>0</v>
      </c>
      <c r="E63" s="279">
        <v>0</v>
      </c>
      <c r="F63" s="279">
        <v>0</v>
      </c>
      <c r="G63" s="279">
        <v>1500000</v>
      </c>
      <c r="H63" s="279">
        <v>3000000</v>
      </c>
      <c r="I63" s="279">
        <v>0</v>
      </c>
      <c r="J63" s="279">
        <v>0</v>
      </c>
      <c r="K63" s="279">
        <v>0</v>
      </c>
      <c r="L63" s="279">
        <v>0</v>
      </c>
      <c r="M63" s="279">
        <v>0</v>
      </c>
      <c r="N63" s="279">
        <v>0</v>
      </c>
      <c r="O63" s="279">
        <f t="shared" si="0"/>
        <v>4500000</v>
      </c>
    </row>
    <row r="64" spans="1:15">
      <c r="A64" s="288" t="s">
        <v>94</v>
      </c>
      <c r="B64" s="283"/>
      <c r="C64" s="273">
        <v>0</v>
      </c>
      <c r="D64" s="273">
        <v>0</v>
      </c>
      <c r="E64" s="273">
        <v>93910150</v>
      </c>
      <c r="F64" s="273">
        <v>23495000</v>
      </c>
      <c r="G64" s="273">
        <v>88494987</v>
      </c>
      <c r="H64" s="273">
        <v>87459688</v>
      </c>
      <c r="I64" s="273">
        <v>32105670</v>
      </c>
      <c r="J64" s="273">
        <v>4575197</v>
      </c>
      <c r="K64" s="273">
        <v>0</v>
      </c>
      <c r="L64" s="273">
        <v>6419437</v>
      </c>
      <c r="M64" s="273">
        <v>6521129</v>
      </c>
      <c r="N64" s="273">
        <v>0</v>
      </c>
      <c r="O64" s="273">
        <f t="shared" si="0"/>
        <v>342981258</v>
      </c>
    </row>
    <row r="65" spans="1:15" ht="15.75">
      <c r="A65" s="290" t="s">
        <v>222</v>
      </c>
      <c r="B65" s="291" t="s">
        <v>223</v>
      </c>
      <c r="C65" s="279">
        <f>SUM(C20+C21+C44+C46+C51+C57+C60+C63)</f>
        <v>35347201</v>
      </c>
      <c r="D65" s="279">
        <f t="shared" ref="D65:N65" si="11">SUM(D20+D21+D44+D46+D51+D57+D60+D63)</f>
        <v>35347201</v>
      </c>
      <c r="E65" s="279">
        <f t="shared" si="11"/>
        <v>153919495</v>
      </c>
      <c r="F65" s="279">
        <f t="shared" si="11"/>
        <v>58842201</v>
      </c>
      <c r="G65" s="279">
        <f t="shared" si="11"/>
        <v>124514019</v>
      </c>
      <c r="H65" s="279">
        <f t="shared" si="11"/>
        <v>126922183</v>
      </c>
      <c r="I65" s="279">
        <f t="shared" si="11"/>
        <v>70127871</v>
      </c>
      <c r="J65" s="279">
        <f t="shared" si="11"/>
        <v>39922401</v>
      </c>
      <c r="K65" s="279">
        <f t="shared" si="11"/>
        <v>38497206</v>
      </c>
      <c r="L65" s="279">
        <f t="shared" si="11"/>
        <v>184993773</v>
      </c>
      <c r="M65" s="279">
        <f t="shared" si="11"/>
        <v>42031179</v>
      </c>
      <c r="N65" s="279">
        <f t="shared" si="11"/>
        <v>36009891</v>
      </c>
      <c r="O65" s="279">
        <f>SUM(C65:N65)</f>
        <v>946474621</v>
      </c>
    </row>
    <row r="66" spans="1:15" s="154" customFormat="1">
      <c r="A66" s="292" t="s">
        <v>272</v>
      </c>
      <c r="B66" s="293" t="s">
        <v>225</v>
      </c>
      <c r="C66" s="273"/>
      <c r="D66" s="273"/>
      <c r="E66" s="273">
        <v>240000</v>
      </c>
      <c r="F66" s="273"/>
      <c r="G66" s="273"/>
      <c r="H66" s="273"/>
      <c r="I66" s="273"/>
      <c r="J66" s="273"/>
      <c r="K66" s="273"/>
      <c r="L66" s="273"/>
      <c r="M66" s="273"/>
      <c r="N66" s="273"/>
      <c r="O66" s="273">
        <f t="shared" si="0"/>
        <v>240000</v>
      </c>
    </row>
    <row r="67" spans="1:15">
      <c r="A67" s="292" t="s">
        <v>226</v>
      </c>
      <c r="B67" s="293" t="s">
        <v>227</v>
      </c>
      <c r="C67" s="273">
        <v>6371126</v>
      </c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>
        <f t="shared" si="0"/>
        <v>6371126</v>
      </c>
    </row>
    <row r="68" spans="1:15">
      <c r="A68" s="294" t="s">
        <v>228</v>
      </c>
      <c r="B68" s="295" t="s">
        <v>229</v>
      </c>
      <c r="C68" s="279">
        <v>6371126</v>
      </c>
      <c r="D68" s="279">
        <v>0</v>
      </c>
      <c r="E68" s="279">
        <v>240000</v>
      </c>
      <c r="F68" s="279">
        <v>0</v>
      </c>
      <c r="G68" s="279">
        <v>0</v>
      </c>
      <c r="H68" s="279">
        <v>0</v>
      </c>
      <c r="I68" s="279">
        <v>0</v>
      </c>
      <c r="J68" s="279">
        <v>0</v>
      </c>
      <c r="K68" s="279">
        <v>0</v>
      </c>
      <c r="L68" s="279">
        <v>0</v>
      </c>
      <c r="M68" s="279">
        <v>0</v>
      </c>
      <c r="N68" s="279">
        <v>0</v>
      </c>
      <c r="O68" s="279">
        <f t="shared" si="0"/>
        <v>6611126</v>
      </c>
    </row>
    <row r="69" spans="1:15" ht="15.75">
      <c r="A69" s="294" t="s">
        <v>230</v>
      </c>
      <c r="B69" s="296" t="s">
        <v>231</v>
      </c>
      <c r="C69" s="279">
        <v>6371126</v>
      </c>
      <c r="D69" s="279">
        <v>0</v>
      </c>
      <c r="E69" s="279">
        <v>240000</v>
      </c>
      <c r="F69" s="279">
        <v>0</v>
      </c>
      <c r="G69" s="279">
        <v>0</v>
      </c>
      <c r="H69" s="279">
        <v>0</v>
      </c>
      <c r="I69" s="279">
        <v>0</v>
      </c>
      <c r="J69" s="279">
        <v>0</v>
      </c>
      <c r="K69" s="279">
        <v>0</v>
      </c>
      <c r="L69" s="279">
        <v>0</v>
      </c>
      <c r="M69" s="279">
        <v>0</v>
      </c>
      <c r="N69" s="279">
        <v>0</v>
      </c>
      <c r="O69" s="279">
        <f t="shared" si="0"/>
        <v>6611126</v>
      </c>
    </row>
    <row r="70" spans="1:15" ht="15.75">
      <c r="A70" s="297" t="s">
        <v>16</v>
      </c>
      <c r="B70" s="298"/>
      <c r="C70" s="299">
        <f>SUM(C65+C69)</f>
        <v>41718327</v>
      </c>
      <c r="D70" s="299">
        <f t="shared" ref="D70:N70" si="12">SUM(D65+D69)</f>
        <v>35347201</v>
      </c>
      <c r="E70" s="299">
        <f t="shared" si="12"/>
        <v>154159495</v>
      </c>
      <c r="F70" s="299">
        <f t="shared" si="12"/>
        <v>58842201</v>
      </c>
      <c r="G70" s="299">
        <f t="shared" si="12"/>
        <v>124514019</v>
      </c>
      <c r="H70" s="299">
        <f t="shared" si="12"/>
        <v>126922183</v>
      </c>
      <c r="I70" s="299">
        <f t="shared" si="12"/>
        <v>70127871</v>
      </c>
      <c r="J70" s="299">
        <f t="shared" si="12"/>
        <v>39922401</v>
      </c>
      <c r="K70" s="299">
        <f t="shared" si="12"/>
        <v>38497206</v>
      </c>
      <c r="L70" s="299">
        <f t="shared" si="12"/>
        <v>184993773</v>
      </c>
      <c r="M70" s="299">
        <f t="shared" si="12"/>
        <v>42031179</v>
      </c>
      <c r="N70" s="299">
        <f t="shared" si="12"/>
        <v>36009891</v>
      </c>
      <c r="O70" s="279">
        <f t="shared" si="0"/>
        <v>953085747</v>
      </c>
    </row>
    <row r="71" spans="1:15" ht="15.75">
      <c r="A71" s="300"/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</row>
    <row r="72" spans="1:15" ht="15.75">
      <c r="A72" s="300"/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</row>
    <row r="73" spans="1:15" ht="15.75">
      <c r="A73" s="300"/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</row>
    <row r="74" spans="1:15" ht="15.75">
      <c r="A74" s="300"/>
      <c r="B74" s="301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3"/>
    </row>
    <row r="75" spans="1:15" ht="15.75">
      <c r="A75" s="266" t="s">
        <v>387</v>
      </c>
      <c r="B75" s="301"/>
      <c r="C75" s="302"/>
      <c r="D75" s="302"/>
      <c r="E75" s="302"/>
      <c r="F75" s="302"/>
      <c r="G75" s="302"/>
      <c r="H75" s="342">
        <v>2</v>
      </c>
      <c r="I75" s="302"/>
      <c r="J75" s="302"/>
      <c r="K75" s="302"/>
      <c r="L75" s="302"/>
      <c r="M75" s="302"/>
      <c r="N75" s="302"/>
      <c r="O75" s="303"/>
    </row>
    <row r="76" spans="1:15" ht="25.5">
      <c r="A76" s="267" t="s">
        <v>28</v>
      </c>
      <c r="B76" s="268" t="s">
        <v>105</v>
      </c>
      <c r="C76" s="269" t="s">
        <v>365</v>
      </c>
      <c r="D76" s="269" t="s">
        <v>366</v>
      </c>
      <c r="E76" s="269" t="s">
        <v>367</v>
      </c>
      <c r="F76" s="269" t="s">
        <v>368</v>
      </c>
      <c r="G76" s="269" t="s">
        <v>369</v>
      </c>
      <c r="H76" s="269" t="s">
        <v>370</v>
      </c>
      <c r="I76" s="269" t="s">
        <v>371</v>
      </c>
      <c r="J76" s="269" t="s">
        <v>372</v>
      </c>
      <c r="K76" s="269" t="s">
        <v>373</v>
      </c>
      <c r="L76" s="269" t="s">
        <v>374</v>
      </c>
      <c r="M76" s="269" t="s">
        <v>375</v>
      </c>
      <c r="N76" s="269" t="s">
        <v>376</v>
      </c>
      <c r="O76" s="270" t="s">
        <v>319</v>
      </c>
    </row>
    <row r="77" spans="1:15">
      <c r="A77" s="275" t="s">
        <v>37</v>
      </c>
      <c r="B77" s="304" t="s">
        <v>38</v>
      </c>
      <c r="C77" s="273">
        <v>4647345</v>
      </c>
      <c r="D77" s="273">
        <v>4647345</v>
      </c>
      <c r="E77" s="273">
        <v>4647345</v>
      </c>
      <c r="F77" s="273">
        <v>4647345</v>
      </c>
      <c r="G77" s="273">
        <v>4647345</v>
      </c>
      <c r="H77" s="273">
        <v>4647345</v>
      </c>
      <c r="I77" s="273">
        <v>4647345</v>
      </c>
      <c r="J77" s="273">
        <v>4647345</v>
      </c>
      <c r="K77" s="273">
        <v>4647345</v>
      </c>
      <c r="L77" s="273">
        <v>4647345</v>
      </c>
      <c r="M77" s="273">
        <v>4647345</v>
      </c>
      <c r="N77" s="273">
        <v>4647345</v>
      </c>
      <c r="O77" s="273">
        <f>SUM(C77:N77)</f>
        <v>55768140</v>
      </c>
    </row>
    <row r="78" spans="1:15">
      <c r="A78" s="276" t="s">
        <v>39</v>
      </c>
      <c r="B78" s="304" t="s">
        <v>40</v>
      </c>
      <c r="C78" s="273">
        <v>4065789</v>
      </c>
      <c r="D78" s="273">
        <v>4065789</v>
      </c>
      <c r="E78" s="273">
        <v>4065789</v>
      </c>
      <c r="F78" s="273">
        <v>4065789</v>
      </c>
      <c r="G78" s="273">
        <v>4065789</v>
      </c>
      <c r="H78" s="273">
        <v>4065789</v>
      </c>
      <c r="I78" s="273">
        <v>4065790</v>
      </c>
      <c r="J78" s="273">
        <v>4065789</v>
      </c>
      <c r="K78" s="273">
        <v>4065789</v>
      </c>
      <c r="L78" s="273">
        <v>4065790</v>
      </c>
      <c r="M78" s="273">
        <v>4065789</v>
      </c>
      <c r="N78" s="273">
        <v>4065789</v>
      </c>
      <c r="O78" s="273">
        <f t="shared" ref="O78:O103" si="13">SUM(C78:N78)</f>
        <v>48789470</v>
      </c>
    </row>
    <row r="79" spans="1:15">
      <c r="A79" s="276" t="s">
        <v>41</v>
      </c>
      <c r="B79" s="304" t="s">
        <v>42</v>
      </c>
      <c r="C79" s="273">
        <v>5514596</v>
      </c>
      <c r="D79" s="273">
        <v>5514596</v>
      </c>
      <c r="E79" s="273">
        <v>5514596</v>
      </c>
      <c r="F79" s="273">
        <v>5514596</v>
      </c>
      <c r="G79" s="273">
        <v>5514596</v>
      </c>
      <c r="H79" s="273">
        <v>5514596</v>
      </c>
      <c r="I79" s="273">
        <v>5514596</v>
      </c>
      <c r="J79" s="273">
        <v>5514596</v>
      </c>
      <c r="K79" s="273">
        <v>5514596</v>
      </c>
      <c r="L79" s="273">
        <v>5514596</v>
      </c>
      <c r="M79" s="273">
        <v>5514596</v>
      </c>
      <c r="N79" s="273">
        <v>5514598</v>
      </c>
      <c r="O79" s="273">
        <f t="shared" si="13"/>
        <v>66175154</v>
      </c>
    </row>
    <row r="80" spans="1:15">
      <c r="A80" s="276" t="s">
        <v>43</v>
      </c>
      <c r="B80" s="304" t="s">
        <v>44</v>
      </c>
      <c r="C80" s="273">
        <v>260492</v>
      </c>
      <c r="D80" s="273">
        <v>260492</v>
      </c>
      <c r="E80" s="273">
        <v>260492</v>
      </c>
      <c r="F80" s="273">
        <v>260492</v>
      </c>
      <c r="G80" s="273">
        <v>260492</v>
      </c>
      <c r="H80" s="273">
        <v>260492</v>
      </c>
      <c r="I80" s="273">
        <v>260492</v>
      </c>
      <c r="J80" s="273">
        <v>260492</v>
      </c>
      <c r="K80" s="273">
        <v>260492</v>
      </c>
      <c r="L80" s="273">
        <v>260490</v>
      </c>
      <c r="M80" s="273">
        <v>260492</v>
      </c>
      <c r="N80" s="273">
        <v>260492</v>
      </c>
      <c r="O80" s="273">
        <f t="shared" si="13"/>
        <v>3125902</v>
      </c>
    </row>
    <row r="81" spans="1:15">
      <c r="A81" s="276" t="s">
        <v>379</v>
      </c>
      <c r="B81" s="304" t="s">
        <v>46</v>
      </c>
      <c r="C81" s="273"/>
      <c r="D81" s="273"/>
      <c r="E81" s="273"/>
      <c r="F81" s="273"/>
      <c r="G81" s="273"/>
      <c r="H81" s="273">
        <v>4090078</v>
      </c>
      <c r="I81" s="273"/>
      <c r="J81" s="273">
        <v>4090078</v>
      </c>
      <c r="K81" s="273"/>
      <c r="L81" s="273"/>
      <c r="M81" s="273"/>
      <c r="N81" s="273"/>
      <c r="O81" s="273">
        <f t="shared" si="13"/>
        <v>8180156</v>
      </c>
    </row>
    <row r="82" spans="1:15">
      <c r="A82" s="276" t="s">
        <v>393</v>
      </c>
      <c r="B82" s="304" t="s">
        <v>48</v>
      </c>
      <c r="C82" s="273"/>
      <c r="D82" s="273"/>
      <c r="E82" s="273"/>
      <c r="F82" s="273"/>
      <c r="G82" s="273">
        <v>3714841</v>
      </c>
      <c r="H82" s="273"/>
      <c r="I82" s="273"/>
      <c r="J82" s="273"/>
      <c r="K82" s="273"/>
      <c r="L82" s="273"/>
      <c r="M82" s="305"/>
      <c r="N82" s="273"/>
      <c r="O82" s="273">
        <f t="shared" si="13"/>
        <v>3714841</v>
      </c>
    </row>
    <row r="83" spans="1:15">
      <c r="A83" s="282" t="s">
        <v>49</v>
      </c>
      <c r="B83" s="306" t="s">
        <v>50</v>
      </c>
      <c r="C83" s="279">
        <f>SUM(C77:C82)</f>
        <v>14488222</v>
      </c>
      <c r="D83" s="279">
        <f t="shared" ref="D83:N83" si="14">SUM(D77:D82)</f>
        <v>14488222</v>
      </c>
      <c r="E83" s="279">
        <f t="shared" si="14"/>
        <v>14488222</v>
      </c>
      <c r="F83" s="279">
        <f t="shared" si="14"/>
        <v>14488222</v>
      </c>
      <c r="G83" s="279">
        <f t="shared" si="14"/>
        <v>18203063</v>
      </c>
      <c r="H83" s="279">
        <f t="shared" si="14"/>
        <v>18578300</v>
      </c>
      <c r="I83" s="279">
        <f t="shared" si="14"/>
        <v>14488223</v>
      </c>
      <c r="J83" s="279">
        <f t="shared" si="14"/>
        <v>18578300</v>
      </c>
      <c r="K83" s="279">
        <f t="shared" si="14"/>
        <v>14488222</v>
      </c>
      <c r="L83" s="279">
        <f t="shared" si="14"/>
        <v>14488221</v>
      </c>
      <c r="M83" s="279">
        <f t="shared" si="14"/>
        <v>14488222</v>
      </c>
      <c r="N83" s="279">
        <f t="shared" si="14"/>
        <v>14488224</v>
      </c>
      <c r="O83" s="279">
        <f t="shared" si="13"/>
        <v>185753663</v>
      </c>
    </row>
    <row r="84" spans="1:15">
      <c r="A84" s="276" t="s">
        <v>51</v>
      </c>
      <c r="B84" s="304" t="s">
        <v>52</v>
      </c>
      <c r="C84" s="273"/>
      <c r="D84" s="273"/>
      <c r="E84" s="273"/>
      <c r="F84" s="273"/>
      <c r="G84" s="273"/>
      <c r="H84" s="273"/>
      <c r="I84" s="273"/>
      <c r="J84" s="273">
        <v>13680970</v>
      </c>
      <c r="K84" s="273"/>
      <c r="L84" s="273">
        <v>2494817</v>
      </c>
      <c r="M84" s="273"/>
      <c r="N84" s="273"/>
      <c r="O84" s="273">
        <f t="shared" si="13"/>
        <v>16175787</v>
      </c>
    </row>
    <row r="85" spans="1:15">
      <c r="A85" s="282" t="s">
        <v>53</v>
      </c>
      <c r="B85" s="307" t="s">
        <v>54</v>
      </c>
      <c r="C85" s="279">
        <f>SUM(C83:C84)</f>
        <v>14488222</v>
      </c>
      <c r="D85" s="279">
        <f t="shared" ref="D85:N85" si="15">SUM(D83:D84)</f>
        <v>14488222</v>
      </c>
      <c r="E85" s="279">
        <f t="shared" si="15"/>
        <v>14488222</v>
      </c>
      <c r="F85" s="279">
        <f t="shared" si="15"/>
        <v>14488222</v>
      </c>
      <c r="G85" s="279">
        <f t="shared" si="15"/>
        <v>18203063</v>
      </c>
      <c r="H85" s="279">
        <f t="shared" si="15"/>
        <v>18578300</v>
      </c>
      <c r="I85" s="279">
        <f t="shared" si="15"/>
        <v>14488223</v>
      </c>
      <c r="J85" s="279">
        <f t="shared" si="15"/>
        <v>32259270</v>
      </c>
      <c r="K85" s="279">
        <f t="shared" si="15"/>
        <v>14488222</v>
      </c>
      <c r="L85" s="279">
        <f t="shared" si="15"/>
        <v>16983038</v>
      </c>
      <c r="M85" s="279">
        <f t="shared" si="15"/>
        <v>14488222</v>
      </c>
      <c r="N85" s="279">
        <f t="shared" si="15"/>
        <v>14488224</v>
      </c>
      <c r="O85" s="279">
        <f t="shared" si="13"/>
        <v>201929450</v>
      </c>
    </row>
    <row r="86" spans="1:15">
      <c r="A86" s="276" t="s">
        <v>249</v>
      </c>
      <c r="B86" s="308" t="s">
        <v>56</v>
      </c>
      <c r="C86" s="273"/>
      <c r="D86" s="273"/>
      <c r="E86" s="273"/>
      <c r="F86" s="273"/>
      <c r="G86" s="273"/>
      <c r="H86" s="273"/>
      <c r="I86" s="273"/>
      <c r="J86" s="273"/>
      <c r="K86" s="273">
        <v>4263996</v>
      </c>
      <c r="L86" s="273"/>
      <c r="M86" s="273"/>
      <c r="N86" s="273"/>
      <c r="O86" s="273">
        <f t="shared" si="13"/>
        <v>4263996</v>
      </c>
    </row>
    <row r="87" spans="1:15">
      <c r="A87" s="282" t="s">
        <v>394</v>
      </c>
      <c r="B87" s="307" t="s">
        <v>383</v>
      </c>
      <c r="C87" s="279">
        <v>0</v>
      </c>
      <c r="D87" s="279">
        <v>0</v>
      </c>
      <c r="E87" s="279">
        <v>0</v>
      </c>
      <c r="F87" s="279">
        <v>0</v>
      </c>
      <c r="G87" s="279">
        <v>0</v>
      </c>
      <c r="H87" s="279">
        <v>0</v>
      </c>
      <c r="I87" s="279">
        <v>0</v>
      </c>
      <c r="J87" s="279">
        <v>0</v>
      </c>
      <c r="K87" s="279">
        <v>4263996</v>
      </c>
      <c r="L87" s="279">
        <v>0</v>
      </c>
      <c r="M87" s="279">
        <v>0</v>
      </c>
      <c r="N87" s="279">
        <v>0</v>
      </c>
      <c r="O87" s="279">
        <f t="shared" si="13"/>
        <v>4263996</v>
      </c>
    </row>
    <row r="88" spans="1:15">
      <c r="A88" s="276" t="s">
        <v>59</v>
      </c>
      <c r="B88" s="304" t="s">
        <v>60</v>
      </c>
      <c r="C88" s="273"/>
      <c r="D88" s="273"/>
      <c r="E88" s="273">
        <v>1425000</v>
      </c>
      <c r="F88" s="273"/>
      <c r="G88" s="273"/>
      <c r="H88" s="273"/>
      <c r="I88" s="273"/>
      <c r="J88" s="273"/>
      <c r="K88" s="273">
        <v>1425000</v>
      </c>
      <c r="L88" s="273"/>
      <c r="M88" s="273"/>
      <c r="N88" s="273"/>
      <c r="O88" s="273">
        <f t="shared" si="13"/>
        <v>2850000</v>
      </c>
    </row>
    <row r="89" spans="1:15">
      <c r="A89" s="276" t="s">
        <v>63</v>
      </c>
      <c r="B89" s="304" t="s">
        <v>64</v>
      </c>
      <c r="C89" s="273">
        <v>0</v>
      </c>
      <c r="D89" s="273">
        <v>0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273">
        <v>226097787</v>
      </c>
      <c r="L89" s="273">
        <v>0</v>
      </c>
      <c r="M89" s="273">
        <v>134000000</v>
      </c>
      <c r="N89" s="273">
        <v>0</v>
      </c>
      <c r="O89" s="273">
        <f t="shared" si="13"/>
        <v>360097787</v>
      </c>
    </row>
    <row r="90" spans="1:15">
      <c r="A90" s="282" t="s">
        <v>67</v>
      </c>
      <c r="B90" s="307" t="s">
        <v>68</v>
      </c>
      <c r="C90" s="279">
        <v>0</v>
      </c>
      <c r="D90" s="279">
        <v>0</v>
      </c>
      <c r="E90" s="279">
        <v>1425000</v>
      </c>
      <c r="F90" s="279">
        <v>0</v>
      </c>
      <c r="G90" s="279">
        <v>0</v>
      </c>
      <c r="H90" s="279">
        <v>0</v>
      </c>
      <c r="I90" s="279">
        <v>0</v>
      </c>
      <c r="J90" s="279">
        <v>0</v>
      </c>
      <c r="K90" s="279">
        <v>227522787</v>
      </c>
      <c r="L90" s="279">
        <v>0</v>
      </c>
      <c r="M90" s="279">
        <v>134000000</v>
      </c>
      <c r="N90" s="279">
        <v>0</v>
      </c>
      <c r="O90" s="279">
        <f t="shared" si="13"/>
        <v>362947787</v>
      </c>
    </row>
    <row r="91" spans="1:15">
      <c r="A91" s="284" t="s">
        <v>69</v>
      </c>
      <c r="B91" s="304" t="s">
        <v>70</v>
      </c>
      <c r="C91" s="273">
        <v>1453632</v>
      </c>
      <c r="D91" s="273">
        <v>1453632</v>
      </c>
      <c r="E91" s="273">
        <v>1453632</v>
      </c>
      <c r="F91" s="273">
        <v>1453632</v>
      </c>
      <c r="G91" s="273">
        <v>1453632</v>
      </c>
      <c r="H91" s="273">
        <v>1453632</v>
      </c>
      <c r="I91" s="273">
        <v>1453632</v>
      </c>
      <c r="J91" s="273">
        <v>1453632</v>
      </c>
      <c r="K91" s="273">
        <v>1453632</v>
      </c>
      <c r="L91" s="273">
        <v>1453632</v>
      </c>
      <c r="M91" s="273">
        <v>1453632</v>
      </c>
      <c r="N91" s="273">
        <v>1453632</v>
      </c>
      <c r="O91" s="273">
        <f t="shared" si="13"/>
        <v>17443584</v>
      </c>
    </row>
    <row r="92" spans="1:15">
      <c r="A92" s="284" t="s">
        <v>71</v>
      </c>
      <c r="B92" s="304" t="s">
        <v>72</v>
      </c>
      <c r="C92" s="273">
        <v>5000</v>
      </c>
      <c r="D92" s="273">
        <v>5000</v>
      </c>
      <c r="E92" s="273">
        <v>5000</v>
      </c>
      <c r="F92" s="273">
        <v>5000</v>
      </c>
      <c r="G92" s="273">
        <v>5000</v>
      </c>
      <c r="H92" s="273">
        <v>5000</v>
      </c>
      <c r="I92" s="273">
        <v>5000</v>
      </c>
      <c r="J92" s="273">
        <v>5000</v>
      </c>
      <c r="K92" s="273">
        <v>5000</v>
      </c>
      <c r="L92" s="273">
        <v>5000</v>
      </c>
      <c r="M92" s="273">
        <v>5000</v>
      </c>
      <c r="N92" s="273">
        <v>5000</v>
      </c>
      <c r="O92" s="273">
        <f t="shared" si="13"/>
        <v>60000</v>
      </c>
    </row>
    <row r="93" spans="1:15">
      <c r="A93" s="284" t="s">
        <v>73</v>
      </c>
      <c r="B93" s="304" t="s">
        <v>74</v>
      </c>
      <c r="C93" s="273">
        <v>1070858</v>
      </c>
      <c r="D93" s="273">
        <v>1070858</v>
      </c>
      <c r="E93" s="273">
        <v>1070858</v>
      </c>
      <c r="F93" s="273">
        <v>1070858</v>
      </c>
      <c r="G93" s="273">
        <v>1070858</v>
      </c>
      <c r="H93" s="273">
        <v>1070858</v>
      </c>
      <c r="I93" s="273">
        <v>1070858</v>
      </c>
      <c r="J93" s="273">
        <v>1070856</v>
      </c>
      <c r="K93" s="273">
        <v>1070858</v>
      </c>
      <c r="L93" s="273">
        <v>1070858</v>
      </c>
      <c r="M93" s="273">
        <v>1070858</v>
      </c>
      <c r="N93" s="273">
        <v>1070858</v>
      </c>
      <c r="O93" s="273">
        <f t="shared" si="13"/>
        <v>12850294</v>
      </c>
    </row>
    <row r="94" spans="1:15">
      <c r="A94" s="284" t="s">
        <v>75</v>
      </c>
      <c r="B94" s="304" t="s">
        <v>76</v>
      </c>
      <c r="C94" s="273">
        <v>676473</v>
      </c>
      <c r="D94" s="273">
        <v>676473</v>
      </c>
      <c r="E94" s="273">
        <v>676473</v>
      </c>
      <c r="F94" s="273">
        <v>676473</v>
      </c>
      <c r="G94" s="273">
        <v>676473</v>
      </c>
      <c r="H94" s="273">
        <v>676473</v>
      </c>
      <c r="I94" s="273">
        <v>676472</v>
      </c>
      <c r="J94" s="273">
        <v>676473</v>
      </c>
      <c r="K94" s="273">
        <v>676473</v>
      </c>
      <c r="L94" s="273">
        <v>676473</v>
      </c>
      <c r="M94" s="273">
        <v>676473</v>
      </c>
      <c r="N94" s="273">
        <v>676470</v>
      </c>
      <c r="O94" s="273">
        <f t="shared" si="13"/>
        <v>8117672</v>
      </c>
    </row>
    <row r="95" spans="1:15">
      <c r="A95" s="284" t="s">
        <v>77</v>
      </c>
      <c r="B95" s="304" t="s">
        <v>78</v>
      </c>
      <c r="C95" s="273"/>
      <c r="D95" s="273"/>
      <c r="E95" s="273"/>
      <c r="F95" s="273"/>
      <c r="G95" s="273">
        <v>2311000</v>
      </c>
      <c r="H95" s="273"/>
      <c r="I95" s="273"/>
      <c r="J95" s="273"/>
      <c r="K95" s="273"/>
      <c r="L95" s="273"/>
      <c r="M95" s="273"/>
      <c r="N95" s="273"/>
      <c r="O95" s="273">
        <f t="shared" si="13"/>
        <v>2311000</v>
      </c>
    </row>
    <row r="96" spans="1:15">
      <c r="A96" s="284" t="s">
        <v>384</v>
      </c>
      <c r="B96" s="304" t="s">
        <v>80</v>
      </c>
      <c r="C96" s="273">
        <v>62074</v>
      </c>
      <c r="D96" s="273">
        <v>62074</v>
      </c>
      <c r="E96" s="273">
        <v>62074</v>
      </c>
      <c r="F96" s="273">
        <v>62074</v>
      </c>
      <c r="G96" s="273">
        <v>62074</v>
      </c>
      <c r="H96" s="273">
        <v>62074</v>
      </c>
      <c r="I96" s="273">
        <v>62074</v>
      </c>
      <c r="J96" s="273">
        <v>62074</v>
      </c>
      <c r="K96" s="273">
        <v>62074</v>
      </c>
      <c r="L96" s="273">
        <v>62075</v>
      </c>
      <c r="M96" s="273">
        <v>62074</v>
      </c>
      <c r="N96" s="273">
        <v>62074</v>
      </c>
      <c r="O96" s="273">
        <f t="shared" si="13"/>
        <v>744889</v>
      </c>
    </row>
    <row r="97" spans="1:15">
      <c r="A97" s="285" t="s">
        <v>85</v>
      </c>
      <c r="B97" s="307" t="s">
        <v>86</v>
      </c>
      <c r="C97" s="279">
        <v>3268037</v>
      </c>
      <c r="D97" s="279">
        <v>3268037</v>
      </c>
      <c r="E97" s="279">
        <v>3268037</v>
      </c>
      <c r="F97" s="279">
        <v>3268037</v>
      </c>
      <c r="G97" s="279">
        <v>5579037</v>
      </c>
      <c r="H97" s="279">
        <v>3268037</v>
      </c>
      <c r="I97" s="279">
        <v>3268036</v>
      </c>
      <c r="J97" s="279">
        <v>3268035</v>
      </c>
      <c r="K97" s="279">
        <v>3268037</v>
      </c>
      <c r="L97" s="279">
        <v>3268038</v>
      </c>
      <c r="M97" s="279">
        <v>3268037</v>
      </c>
      <c r="N97" s="279">
        <v>3268034</v>
      </c>
      <c r="O97" s="279">
        <f t="shared" si="13"/>
        <v>41527439</v>
      </c>
    </row>
    <row r="98" spans="1:15">
      <c r="A98" s="288" t="s">
        <v>87</v>
      </c>
      <c r="B98" s="307"/>
      <c r="C98" s="273">
        <v>17610957</v>
      </c>
      <c r="D98" s="273">
        <v>17610957</v>
      </c>
      <c r="E98" s="273">
        <v>19035957</v>
      </c>
      <c r="F98" s="273">
        <v>17610957</v>
      </c>
      <c r="G98" s="273">
        <v>23636798</v>
      </c>
      <c r="H98" s="273">
        <v>21701035</v>
      </c>
      <c r="I98" s="273">
        <v>17610957</v>
      </c>
      <c r="J98" s="273">
        <v>35382003</v>
      </c>
      <c r="K98" s="273">
        <v>249397740</v>
      </c>
      <c r="L98" s="273">
        <v>20105774</v>
      </c>
      <c r="M98" s="273">
        <v>151610957</v>
      </c>
      <c r="N98" s="273">
        <v>17610954</v>
      </c>
      <c r="O98" s="273">
        <f t="shared" si="13"/>
        <v>608925046</v>
      </c>
    </row>
    <row r="99" spans="1:15" ht="15.75">
      <c r="A99" s="285" t="s">
        <v>95</v>
      </c>
      <c r="B99" s="309" t="s">
        <v>96</v>
      </c>
      <c r="C99" s="279">
        <f>SUM(C85+C87+C90+C97)</f>
        <v>17756259</v>
      </c>
      <c r="D99" s="279">
        <f t="shared" ref="D99:N99" si="16">SUM(D85+D87+D90+D97)</f>
        <v>17756259</v>
      </c>
      <c r="E99" s="279">
        <f t="shared" si="16"/>
        <v>19181259</v>
      </c>
      <c r="F99" s="279">
        <f t="shared" si="16"/>
        <v>17756259</v>
      </c>
      <c r="G99" s="279">
        <f t="shared" si="16"/>
        <v>23782100</v>
      </c>
      <c r="H99" s="279">
        <f t="shared" si="16"/>
        <v>21846337</v>
      </c>
      <c r="I99" s="279">
        <f t="shared" si="16"/>
        <v>17756259</v>
      </c>
      <c r="J99" s="279">
        <f t="shared" si="16"/>
        <v>35527305</v>
      </c>
      <c r="K99" s="279">
        <f t="shared" si="16"/>
        <v>249543042</v>
      </c>
      <c r="L99" s="279">
        <f t="shared" si="16"/>
        <v>20251076</v>
      </c>
      <c r="M99" s="279">
        <f t="shared" si="16"/>
        <v>151756259</v>
      </c>
      <c r="N99" s="279">
        <f t="shared" si="16"/>
        <v>17756258</v>
      </c>
      <c r="O99" s="279">
        <f t="shared" si="13"/>
        <v>610668672</v>
      </c>
    </row>
    <row r="100" spans="1:15">
      <c r="A100" s="276" t="s">
        <v>99</v>
      </c>
      <c r="B100" s="293" t="s">
        <v>100</v>
      </c>
      <c r="C100" s="273"/>
      <c r="D100" s="273"/>
      <c r="E100" s="273"/>
      <c r="F100" s="273"/>
      <c r="G100" s="273">
        <v>342417075</v>
      </c>
      <c r="H100" s="273"/>
      <c r="I100" s="273"/>
      <c r="J100" s="273"/>
      <c r="K100" s="273"/>
      <c r="L100" s="273"/>
      <c r="M100" s="273"/>
      <c r="N100" s="273"/>
      <c r="O100" s="273">
        <f t="shared" si="13"/>
        <v>342417075</v>
      </c>
    </row>
    <row r="101" spans="1:15">
      <c r="A101" s="285" t="s">
        <v>257</v>
      </c>
      <c r="B101" s="310" t="s">
        <v>258</v>
      </c>
      <c r="C101" s="279">
        <v>0</v>
      </c>
      <c r="D101" s="279">
        <v>0</v>
      </c>
      <c r="E101" s="279">
        <v>0</v>
      </c>
      <c r="F101" s="279">
        <v>0</v>
      </c>
      <c r="G101" s="279">
        <v>342417075</v>
      </c>
      <c r="H101" s="279">
        <v>0</v>
      </c>
      <c r="I101" s="279">
        <v>0</v>
      </c>
      <c r="J101" s="279">
        <v>0</v>
      </c>
      <c r="K101" s="279">
        <v>0</v>
      </c>
      <c r="L101" s="279">
        <v>0</v>
      </c>
      <c r="M101" s="279">
        <v>0</v>
      </c>
      <c r="N101" s="279">
        <v>0</v>
      </c>
      <c r="O101" s="273">
        <f t="shared" si="13"/>
        <v>342417075</v>
      </c>
    </row>
    <row r="102" spans="1:15" ht="15.75">
      <c r="A102" s="294" t="s">
        <v>101</v>
      </c>
      <c r="B102" s="296" t="s">
        <v>102</v>
      </c>
      <c r="C102" s="279">
        <v>0</v>
      </c>
      <c r="D102" s="279">
        <v>0</v>
      </c>
      <c r="E102" s="279">
        <v>0</v>
      </c>
      <c r="F102" s="279">
        <v>0</v>
      </c>
      <c r="G102" s="279">
        <v>342417075</v>
      </c>
      <c r="H102" s="279">
        <v>0</v>
      </c>
      <c r="I102" s="279">
        <v>0</v>
      </c>
      <c r="J102" s="279">
        <v>0</v>
      </c>
      <c r="K102" s="279">
        <v>0</v>
      </c>
      <c r="L102" s="279">
        <v>0</v>
      </c>
      <c r="M102" s="279">
        <v>0</v>
      </c>
      <c r="N102" s="279">
        <v>0</v>
      </c>
      <c r="O102" s="273">
        <f t="shared" si="13"/>
        <v>342417075</v>
      </c>
    </row>
    <row r="103" spans="1:15" ht="15.75">
      <c r="A103" s="297" t="s">
        <v>24</v>
      </c>
      <c r="B103" s="298"/>
      <c r="C103" s="299">
        <f>SUM(C99+C102)</f>
        <v>17756259</v>
      </c>
      <c r="D103" s="299">
        <f t="shared" ref="D103:N103" si="17">SUM(D99+D102)</f>
        <v>17756259</v>
      </c>
      <c r="E103" s="299">
        <f t="shared" si="17"/>
        <v>19181259</v>
      </c>
      <c r="F103" s="299">
        <f t="shared" si="17"/>
        <v>17756259</v>
      </c>
      <c r="G103" s="299">
        <f t="shared" si="17"/>
        <v>366199175</v>
      </c>
      <c r="H103" s="299">
        <f t="shared" si="17"/>
        <v>21846337</v>
      </c>
      <c r="I103" s="299">
        <f t="shared" si="17"/>
        <v>17756259</v>
      </c>
      <c r="J103" s="299">
        <f t="shared" si="17"/>
        <v>35527305</v>
      </c>
      <c r="K103" s="299">
        <f t="shared" si="17"/>
        <v>249543042</v>
      </c>
      <c r="L103" s="299">
        <f t="shared" si="17"/>
        <v>20251076</v>
      </c>
      <c r="M103" s="299">
        <f t="shared" si="17"/>
        <v>151756259</v>
      </c>
      <c r="N103" s="299">
        <f t="shared" si="17"/>
        <v>17756258</v>
      </c>
      <c r="O103" s="273">
        <f t="shared" si="13"/>
        <v>953085747</v>
      </c>
    </row>
    <row r="104" spans="1:15"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</row>
    <row r="105" spans="1:15">
      <c r="A105" s="408">
        <v>2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</row>
    <row r="106" spans="1:15"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</row>
    <row r="107" spans="1:15"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</row>
    <row r="108" spans="1:15"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</row>
    <row r="109" spans="1:15"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</row>
    <row r="110" spans="1:15"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</row>
    <row r="111" spans="1:15"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</row>
    <row r="112" spans="1:15"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</row>
    <row r="113" spans="1:15"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</row>
    <row r="114" spans="1:15"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</row>
    <row r="115" spans="1:15"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</row>
    <row r="116" spans="1:15"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</row>
    <row r="118" spans="1:15">
      <c r="A118" s="153" t="s">
        <v>10</v>
      </c>
    </row>
  </sheetData>
  <mergeCells count="4">
    <mergeCell ref="A1:O1"/>
    <mergeCell ref="A2:O2"/>
    <mergeCell ref="A3:O3"/>
    <mergeCell ref="A105:O105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5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0580-5210-477B-B93B-DE6FB3D39EC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I5" sqref="I5"/>
    </sheetView>
  </sheetViews>
  <sheetFormatPr defaultRowHeight="15"/>
  <cols>
    <col min="1" max="1" width="61.7109375" customWidth="1"/>
    <col min="2" max="2" width="9.140625" customWidth="1"/>
    <col min="3" max="3" width="16.5703125" bestFit="1" customWidth="1"/>
    <col min="4" max="4" width="8" bestFit="1" customWidth="1"/>
    <col min="5" max="5" width="16.5703125" bestFit="1" customWidth="1"/>
    <col min="6" max="6" width="13" customWidth="1"/>
    <col min="7" max="7" width="8" bestFit="1" customWidth="1"/>
    <col min="8" max="8" width="16.140625" customWidth="1"/>
  </cols>
  <sheetData>
    <row r="1" spans="1:8">
      <c r="A1" s="355" t="s">
        <v>397</v>
      </c>
      <c r="B1" s="355"/>
      <c r="C1" s="355"/>
      <c r="D1" s="355"/>
      <c r="E1" s="355"/>
      <c r="F1" s="355"/>
      <c r="G1" s="355"/>
      <c r="H1" s="355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 ht="18.75">
      <c r="A4" s="363" t="s">
        <v>25</v>
      </c>
      <c r="B4" s="363"/>
      <c r="C4" s="363"/>
      <c r="D4" s="363"/>
      <c r="E4" s="363"/>
      <c r="F4" s="345"/>
      <c r="G4" s="345"/>
      <c r="H4" s="345"/>
    </row>
    <row r="5" spans="1:8" ht="19.5">
      <c r="A5" s="364" t="s">
        <v>26</v>
      </c>
      <c r="B5" s="364"/>
      <c r="C5" s="364"/>
      <c r="D5" s="364"/>
      <c r="E5" s="364"/>
      <c r="F5" s="345"/>
      <c r="G5" s="345"/>
      <c r="H5" s="345"/>
    </row>
    <row r="6" spans="1:8" ht="19.5">
      <c r="A6" s="14"/>
      <c r="B6" s="15"/>
      <c r="C6" s="15"/>
      <c r="D6" s="15"/>
      <c r="E6" s="16"/>
      <c r="F6" s="13"/>
    </row>
    <row r="7" spans="1:8" ht="19.5">
      <c r="A7" s="14"/>
      <c r="B7" s="15"/>
      <c r="C7" s="15"/>
      <c r="D7" s="15"/>
      <c r="E7" s="16"/>
      <c r="F7" s="13"/>
    </row>
    <row r="8" spans="1:8" ht="19.5">
      <c r="A8" s="14"/>
      <c r="B8" s="15"/>
      <c r="C8" s="15"/>
      <c r="D8" s="15"/>
      <c r="E8" s="16"/>
      <c r="F8" s="13"/>
    </row>
    <row r="9" spans="1:8" ht="19.5">
      <c r="A9" s="14"/>
      <c r="B9" s="15"/>
      <c r="C9" s="15"/>
      <c r="D9" s="15"/>
      <c r="E9" s="16"/>
      <c r="F9" s="13"/>
    </row>
    <row r="10" spans="1:8" ht="19.5">
      <c r="A10" s="14"/>
      <c r="B10" s="15"/>
      <c r="C10" s="15"/>
      <c r="D10" s="15"/>
      <c r="E10" s="16"/>
      <c r="F10" s="13"/>
    </row>
    <row r="11" spans="1:8">
      <c r="A11" s="17" t="s">
        <v>27</v>
      </c>
    </row>
    <row r="12" spans="1:8" ht="15" customHeight="1">
      <c r="A12" s="356" t="s">
        <v>28</v>
      </c>
      <c r="B12" s="358" t="s">
        <v>29</v>
      </c>
      <c r="C12" s="360" t="s">
        <v>30</v>
      </c>
      <c r="D12" s="361"/>
      <c r="E12" s="362"/>
      <c r="F12" s="360" t="s">
        <v>31</v>
      </c>
      <c r="G12" s="361"/>
      <c r="H12" s="362"/>
    </row>
    <row r="13" spans="1:8" ht="51.75" customHeight="1">
      <c r="A13" s="357"/>
      <c r="B13" s="359"/>
      <c r="C13" s="18" t="s">
        <v>32</v>
      </c>
      <c r="D13" s="18" t="s">
        <v>33</v>
      </c>
      <c r="E13" s="19" t="s">
        <v>34</v>
      </c>
      <c r="F13" s="20" t="s">
        <v>35</v>
      </c>
      <c r="G13" s="19" t="s">
        <v>33</v>
      </c>
      <c r="H13" s="19" t="s">
        <v>36</v>
      </c>
    </row>
    <row r="14" spans="1:8">
      <c r="A14" s="21" t="s">
        <v>37</v>
      </c>
      <c r="B14" s="22" t="s">
        <v>38</v>
      </c>
      <c r="C14" s="23">
        <v>55564222</v>
      </c>
      <c r="D14" s="23"/>
      <c r="E14" s="24">
        <v>55564222</v>
      </c>
      <c r="F14" s="25">
        <v>55768140</v>
      </c>
      <c r="G14" s="26"/>
      <c r="H14" s="25">
        <v>55768140</v>
      </c>
    </row>
    <row r="15" spans="1:8">
      <c r="A15" s="27" t="s">
        <v>39</v>
      </c>
      <c r="B15" s="22" t="s">
        <v>40</v>
      </c>
      <c r="C15" s="23">
        <v>47193470</v>
      </c>
      <c r="D15" s="23"/>
      <c r="E15" s="24">
        <v>47193470</v>
      </c>
      <c r="F15" s="25">
        <v>48789470</v>
      </c>
      <c r="G15" s="26"/>
      <c r="H15" s="25">
        <v>48789470</v>
      </c>
    </row>
    <row r="16" spans="1:8" ht="20.25" customHeight="1">
      <c r="A16" s="27" t="s">
        <v>41</v>
      </c>
      <c r="B16" s="22" t="s">
        <v>42</v>
      </c>
      <c r="C16" s="23">
        <v>53445549</v>
      </c>
      <c r="D16" s="23"/>
      <c r="E16" s="24">
        <v>53445549</v>
      </c>
      <c r="F16" s="25">
        <v>66175154</v>
      </c>
      <c r="G16" s="26"/>
      <c r="H16" s="25">
        <v>66175154</v>
      </c>
    </row>
    <row r="17" spans="1:8">
      <c r="A17" s="27" t="s">
        <v>43</v>
      </c>
      <c r="B17" s="22" t="s">
        <v>44</v>
      </c>
      <c r="C17" s="23">
        <v>3074890</v>
      </c>
      <c r="D17" s="23"/>
      <c r="E17" s="24">
        <v>3074890</v>
      </c>
      <c r="F17" s="25">
        <v>3125902</v>
      </c>
      <c r="G17" s="26"/>
      <c r="H17" s="25">
        <v>3125902</v>
      </c>
    </row>
    <row r="18" spans="1:8">
      <c r="A18" s="27" t="s">
        <v>45</v>
      </c>
      <c r="B18" s="22" t="s">
        <v>46</v>
      </c>
      <c r="C18" s="23"/>
      <c r="D18" s="23"/>
      <c r="E18" s="24"/>
      <c r="F18" s="25">
        <v>8180156</v>
      </c>
      <c r="G18" s="26"/>
      <c r="H18" s="25">
        <v>8180156</v>
      </c>
    </row>
    <row r="19" spans="1:8">
      <c r="A19" s="27" t="s">
        <v>47</v>
      </c>
      <c r="B19" s="22" t="s">
        <v>48</v>
      </c>
      <c r="C19" s="23">
        <v>3712620</v>
      </c>
      <c r="D19" s="23"/>
      <c r="E19" s="24">
        <v>3712620</v>
      </c>
      <c r="F19" s="25">
        <v>3714841</v>
      </c>
      <c r="G19" s="26"/>
      <c r="H19" s="25">
        <v>3714841</v>
      </c>
    </row>
    <row r="20" spans="1:8">
      <c r="A20" s="28" t="s">
        <v>49</v>
      </c>
      <c r="B20" s="29" t="s">
        <v>50</v>
      </c>
      <c r="C20" s="30">
        <v>162990751</v>
      </c>
      <c r="D20" s="30"/>
      <c r="E20" s="30">
        <v>162990751</v>
      </c>
      <c r="F20" s="31">
        <f>SUM(F14:F19)</f>
        <v>185753663</v>
      </c>
      <c r="G20" s="26"/>
      <c r="H20" s="31">
        <f>SUM(H14:H19)</f>
        <v>185753663</v>
      </c>
    </row>
    <row r="21" spans="1:8">
      <c r="A21" s="27" t="s">
        <v>51</v>
      </c>
      <c r="B21" s="22" t="s">
        <v>52</v>
      </c>
      <c r="C21" s="23">
        <v>13680970</v>
      </c>
      <c r="D21" s="23"/>
      <c r="E21" s="24">
        <v>13680970</v>
      </c>
      <c r="F21" s="25">
        <v>16175787</v>
      </c>
      <c r="G21" s="26"/>
      <c r="H21" s="25">
        <v>16175787</v>
      </c>
    </row>
    <row r="22" spans="1:8">
      <c r="A22" s="32" t="s">
        <v>53</v>
      </c>
      <c r="B22" s="33" t="s">
        <v>54</v>
      </c>
      <c r="C22" s="24">
        <v>176671721</v>
      </c>
      <c r="D22" s="24"/>
      <c r="E22" s="24">
        <v>176671721</v>
      </c>
      <c r="F22" s="34">
        <f>SUM(F20:F21)</f>
        <v>201929450</v>
      </c>
      <c r="G22" s="26"/>
      <c r="H22" s="34">
        <f>SUM(H20:H21)</f>
        <v>201929450</v>
      </c>
    </row>
    <row r="23" spans="1:8">
      <c r="A23" s="27" t="s">
        <v>55</v>
      </c>
      <c r="B23" s="22" t="s">
        <v>56</v>
      </c>
      <c r="C23" s="35"/>
      <c r="D23" s="35"/>
      <c r="E23" s="35"/>
      <c r="F23" s="25">
        <v>4263996</v>
      </c>
      <c r="G23" s="26"/>
      <c r="H23" s="25">
        <v>4263996</v>
      </c>
    </row>
    <row r="24" spans="1:8">
      <c r="A24" s="32" t="s">
        <v>57</v>
      </c>
      <c r="B24" s="33" t="s">
        <v>58</v>
      </c>
      <c r="C24" s="24"/>
      <c r="D24" s="24"/>
      <c r="E24" s="24"/>
      <c r="F24" s="34">
        <f>SUM(F23)</f>
        <v>4263996</v>
      </c>
      <c r="G24" s="36"/>
      <c r="H24" s="34">
        <f>SUM(H23)</f>
        <v>4263996</v>
      </c>
    </row>
    <row r="25" spans="1:8">
      <c r="A25" s="28" t="s">
        <v>59</v>
      </c>
      <c r="B25" s="29" t="s">
        <v>60</v>
      </c>
      <c r="C25" s="30">
        <v>2850000</v>
      </c>
      <c r="D25" s="30"/>
      <c r="E25" s="24">
        <v>2850000</v>
      </c>
      <c r="F25" s="31">
        <v>2850000</v>
      </c>
      <c r="G25" s="37"/>
      <c r="H25" s="31">
        <v>2850000</v>
      </c>
    </row>
    <row r="26" spans="1:8">
      <c r="A26" s="27" t="s">
        <v>61</v>
      </c>
      <c r="B26" s="22" t="s">
        <v>62</v>
      </c>
      <c r="C26" s="23">
        <v>226097787</v>
      </c>
      <c r="D26" s="23"/>
      <c r="E26" s="24">
        <v>226097787</v>
      </c>
      <c r="F26" s="25">
        <v>360097787</v>
      </c>
      <c r="G26" s="26"/>
      <c r="H26" s="25">
        <v>360097787</v>
      </c>
    </row>
    <row r="27" spans="1:8">
      <c r="A27" s="28" t="s">
        <v>63</v>
      </c>
      <c r="B27" s="29" t="s">
        <v>64</v>
      </c>
      <c r="C27" s="30">
        <v>226097787</v>
      </c>
      <c r="D27" s="30"/>
      <c r="E27" s="30">
        <v>226097787</v>
      </c>
      <c r="F27" s="31">
        <f>SUM(F26)</f>
        <v>360097787</v>
      </c>
      <c r="G27" s="37"/>
      <c r="H27" s="31">
        <f>SUM(H26)</f>
        <v>360097787</v>
      </c>
    </row>
    <row r="28" spans="1:8">
      <c r="A28" s="28" t="s">
        <v>65</v>
      </c>
      <c r="B28" s="29" t="s">
        <v>66</v>
      </c>
      <c r="C28" s="30"/>
      <c r="D28" s="30"/>
      <c r="E28" s="30">
        <v>0</v>
      </c>
      <c r="F28" s="31">
        <v>0</v>
      </c>
      <c r="G28" s="37"/>
      <c r="H28" s="31">
        <v>0</v>
      </c>
    </row>
    <row r="29" spans="1:8">
      <c r="A29" s="32" t="s">
        <v>67</v>
      </c>
      <c r="B29" s="33" t="s">
        <v>68</v>
      </c>
      <c r="C29" s="24">
        <v>228947787</v>
      </c>
      <c r="D29" s="24"/>
      <c r="E29" s="24">
        <v>228947787</v>
      </c>
      <c r="F29" s="34">
        <f>SUM(F25+F27+F28)</f>
        <v>362947787</v>
      </c>
      <c r="G29" s="36"/>
      <c r="H29" s="34">
        <f>SUM(H25+H27+H28)</f>
        <v>362947787</v>
      </c>
    </row>
    <row r="30" spans="1:8">
      <c r="A30" s="38" t="s">
        <v>69</v>
      </c>
      <c r="B30" s="22" t="s">
        <v>70</v>
      </c>
      <c r="C30" s="23">
        <v>17443584</v>
      </c>
      <c r="D30" s="23"/>
      <c r="E30" s="24">
        <v>17443584</v>
      </c>
      <c r="F30" s="25">
        <v>17443584</v>
      </c>
      <c r="G30" s="26"/>
      <c r="H30" s="25">
        <v>17443584</v>
      </c>
    </row>
    <row r="31" spans="1:8">
      <c r="A31" s="38" t="s">
        <v>71</v>
      </c>
      <c r="B31" s="22" t="s">
        <v>72</v>
      </c>
      <c r="C31" s="23">
        <v>60000</v>
      </c>
      <c r="D31" s="23"/>
      <c r="E31" s="24">
        <v>60000</v>
      </c>
      <c r="F31" s="25">
        <v>60000</v>
      </c>
      <c r="G31" s="26"/>
      <c r="H31" s="25">
        <v>60000</v>
      </c>
    </row>
    <row r="32" spans="1:8">
      <c r="A32" s="38" t="s">
        <v>73</v>
      </c>
      <c r="B32" s="22" t="s">
        <v>74</v>
      </c>
      <c r="C32" s="23">
        <v>12850294</v>
      </c>
      <c r="D32" s="23"/>
      <c r="E32" s="24">
        <v>12850294</v>
      </c>
      <c r="F32" s="25">
        <v>12850294</v>
      </c>
      <c r="G32" s="26"/>
      <c r="H32" s="25">
        <v>12850294</v>
      </c>
    </row>
    <row r="33" spans="1:8">
      <c r="A33" s="38" t="s">
        <v>75</v>
      </c>
      <c r="B33" s="22" t="s">
        <v>76</v>
      </c>
      <c r="C33" s="23">
        <v>19117672</v>
      </c>
      <c r="D33" s="23"/>
      <c r="E33" s="24">
        <v>19117672</v>
      </c>
      <c r="F33" s="25">
        <v>8117672</v>
      </c>
      <c r="G33" s="37"/>
      <c r="H33" s="25">
        <v>8117672</v>
      </c>
    </row>
    <row r="34" spans="1:8">
      <c r="A34" s="38" t="s">
        <v>77</v>
      </c>
      <c r="B34" s="22" t="s">
        <v>78</v>
      </c>
      <c r="C34" s="23">
        <v>2311000</v>
      </c>
      <c r="D34" s="23"/>
      <c r="E34" s="24">
        <v>2311000</v>
      </c>
      <c r="F34" s="25">
        <v>2311000</v>
      </c>
      <c r="G34" s="26"/>
      <c r="H34" s="25">
        <v>2311000</v>
      </c>
    </row>
    <row r="35" spans="1:8">
      <c r="A35" s="38" t="s">
        <v>79</v>
      </c>
      <c r="B35" s="22" t="s">
        <v>80</v>
      </c>
      <c r="C35" s="23">
        <v>500000</v>
      </c>
      <c r="D35" s="23"/>
      <c r="E35" s="24">
        <v>500000</v>
      </c>
      <c r="F35" s="25">
        <v>744889</v>
      </c>
      <c r="G35" s="26"/>
      <c r="H35" s="25">
        <v>744889</v>
      </c>
    </row>
    <row r="36" spans="1:8">
      <c r="A36" s="38" t="s">
        <v>81</v>
      </c>
      <c r="B36" s="22" t="s">
        <v>82</v>
      </c>
      <c r="C36" s="23"/>
      <c r="D36" s="23"/>
      <c r="E36" s="24"/>
      <c r="F36" s="25">
        <v>0</v>
      </c>
      <c r="G36" s="26"/>
      <c r="H36" s="25">
        <v>0</v>
      </c>
    </row>
    <row r="37" spans="1:8">
      <c r="A37" s="38" t="s">
        <v>83</v>
      </c>
      <c r="B37" s="22" t="s">
        <v>84</v>
      </c>
      <c r="C37" s="23"/>
      <c r="D37" s="23"/>
      <c r="E37" s="24"/>
      <c r="F37" s="25">
        <v>0</v>
      </c>
      <c r="G37" s="26"/>
      <c r="H37" s="25">
        <v>0</v>
      </c>
    </row>
    <row r="38" spans="1:8">
      <c r="A38" s="39" t="s">
        <v>85</v>
      </c>
      <c r="B38" s="33" t="s">
        <v>86</v>
      </c>
      <c r="C38" s="24">
        <v>52282550</v>
      </c>
      <c r="D38" s="24"/>
      <c r="E38" s="24">
        <v>52282550</v>
      </c>
      <c r="F38" s="34">
        <f>SUM(F30:F37)</f>
        <v>41527439</v>
      </c>
      <c r="G38" s="36"/>
      <c r="H38" s="34">
        <f>SUM(H30:H37)</f>
        <v>41527439</v>
      </c>
    </row>
    <row r="39" spans="1:8" s="45" customFormat="1" ht="13.5">
      <c r="A39" s="40" t="s">
        <v>87</v>
      </c>
      <c r="B39" s="41"/>
      <c r="C39" s="42">
        <v>457902058</v>
      </c>
      <c r="D39" s="42"/>
      <c r="E39" s="42">
        <v>457902058</v>
      </c>
      <c r="F39" s="43">
        <f>SUM(F22+F29+F38)</f>
        <v>606404676</v>
      </c>
      <c r="G39" s="44"/>
      <c r="H39" s="43">
        <f>SUM(H22+H29+H38)</f>
        <v>606404676</v>
      </c>
    </row>
    <row r="40" spans="1:8">
      <c r="A40" s="38" t="s">
        <v>88</v>
      </c>
      <c r="B40" s="22" t="s">
        <v>89</v>
      </c>
      <c r="C40" s="23">
        <v>42000000</v>
      </c>
      <c r="D40" s="23"/>
      <c r="E40" s="24">
        <v>42000000</v>
      </c>
      <c r="F40" s="25">
        <v>0</v>
      </c>
      <c r="G40" s="26"/>
      <c r="H40" s="25">
        <v>0</v>
      </c>
    </row>
    <row r="41" spans="1:8">
      <c r="A41" s="32" t="s">
        <v>90</v>
      </c>
      <c r="B41" s="33" t="s">
        <v>91</v>
      </c>
      <c r="C41" s="24">
        <v>42000000</v>
      </c>
      <c r="D41" s="24"/>
      <c r="E41" s="24">
        <v>42000000</v>
      </c>
      <c r="F41" s="34">
        <v>0</v>
      </c>
      <c r="G41" s="26"/>
      <c r="H41" s="34">
        <v>0</v>
      </c>
    </row>
    <row r="42" spans="1:8">
      <c r="A42" s="32" t="s">
        <v>92</v>
      </c>
      <c r="B42" s="33" t="s">
        <v>93</v>
      </c>
      <c r="C42" s="23"/>
      <c r="D42" s="23"/>
      <c r="E42" s="24">
        <v>0</v>
      </c>
      <c r="F42" s="25">
        <v>4263996</v>
      </c>
      <c r="G42" s="26"/>
      <c r="H42" s="25">
        <v>4263996</v>
      </c>
    </row>
    <row r="43" spans="1:8" s="45" customFormat="1" ht="13.5">
      <c r="A43" s="40" t="s">
        <v>94</v>
      </c>
      <c r="B43" s="41"/>
      <c r="C43" s="42"/>
      <c r="D43" s="42"/>
      <c r="E43" s="42">
        <v>42000000</v>
      </c>
      <c r="F43" s="43">
        <v>4263996</v>
      </c>
      <c r="G43" s="46"/>
      <c r="H43" s="43">
        <v>4263996</v>
      </c>
    </row>
    <row r="44" spans="1:8" ht="15.75">
      <c r="A44" s="47" t="s">
        <v>95</v>
      </c>
      <c r="B44" s="48" t="s">
        <v>96</v>
      </c>
      <c r="C44" s="49">
        <v>499902058</v>
      </c>
      <c r="D44" s="24"/>
      <c r="E44" s="24">
        <v>499902058</v>
      </c>
      <c r="F44" s="34">
        <f>SUM(F39+F43)</f>
        <v>610668672</v>
      </c>
      <c r="G44" s="26"/>
      <c r="H44" s="34">
        <f>SUM(H39+H43)</f>
        <v>610668672</v>
      </c>
    </row>
    <row r="45" spans="1:8" ht="15.75" hidden="1" customHeight="1">
      <c r="A45" s="50" t="s">
        <v>97</v>
      </c>
      <c r="B45" s="48"/>
      <c r="C45" s="23"/>
      <c r="D45" s="23"/>
      <c r="E45" s="24">
        <v>0</v>
      </c>
      <c r="F45" s="25">
        <v>0</v>
      </c>
      <c r="G45" s="26"/>
      <c r="H45" s="25">
        <v>0</v>
      </c>
    </row>
    <row r="46" spans="1:8" ht="15.75" hidden="1" customHeight="1">
      <c r="A46" s="50" t="s">
        <v>98</v>
      </c>
      <c r="B46" s="48"/>
      <c r="C46" s="23"/>
      <c r="D46" s="23"/>
      <c r="E46" s="24">
        <v>0</v>
      </c>
      <c r="F46" s="25">
        <v>0</v>
      </c>
      <c r="G46" s="26"/>
      <c r="H46" s="25">
        <v>0</v>
      </c>
    </row>
    <row r="47" spans="1:8">
      <c r="A47" s="27" t="s">
        <v>99</v>
      </c>
      <c r="B47" s="27" t="s">
        <v>100</v>
      </c>
      <c r="C47" s="23">
        <v>340900801</v>
      </c>
      <c r="D47" s="23"/>
      <c r="E47" s="24">
        <v>342417075</v>
      </c>
      <c r="F47" s="25">
        <v>342417075</v>
      </c>
      <c r="G47" s="26"/>
      <c r="H47" s="25">
        <v>342417075</v>
      </c>
    </row>
    <row r="48" spans="1:8" ht="15.75">
      <c r="A48" s="51" t="s">
        <v>101</v>
      </c>
      <c r="B48" s="52" t="s">
        <v>102</v>
      </c>
      <c r="C48" s="49">
        <v>340900801</v>
      </c>
      <c r="D48" s="49"/>
      <c r="E48" s="49">
        <v>342417075</v>
      </c>
      <c r="F48" s="34">
        <f>SUM(F45:F47)</f>
        <v>342417075</v>
      </c>
      <c r="G48" s="26"/>
      <c r="H48" s="34">
        <f>SUM(H45:H47)</f>
        <v>342417075</v>
      </c>
    </row>
    <row r="49" spans="1:8" ht="15.75">
      <c r="A49" s="50" t="s">
        <v>24</v>
      </c>
      <c r="B49" s="50"/>
      <c r="C49" s="53">
        <v>840802859</v>
      </c>
      <c r="D49" s="53"/>
      <c r="E49" s="53">
        <v>842319133</v>
      </c>
      <c r="F49" s="54">
        <f>SUM(F44+F48)</f>
        <v>953085747</v>
      </c>
      <c r="G49" s="26"/>
      <c r="H49" s="54">
        <f>SUM(H44+H48)</f>
        <v>953085747</v>
      </c>
    </row>
    <row r="50" spans="1:8">
      <c r="E50" s="55"/>
    </row>
    <row r="51" spans="1:8">
      <c r="E51" s="55"/>
    </row>
  </sheetData>
  <mergeCells count="7">
    <mergeCell ref="A1:H1"/>
    <mergeCell ref="A12:A13"/>
    <mergeCell ref="B12:B13"/>
    <mergeCell ref="C12:E12"/>
    <mergeCell ref="F12:H12"/>
    <mergeCell ref="A4:H4"/>
    <mergeCell ref="A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2"/>
  <sheetViews>
    <sheetView workbookViewId="0">
      <selection sqref="A1:I1"/>
    </sheetView>
  </sheetViews>
  <sheetFormatPr defaultRowHeight="12.75"/>
  <cols>
    <col min="1" max="1" width="74.85546875" style="206" customWidth="1"/>
    <col min="2" max="2" width="9.85546875" style="206" customWidth="1"/>
    <col min="3" max="3" width="16.5703125" style="206" bestFit="1" customWidth="1"/>
    <col min="4" max="4" width="7" style="206" bestFit="1" customWidth="1"/>
    <col min="5" max="5" width="14" style="206" bestFit="1" customWidth="1"/>
    <col min="6" max="7" width="16.5703125" style="206" bestFit="1" customWidth="1"/>
    <col min="8" max="8" width="9.5703125" style="321" customWidth="1"/>
    <col min="9" max="9" width="16.5703125" style="321" customWidth="1"/>
    <col min="10" max="16384" width="9.140625" style="206"/>
  </cols>
  <sheetData>
    <row r="1" spans="1:9">
      <c r="A1" s="366" t="s">
        <v>406</v>
      </c>
      <c r="B1" s="366"/>
      <c r="C1" s="366"/>
      <c r="D1" s="366"/>
      <c r="E1" s="366"/>
      <c r="F1" s="366"/>
      <c r="G1" s="367"/>
      <c r="H1" s="367"/>
      <c r="I1" s="367"/>
    </row>
    <row r="2" spans="1:9">
      <c r="A2" s="317"/>
      <c r="B2" s="317"/>
      <c r="C2" s="317"/>
      <c r="D2" s="317"/>
      <c r="E2" s="317"/>
      <c r="F2" s="317"/>
      <c r="G2" s="318"/>
      <c r="H2" s="318"/>
      <c r="I2" s="318" t="s">
        <v>395</v>
      </c>
    </row>
    <row r="3" spans="1:9">
      <c r="A3" s="317"/>
      <c r="B3" s="317"/>
      <c r="C3" s="317"/>
      <c r="D3" s="317"/>
      <c r="E3" s="317"/>
      <c r="F3" s="317"/>
      <c r="G3" s="318"/>
      <c r="H3" s="318"/>
      <c r="I3" s="318"/>
    </row>
    <row r="4" spans="1:9">
      <c r="A4" s="368" t="s">
        <v>25</v>
      </c>
      <c r="B4" s="368"/>
      <c r="C4" s="368"/>
      <c r="D4" s="368"/>
      <c r="E4" s="368"/>
      <c r="F4" s="368"/>
      <c r="G4" s="367"/>
      <c r="H4" s="367"/>
      <c r="I4" s="367"/>
    </row>
    <row r="5" spans="1:9" ht="13.5">
      <c r="A5" s="369" t="s">
        <v>103</v>
      </c>
      <c r="B5" s="369"/>
      <c r="C5" s="369"/>
      <c r="D5" s="369"/>
      <c r="E5" s="369"/>
      <c r="F5" s="369"/>
      <c r="G5" s="367"/>
      <c r="H5" s="367"/>
      <c r="I5" s="367"/>
    </row>
    <row r="6" spans="1:9" ht="13.5">
      <c r="A6" s="319"/>
      <c r="B6" s="319"/>
      <c r="C6" s="319"/>
      <c r="D6" s="319"/>
      <c r="E6" s="319"/>
      <c r="F6" s="319"/>
      <c r="G6" s="318"/>
      <c r="H6" s="318"/>
      <c r="I6" s="318"/>
    </row>
    <row r="7" spans="1:9" ht="13.5">
      <c r="A7" s="319"/>
      <c r="B7" s="320"/>
      <c r="C7" s="320"/>
      <c r="D7" s="320"/>
      <c r="E7" s="320"/>
      <c r="F7" s="318"/>
      <c r="G7" s="318"/>
    </row>
    <row r="8" spans="1:9" ht="13.5">
      <c r="A8" s="319"/>
      <c r="B8" s="320"/>
      <c r="C8" s="320"/>
      <c r="D8" s="320"/>
      <c r="E8" s="320"/>
      <c r="F8" s="318"/>
      <c r="G8" s="318"/>
    </row>
    <row r="9" spans="1:9" ht="13.5">
      <c r="A9" s="319"/>
      <c r="B9" s="320"/>
      <c r="C9" s="320"/>
      <c r="D9" s="320"/>
      <c r="E9" s="320"/>
      <c r="F9" s="318"/>
      <c r="G9" s="318"/>
    </row>
    <row r="10" spans="1:9">
      <c r="A10" s="322" t="s">
        <v>104</v>
      </c>
    </row>
    <row r="11" spans="1:9">
      <c r="A11" s="370" t="s">
        <v>28</v>
      </c>
      <c r="B11" s="371" t="s">
        <v>105</v>
      </c>
      <c r="C11" s="372" t="s">
        <v>30</v>
      </c>
      <c r="D11" s="372"/>
      <c r="E11" s="372"/>
      <c r="F11" s="372"/>
      <c r="G11" s="372" t="s">
        <v>106</v>
      </c>
      <c r="H11" s="373"/>
      <c r="I11" s="373"/>
    </row>
    <row r="12" spans="1:9" ht="76.5" customHeight="1">
      <c r="A12" s="370"/>
      <c r="B12" s="371"/>
      <c r="C12" s="59" t="s">
        <v>107</v>
      </c>
      <c r="D12" s="59" t="s">
        <v>108</v>
      </c>
      <c r="E12" s="59" t="s">
        <v>109</v>
      </c>
      <c r="F12" s="59" t="s">
        <v>110</v>
      </c>
      <c r="G12" s="59" t="s">
        <v>107</v>
      </c>
      <c r="H12" s="60" t="s">
        <v>111</v>
      </c>
      <c r="I12" s="60" t="s">
        <v>36</v>
      </c>
    </row>
    <row r="13" spans="1:9">
      <c r="A13" s="61" t="s">
        <v>112</v>
      </c>
      <c r="B13" s="62" t="s">
        <v>113</v>
      </c>
      <c r="C13" s="84">
        <v>62102618</v>
      </c>
      <c r="D13" s="84"/>
      <c r="E13" s="35">
        <v>34922116</v>
      </c>
      <c r="F13" s="84">
        <v>97024734</v>
      </c>
      <c r="G13" s="84">
        <v>96357018</v>
      </c>
      <c r="H13" s="323"/>
      <c r="I13" s="84">
        <v>96357018</v>
      </c>
    </row>
    <row r="14" spans="1:9">
      <c r="A14" s="61" t="s">
        <v>114</v>
      </c>
      <c r="B14" s="62" t="s">
        <v>115</v>
      </c>
      <c r="C14" s="84"/>
      <c r="D14" s="84"/>
      <c r="E14" s="35"/>
      <c r="F14" s="84"/>
      <c r="G14" s="84">
        <v>1418600</v>
      </c>
      <c r="H14" s="118"/>
      <c r="I14" s="84">
        <v>1418600</v>
      </c>
    </row>
    <row r="15" spans="1:9">
      <c r="A15" s="21" t="s">
        <v>116</v>
      </c>
      <c r="B15" s="63" t="s">
        <v>117</v>
      </c>
      <c r="C15" s="84">
        <v>750000</v>
      </c>
      <c r="D15" s="84"/>
      <c r="E15" s="35"/>
      <c r="F15" s="84">
        <v>750000</v>
      </c>
      <c r="G15" s="84">
        <v>163603</v>
      </c>
      <c r="H15" s="118"/>
      <c r="I15" s="84">
        <v>163603</v>
      </c>
    </row>
    <row r="16" spans="1:9">
      <c r="A16" s="21" t="s">
        <v>118</v>
      </c>
      <c r="B16" s="63" t="s">
        <v>119</v>
      </c>
      <c r="C16" s="84">
        <v>2603803</v>
      </c>
      <c r="D16" s="84"/>
      <c r="E16" s="35">
        <v>1416480</v>
      </c>
      <c r="F16" s="84">
        <v>4020283</v>
      </c>
      <c r="G16" s="84">
        <v>4177612</v>
      </c>
      <c r="H16" s="323"/>
      <c r="I16" s="84">
        <v>4177612</v>
      </c>
    </row>
    <row r="17" spans="1:9">
      <c r="A17" s="27" t="s">
        <v>120</v>
      </c>
      <c r="B17" s="63" t="s">
        <v>121</v>
      </c>
      <c r="C17" s="84">
        <v>361320</v>
      </c>
      <c r="D17" s="84"/>
      <c r="E17" s="35">
        <v>320000</v>
      </c>
      <c r="F17" s="84">
        <v>681320</v>
      </c>
      <c r="G17" s="84">
        <v>691760</v>
      </c>
      <c r="H17" s="323"/>
      <c r="I17" s="84">
        <v>691760</v>
      </c>
    </row>
    <row r="18" spans="1:9">
      <c r="A18" s="27" t="s">
        <v>122</v>
      </c>
      <c r="B18" s="63" t="s">
        <v>123</v>
      </c>
      <c r="C18" s="84"/>
      <c r="D18" s="84"/>
      <c r="E18" s="35">
        <v>200000</v>
      </c>
      <c r="F18" s="84">
        <v>200000</v>
      </c>
      <c r="G18" s="84">
        <v>200000</v>
      </c>
      <c r="H18" s="118"/>
      <c r="I18" s="84">
        <v>200000</v>
      </c>
    </row>
    <row r="19" spans="1:9">
      <c r="A19" s="27" t="s">
        <v>124</v>
      </c>
      <c r="B19" s="63" t="s">
        <v>125</v>
      </c>
      <c r="C19" s="84">
        <v>1691492</v>
      </c>
      <c r="D19" s="84"/>
      <c r="E19" s="35">
        <v>3966000</v>
      </c>
      <c r="F19" s="84">
        <v>5657492</v>
      </c>
      <c r="G19" s="84">
        <v>5336136</v>
      </c>
      <c r="H19" s="323"/>
      <c r="I19" s="84">
        <v>5336136</v>
      </c>
    </row>
    <row r="20" spans="1:9">
      <c r="A20" s="64" t="s">
        <v>126</v>
      </c>
      <c r="B20" s="65" t="s">
        <v>127</v>
      </c>
      <c r="C20" s="324">
        <v>67509233</v>
      </c>
      <c r="D20" s="324"/>
      <c r="E20" s="325">
        <v>40824596</v>
      </c>
      <c r="F20" s="324">
        <v>108333829</v>
      </c>
      <c r="G20" s="324">
        <v>108344729</v>
      </c>
      <c r="H20" s="326"/>
      <c r="I20" s="324">
        <v>108344729</v>
      </c>
    </row>
    <row r="21" spans="1:9">
      <c r="A21" s="27" t="s">
        <v>128</v>
      </c>
      <c r="B21" s="63" t="s">
        <v>129</v>
      </c>
      <c r="C21" s="84">
        <v>4098589</v>
      </c>
      <c r="D21" s="84"/>
      <c r="E21" s="35"/>
      <c r="F21" s="84">
        <v>4098589</v>
      </c>
      <c r="G21" s="84">
        <v>5298588</v>
      </c>
      <c r="H21" s="323"/>
      <c r="I21" s="84">
        <v>5298588</v>
      </c>
    </row>
    <row r="22" spans="1:9">
      <c r="A22" s="27" t="s">
        <v>130</v>
      </c>
      <c r="B22" s="63" t="s">
        <v>131</v>
      </c>
      <c r="C22" s="84">
        <v>3537692</v>
      </c>
      <c r="D22" s="84"/>
      <c r="E22" s="35"/>
      <c r="F22" s="84">
        <v>3537692</v>
      </c>
      <c r="G22" s="84">
        <v>3841692</v>
      </c>
      <c r="H22" s="323"/>
      <c r="I22" s="84">
        <v>3841692</v>
      </c>
    </row>
    <row r="23" spans="1:9">
      <c r="A23" s="22" t="s">
        <v>132</v>
      </c>
      <c r="B23" s="63" t="s">
        <v>133</v>
      </c>
      <c r="C23" s="84">
        <v>1528000</v>
      </c>
      <c r="D23" s="84"/>
      <c r="E23" s="35"/>
      <c r="F23" s="84">
        <v>1528000</v>
      </c>
      <c r="G23" s="84">
        <v>1519550</v>
      </c>
      <c r="H23" s="323"/>
      <c r="I23" s="84">
        <v>1519550</v>
      </c>
    </row>
    <row r="24" spans="1:9">
      <c r="A24" s="67" t="s">
        <v>134</v>
      </c>
      <c r="B24" s="65" t="s">
        <v>135</v>
      </c>
      <c r="C24" s="324">
        <v>9164281</v>
      </c>
      <c r="D24" s="324"/>
      <c r="E24" s="325"/>
      <c r="F24" s="324">
        <v>9164281</v>
      </c>
      <c r="G24" s="324">
        <v>10659830</v>
      </c>
      <c r="H24" s="326"/>
      <c r="I24" s="324">
        <v>10659830</v>
      </c>
    </row>
    <row r="25" spans="1:9">
      <c r="A25" s="64" t="s">
        <v>136</v>
      </c>
      <c r="B25" s="65" t="s">
        <v>137</v>
      </c>
      <c r="C25" s="324">
        <v>76673514</v>
      </c>
      <c r="D25" s="324"/>
      <c r="E25" s="325">
        <v>40824596</v>
      </c>
      <c r="F25" s="324">
        <v>117498110</v>
      </c>
      <c r="G25" s="324">
        <v>119004559</v>
      </c>
      <c r="H25" s="326"/>
      <c r="I25" s="324">
        <v>119004559</v>
      </c>
    </row>
    <row r="26" spans="1:9">
      <c r="A26" s="67" t="s">
        <v>138</v>
      </c>
      <c r="B26" s="65" t="s">
        <v>139</v>
      </c>
      <c r="C26" s="324">
        <v>12300332</v>
      </c>
      <c r="D26" s="324"/>
      <c r="E26" s="325">
        <v>6303533</v>
      </c>
      <c r="F26" s="324">
        <v>18603865</v>
      </c>
      <c r="G26" s="324">
        <v>18738578</v>
      </c>
      <c r="H26" s="327"/>
      <c r="I26" s="324">
        <v>18738578</v>
      </c>
    </row>
    <row r="27" spans="1:9">
      <c r="A27" s="27" t="s">
        <v>140</v>
      </c>
      <c r="B27" s="63" t="s">
        <v>141</v>
      </c>
      <c r="C27" s="84">
        <v>861846</v>
      </c>
      <c r="D27" s="84"/>
      <c r="E27" s="35">
        <v>140000</v>
      </c>
      <c r="F27" s="84">
        <v>1001846</v>
      </c>
      <c r="G27" s="84">
        <v>901846</v>
      </c>
      <c r="H27" s="323"/>
      <c r="I27" s="84">
        <v>901846</v>
      </c>
    </row>
    <row r="28" spans="1:9">
      <c r="A28" s="27" t="s">
        <v>142</v>
      </c>
      <c r="B28" s="63" t="s">
        <v>143</v>
      </c>
      <c r="C28" s="84">
        <v>10273450</v>
      </c>
      <c r="D28" s="84"/>
      <c r="E28" s="35">
        <v>560000</v>
      </c>
      <c r="F28" s="84">
        <v>10833450</v>
      </c>
      <c r="G28" s="84">
        <v>11003450</v>
      </c>
      <c r="H28" s="323"/>
      <c r="I28" s="84">
        <v>11003450</v>
      </c>
    </row>
    <row r="29" spans="1:9">
      <c r="A29" s="67" t="s">
        <v>144</v>
      </c>
      <c r="B29" s="65" t="s">
        <v>145</v>
      </c>
      <c r="C29" s="324">
        <v>11135296</v>
      </c>
      <c r="D29" s="324"/>
      <c r="E29" s="325">
        <v>700000</v>
      </c>
      <c r="F29" s="324">
        <v>11835296</v>
      </c>
      <c r="G29" s="324">
        <v>11905296</v>
      </c>
      <c r="H29" s="326"/>
      <c r="I29" s="324">
        <v>11905296</v>
      </c>
    </row>
    <row r="30" spans="1:9">
      <c r="A30" s="27" t="s">
        <v>146</v>
      </c>
      <c r="B30" s="63" t="s">
        <v>147</v>
      </c>
      <c r="C30" s="84">
        <v>613800</v>
      </c>
      <c r="D30" s="84"/>
      <c r="E30" s="35">
        <v>80000</v>
      </c>
      <c r="F30" s="84">
        <v>693800</v>
      </c>
      <c r="G30" s="84">
        <v>673800</v>
      </c>
      <c r="H30" s="323"/>
      <c r="I30" s="84">
        <v>673800</v>
      </c>
    </row>
    <row r="31" spans="1:9">
      <c r="A31" s="27" t="s">
        <v>148</v>
      </c>
      <c r="B31" s="63" t="s">
        <v>149</v>
      </c>
      <c r="C31" s="84">
        <v>1252980</v>
      </c>
      <c r="D31" s="84"/>
      <c r="E31" s="35">
        <v>220000</v>
      </c>
      <c r="F31" s="84">
        <v>1472980</v>
      </c>
      <c r="G31" s="84">
        <v>1572980</v>
      </c>
      <c r="H31" s="323"/>
      <c r="I31" s="84">
        <v>1572980</v>
      </c>
    </row>
    <row r="32" spans="1:9">
      <c r="A32" s="67" t="s">
        <v>150</v>
      </c>
      <c r="B32" s="65" t="s">
        <v>151</v>
      </c>
      <c r="C32" s="324">
        <v>1866780</v>
      </c>
      <c r="D32" s="324"/>
      <c r="E32" s="325">
        <v>300000</v>
      </c>
      <c r="F32" s="324">
        <v>2166780</v>
      </c>
      <c r="G32" s="324">
        <v>2246780</v>
      </c>
      <c r="H32" s="326"/>
      <c r="I32" s="324">
        <v>2246780</v>
      </c>
    </row>
    <row r="33" spans="1:9">
      <c r="A33" s="27" t="s">
        <v>152</v>
      </c>
      <c r="B33" s="63" t="s">
        <v>153</v>
      </c>
      <c r="C33" s="84">
        <v>9424396</v>
      </c>
      <c r="D33" s="84"/>
      <c r="E33" s="35">
        <v>300000</v>
      </c>
      <c r="F33" s="84">
        <v>9724396</v>
      </c>
      <c r="G33" s="84">
        <v>15324396</v>
      </c>
      <c r="H33" s="323"/>
      <c r="I33" s="84">
        <v>15324396</v>
      </c>
    </row>
    <row r="34" spans="1:9">
      <c r="A34" s="27" t="s">
        <v>154</v>
      </c>
      <c r="B34" s="63" t="s">
        <v>155</v>
      </c>
      <c r="C34" s="84">
        <v>31143650</v>
      </c>
      <c r="D34" s="84"/>
      <c r="E34" s="35"/>
      <c r="F34" s="84">
        <v>31143650</v>
      </c>
      <c r="G34" s="84">
        <v>31143650</v>
      </c>
      <c r="H34" s="323"/>
      <c r="I34" s="84">
        <v>31143650</v>
      </c>
    </row>
    <row r="35" spans="1:9">
      <c r="A35" s="27" t="s">
        <v>156</v>
      </c>
      <c r="B35" s="63" t="s">
        <v>157</v>
      </c>
      <c r="C35" s="84">
        <v>423000</v>
      </c>
      <c r="D35" s="84"/>
      <c r="E35" s="35"/>
      <c r="F35" s="84">
        <v>423000</v>
      </c>
      <c r="G35" s="84">
        <v>423000</v>
      </c>
      <c r="H35" s="323"/>
      <c r="I35" s="84">
        <v>423000</v>
      </c>
    </row>
    <row r="36" spans="1:9">
      <c r="A36" s="27" t="s">
        <v>158</v>
      </c>
      <c r="B36" s="63" t="s">
        <v>159</v>
      </c>
      <c r="C36" s="84">
        <v>9676051</v>
      </c>
      <c r="D36" s="84"/>
      <c r="E36" s="35">
        <v>200000</v>
      </c>
      <c r="F36" s="84">
        <v>9876051</v>
      </c>
      <c r="G36" s="84">
        <v>13233051</v>
      </c>
      <c r="H36" s="323"/>
      <c r="I36" s="84">
        <v>13233051</v>
      </c>
    </row>
    <row r="37" spans="1:9">
      <c r="A37" s="70" t="s">
        <v>160</v>
      </c>
      <c r="B37" s="63" t="s">
        <v>161</v>
      </c>
      <c r="C37" s="84">
        <v>2604784</v>
      </c>
      <c r="D37" s="84"/>
      <c r="E37" s="35"/>
      <c r="F37" s="84">
        <v>2604784</v>
      </c>
      <c r="G37" s="84">
        <v>2604784</v>
      </c>
      <c r="H37" s="323"/>
      <c r="I37" s="84">
        <v>2604784</v>
      </c>
    </row>
    <row r="38" spans="1:9">
      <c r="A38" s="22" t="s">
        <v>162</v>
      </c>
      <c r="B38" s="63" t="s">
        <v>163</v>
      </c>
      <c r="C38" s="84">
        <v>1776124</v>
      </c>
      <c r="D38" s="84"/>
      <c r="E38" s="35">
        <v>1200000</v>
      </c>
      <c r="F38" s="84">
        <v>2976124</v>
      </c>
      <c r="G38" s="84">
        <v>2926124</v>
      </c>
      <c r="H38" s="323"/>
      <c r="I38" s="84">
        <v>2926124</v>
      </c>
    </row>
    <row r="39" spans="1:9">
      <c r="A39" s="27" t="s">
        <v>164</v>
      </c>
      <c r="B39" s="63" t="s">
        <v>165</v>
      </c>
      <c r="C39" s="84">
        <v>21842814</v>
      </c>
      <c r="D39" s="84"/>
      <c r="E39" s="35">
        <v>1200000</v>
      </c>
      <c r="F39" s="84">
        <v>23042814</v>
      </c>
      <c r="G39" s="84">
        <v>24057631</v>
      </c>
      <c r="H39" s="323"/>
      <c r="I39" s="84">
        <v>24057631</v>
      </c>
    </row>
    <row r="40" spans="1:9">
      <c r="A40" s="67" t="s">
        <v>166</v>
      </c>
      <c r="B40" s="65" t="s">
        <v>167</v>
      </c>
      <c r="C40" s="324">
        <v>76890819</v>
      </c>
      <c r="D40" s="324"/>
      <c r="E40" s="325">
        <v>2900000</v>
      </c>
      <c r="F40" s="324">
        <v>79790819</v>
      </c>
      <c r="G40" s="324">
        <v>89712636</v>
      </c>
      <c r="H40" s="326"/>
      <c r="I40" s="324">
        <v>89712636</v>
      </c>
    </row>
    <row r="41" spans="1:9">
      <c r="A41" s="27" t="s">
        <v>168</v>
      </c>
      <c r="B41" s="63" t="s">
        <v>169</v>
      </c>
      <c r="C41" s="84">
        <v>175000</v>
      </c>
      <c r="D41" s="84"/>
      <c r="E41" s="35">
        <v>200000</v>
      </c>
      <c r="F41" s="84">
        <v>375000</v>
      </c>
      <c r="G41" s="84">
        <v>375000</v>
      </c>
      <c r="H41" s="323"/>
      <c r="I41" s="84">
        <v>375000</v>
      </c>
    </row>
    <row r="42" spans="1:9">
      <c r="A42" s="67" t="s">
        <v>170</v>
      </c>
      <c r="B42" s="65" t="s">
        <v>171</v>
      </c>
      <c r="C42" s="324">
        <v>175000</v>
      </c>
      <c r="D42" s="324"/>
      <c r="E42" s="325">
        <v>200000</v>
      </c>
      <c r="F42" s="324">
        <v>375000</v>
      </c>
      <c r="G42" s="324">
        <v>375000</v>
      </c>
      <c r="H42" s="326"/>
      <c r="I42" s="324">
        <v>375000</v>
      </c>
    </row>
    <row r="43" spans="1:9">
      <c r="A43" s="27" t="s">
        <v>172</v>
      </c>
      <c r="B43" s="63" t="s">
        <v>173</v>
      </c>
      <c r="C43" s="84">
        <v>26007179</v>
      </c>
      <c r="D43" s="84"/>
      <c r="E43" s="35">
        <v>820000</v>
      </c>
      <c r="F43" s="84">
        <v>26827179</v>
      </c>
      <c r="G43" s="84">
        <v>26470003</v>
      </c>
      <c r="H43" s="323"/>
      <c r="I43" s="84">
        <v>26470003</v>
      </c>
    </row>
    <row r="44" spans="1:9">
      <c r="A44" s="27" t="s">
        <v>174</v>
      </c>
      <c r="B44" s="63" t="s">
        <v>175</v>
      </c>
      <c r="C44" s="84">
        <v>2500000</v>
      </c>
      <c r="D44" s="84"/>
      <c r="E44" s="35"/>
      <c r="F44" s="84">
        <v>2500000</v>
      </c>
      <c r="G44" s="84">
        <v>4375000</v>
      </c>
      <c r="H44" s="323"/>
      <c r="I44" s="84">
        <v>4375000</v>
      </c>
    </row>
    <row r="45" spans="1:9">
      <c r="A45" s="27" t="s">
        <v>176</v>
      </c>
      <c r="B45" s="63" t="s">
        <v>177</v>
      </c>
      <c r="C45" s="84"/>
      <c r="D45" s="84"/>
      <c r="E45" s="35"/>
      <c r="F45" s="84"/>
      <c r="G45" s="84">
        <v>3231</v>
      </c>
      <c r="H45" s="323"/>
      <c r="I45" s="84">
        <v>3231</v>
      </c>
    </row>
    <row r="46" spans="1:9">
      <c r="A46" s="27" t="s">
        <v>178</v>
      </c>
      <c r="B46" s="63" t="s">
        <v>179</v>
      </c>
      <c r="C46" s="84"/>
      <c r="D46" s="84"/>
      <c r="E46" s="35"/>
      <c r="F46" s="84"/>
      <c r="G46" s="84">
        <v>5</v>
      </c>
      <c r="H46" s="323"/>
      <c r="I46" s="84">
        <v>5</v>
      </c>
    </row>
    <row r="47" spans="1:9">
      <c r="A47" s="27" t="s">
        <v>180</v>
      </c>
      <c r="B47" s="63" t="s">
        <v>181</v>
      </c>
      <c r="C47" s="84">
        <v>505000</v>
      </c>
      <c r="D47" s="84"/>
      <c r="E47" s="35">
        <v>40000</v>
      </c>
      <c r="F47" s="84">
        <v>545000</v>
      </c>
      <c r="G47" s="84">
        <v>545000</v>
      </c>
      <c r="H47" s="323"/>
      <c r="I47" s="84">
        <v>545000</v>
      </c>
    </row>
    <row r="48" spans="1:9">
      <c r="A48" s="67" t="s">
        <v>182</v>
      </c>
      <c r="B48" s="65" t="s">
        <v>183</v>
      </c>
      <c r="C48" s="324">
        <v>29012179</v>
      </c>
      <c r="D48" s="324"/>
      <c r="E48" s="325">
        <v>860000</v>
      </c>
      <c r="F48" s="324">
        <v>29872179</v>
      </c>
      <c r="G48" s="324">
        <v>31393239</v>
      </c>
      <c r="H48" s="326"/>
      <c r="I48" s="324">
        <v>31393239</v>
      </c>
    </row>
    <row r="49" spans="1:9">
      <c r="A49" s="67" t="s">
        <v>184</v>
      </c>
      <c r="B49" s="65" t="s">
        <v>185</v>
      </c>
      <c r="C49" s="324">
        <v>119080074</v>
      </c>
      <c r="D49" s="324"/>
      <c r="E49" s="325">
        <v>4960000</v>
      </c>
      <c r="F49" s="324">
        <v>124040074</v>
      </c>
      <c r="G49" s="324">
        <v>135632951</v>
      </c>
      <c r="H49" s="326"/>
      <c r="I49" s="324">
        <v>135632951</v>
      </c>
    </row>
    <row r="50" spans="1:9">
      <c r="A50" s="38" t="s">
        <v>186</v>
      </c>
      <c r="B50" s="63" t="s">
        <v>187</v>
      </c>
      <c r="C50" s="84">
        <v>3450000</v>
      </c>
      <c r="D50" s="84"/>
      <c r="E50" s="325"/>
      <c r="F50" s="84">
        <v>3450000</v>
      </c>
      <c r="G50" s="84">
        <v>4100525</v>
      </c>
      <c r="H50" s="118"/>
      <c r="I50" s="84">
        <v>4100525</v>
      </c>
    </row>
    <row r="51" spans="1:9">
      <c r="A51" s="133" t="s">
        <v>188</v>
      </c>
      <c r="B51" s="65" t="s">
        <v>189</v>
      </c>
      <c r="C51" s="324">
        <v>3450000</v>
      </c>
      <c r="D51" s="324"/>
      <c r="E51" s="325"/>
      <c r="F51" s="324">
        <v>3450000</v>
      </c>
      <c r="G51" s="324">
        <v>4100525</v>
      </c>
      <c r="H51" s="326"/>
      <c r="I51" s="324">
        <v>4100525</v>
      </c>
    </row>
    <row r="52" spans="1:9">
      <c r="A52" s="71" t="s">
        <v>190</v>
      </c>
      <c r="B52" s="63" t="s">
        <v>191</v>
      </c>
      <c r="C52" s="84">
        <v>90057360</v>
      </c>
      <c r="D52" s="84"/>
      <c r="E52" s="325"/>
      <c r="F52" s="84">
        <v>90057360</v>
      </c>
      <c r="G52" s="84">
        <v>90057360</v>
      </c>
      <c r="H52" s="118"/>
      <c r="I52" s="84">
        <v>90057360</v>
      </c>
    </row>
    <row r="53" spans="1:9">
      <c r="A53" s="71" t="s">
        <v>192</v>
      </c>
      <c r="B53" s="63" t="s">
        <v>193</v>
      </c>
      <c r="C53" s="84">
        <v>31837590</v>
      </c>
      <c r="D53" s="84"/>
      <c r="E53" s="325"/>
      <c r="F53" s="84">
        <v>31837590</v>
      </c>
      <c r="G53" s="84">
        <v>42716969</v>
      </c>
      <c r="H53" s="118"/>
      <c r="I53" s="84">
        <v>42716969</v>
      </c>
    </row>
    <row r="54" spans="1:9">
      <c r="A54" s="71" t="s">
        <v>194</v>
      </c>
      <c r="B54" s="63" t="s">
        <v>195</v>
      </c>
      <c r="C54" s="84">
        <v>27876632</v>
      </c>
      <c r="D54" s="84"/>
      <c r="E54" s="325"/>
      <c r="F54" s="84">
        <v>27876632</v>
      </c>
      <c r="G54" s="84">
        <v>28803132</v>
      </c>
      <c r="H54" s="118"/>
      <c r="I54" s="84">
        <v>28803132</v>
      </c>
    </row>
    <row r="55" spans="1:9">
      <c r="A55" s="72" t="s">
        <v>196</v>
      </c>
      <c r="B55" s="63" t="s">
        <v>197</v>
      </c>
      <c r="C55" s="84">
        <v>18078627</v>
      </c>
      <c r="D55" s="84"/>
      <c r="E55" s="325"/>
      <c r="F55" s="84">
        <v>18078627</v>
      </c>
      <c r="G55" s="84">
        <v>164439289</v>
      </c>
      <c r="H55" s="118"/>
      <c r="I55" s="84">
        <v>164439289</v>
      </c>
    </row>
    <row r="56" spans="1:9">
      <c r="A56" s="133" t="s">
        <v>198</v>
      </c>
      <c r="B56" s="65" t="s">
        <v>199</v>
      </c>
      <c r="C56" s="324">
        <v>167850209</v>
      </c>
      <c r="D56" s="324"/>
      <c r="E56" s="325"/>
      <c r="F56" s="324">
        <v>167850209</v>
      </c>
      <c r="G56" s="324">
        <v>326016750</v>
      </c>
      <c r="H56" s="326"/>
      <c r="I56" s="324">
        <v>326016750</v>
      </c>
    </row>
    <row r="57" spans="1:9" ht="13.5">
      <c r="A57" s="40" t="s">
        <v>87</v>
      </c>
      <c r="B57" s="328"/>
      <c r="C57" s="324">
        <v>379354129</v>
      </c>
      <c r="D57" s="324"/>
      <c r="E57" s="75">
        <v>52088129</v>
      </c>
      <c r="F57" s="324">
        <v>431442258</v>
      </c>
      <c r="G57" s="324">
        <v>603493363</v>
      </c>
      <c r="H57" s="326"/>
      <c r="I57" s="324">
        <v>603493363</v>
      </c>
    </row>
    <row r="58" spans="1:9">
      <c r="A58" s="79" t="s">
        <v>200</v>
      </c>
      <c r="B58" s="63" t="s">
        <v>201</v>
      </c>
      <c r="C58" s="84">
        <v>271476903</v>
      </c>
      <c r="D58" s="84"/>
      <c r="E58" s="35"/>
      <c r="F58" s="84">
        <v>271476903</v>
      </c>
      <c r="G58" s="84">
        <v>217452413</v>
      </c>
      <c r="H58" s="118"/>
      <c r="I58" s="84">
        <v>217452413</v>
      </c>
    </row>
    <row r="59" spans="1:9">
      <c r="A59" s="79" t="s">
        <v>202</v>
      </c>
      <c r="B59" s="63" t="s">
        <v>203</v>
      </c>
      <c r="C59" s="84">
        <v>1500000</v>
      </c>
      <c r="D59" s="84"/>
      <c r="E59" s="35"/>
      <c r="F59" s="84">
        <v>1500000</v>
      </c>
      <c r="G59" s="84">
        <v>1500000</v>
      </c>
      <c r="H59" s="118"/>
      <c r="I59" s="84">
        <v>1500000</v>
      </c>
    </row>
    <row r="60" spans="1:9">
      <c r="A60" s="79" t="s">
        <v>204</v>
      </c>
      <c r="B60" s="63" t="s">
        <v>205</v>
      </c>
      <c r="C60" s="84">
        <v>14814665</v>
      </c>
      <c r="D60" s="84"/>
      <c r="E60" s="35"/>
      <c r="F60" s="84">
        <v>14814665</v>
      </c>
      <c r="G60" s="84">
        <v>16389467</v>
      </c>
      <c r="H60" s="118"/>
      <c r="I60" s="84">
        <v>16389467</v>
      </c>
    </row>
    <row r="61" spans="1:9">
      <c r="A61" s="22" t="s">
        <v>206</v>
      </c>
      <c r="B61" s="63" t="s">
        <v>207</v>
      </c>
      <c r="C61" s="84">
        <v>76884181</v>
      </c>
      <c r="D61" s="84"/>
      <c r="E61" s="35"/>
      <c r="F61" s="84">
        <v>76884181</v>
      </c>
      <c r="G61" s="84">
        <v>66309378</v>
      </c>
      <c r="H61" s="118"/>
      <c r="I61" s="84">
        <v>66309378</v>
      </c>
    </row>
    <row r="62" spans="1:9">
      <c r="A62" s="116" t="s">
        <v>208</v>
      </c>
      <c r="B62" s="65" t="s">
        <v>209</v>
      </c>
      <c r="C62" s="324">
        <v>364675749</v>
      </c>
      <c r="D62" s="324"/>
      <c r="E62" s="325"/>
      <c r="F62" s="324">
        <v>364675749</v>
      </c>
      <c r="G62" s="324">
        <v>301651258</v>
      </c>
      <c r="H62" s="326"/>
      <c r="I62" s="324">
        <v>301651258</v>
      </c>
    </row>
    <row r="63" spans="1:9">
      <c r="A63" s="38" t="s">
        <v>210</v>
      </c>
      <c r="B63" s="63" t="s">
        <v>211</v>
      </c>
      <c r="C63" s="84">
        <v>29000000</v>
      </c>
      <c r="D63" s="84"/>
      <c r="E63" s="35"/>
      <c r="F63" s="84">
        <v>29000000</v>
      </c>
      <c r="G63" s="84">
        <v>29000000</v>
      </c>
      <c r="H63" s="118"/>
      <c r="I63" s="84">
        <v>29000000</v>
      </c>
    </row>
    <row r="64" spans="1:9">
      <c r="A64" s="38" t="s">
        <v>212</v>
      </c>
      <c r="B64" s="63" t="s">
        <v>213</v>
      </c>
      <c r="C64" s="84">
        <v>7830000</v>
      </c>
      <c r="D64" s="84"/>
      <c r="E64" s="35"/>
      <c r="F64" s="84">
        <v>7830000</v>
      </c>
      <c r="G64" s="84">
        <v>7830000</v>
      </c>
      <c r="H64" s="118"/>
      <c r="I64" s="84">
        <v>7830000</v>
      </c>
    </row>
    <row r="65" spans="1:9">
      <c r="A65" s="133" t="s">
        <v>214</v>
      </c>
      <c r="B65" s="65" t="s">
        <v>215</v>
      </c>
      <c r="C65" s="324">
        <v>36830000</v>
      </c>
      <c r="D65" s="324"/>
      <c r="E65" s="325"/>
      <c r="F65" s="324">
        <v>36830000</v>
      </c>
      <c r="G65" s="324">
        <v>36830000</v>
      </c>
      <c r="H65" s="326"/>
      <c r="I65" s="324">
        <v>36830000</v>
      </c>
    </row>
    <row r="66" spans="1:9">
      <c r="A66" s="38" t="s">
        <v>216</v>
      </c>
      <c r="B66" s="63" t="s">
        <v>217</v>
      </c>
      <c r="C66" s="84"/>
      <c r="D66" s="84"/>
      <c r="E66" s="35"/>
      <c r="F66" s="84"/>
      <c r="G66" s="84">
        <v>1500000</v>
      </c>
      <c r="H66" s="118"/>
      <c r="I66" s="84">
        <v>1500000</v>
      </c>
    </row>
    <row r="67" spans="1:9">
      <c r="A67" s="38" t="s">
        <v>218</v>
      </c>
      <c r="B67" s="63" t="s">
        <v>219</v>
      </c>
      <c r="C67" s="84">
        <v>3000000</v>
      </c>
      <c r="D67" s="84"/>
      <c r="E67" s="35"/>
      <c r="F67" s="84">
        <v>3000000</v>
      </c>
      <c r="G67" s="84">
        <v>3000000</v>
      </c>
      <c r="H67" s="118"/>
      <c r="I67" s="84">
        <v>3000000</v>
      </c>
    </row>
    <row r="68" spans="1:9">
      <c r="A68" s="133" t="s">
        <v>220</v>
      </c>
      <c r="B68" s="65" t="s">
        <v>221</v>
      </c>
      <c r="C68" s="324">
        <v>3000000</v>
      </c>
      <c r="D68" s="324"/>
      <c r="E68" s="325"/>
      <c r="F68" s="324">
        <v>3000000</v>
      </c>
      <c r="G68" s="324">
        <v>4500000</v>
      </c>
      <c r="H68" s="326"/>
      <c r="I68" s="324">
        <v>4500000</v>
      </c>
    </row>
    <row r="69" spans="1:9" ht="13.5">
      <c r="A69" s="40" t="s">
        <v>94</v>
      </c>
      <c r="B69" s="328"/>
      <c r="C69" s="324">
        <v>404505749</v>
      </c>
      <c r="D69" s="324"/>
      <c r="E69" s="91">
        <v>0</v>
      </c>
      <c r="F69" s="324">
        <v>404505749</v>
      </c>
      <c r="G69" s="324">
        <v>342981258</v>
      </c>
      <c r="H69" s="326"/>
      <c r="I69" s="324">
        <v>342981258</v>
      </c>
    </row>
    <row r="70" spans="1:9">
      <c r="A70" s="329" t="s">
        <v>222</v>
      </c>
      <c r="B70" s="328" t="s">
        <v>223</v>
      </c>
      <c r="C70" s="324">
        <v>783859878</v>
      </c>
      <c r="D70" s="324"/>
      <c r="E70" s="91">
        <v>52088129</v>
      </c>
      <c r="F70" s="324">
        <v>835948007</v>
      </c>
      <c r="G70" s="324">
        <v>946474621</v>
      </c>
      <c r="H70" s="326"/>
      <c r="I70" s="324">
        <v>946474621</v>
      </c>
    </row>
    <row r="71" spans="1:9">
      <c r="A71" s="82" t="s">
        <v>224</v>
      </c>
      <c r="B71" s="83" t="s">
        <v>225</v>
      </c>
      <c r="C71" s="84"/>
      <c r="D71" s="84"/>
      <c r="E71" s="85"/>
      <c r="F71" s="84"/>
      <c r="G71" s="84">
        <v>240000</v>
      </c>
      <c r="H71" s="118"/>
      <c r="I71" s="84">
        <v>240000</v>
      </c>
    </row>
    <row r="72" spans="1:9">
      <c r="A72" s="86" t="s">
        <v>226</v>
      </c>
      <c r="B72" s="27" t="s">
        <v>227</v>
      </c>
      <c r="C72" s="84">
        <v>6371126</v>
      </c>
      <c r="D72" s="84"/>
      <c r="E72" s="330"/>
      <c r="F72" s="84">
        <v>6371126</v>
      </c>
      <c r="G72" s="84">
        <v>6371126</v>
      </c>
      <c r="H72" s="118"/>
      <c r="I72" s="84">
        <v>6371126</v>
      </c>
    </row>
    <row r="73" spans="1:9">
      <c r="A73" s="146" t="s">
        <v>228</v>
      </c>
      <c r="B73" s="67" t="s">
        <v>229</v>
      </c>
      <c r="C73" s="324">
        <v>6371126</v>
      </c>
      <c r="D73" s="324"/>
      <c r="E73" s="331"/>
      <c r="F73" s="324">
        <v>6371126</v>
      </c>
      <c r="G73" s="324">
        <v>6611126</v>
      </c>
      <c r="H73" s="326"/>
      <c r="I73" s="324">
        <v>6611126</v>
      </c>
    </row>
    <row r="74" spans="1:9">
      <c r="A74" s="332" t="s">
        <v>230</v>
      </c>
      <c r="B74" s="333" t="s">
        <v>231</v>
      </c>
      <c r="C74" s="324">
        <v>6371126</v>
      </c>
      <c r="D74" s="324"/>
      <c r="E74" s="334"/>
      <c r="F74" s="324">
        <v>6371126</v>
      </c>
      <c r="G74" s="324">
        <v>6611126</v>
      </c>
      <c r="H74" s="326"/>
      <c r="I74" s="324">
        <v>6611126</v>
      </c>
    </row>
    <row r="75" spans="1:9">
      <c r="A75" s="335" t="s">
        <v>16</v>
      </c>
      <c r="B75" s="335"/>
      <c r="C75" s="324">
        <v>790231004</v>
      </c>
      <c r="D75" s="324"/>
      <c r="E75" s="91">
        <v>52088129</v>
      </c>
      <c r="F75" s="324">
        <v>842319133</v>
      </c>
      <c r="G75" s="324">
        <v>953085747</v>
      </c>
      <c r="H75" s="326"/>
      <c r="I75" s="324">
        <v>953085747</v>
      </c>
    </row>
    <row r="76" spans="1:9">
      <c r="B76" s="336"/>
      <c r="C76" s="336"/>
      <c r="D76" s="336"/>
      <c r="E76" s="336"/>
      <c r="F76" s="336"/>
      <c r="G76" s="336"/>
    </row>
    <row r="77" spans="1:9">
      <c r="A77" s="365"/>
      <c r="B77" s="365"/>
      <c r="C77" s="365"/>
      <c r="D77" s="365"/>
      <c r="E77" s="365"/>
      <c r="F77" s="365"/>
      <c r="G77" s="320"/>
    </row>
    <row r="78" spans="1:9">
      <c r="B78" s="336"/>
      <c r="C78" s="336"/>
      <c r="D78" s="336"/>
      <c r="E78" s="336"/>
      <c r="F78" s="336"/>
      <c r="G78" s="336"/>
    </row>
    <row r="79" spans="1:9">
      <c r="A79" s="93"/>
      <c r="B79" s="94"/>
      <c r="C79" s="336"/>
      <c r="D79" s="336"/>
      <c r="E79" s="336"/>
      <c r="F79" s="336"/>
      <c r="G79" s="336"/>
    </row>
    <row r="80" spans="1:9">
      <c r="A80" s="95"/>
      <c r="B80" s="96"/>
      <c r="C80" s="336"/>
      <c r="D80" s="336"/>
      <c r="E80" s="336"/>
      <c r="F80" s="336"/>
      <c r="G80" s="336"/>
    </row>
    <row r="81" spans="1:7">
      <c r="A81" s="95"/>
      <c r="B81" s="96"/>
      <c r="C81" s="336"/>
      <c r="D81" s="336"/>
      <c r="E81" s="336"/>
      <c r="F81" s="336"/>
      <c r="G81" s="336"/>
    </row>
    <row r="82" spans="1:7">
      <c r="A82" s="95"/>
      <c r="B82" s="96"/>
      <c r="C82" s="336"/>
      <c r="D82" s="336"/>
      <c r="E82" s="336"/>
      <c r="F82" s="336"/>
      <c r="G82" s="336"/>
    </row>
    <row r="83" spans="1:7">
      <c r="A83" s="101"/>
      <c r="B83" s="102"/>
      <c r="C83" s="336"/>
      <c r="D83" s="336"/>
      <c r="E83" s="336"/>
      <c r="F83" s="336"/>
      <c r="G83" s="336"/>
    </row>
    <row r="84" spans="1:7">
      <c r="A84" s="95"/>
      <c r="B84" s="96"/>
      <c r="C84" s="336"/>
      <c r="D84" s="336"/>
      <c r="E84" s="336"/>
      <c r="F84" s="336"/>
      <c r="G84" s="336"/>
    </row>
    <row r="85" spans="1:7">
      <c r="A85" s="95"/>
      <c r="B85" s="96"/>
      <c r="C85" s="336"/>
      <c r="D85" s="336"/>
      <c r="E85" s="336"/>
      <c r="F85" s="336"/>
      <c r="G85" s="336"/>
    </row>
    <row r="86" spans="1:7">
      <c r="A86" s="95"/>
      <c r="B86" s="96"/>
      <c r="C86" s="336"/>
      <c r="D86" s="336"/>
      <c r="E86" s="336"/>
      <c r="F86" s="336"/>
      <c r="G86" s="336"/>
    </row>
    <row r="87" spans="1:7">
      <c r="A87" s="101"/>
      <c r="B87" s="102"/>
      <c r="C87" s="336"/>
      <c r="D87" s="336"/>
      <c r="E87" s="336"/>
      <c r="F87" s="336"/>
      <c r="G87" s="336"/>
    </row>
    <row r="88" spans="1:7">
      <c r="A88" s="98"/>
      <c r="B88" s="96"/>
      <c r="C88" s="336"/>
      <c r="D88" s="336"/>
      <c r="E88" s="336"/>
      <c r="F88" s="336"/>
      <c r="G88" s="336"/>
    </row>
    <row r="89" spans="1:7">
      <c r="A89" s="98"/>
      <c r="B89" s="96"/>
      <c r="C89" s="336"/>
      <c r="D89" s="336"/>
      <c r="E89" s="336"/>
      <c r="F89" s="336"/>
      <c r="G89" s="336"/>
    </row>
    <row r="90" spans="1:7">
      <c r="A90" s="98"/>
      <c r="B90" s="96"/>
      <c r="C90" s="336"/>
      <c r="D90" s="336"/>
      <c r="E90" s="336"/>
      <c r="F90" s="336"/>
      <c r="G90" s="336"/>
    </row>
    <row r="91" spans="1:7">
      <c r="A91" s="98"/>
      <c r="B91" s="96"/>
      <c r="C91" s="336"/>
      <c r="D91" s="336"/>
      <c r="E91" s="336"/>
      <c r="F91" s="336"/>
      <c r="G91" s="336"/>
    </row>
    <row r="92" spans="1:7">
      <c r="A92" s="98"/>
      <c r="B92" s="96"/>
      <c r="C92" s="336"/>
      <c r="D92" s="336"/>
      <c r="E92" s="336"/>
      <c r="F92" s="336"/>
      <c r="G92" s="336"/>
    </row>
    <row r="93" spans="1:7">
      <c r="A93" s="98"/>
      <c r="B93" s="96"/>
      <c r="C93" s="336"/>
      <c r="D93" s="336"/>
      <c r="E93" s="336"/>
      <c r="F93" s="336"/>
      <c r="G93" s="336"/>
    </row>
    <row r="94" spans="1:7">
      <c r="A94" s="98"/>
      <c r="B94" s="96"/>
      <c r="C94" s="336"/>
      <c r="D94" s="336"/>
      <c r="E94" s="336"/>
      <c r="F94" s="336"/>
      <c r="G94" s="336"/>
    </row>
    <row r="95" spans="1:7">
      <c r="A95" s="98"/>
      <c r="B95" s="96"/>
      <c r="C95" s="336"/>
      <c r="D95" s="336"/>
      <c r="E95" s="336"/>
      <c r="F95" s="336"/>
      <c r="G95" s="336"/>
    </row>
    <row r="96" spans="1:7">
      <c r="A96" s="103"/>
      <c r="B96" s="102"/>
      <c r="C96" s="336"/>
      <c r="D96" s="336"/>
      <c r="E96" s="336"/>
      <c r="F96" s="336"/>
      <c r="G96" s="336"/>
    </row>
    <row r="97" spans="1:7">
      <c r="A97" s="101"/>
      <c r="B97" s="102"/>
      <c r="C97" s="336"/>
      <c r="D97" s="336"/>
      <c r="E97" s="336"/>
      <c r="F97" s="336"/>
      <c r="G97" s="336"/>
    </row>
    <row r="98" spans="1:7" ht="13.5">
      <c r="A98" s="337"/>
      <c r="B98" s="338"/>
      <c r="C98" s="336"/>
      <c r="D98" s="336"/>
      <c r="E98" s="336"/>
      <c r="F98" s="336"/>
      <c r="G98" s="336"/>
    </row>
    <row r="99" spans="1:7">
      <c r="A99" s="95"/>
      <c r="B99" s="96"/>
      <c r="C99" s="336"/>
      <c r="D99" s="336"/>
      <c r="E99" s="336"/>
      <c r="F99" s="336"/>
      <c r="G99" s="336"/>
    </row>
    <row r="100" spans="1:7">
      <c r="A100" s="95"/>
      <c r="B100" s="96"/>
      <c r="C100" s="336"/>
      <c r="D100" s="336"/>
      <c r="E100" s="336"/>
      <c r="F100" s="336"/>
      <c r="G100" s="336"/>
    </row>
    <row r="101" spans="1:7">
      <c r="A101" s="101"/>
      <c r="B101" s="102"/>
      <c r="C101" s="336"/>
      <c r="D101" s="336"/>
      <c r="E101" s="336"/>
      <c r="F101" s="336"/>
      <c r="G101" s="336"/>
    </row>
    <row r="102" spans="1:7">
      <c r="A102" s="98"/>
      <c r="B102" s="96"/>
      <c r="C102" s="336"/>
      <c r="D102" s="336"/>
      <c r="E102" s="336"/>
      <c r="F102" s="336"/>
      <c r="G102" s="336"/>
    </row>
    <row r="103" spans="1:7">
      <c r="A103" s="98"/>
      <c r="B103" s="96"/>
      <c r="C103" s="336"/>
      <c r="D103" s="336"/>
      <c r="E103" s="336"/>
      <c r="F103" s="336"/>
      <c r="G103" s="336"/>
    </row>
    <row r="104" spans="1:7">
      <c r="A104" s="98"/>
      <c r="B104" s="96"/>
      <c r="C104" s="336"/>
      <c r="D104" s="336"/>
      <c r="E104" s="336"/>
      <c r="F104" s="336"/>
      <c r="G104" s="336"/>
    </row>
    <row r="105" spans="1:7">
      <c r="A105" s="98"/>
      <c r="B105" s="96"/>
      <c r="C105" s="336"/>
      <c r="D105" s="336"/>
      <c r="E105" s="336"/>
      <c r="F105" s="336"/>
      <c r="G105" s="336"/>
    </row>
    <row r="106" spans="1:7">
      <c r="A106" s="98"/>
      <c r="B106" s="96"/>
      <c r="C106" s="336"/>
      <c r="D106" s="336"/>
      <c r="E106" s="336"/>
      <c r="F106" s="336"/>
      <c r="G106" s="336"/>
    </row>
    <row r="107" spans="1:7">
      <c r="A107" s="101"/>
      <c r="B107" s="102"/>
      <c r="C107" s="336"/>
      <c r="D107" s="336"/>
      <c r="E107" s="336"/>
      <c r="F107" s="336"/>
      <c r="G107" s="336"/>
    </row>
    <row r="108" spans="1:7">
      <c r="A108" s="98"/>
      <c r="B108" s="96"/>
      <c r="C108" s="336"/>
      <c r="D108" s="336"/>
      <c r="E108" s="336"/>
      <c r="F108" s="336"/>
      <c r="G108" s="336"/>
    </row>
    <row r="109" spans="1:7">
      <c r="A109" s="95"/>
      <c r="B109" s="96"/>
      <c r="C109" s="336"/>
      <c r="D109" s="336"/>
      <c r="E109" s="336"/>
      <c r="F109" s="336"/>
      <c r="G109" s="336"/>
    </row>
    <row r="110" spans="1:7">
      <c r="A110" s="98"/>
      <c r="B110" s="96"/>
      <c r="C110" s="336"/>
      <c r="D110" s="336"/>
      <c r="E110" s="336"/>
      <c r="F110" s="336"/>
      <c r="G110" s="336"/>
    </row>
    <row r="111" spans="1:7">
      <c r="A111" s="103"/>
      <c r="B111" s="102"/>
      <c r="C111" s="336"/>
      <c r="D111" s="336"/>
      <c r="E111" s="336"/>
      <c r="F111" s="336"/>
      <c r="G111" s="336"/>
    </row>
    <row r="112" spans="1:7" ht="13.5">
      <c r="A112" s="337"/>
      <c r="B112" s="338"/>
      <c r="C112" s="336"/>
      <c r="D112" s="336"/>
      <c r="E112" s="336"/>
      <c r="F112" s="336"/>
      <c r="G112" s="336"/>
    </row>
    <row r="113" spans="1:7">
      <c r="A113" s="103"/>
      <c r="B113" s="102"/>
      <c r="C113" s="336"/>
      <c r="D113" s="336"/>
      <c r="E113" s="336"/>
      <c r="F113" s="336"/>
      <c r="G113" s="336"/>
    </row>
    <row r="114" spans="1:7">
      <c r="A114" s="339"/>
      <c r="B114" s="102"/>
      <c r="C114" s="336"/>
      <c r="D114" s="336"/>
      <c r="E114" s="336"/>
      <c r="F114" s="336"/>
      <c r="G114" s="336"/>
    </row>
    <row r="115" spans="1:7">
      <c r="A115" s="339"/>
      <c r="B115" s="102"/>
      <c r="C115" s="336"/>
      <c r="D115" s="336"/>
      <c r="E115" s="336"/>
      <c r="F115" s="336"/>
      <c r="G115" s="336"/>
    </row>
    <row r="116" spans="1:7">
      <c r="A116" s="103"/>
      <c r="B116" s="101"/>
      <c r="C116" s="336"/>
      <c r="D116" s="336"/>
      <c r="E116" s="336"/>
      <c r="F116" s="336"/>
      <c r="G116" s="336"/>
    </row>
    <row r="117" spans="1:7">
      <c r="A117" s="106"/>
      <c r="B117" s="101"/>
      <c r="C117" s="336"/>
      <c r="D117" s="336"/>
      <c r="E117" s="336"/>
      <c r="F117" s="336"/>
      <c r="G117" s="336"/>
    </row>
    <row r="118" spans="1:7">
      <c r="A118" s="95"/>
      <c r="B118" s="95"/>
      <c r="C118" s="336"/>
      <c r="D118" s="336"/>
      <c r="E118" s="336"/>
      <c r="F118" s="336"/>
      <c r="G118" s="336"/>
    </row>
    <row r="119" spans="1:7">
      <c r="A119" s="95"/>
      <c r="B119" s="95"/>
      <c r="C119" s="336"/>
      <c r="D119" s="336"/>
      <c r="E119" s="336"/>
      <c r="F119" s="336"/>
      <c r="G119" s="336"/>
    </row>
    <row r="120" spans="1:7">
      <c r="A120" s="95"/>
      <c r="B120" s="95"/>
      <c r="C120" s="336"/>
      <c r="D120" s="336"/>
      <c r="E120" s="336"/>
      <c r="F120" s="336"/>
      <c r="G120" s="336"/>
    </row>
    <row r="121" spans="1:7">
      <c r="A121" s="98"/>
      <c r="B121" s="96"/>
      <c r="C121" s="336"/>
      <c r="D121" s="336"/>
      <c r="E121" s="336"/>
      <c r="F121" s="336"/>
      <c r="G121" s="336"/>
    </row>
    <row r="122" spans="1:7">
      <c r="A122" s="103"/>
      <c r="B122" s="102"/>
      <c r="C122" s="336"/>
      <c r="D122" s="336"/>
      <c r="E122" s="336"/>
      <c r="F122" s="336"/>
      <c r="G122" s="336"/>
    </row>
    <row r="123" spans="1:7">
      <c r="A123" s="107"/>
      <c r="B123" s="95"/>
      <c r="C123" s="336"/>
      <c r="D123" s="336"/>
      <c r="E123" s="336"/>
      <c r="F123" s="336"/>
      <c r="G123" s="336"/>
    </row>
    <row r="124" spans="1:7">
      <c r="A124" s="107"/>
      <c r="B124" s="95"/>
      <c r="C124" s="336"/>
      <c r="D124" s="336"/>
      <c r="E124" s="336"/>
      <c r="F124" s="336"/>
      <c r="G124" s="336"/>
    </row>
    <row r="125" spans="1:7">
      <c r="A125" s="107"/>
      <c r="B125" s="95"/>
    </row>
    <row r="126" spans="1:7">
      <c r="A126" s="107"/>
      <c r="B126" s="95"/>
    </row>
    <row r="127" spans="1:7">
      <c r="A127" s="98"/>
      <c r="B127" s="95"/>
    </row>
    <row r="128" spans="1:7">
      <c r="A128" s="103"/>
      <c r="B128" s="101"/>
    </row>
    <row r="129" spans="1:2">
      <c r="A129" s="103"/>
      <c r="B129" s="101"/>
    </row>
    <row r="130" spans="1:2">
      <c r="A130" s="98"/>
      <c r="B130" s="95"/>
    </row>
    <row r="131" spans="1:2">
      <c r="A131" s="103"/>
      <c r="B131" s="101"/>
    </row>
    <row r="132" spans="1:2">
      <c r="A132" s="339"/>
      <c r="B132" s="339"/>
    </row>
  </sheetData>
  <mergeCells count="8">
    <mergeCell ref="A77:F77"/>
    <mergeCell ref="A1:I1"/>
    <mergeCell ref="A4:I4"/>
    <mergeCell ref="A5:I5"/>
    <mergeCell ref="A11:A12"/>
    <mergeCell ref="B11:B12"/>
    <mergeCell ref="C11:F11"/>
    <mergeCell ref="G11:I11"/>
  </mergeCells>
  <printOptions horizontalCentered="1"/>
  <pageMargins left="0" right="0" top="0.15748031496062992" bottom="0.15748031496062992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workbookViewId="0">
      <selection sqref="A1:H1"/>
    </sheetView>
  </sheetViews>
  <sheetFormatPr defaultRowHeight="15"/>
  <cols>
    <col min="1" max="1" width="47" bestFit="1" customWidth="1"/>
    <col min="2" max="2" width="9.140625" customWidth="1"/>
    <col min="3" max="3" width="16.5703125" bestFit="1" customWidth="1"/>
    <col min="4" max="4" width="11.42578125" bestFit="1" customWidth="1"/>
    <col min="5" max="5" width="16.5703125" bestFit="1" customWidth="1"/>
    <col min="6" max="6" width="13" bestFit="1" customWidth="1"/>
    <col min="7" max="7" width="11.28515625" customWidth="1"/>
    <col min="8" max="8" width="13" bestFit="1" customWidth="1"/>
  </cols>
  <sheetData>
    <row r="1" spans="1:8">
      <c r="A1" s="344" t="s">
        <v>405</v>
      </c>
      <c r="B1" s="344"/>
      <c r="C1" s="344"/>
      <c r="D1" s="344"/>
      <c r="E1" s="344"/>
      <c r="F1" s="345"/>
      <c r="G1" s="345"/>
      <c r="H1" s="345"/>
    </row>
    <row r="2" spans="1:8">
      <c r="A2" s="109"/>
      <c r="B2" s="109"/>
      <c r="C2" s="109"/>
      <c r="D2" s="109"/>
      <c r="E2" s="109"/>
      <c r="F2" s="13"/>
      <c r="G2" s="13"/>
      <c r="H2" s="13"/>
    </row>
    <row r="3" spans="1:8">
      <c r="A3" s="109"/>
      <c r="B3" s="109"/>
      <c r="C3" s="109"/>
      <c r="D3" s="109"/>
      <c r="E3" s="109"/>
      <c r="F3" s="13"/>
      <c r="G3" s="13"/>
      <c r="H3" s="13"/>
    </row>
    <row r="4" spans="1:8">
      <c r="A4" s="109"/>
      <c r="B4" s="109"/>
      <c r="C4" s="109"/>
      <c r="D4" s="109"/>
      <c r="E4" s="109"/>
    </row>
    <row r="5" spans="1:8" ht="18.75">
      <c r="A5" s="363" t="s">
        <v>25</v>
      </c>
      <c r="B5" s="346"/>
      <c r="C5" s="346"/>
      <c r="D5" s="346"/>
      <c r="E5" s="374"/>
      <c r="F5" s="345"/>
      <c r="G5" s="345"/>
      <c r="H5" s="345"/>
    </row>
    <row r="6" spans="1:8" ht="19.5">
      <c r="A6" s="364" t="s">
        <v>26</v>
      </c>
      <c r="B6" s="346"/>
      <c r="C6" s="346"/>
      <c r="D6" s="346"/>
      <c r="E6" s="374"/>
      <c r="F6" s="345"/>
      <c r="G6" s="345"/>
      <c r="H6" s="345"/>
    </row>
    <row r="7" spans="1:8" ht="19.5">
      <c r="A7" s="110"/>
      <c r="B7" s="111"/>
      <c r="C7" s="111"/>
      <c r="D7" s="111"/>
      <c r="E7" s="112"/>
    </row>
    <row r="8" spans="1:8" ht="19.5">
      <c r="A8" s="221"/>
      <c r="B8" s="220"/>
      <c r="C8" s="220"/>
      <c r="D8" s="220"/>
      <c r="E8" s="218"/>
    </row>
    <row r="9" spans="1:8" ht="19.5">
      <c r="A9" s="221"/>
      <c r="B9" s="220"/>
      <c r="C9" s="220"/>
      <c r="D9" s="220"/>
      <c r="E9" s="218"/>
    </row>
    <row r="10" spans="1:8" ht="19.5">
      <c r="A10" s="110"/>
      <c r="B10" s="111"/>
      <c r="C10" s="111"/>
      <c r="D10" s="111"/>
      <c r="E10" s="112"/>
    </row>
    <row r="11" spans="1:8">
      <c r="A11" s="17" t="s">
        <v>242</v>
      </c>
    </row>
    <row r="12" spans="1:8">
      <c r="A12" s="371" t="s">
        <v>28</v>
      </c>
      <c r="B12" s="371" t="s">
        <v>29</v>
      </c>
      <c r="C12" s="360" t="s">
        <v>243</v>
      </c>
      <c r="D12" s="361"/>
      <c r="E12" s="362"/>
      <c r="F12" s="360" t="s">
        <v>244</v>
      </c>
      <c r="G12" s="361"/>
      <c r="H12" s="362"/>
    </row>
    <row r="13" spans="1:8" ht="54.75" customHeight="1">
      <c r="A13" s="375"/>
      <c r="B13" s="375"/>
      <c r="C13" s="113" t="s">
        <v>245</v>
      </c>
      <c r="D13" s="113" t="s">
        <v>246</v>
      </c>
      <c r="E13" s="114" t="s">
        <v>34</v>
      </c>
      <c r="F13" s="113" t="s">
        <v>245</v>
      </c>
      <c r="G13" s="113" t="s">
        <v>246</v>
      </c>
      <c r="H13" s="114" t="s">
        <v>34</v>
      </c>
    </row>
    <row r="14" spans="1:8">
      <c r="A14" s="21" t="s">
        <v>37</v>
      </c>
      <c r="B14" s="22" t="s">
        <v>38</v>
      </c>
      <c r="C14" s="115">
        <v>55564222</v>
      </c>
      <c r="D14" s="115"/>
      <c r="E14" s="115">
        <v>55564222</v>
      </c>
      <c r="F14" s="25">
        <v>55768140</v>
      </c>
      <c r="G14" s="115"/>
      <c r="H14" s="25">
        <v>55768140</v>
      </c>
    </row>
    <row r="15" spans="1:8" ht="25.5">
      <c r="A15" s="27" t="s">
        <v>39</v>
      </c>
      <c r="B15" s="22" t="s">
        <v>40</v>
      </c>
      <c r="C15" s="115">
        <v>47193470</v>
      </c>
      <c r="D15" s="115"/>
      <c r="E15" s="115">
        <v>47193470</v>
      </c>
      <c r="F15" s="25">
        <v>48789470</v>
      </c>
      <c r="G15" s="115"/>
      <c r="H15" s="25">
        <v>48789470</v>
      </c>
    </row>
    <row r="16" spans="1:8" ht="25.5">
      <c r="A16" s="27" t="s">
        <v>41</v>
      </c>
      <c r="B16" s="22" t="s">
        <v>42</v>
      </c>
      <c r="C16" s="115">
        <v>53445549</v>
      </c>
      <c r="D16" s="115"/>
      <c r="E16" s="115">
        <v>53445549</v>
      </c>
      <c r="F16" s="25">
        <v>66175154</v>
      </c>
      <c r="G16" s="115"/>
      <c r="H16" s="25">
        <v>66175154</v>
      </c>
    </row>
    <row r="17" spans="1:8" ht="25.5">
      <c r="A17" s="27" t="s">
        <v>43</v>
      </c>
      <c r="B17" s="22" t="s">
        <v>44</v>
      </c>
      <c r="C17" s="115">
        <v>3074890</v>
      </c>
      <c r="D17" s="115"/>
      <c r="E17" s="115">
        <v>3074890</v>
      </c>
      <c r="F17" s="25">
        <v>3125902</v>
      </c>
      <c r="G17" s="115"/>
      <c r="H17" s="25">
        <v>3125902</v>
      </c>
    </row>
    <row r="18" spans="1:8" ht="25.5">
      <c r="A18" s="27" t="s">
        <v>247</v>
      </c>
      <c r="B18" s="22" t="s">
        <v>46</v>
      </c>
      <c r="C18" s="115"/>
      <c r="D18" s="115"/>
      <c r="E18" s="115"/>
      <c r="F18" s="25">
        <v>8180156</v>
      </c>
      <c r="G18" s="115"/>
      <c r="H18" s="25">
        <v>8180156</v>
      </c>
    </row>
    <row r="19" spans="1:8">
      <c r="A19" s="27" t="s">
        <v>248</v>
      </c>
      <c r="B19" s="22" t="s">
        <v>48</v>
      </c>
      <c r="C19" s="115">
        <v>3712620</v>
      </c>
      <c r="D19" s="115"/>
      <c r="E19" s="115">
        <v>3712620</v>
      </c>
      <c r="F19" s="25">
        <v>3714841</v>
      </c>
      <c r="G19" s="115"/>
      <c r="H19" s="25">
        <v>3714841</v>
      </c>
    </row>
    <row r="20" spans="1:8">
      <c r="A20" s="67" t="s">
        <v>49</v>
      </c>
      <c r="B20" s="116" t="s">
        <v>50</v>
      </c>
      <c r="C20" s="49">
        <v>162990751</v>
      </c>
      <c r="D20" s="115"/>
      <c r="E20" s="49">
        <v>162990751</v>
      </c>
      <c r="F20" s="31">
        <f>SUM(F14:F19)</f>
        <v>185753663</v>
      </c>
      <c r="G20" s="115"/>
      <c r="H20" s="31">
        <f>SUM(H14:H19)</f>
        <v>185753663</v>
      </c>
    </row>
    <row r="21" spans="1:8" ht="25.5">
      <c r="A21" s="27" t="s">
        <v>51</v>
      </c>
      <c r="B21" s="22" t="s">
        <v>52</v>
      </c>
      <c r="C21" s="117">
        <v>13680970</v>
      </c>
      <c r="D21" s="115"/>
      <c r="E21" s="115">
        <v>13680970</v>
      </c>
      <c r="F21" s="25">
        <v>16175787</v>
      </c>
      <c r="G21" s="115"/>
      <c r="H21" s="25">
        <v>16175787</v>
      </c>
    </row>
    <row r="22" spans="1:8" ht="28.5">
      <c r="A22" s="32" t="s">
        <v>53</v>
      </c>
      <c r="B22" s="33" t="s">
        <v>54</v>
      </c>
      <c r="C22" s="49">
        <v>176671721</v>
      </c>
      <c r="D22" s="49"/>
      <c r="E22" s="49">
        <v>176671721</v>
      </c>
      <c r="F22" s="34">
        <f>SUM(F20+F21)</f>
        <v>201929450</v>
      </c>
      <c r="G22" s="49"/>
      <c r="H22" s="34">
        <f>SUM(H20+H21)</f>
        <v>201929450</v>
      </c>
    </row>
    <row r="23" spans="1:8">
      <c r="A23" s="27" t="s">
        <v>249</v>
      </c>
      <c r="B23" s="22" t="s">
        <v>56</v>
      </c>
      <c r="C23" s="35"/>
      <c r="D23" s="35"/>
      <c r="E23" s="35"/>
      <c r="F23" s="118">
        <v>4263996</v>
      </c>
      <c r="G23" s="35"/>
      <c r="H23" s="118">
        <v>4263996</v>
      </c>
    </row>
    <row r="24" spans="1:8">
      <c r="A24" s="32" t="s">
        <v>250</v>
      </c>
      <c r="B24" s="33" t="s">
        <v>58</v>
      </c>
      <c r="C24" s="49"/>
      <c r="D24" s="49"/>
      <c r="E24" s="49"/>
      <c r="F24" s="34">
        <f>SUM(F23)</f>
        <v>4263996</v>
      </c>
      <c r="G24" s="49"/>
      <c r="H24" s="34">
        <f>SUM(H23)</f>
        <v>4263996</v>
      </c>
    </row>
    <row r="25" spans="1:8">
      <c r="A25" s="67" t="s">
        <v>59</v>
      </c>
      <c r="B25" s="116" t="s">
        <v>60</v>
      </c>
      <c r="C25" s="49">
        <v>2850000</v>
      </c>
      <c r="D25" s="49"/>
      <c r="E25" s="49">
        <v>2850000</v>
      </c>
      <c r="F25" s="119">
        <v>2850000</v>
      </c>
      <c r="G25" s="49"/>
      <c r="H25" s="119">
        <v>2850000</v>
      </c>
    </row>
    <row r="26" spans="1:8">
      <c r="A26" s="27" t="s">
        <v>61</v>
      </c>
      <c r="B26" s="22" t="s">
        <v>62</v>
      </c>
      <c r="C26" s="115">
        <v>226097787</v>
      </c>
      <c r="D26" s="115"/>
      <c r="E26" s="115">
        <v>226097787</v>
      </c>
      <c r="F26" s="25">
        <v>360097787</v>
      </c>
      <c r="G26" s="115"/>
      <c r="H26" s="25">
        <v>360097787</v>
      </c>
    </row>
    <row r="27" spans="1:8">
      <c r="A27" s="67" t="s">
        <v>63</v>
      </c>
      <c r="B27" s="116" t="s">
        <v>64</v>
      </c>
      <c r="C27" s="49">
        <v>226097787</v>
      </c>
      <c r="D27" s="49"/>
      <c r="E27" s="49">
        <v>226097787</v>
      </c>
      <c r="F27" s="31">
        <f>SUM(F26)</f>
        <v>360097787</v>
      </c>
      <c r="G27" s="49"/>
      <c r="H27" s="31">
        <f>SUM(H26)</f>
        <v>360097787</v>
      </c>
    </row>
    <row r="28" spans="1:8">
      <c r="A28" s="27" t="s">
        <v>65</v>
      </c>
      <c r="B28" s="22" t="s">
        <v>66</v>
      </c>
      <c r="C28" s="115"/>
      <c r="D28" s="115"/>
      <c r="E28" s="115"/>
      <c r="F28" s="25">
        <v>0</v>
      </c>
      <c r="G28" s="115"/>
      <c r="H28" s="25">
        <v>0</v>
      </c>
    </row>
    <row r="29" spans="1:8">
      <c r="A29" s="32" t="s">
        <v>67</v>
      </c>
      <c r="B29" s="33" t="s">
        <v>68</v>
      </c>
      <c r="C29" s="49">
        <v>228947787</v>
      </c>
      <c r="D29" s="49"/>
      <c r="E29" s="49">
        <v>228947787</v>
      </c>
      <c r="F29" s="34">
        <f>SUM(F25+F27+F28)</f>
        <v>362947787</v>
      </c>
      <c r="G29" s="49"/>
      <c r="H29" s="34">
        <f>SUM(H25+H27+H28)</f>
        <v>362947787</v>
      </c>
    </row>
    <row r="30" spans="1:8">
      <c r="A30" s="38" t="s">
        <v>69</v>
      </c>
      <c r="B30" s="22" t="s">
        <v>70</v>
      </c>
      <c r="C30" s="115">
        <v>17443584</v>
      </c>
      <c r="D30" s="115"/>
      <c r="E30" s="115">
        <v>17443584</v>
      </c>
      <c r="F30" s="25">
        <v>17443584</v>
      </c>
      <c r="G30" s="115"/>
      <c r="H30" s="25">
        <v>17443584</v>
      </c>
    </row>
    <row r="31" spans="1:8">
      <c r="A31" s="38" t="s">
        <v>71</v>
      </c>
      <c r="B31" s="22" t="s">
        <v>72</v>
      </c>
      <c r="C31" s="115">
        <v>60000</v>
      </c>
      <c r="D31" s="115"/>
      <c r="E31" s="115">
        <v>60000</v>
      </c>
      <c r="F31" s="25">
        <v>60000</v>
      </c>
      <c r="G31" s="115"/>
      <c r="H31" s="25">
        <v>60000</v>
      </c>
    </row>
    <row r="32" spans="1:8">
      <c r="A32" s="38" t="s">
        <v>73</v>
      </c>
      <c r="B32" s="22" t="s">
        <v>74</v>
      </c>
      <c r="C32" s="115">
        <v>12850294</v>
      </c>
      <c r="D32" s="115"/>
      <c r="E32" s="115">
        <v>12850294</v>
      </c>
      <c r="F32" s="25">
        <v>12850294</v>
      </c>
      <c r="G32" s="115"/>
      <c r="H32" s="25">
        <v>12850294</v>
      </c>
    </row>
    <row r="33" spans="1:8">
      <c r="A33" s="38" t="s">
        <v>75</v>
      </c>
      <c r="B33" s="22" t="s">
        <v>76</v>
      </c>
      <c r="C33" s="115">
        <v>19117672</v>
      </c>
      <c r="D33" s="115"/>
      <c r="E33" s="115">
        <v>19117672</v>
      </c>
      <c r="F33" s="25">
        <v>8117672</v>
      </c>
      <c r="G33" s="115"/>
      <c r="H33" s="25">
        <v>8117672</v>
      </c>
    </row>
    <row r="34" spans="1:8">
      <c r="A34" s="38" t="s">
        <v>77</v>
      </c>
      <c r="B34" s="22" t="s">
        <v>78</v>
      </c>
      <c r="C34" s="115">
        <v>2311000</v>
      </c>
      <c r="D34" s="115"/>
      <c r="E34" s="115">
        <v>2311000</v>
      </c>
      <c r="F34" s="25">
        <v>2311000</v>
      </c>
      <c r="G34" s="115"/>
      <c r="H34" s="25">
        <v>2311000</v>
      </c>
    </row>
    <row r="35" spans="1:8">
      <c r="A35" s="38" t="s">
        <v>251</v>
      </c>
      <c r="B35" s="22" t="s">
        <v>80</v>
      </c>
      <c r="C35" s="115">
        <v>500000</v>
      </c>
      <c r="D35" s="115"/>
      <c r="E35" s="115">
        <v>500000</v>
      </c>
      <c r="F35" s="25">
        <v>744889</v>
      </c>
      <c r="G35" s="115"/>
      <c r="H35" s="25">
        <v>744889</v>
      </c>
    </row>
    <row r="36" spans="1:8">
      <c r="A36" s="38" t="s">
        <v>81</v>
      </c>
      <c r="B36" s="22" t="s">
        <v>82</v>
      </c>
      <c r="C36" s="115"/>
      <c r="D36" s="115"/>
      <c r="E36" s="115"/>
      <c r="F36" s="25"/>
      <c r="G36" s="115"/>
      <c r="H36" s="25"/>
    </row>
    <row r="37" spans="1:8">
      <c r="A37" s="38" t="s">
        <v>252</v>
      </c>
      <c r="B37" s="22" t="s">
        <v>84</v>
      </c>
      <c r="C37" s="115"/>
      <c r="D37" s="115"/>
      <c r="E37" s="115"/>
      <c r="F37" s="25"/>
      <c r="G37" s="115"/>
      <c r="H37" s="25"/>
    </row>
    <row r="38" spans="1:8">
      <c r="A38" s="39" t="s">
        <v>85</v>
      </c>
      <c r="B38" s="33" t="s">
        <v>86</v>
      </c>
      <c r="C38" s="49">
        <v>52282550</v>
      </c>
      <c r="D38" s="49"/>
      <c r="E38" s="49">
        <v>52282550</v>
      </c>
      <c r="F38" s="34">
        <f>SUM(F30:F37)</f>
        <v>41527439</v>
      </c>
      <c r="G38" s="49"/>
      <c r="H38" s="34">
        <f>SUM(H30:H37)</f>
        <v>41527439</v>
      </c>
    </row>
    <row r="39" spans="1:8" ht="15.75">
      <c r="A39" s="73" t="s">
        <v>87</v>
      </c>
      <c r="B39" s="120"/>
      <c r="C39" s="121">
        <v>176671721</v>
      </c>
      <c r="D39" s="122"/>
      <c r="E39" s="121">
        <v>457902058</v>
      </c>
      <c r="F39" s="34">
        <f>SUM(F22+F24+F29+F38)</f>
        <v>610668672</v>
      </c>
      <c r="G39" s="122"/>
      <c r="H39" s="34">
        <f>SUM(H22+H24+H29+H38)</f>
        <v>610668672</v>
      </c>
    </row>
    <row r="40" spans="1:8">
      <c r="A40" s="38" t="s">
        <v>88</v>
      </c>
      <c r="B40" s="22" t="s">
        <v>89</v>
      </c>
      <c r="C40" s="115">
        <v>42000000</v>
      </c>
      <c r="D40" s="115"/>
      <c r="E40" s="115">
        <v>42000000</v>
      </c>
      <c r="F40" s="34"/>
      <c r="G40" s="115"/>
      <c r="H40" s="34"/>
    </row>
    <row r="41" spans="1:8">
      <c r="A41" s="32" t="s">
        <v>90</v>
      </c>
      <c r="B41" s="33" t="s">
        <v>91</v>
      </c>
      <c r="C41" s="49">
        <v>42000000</v>
      </c>
      <c r="D41" s="49"/>
      <c r="E41" s="49">
        <v>42000000</v>
      </c>
      <c r="F41" s="123">
        <v>0</v>
      </c>
      <c r="G41" s="49"/>
      <c r="H41" s="123">
        <v>0</v>
      </c>
    </row>
    <row r="42" spans="1:8" ht="15.75">
      <c r="A42" s="73" t="s">
        <v>94</v>
      </c>
      <c r="B42" s="120"/>
      <c r="C42" s="124">
        <v>42000000</v>
      </c>
      <c r="D42" s="115"/>
      <c r="E42" s="124">
        <v>42000000</v>
      </c>
      <c r="F42" s="123">
        <v>0</v>
      </c>
      <c r="G42" s="115"/>
      <c r="H42" s="123">
        <v>0</v>
      </c>
    </row>
    <row r="43" spans="1:8" ht="15.75">
      <c r="A43" s="47" t="s">
        <v>95</v>
      </c>
      <c r="B43" s="48" t="s">
        <v>96</v>
      </c>
      <c r="C43" s="49">
        <v>218671721</v>
      </c>
      <c r="D43" s="115"/>
      <c r="E43" s="49">
        <v>499902058</v>
      </c>
      <c r="F43" s="34"/>
      <c r="G43" s="115"/>
      <c r="H43" s="34"/>
    </row>
    <row r="44" spans="1:8" ht="25.5">
      <c r="A44" s="27" t="s">
        <v>99</v>
      </c>
      <c r="B44" s="27" t="s">
        <v>100</v>
      </c>
      <c r="C44" s="115">
        <v>334498154</v>
      </c>
      <c r="D44" s="115"/>
      <c r="E44" s="115">
        <v>334498154</v>
      </c>
      <c r="F44" s="25">
        <v>334498154</v>
      </c>
      <c r="G44" s="115"/>
      <c r="H44" s="25">
        <v>334498154</v>
      </c>
    </row>
    <row r="45" spans="1:8" ht="15.75">
      <c r="A45" s="51" t="s">
        <v>101</v>
      </c>
      <c r="B45" s="52" t="s">
        <v>102</v>
      </c>
      <c r="C45" s="121">
        <v>334498154</v>
      </c>
      <c r="D45" s="121"/>
      <c r="E45" s="121">
        <v>334498154</v>
      </c>
      <c r="F45" s="34">
        <f>SUM(F44:F44)</f>
        <v>334498154</v>
      </c>
      <c r="G45" s="121"/>
      <c r="H45" s="34">
        <f>SUM(H44:H44)</f>
        <v>334498154</v>
      </c>
    </row>
    <row r="46" spans="1:8" ht="15.75">
      <c r="A46" s="50" t="s">
        <v>24</v>
      </c>
      <c r="B46" s="125"/>
      <c r="C46" s="121">
        <v>553169875</v>
      </c>
      <c r="D46" s="122"/>
      <c r="E46" s="121">
        <v>834400212</v>
      </c>
      <c r="F46" s="34">
        <f>SUM(F39+F42+F45)</f>
        <v>945166826</v>
      </c>
      <c r="G46" s="122"/>
      <c r="H46" s="34">
        <f>SUM(H39+H42+H45)</f>
        <v>945166826</v>
      </c>
    </row>
    <row r="47" spans="1:8">
      <c r="E47" s="126"/>
    </row>
    <row r="53" spans="1:1">
      <c r="A53" s="127"/>
    </row>
  </sheetData>
  <mergeCells count="7">
    <mergeCell ref="A1:H1"/>
    <mergeCell ref="A5:H5"/>
    <mergeCell ref="A6:H6"/>
    <mergeCell ref="A12:A13"/>
    <mergeCell ref="B12:B13"/>
    <mergeCell ref="C12:E12"/>
    <mergeCell ref="F12:H12"/>
  </mergeCells>
  <printOptions horizontalCentered="1"/>
  <pageMargins left="0" right="0" top="0.35433070866141736" bottom="0.35433070866141736" header="0.31496062992125984" footer="0.31496062992125984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N10" sqref="N10"/>
    </sheetView>
  </sheetViews>
  <sheetFormatPr defaultRowHeight="15"/>
  <cols>
    <col min="1" max="1" width="36.85546875" style="11" customWidth="1"/>
    <col min="2" max="2" width="9.140625" style="11"/>
    <col min="3" max="8" width="14.28515625" style="11" bestFit="1" customWidth="1"/>
    <col min="9" max="16384" width="9.140625" style="11"/>
  </cols>
  <sheetData>
    <row r="1" spans="1:8">
      <c r="A1" s="344" t="s">
        <v>398</v>
      </c>
      <c r="B1" s="344"/>
      <c r="C1" s="344"/>
      <c r="D1" s="344"/>
      <c r="E1" s="344"/>
      <c r="F1" s="374"/>
      <c r="G1" s="374"/>
      <c r="H1" s="374"/>
    </row>
    <row r="2" spans="1:8">
      <c r="A2" s="109"/>
      <c r="B2" s="109"/>
      <c r="C2" s="109"/>
      <c r="D2" s="109"/>
      <c r="E2" s="109"/>
      <c r="F2" s="16"/>
      <c r="G2" s="16"/>
      <c r="H2" s="16"/>
    </row>
    <row r="3" spans="1:8">
      <c r="A3" s="109"/>
      <c r="B3" s="109"/>
      <c r="C3" s="109"/>
      <c r="D3" s="109"/>
      <c r="E3" s="109"/>
      <c r="F3" s="16"/>
      <c r="G3" s="16"/>
      <c r="H3" s="16"/>
    </row>
    <row r="4" spans="1:8" ht="18.75">
      <c r="A4" s="363" t="s">
        <v>25</v>
      </c>
      <c r="B4" s="374"/>
      <c r="C4" s="374"/>
      <c r="D4" s="374"/>
      <c r="E4" s="374"/>
      <c r="F4" s="374"/>
      <c r="G4" s="374"/>
      <c r="H4" s="374"/>
    </row>
    <row r="5" spans="1:8" ht="19.5">
      <c r="A5" s="364" t="s">
        <v>253</v>
      </c>
      <c r="B5" s="374"/>
      <c r="C5" s="374"/>
      <c r="D5" s="374"/>
      <c r="E5" s="374"/>
      <c r="F5" s="374"/>
      <c r="G5" s="374"/>
      <c r="H5" s="374"/>
    </row>
    <row r="6" spans="1:8" ht="19.5">
      <c r="A6" s="14"/>
      <c r="B6" s="15"/>
      <c r="C6" s="15"/>
      <c r="D6" s="15"/>
      <c r="E6" s="15"/>
      <c r="F6" s="15"/>
      <c r="G6" s="15"/>
      <c r="H6" s="15"/>
    </row>
    <row r="7" spans="1:8" ht="19.5">
      <c r="A7" s="14"/>
      <c r="B7" s="15"/>
      <c r="C7" s="15"/>
      <c r="D7" s="15"/>
      <c r="E7" s="15"/>
      <c r="F7" s="15"/>
      <c r="G7" s="15"/>
      <c r="H7" s="15"/>
    </row>
    <row r="8" spans="1:8">
      <c r="A8" s="17" t="s">
        <v>254</v>
      </c>
    </row>
    <row r="9" spans="1:8">
      <c r="A9" s="370" t="s">
        <v>28</v>
      </c>
      <c r="B9" s="371" t="s">
        <v>29</v>
      </c>
      <c r="C9" s="377" t="s">
        <v>243</v>
      </c>
      <c r="D9" s="377"/>
      <c r="E9" s="377"/>
      <c r="F9" s="377" t="s">
        <v>244</v>
      </c>
      <c r="G9" s="377"/>
      <c r="H9" s="377"/>
    </row>
    <row r="10" spans="1:8" ht="38.25">
      <c r="A10" s="376"/>
      <c r="B10" s="376"/>
      <c r="C10" s="128" t="s">
        <v>255</v>
      </c>
      <c r="D10" s="128" t="s">
        <v>256</v>
      </c>
      <c r="E10" s="57" t="s">
        <v>110</v>
      </c>
      <c r="F10" s="128" t="s">
        <v>255</v>
      </c>
      <c r="G10" s="128" t="s">
        <v>256</v>
      </c>
      <c r="H10" s="57" t="s">
        <v>34</v>
      </c>
    </row>
    <row r="11" spans="1:8">
      <c r="A11" s="129" t="s">
        <v>67</v>
      </c>
      <c r="B11" s="67" t="s">
        <v>68</v>
      </c>
      <c r="C11" s="128"/>
      <c r="D11" s="128"/>
      <c r="E11" s="57"/>
      <c r="F11" s="128"/>
      <c r="G11" s="128"/>
      <c r="H11" s="130">
        <f>SUM(F11:G11)</f>
        <v>0</v>
      </c>
    </row>
    <row r="12" spans="1:8">
      <c r="A12" s="129" t="s">
        <v>85</v>
      </c>
      <c r="B12" s="67" t="s">
        <v>86</v>
      </c>
      <c r="C12" s="128"/>
      <c r="D12" s="128"/>
      <c r="E12" s="57"/>
      <c r="F12" s="128"/>
      <c r="G12" s="128"/>
      <c r="H12" s="130">
        <f t="shared" ref="H12:H16" si="0">SUM(F12:G12)</f>
        <v>0</v>
      </c>
    </row>
    <row r="13" spans="1:8" ht="25.5">
      <c r="A13" s="27" t="s">
        <v>99</v>
      </c>
      <c r="B13" s="27" t="s">
        <v>100</v>
      </c>
      <c r="C13" s="115">
        <v>1516274</v>
      </c>
      <c r="D13" s="115">
        <v>6402647</v>
      </c>
      <c r="E13" s="115">
        <v>7918921</v>
      </c>
      <c r="F13" s="115">
        <v>1516274</v>
      </c>
      <c r="G13" s="132">
        <v>6402647</v>
      </c>
      <c r="H13" s="130">
        <f t="shared" si="0"/>
        <v>7918921</v>
      </c>
    </row>
    <row r="14" spans="1:8">
      <c r="A14" s="133" t="s">
        <v>257</v>
      </c>
      <c r="B14" s="67" t="s">
        <v>258</v>
      </c>
      <c r="C14" s="49">
        <v>1516274</v>
      </c>
      <c r="D14" s="49">
        <v>6402647</v>
      </c>
      <c r="E14" s="49">
        <v>7918921</v>
      </c>
      <c r="F14" s="49">
        <f>SUM(F13)</f>
        <v>1516274</v>
      </c>
      <c r="G14" s="134">
        <f t="shared" ref="G14" si="1">SUM(G13)</f>
        <v>6402647</v>
      </c>
      <c r="H14" s="130">
        <f t="shared" si="0"/>
        <v>7918921</v>
      </c>
    </row>
    <row r="15" spans="1:8" ht="15.75">
      <c r="A15" s="51" t="s">
        <v>101</v>
      </c>
      <c r="B15" s="52" t="s">
        <v>102</v>
      </c>
      <c r="C15" s="121">
        <v>1516274</v>
      </c>
      <c r="D15" s="121">
        <v>6402647</v>
      </c>
      <c r="E15" s="49">
        <v>7918921</v>
      </c>
      <c r="F15" s="121">
        <f>SUM(F14)</f>
        <v>1516274</v>
      </c>
      <c r="G15" s="135">
        <f>SUM(G14)</f>
        <v>6402647</v>
      </c>
      <c r="H15" s="130">
        <f t="shared" si="0"/>
        <v>7918921</v>
      </c>
    </row>
    <row r="16" spans="1:8" ht="15.75">
      <c r="A16" s="50" t="s">
        <v>24</v>
      </c>
      <c r="B16" s="125"/>
      <c r="C16" s="121">
        <v>1516274</v>
      </c>
      <c r="D16" s="121">
        <v>6402647</v>
      </c>
      <c r="E16" s="49">
        <v>7918921</v>
      </c>
      <c r="F16" s="121">
        <f>SUM(F11+F12+F15)</f>
        <v>1516274</v>
      </c>
      <c r="G16" s="135">
        <f>SUM(G11+G12+G15)</f>
        <v>6402647</v>
      </c>
      <c r="H16" s="130">
        <f t="shared" si="0"/>
        <v>7918921</v>
      </c>
    </row>
    <row r="18" spans="5:5">
      <c r="E18" s="126"/>
    </row>
  </sheetData>
  <mergeCells count="7">
    <mergeCell ref="A1:H1"/>
    <mergeCell ref="A4:H4"/>
    <mergeCell ref="A5:H5"/>
    <mergeCell ref="A9:A10"/>
    <mergeCell ref="B9:B10"/>
    <mergeCell ref="C9:E9"/>
    <mergeCell ref="F9:H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1"/>
  <sheetViews>
    <sheetView workbookViewId="0">
      <selection sqref="A1:H1"/>
    </sheetView>
  </sheetViews>
  <sheetFormatPr defaultRowHeight="15"/>
  <cols>
    <col min="1" max="1" width="64.28515625" style="11" customWidth="1"/>
    <col min="2" max="2" width="9.140625" style="11"/>
    <col min="3" max="3" width="14.7109375" style="11" bestFit="1" customWidth="1"/>
    <col min="4" max="4" width="8.140625" style="11" customWidth="1"/>
    <col min="5" max="6" width="14.7109375" style="11" bestFit="1" customWidth="1"/>
    <col min="7" max="7" width="8.5703125" style="11" customWidth="1"/>
    <col min="8" max="8" width="14.7109375" style="11" customWidth="1"/>
    <col min="9" max="9" width="9.140625" style="92"/>
    <col min="10" max="16384" width="9.140625" style="11"/>
  </cols>
  <sheetData>
    <row r="1" spans="1:8">
      <c r="A1" s="378" t="s">
        <v>404</v>
      </c>
      <c r="B1" s="378"/>
      <c r="C1" s="378"/>
      <c r="D1" s="378"/>
      <c r="E1" s="378"/>
      <c r="F1" s="374"/>
      <c r="G1" s="374"/>
      <c r="H1" s="374"/>
    </row>
    <row r="2" spans="1:8" ht="28.5" customHeight="1">
      <c r="A2" s="363" t="s">
        <v>259</v>
      </c>
      <c r="B2" s="374"/>
      <c r="C2" s="374"/>
      <c r="D2" s="374"/>
      <c r="E2" s="374"/>
      <c r="F2" s="374"/>
      <c r="G2" s="374"/>
      <c r="H2" s="374"/>
    </row>
    <row r="3" spans="1:8" ht="18.75">
      <c r="A3" s="363" t="s">
        <v>260</v>
      </c>
      <c r="B3" s="346"/>
      <c r="C3" s="346"/>
      <c r="D3" s="346"/>
      <c r="E3" s="346"/>
      <c r="F3" s="346"/>
      <c r="G3" s="346"/>
      <c r="H3" s="346"/>
    </row>
    <row r="4" spans="1:8" ht="18.75">
      <c r="A4" s="12"/>
      <c r="B4" s="15"/>
      <c r="C4" s="15"/>
      <c r="D4" s="15"/>
      <c r="E4" s="15"/>
      <c r="F4" s="15"/>
      <c r="G4" s="15"/>
      <c r="H4" s="15"/>
    </row>
    <row r="5" spans="1:8" ht="18.75">
      <c r="A5" s="12"/>
      <c r="B5" s="15"/>
      <c r="C5" s="15"/>
      <c r="D5" s="15"/>
      <c r="E5" s="15"/>
      <c r="F5" s="15"/>
      <c r="G5" s="15"/>
      <c r="H5" s="15"/>
    </row>
    <row r="6" spans="1:8">
      <c r="A6" s="17" t="s">
        <v>242</v>
      </c>
    </row>
    <row r="7" spans="1:8">
      <c r="A7" s="370" t="s">
        <v>28</v>
      </c>
      <c r="B7" s="371" t="s">
        <v>105</v>
      </c>
      <c r="C7" s="379" t="s">
        <v>243</v>
      </c>
      <c r="D7" s="380"/>
      <c r="E7" s="381"/>
      <c r="F7" s="379" t="s">
        <v>261</v>
      </c>
      <c r="G7" s="380"/>
      <c r="H7" s="381"/>
    </row>
    <row r="8" spans="1:8" ht="38.25">
      <c r="A8" s="376"/>
      <c r="B8" s="375"/>
      <c r="C8" s="136" t="s">
        <v>245</v>
      </c>
      <c r="D8" s="128" t="s">
        <v>246</v>
      </c>
      <c r="E8" s="57" t="s">
        <v>34</v>
      </c>
      <c r="F8" s="128" t="s">
        <v>245</v>
      </c>
      <c r="G8" s="128" t="s">
        <v>246</v>
      </c>
      <c r="H8" s="57" t="s">
        <v>34</v>
      </c>
    </row>
    <row r="9" spans="1:8">
      <c r="A9" s="61" t="s">
        <v>112</v>
      </c>
      <c r="B9" s="62" t="s">
        <v>113</v>
      </c>
      <c r="C9" s="23">
        <v>24057960</v>
      </c>
      <c r="D9" s="23"/>
      <c r="E9" s="23">
        <v>24057960</v>
      </c>
      <c r="F9" s="23">
        <v>24141566</v>
      </c>
      <c r="G9" s="23"/>
      <c r="H9" s="23">
        <v>24141566</v>
      </c>
    </row>
    <row r="10" spans="1:8">
      <c r="A10" s="21" t="s">
        <v>263</v>
      </c>
      <c r="B10" s="63" t="s">
        <v>117</v>
      </c>
      <c r="C10" s="23">
        <v>250000</v>
      </c>
      <c r="D10" s="23"/>
      <c r="E10" s="23">
        <v>250000</v>
      </c>
      <c r="F10" s="23"/>
      <c r="G10" s="23"/>
      <c r="H10" s="23"/>
    </row>
    <row r="11" spans="1:8">
      <c r="A11" s="21" t="s">
        <v>118</v>
      </c>
      <c r="B11" s="63" t="s">
        <v>119</v>
      </c>
      <c r="C11" s="23">
        <v>967953</v>
      </c>
      <c r="D11" s="23"/>
      <c r="E11" s="23">
        <v>967953</v>
      </c>
      <c r="F11" s="23">
        <v>967953</v>
      </c>
      <c r="G11" s="23"/>
      <c r="H11" s="23">
        <v>967953</v>
      </c>
    </row>
    <row r="12" spans="1:8">
      <c r="A12" s="27" t="s">
        <v>120</v>
      </c>
      <c r="B12" s="63" t="s">
        <v>121</v>
      </c>
      <c r="C12" s="23">
        <v>61320</v>
      </c>
      <c r="D12" s="23"/>
      <c r="E12" s="23">
        <v>61320</v>
      </c>
      <c r="F12" s="23">
        <v>71760</v>
      </c>
      <c r="G12" s="23"/>
      <c r="H12" s="23">
        <v>71760</v>
      </c>
    </row>
    <row r="13" spans="1:8">
      <c r="A13" s="27" t="s">
        <v>124</v>
      </c>
      <c r="B13" s="63" t="s">
        <v>125</v>
      </c>
      <c r="C13" s="23">
        <v>1222892</v>
      </c>
      <c r="D13" s="23"/>
      <c r="E13" s="23">
        <v>1222892</v>
      </c>
      <c r="F13" s="23">
        <v>1222892</v>
      </c>
      <c r="G13" s="23"/>
      <c r="H13" s="23">
        <v>1222892</v>
      </c>
    </row>
    <row r="14" spans="1:8">
      <c r="A14" s="64" t="s">
        <v>126</v>
      </c>
      <c r="B14" s="65" t="s">
        <v>127</v>
      </c>
      <c r="C14" s="24">
        <v>26560125</v>
      </c>
      <c r="D14" s="23"/>
      <c r="E14" s="24">
        <v>26560125</v>
      </c>
      <c r="F14" s="24">
        <f>SUM(F9:F13)</f>
        <v>26404171</v>
      </c>
      <c r="G14" s="23"/>
      <c r="H14" s="24">
        <f>SUM(H9:H13)</f>
        <v>26404171</v>
      </c>
    </row>
    <row r="15" spans="1:8">
      <c r="A15" s="27" t="s">
        <v>128</v>
      </c>
      <c r="B15" s="63" t="s">
        <v>129</v>
      </c>
      <c r="C15" s="23">
        <v>4098589</v>
      </c>
      <c r="D15" s="23"/>
      <c r="E15" s="23">
        <v>4098589</v>
      </c>
      <c r="F15" s="23">
        <v>5298588</v>
      </c>
      <c r="G15" s="23"/>
      <c r="H15" s="23">
        <v>5298588</v>
      </c>
    </row>
    <row r="16" spans="1:8" ht="25.5">
      <c r="A16" s="27" t="s">
        <v>130</v>
      </c>
      <c r="B16" s="63" t="s">
        <v>131</v>
      </c>
      <c r="C16" s="23">
        <v>3537692</v>
      </c>
      <c r="D16" s="23"/>
      <c r="E16" s="23">
        <v>3537692</v>
      </c>
      <c r="F16" s="23">
        <v>3837692</v>
      </c>
      <c r="G16" s="23"/>
      <c r="H16" s="23">
        <v>3837692</v>
      </c>
    </row>
    <row r="17" spans="1:8">
      <c r="A17" s="22" t="s">
        <v>132</v>
      </c>
      <c r="B17" s="63" t="s">
        <v>133</v>
      </c>
      <c r="C17" s="23">
        <v>1528000</v>
      </c>
      <c r="D17" s="23"/>
      <c r="E17" s="23">
        <v>1528000</v>
      </c>
      <c r="F17" s="23">
        <v>1519550</v>
      </c>
      <c r="G17" s="23"/>
      <c r="H17" s="23">
        <v>1519550</v>
      </c>
    </row>
    <row r="18" spans="1:8">
      <c r="A18" s="67" t="s">
        <v>134</v>
      </c>
      <c r="B18" s="65" t="s">
        <v>135</v>
      </c>
      <c r="C18" s="24">
        <v>9164281</v>
      </c>
      <c r="D18" s="23"/>
      <c r="E18" s="24">
        <v>9164281</v>
      </c>
      <c r="F18" s="24">
        <f>SUM(F15:F17)</f>
        <v>10655830</v>
      </c>
      <c r="G18" s="23"/>
      <c r="H18" s="24">
        <f>SUM(H15:H17)</f>
        <v>10655830</v>
      </c>
    </row>
    <row r="19" spans="1:8">
      <c r="A19" s="68" t="s">
        <v>136</v>
      </c>
      <c r="B19" s="69" t="s">
        <v>137</v>
      </c>
      <c r="C19" s="24">
        <v>35724406</v>
      </c>
      <c r="D19" s="24"/>
      <c r="E19" s="24">
        <v>35724406</v>
      </c>
      <c r="F19" s="24">
        <f>SUM(F14+F18)</f>
        <v>37060001</v>
      </c>
      <c r="G19" s="24"/>
      <c r="H19" s="24">
        <f>SUM(H14+H18)</f>
        <v>37060001</v>
      </c>
    </row>
    <row r="20" spans="1:8">
      <c r="A20" s="32" t="s">
        <v>138</v>
      </c>
      <c r="B20" s="69" t="s">
        <v>139</v>
      </c>
      <c r="C20" s="24">
        <v>5889137</v>
      </c>
      <c r="D20" s="24"/>
      <c r="E20" s="24">
        <v>5889137</v>
      </c>
      <c r="F20" s="24">
        <v>6094704</v>
      </c>
      <c r="G20" s="24"/>
      <c r="H20" s="24">
        <v>6094704</v>
      </c>
    </row>
    <row r="21" spans="1:8">
      <c r="A21" s="27" t="s">
        <v>140</v>
      </c>
      <c r="B21" s="63" t="s">
        <v>141</v>
      </c>
      <c r="C21" s="23">
        <v>631846</v>
      </c>
      <c r="D21" s="23"/>
      <c r="E21" s="23">
        <v>631846</v>
      </c>
      <c r="F21" s="23">
        <v>631846</v>
      </c>
      <c r="G21" s="23"/>
      <c r="H21" s="23">
        <v>631846</v>
      </c>
    </row>
    <row r="22" spans="1:8">
      <c r="A22" s="27" t="s">
        <v>142</v>
      </c>
      <c r="B22" s="63" t="s">
        <v>143</v>
      </c>
      <c r="C22" s="23">
        <v>9159450</v>
      </c>
      <c r="D22" s="23"/>
      <c r="E22" s="23">
        <v>9159450</v>
      </c>
      <c r="F22" s="23">
        <v>9159450</v>
      </c>
      <c r="G22" s="23"/>
      <c r="H22" s="23">
        <v>9159450</v>
      </c>
    </row>
    <row r="23" spans="1:8">
      <c r="A23" s="67" t="s">
        <v>144</v>
      </c>
      <c r="B23" s="65" t="s">
        <v>145</v>
      </c>
      <c r="C23" s="24">
        <v>9791296</v>
      </c>
      <c r="D23" s="23"/>
      <c r="E23" s="24">
        <v>9791296</v>
      </c>
      <c r="F23" s="24">
        <f>SUM(F21:F22)</f>
        <v>9791296</v>
      </c>
      <c r="G23" s="23"/>
      <c r="H23" s="24">
        <f>SUM(H21:H22)</f>
        <v>9791296</v>
      </c>
    </row>
    <row r="24" spans="1:8">
      <c r="A24" s="27" t="s">
        <v>146</v>
      </c>
      <c r="B24" s="63" t="s">
        <v>147</v>
      </c>
      <c r="C24" s="23">
        <v>593800</v>
      </c>
      <c r="D24" s="23"/>
      <c r="E24" s="23">
        <v>593800</v>
      </c>
      <c r="F24" s="23">
        <v>593800</v>
      </c>
      <c r="G24" s="23"/>
      <c r="H24" s="23">
        <v>593800</v>
      </c>
    </row>
    <row r="25" spans="1:8">
      <c r="A25" s="27" t="s">
        <v>148</v>
      </c>
      <c r="B25" s="63" t="s">
        <v>149</v>
      </c>
      <c r="C25" s="23">
        <v>1152980</v>
      </c>
      <c r="D25" s="23"/>
      <c r="E25" s="23">
        <v>1152980</v>
      </c>
      <c r="F25" s="23">
        <v>1152980</v>
      </c>
      <c r="G25" s="23"/>
      <c r="H25" s="23">
        <v>1152980</v>
      </c>
    </row>
    <row r="26" spans="1:8">
      <c r="A26" s="67" t="s">
        <v>150</v>
      </c>
      <c r="B26" s="65" t="s">
        <v>151</v>
      </c>
      <c r="C26" s="24">
        <v>1746780</v>
      </c>
      <c r="D26" s="23"/>
      <c r="E26" s="24">
        <v>1746780</v>
      </c>
      <c r="F26" s="24">
        <v>1746780</v>
      </c>
      <c r="G26" s="23"/>
      <c r="H26" s="24">
        <v>1746780</v>
      </c>
    </row>
    <row r="27" spans="1:8">
      <c r="A27" s="27" t="s">
        <v>152</v>
      </c>
      <c r="B27" s="63" t="s">
        <v>153</v>
      </c>
      <c r="C27" s="23">
        <v>8474396</v>
      </c>
      <c r="D27" s="23"/>
      <c r="E27" s="23">
        <v>8474396</v>
      </c>
      <c r="F27" s="23">
        <v>13474396</v>
      </c>
      <c r="G27" s="23"/>
      <c r="H27" s="23">
        <v>13474396</v>
      </c>
    </row>
    <row r="28" spans="1:8">
      <c r="A28" s="27" t="s">
        <v>154</v>
      </c>
      <c r="B28" s="63" t="s">
        <v>155</v>
      </c>
      <c r="C28" s="23">
        <v>31143650</v>
      </c>
      <c r="D28" s="23"/>
      <c r="E28" s="23">
        <v>31143650</v>
      </c>
      <c r="F28" s="23">
        <v>31143650</v>
      </c>
      <c r="G28" s="23"/>
      <c r="H28" s="23">
        <v>31143650</v>
      </c>
    </row>
    <row r="29" spans="1:8">
      <c r="A29" s="27" t="s">
        <v>156</v>
      </c>
      <c r="B29" s="63" t="s">
        <v>157</v>
      </c>
      <c r="C29" s="23">
        <v>423000</v>
      </c>
      <c r="D29" s="23"/>
      <c r="E29" s="23">
        <v>423000</v>
      </c>
      <c r="F29" s="23">
        <v>423000</v>
      </c>
      <c r="G29" s="23"/>
      <c r="H29" s="23">
        <v>423000</v>
      </c>
    </row>
    <row r="30" spans="1:8">
      <c r="A30" s="27" t="s">
        <v>158</v>
      </c>
      <c r="B30" s="63" t="s">
        <v>159</v>
      </c>
      <c r="C30" s="23">
        <v>9276051</v>
      </c>
      <c r="D30" s="23"/>
      <c r="E30" s="23">
        <v>9276051</v>
      </c>
      <c r="F30" s="23">
        <v>12563051</v>
      </c>
      <c r="G30" s="23"/>
      <c r="H30" s="23">
        <v>12563051</v>
      </c>
    </row>
    <row r="31" spans="1:8">
      <c r="A31" s="70" t="s">
        <v>160</v>
      </c>
      <c r="B31" s="63" t="s">
        <v>161</v>
      </c>
      <c r="C31" s="23">
        <v>2604784</v>
      </c>
      <c r="D31" s="23"/>
      <c r="E31" s="23">
        <v>2604784</v>
      </c>
      <c r="F31" s="23">
        <v>2604784</v>
      </c>
      <c r="G31" s="23"/>
      <c r="H31" s="23">
        <v>2604784</v>
      </c>
    </row>
    <row r="32" spans="1:8">
      <c r="A32" s="22" t="s">
        <v>162</v>
      </c>
      <c r="B32" s="63" t="s">
        <v>163</v>
      </c>
      <c r="C32" s="23">
        <v>1526124</v>
      </c>
      <c r="D32" s="23"/>
      <c r="E32" s="23">
        <v>1526124</v>
      </c>
      <c r="F32" s="23">
        <v>1526124</v>
      </c>
      <c r="G32" s="23"/>
      <c r="H32" s="23">
        <v>1526124</v>
      </c>
    </row>
    <row r="33" spans="1:8">
      <c r="A33" s="27" t="s">
        <v>164</v>
      </c>
      <c r="B33" s="63" t="s">
        <v>165</v>
      </c>
      <c r="C33" s="23">
        <v>20242814</v>
      </c>
      <c r="D33" s="23"/>
      <c r="E33" s="23">
        <v>20242814</v>
      </c>
      <c r="F33" s="23">
        <v>21737631</v>
      </c>
      <c r="G33" s="23"/>
      <c r="H33" s="23">
        <v>21737631</v>
      </c>
    </row>
    <row r="34" spans="1:8">
      <c r="A34" s="67" t="s">
        <v>166</v>
      </c>
      <c r="B34" s="65" t="s">
        <v>167</v>
      </c>
      <c r="C34" s="24">
        <v>73690819</v>
      </c>
      <c r="D34" s="23"/>
      <c r="E34" s="24">
        <v>73690819</v>
      </c>
      <c r="F34" s="24">
        <f>SUM(F27:F33)</f>
        <v>83472636</v>
      </c>
      <c r="G34" s="23"/>
      <c r="H34" s="24">
        <f>SUM(H27:H33)</f>
        <v>83472636</v>
      </c>
    </row>
    <row r="35" spans="1:8">
      <c r="A35" s="27" t="s">
        <v>168</v>
      </c>
      <c r="B35" s="63" t="s">
        <v>169</v>
      </c>
      <c r="C35" s="23">
        <v>95000</v>
      </c>
      <c r="D35" s="23"/>
      <c r="E35" s="23">
        <v>95000</v>
      </c>
      <c r="F35" s="23">
        <v>95000</v>
      </c>
      <c r="G35" s="23"/>
      <c r="H35" s="23">
        <v>95000</v>
      </c>
    </row>
    <row r="36" spans="1:8">
      <c r="A36" s="67" t="s">
        <v>170</v>
      </c>
      <c r="B36" s="65" t="s">
        <v>171</v>
      </c>
      <c r="C36" s="24">
        <v>95000</v>
      </c>
      <c r="D36" s="23"/>
      <c r="E36" s="24">
        <v>95000</v>
      </c>
      <c r="F36" s="24">
        <v>95000</v>
      </c>
      <c r="G36" s="23"/>
      <c r="H36" s="24">
        <v>95000</v>
      </c>
    </row>
    <row r="37" spans="1:8">
      <c r="A37" s="27" t="s">
        <v>172</v>
      </c>
      <c r="B37" s="63" t="s">
        <v>173</v>
      </c>
      <c r="C37" s="23">
        <v>23920179</v>
      </c>
      <c r="D37" s="23"/>
      <c r="E37" s="23">
        <v>23920179</v>
      </c>
      <c r="F37" s="23">
        <v>23953003</v>
      </c>
      <c r="G37" s="23"/>
      <c r="H37" s="23">
        <v>23953003</v>
      </c>
    </row>
    <row r="38" spans="1:8">
      <c r="A38" s="27" t="s">
        <v>174</v>
      </c>
      <c r="B38" s="63" t="s">
        <v>175</v>
      </c>
      <c r="C38" s="23">
        <v>2500000</v>
      </c>
      <c r="D38" s="23"/>
      <c r="E38" s="23">
        <v>2500000</v>
      </c>
      <c r="F38" s="23">
        <v>4375000</v>
      </c>
      <c r="G38" s="23"/>
      <c r="H38" s="23">
        <v>4375000</v>
      </c>
    </row>
    <row r="39" spans="1:8">
      <c r="A39" s="27" t="s">
        <v>264</v>
      </c>
      <c r="B39" s="63" t="s">
        <v>177</v>
      </c>
      <c r="C39" s="23"/>
      <c r="D39" s="23"/>
      <c r="E39" s="23"/>
      <c r="F39" s="23">
        <v>3231</v>
      </c>
      <c r="G39" s="23"/>
      <c r="H39" s="23">
        <v>3231</v>
      </c>
    </row>
    <row r="40" spans="1:8">
      <c r="A40" s="27" t="s">
        <v>178</v>
      </c>
      <c r="B40" s="63" t="s">
        <v>179</v>
      </c>
      <c r="C40" s="23"/>
      <c r="D40" s="23"/>
      <c r="E40" s="23"/>
      <c r="F40" s="23">
        <v>5</v>
      </c>
      <c r="G40" s="23"/>
      <c r="H40" s="23">
        <v>5</v>
      </c>
    </row>
    <row r="41" spans="1:8">
      <c r="A41" s="27" t="s">
        <v>180</v>
      </c>
      <c r="B41" s="63" t="s">
        <v>181</v>
      </c>
      <c r="C41" s="23">
        <v>500000</v>
      </c>
      <c r="D41" s="23"/>
      <c r="E41" s="23">
        <v>500000</v>
      </c>
      <c r="F41" s="23">
        <v>500000</v>
      </c>
      <c r="G41" s="23"/>
      <c r="H41" s="23">
        <v>500000</v>
      </c>
    </row>
    <row r="42" spans="1:8">
      <c r="A42" s="67" t="s">
        <v>182</v>
      </c>
      <c r="B42" s="65" t="s">
        <v>183</v>
      </c>
      <c r="C42" s="24">
        <v>26920179</v>
      </c>
      <c r="D42" s="23"/>
      <c r="E42" s="24">
        <v>26920179</v>
      </c>
      <c r="F42" s="24">
        <f>SUM(F37:F41)</f>
        <v>28831239</v>
      </c>
      <c r="G42" s="23"/>
      <c r="H42" s="24">
        <f>SUM(H37:H41)</f>
        <v>28831239</v>
      </c>
    </row>
    <row r="43" spans="1:8">
      <c r="A43" s="32" t="s">
        <v>184</v>
      </c>
      <c r="B43" s="69" t="s">
        <v>185</v>
      </c>
      <c r="C43" s="24">
        <v>112244074</v>
      </c>
      <c r="D43" s="24"/>
      <c r="E43" s="24">
        <v>112244074</v>
      </c>
      <c r="F43" s="24">
        <f>SUM(F23+F26+F34+F36+F42)</f>
        <v>123936951</v>
      </c>
      <c r="G43" s="24"/>
      <c r="H43" s="24">
        <f>SUM(H23+H26+H34+H36+H42)</f>
        <v>123936951</v>
      </c>
    </row>
    <row r="44" spans="1:8">
      <c r="A44" s="38" t="s">
        <v>186</v>
      </c>
      <c r="B44" s="63" t="s">
        <v>187</v>
      </c>
      <c r="C44" s="23">
        <v>3450000</v>
      </c>
      <c r="D44" s="23"/>
      <c r="E44" s="23">
        <v>3450000</v>
      </c>
      <c r="F44" s="23">
        <v>4100525</v>
      </c>
      <c r="G44" s="23"/>
      <c r="H44" s="23">
        <v>4100525</v>
      </c>
    </row>
    <row r="45" spans="1:8">
      <c r="A45" s="39" t="s">
        <v>188</v>
      </c>
      <c r="B45" s="69" t="s">
        <v>189</v>
      </c>
      <c r="C45" s="24">
        <v>3450000</v>
      </c>
      <c r="D45" s="24"/>
      <c r="E45" s="24">
        <v>3450000</v>
      </c>
      <c r="F45" s="24">
        <f>SUM(F44)</f>
        <v>4100525</v>
      </c>
      <c r="G45" s="24"/>
      <c r="H45" s="24">
        <f>SUM(H44)</f>
        <v>4100525</v>
      </c>
    </row>
    <row r="46" spans="1:8">
      <c r="A46" s="71" t="s">
        <v>190</v>
      </c>
      <c r="B46" s="63" t="s">
        <v>191</v>
      </c>
      <c r="C46" s="23">
        <v>90057360</v>
      </c>
      <c r="D46" s="23"/>
      <c r="E46" s="23">
        <v>90057360</v>
      </c>
      <c r="F46" s="23">
        <v>90057360</v>
      </c>
      <c r="G46" s="23"/>
      <c r="H46" s="23">
        <v>90057360</v>
      </c>
    </row>
    <row r="47" spans="1:8">
      <c r="A47" s="71" t="s">
        <v>192</v>
      </c>
      <c r="B47" s="63" t="s">
        <v>193</v>
      </c>
      <c r="C47" s="23">
        <v>31837590</v>
      </c>
      <c r="D47" s="23"/>
      <c r="E47" s="23">
        <v>31837590</v>
      </c>
      <c r="F47" s="23">
        <v>42716969</v>
      </c>
      <c r="G47" s="23"/>
      <c r="H47" s="23">
        <v>42716969</v>
      </c>
    </row>
    <row r="48" spans="1:8">
      <c r="A48" s="71" t="s">
        <v>194</v>
      </c>
      <c r="B48" s="63" t="s">
        <v>195</v>
      </c>
      <c r="C48" s="23">
        <v>27876632</v>
      </c>
      <c r="D48" s="139"/>
      <c r="E48" s="23">
        <v>27876632</v>
      </c>
      <c r="F48" s="23">
        <v>28803132</v>
      </c>
      <c r="G48" s="139"/>
      <c r="H48" s="23">
        <v>28803132</v>
      </c>
    </row>
    <row r="49" spans="1:14">
      <c r="A49" s="72" t="s">
        <v>196</v>
      </c>
      <c r="B49" s="63" t="s">
        <v>265</v>
      </c>
      <c r="C49" s="23">
        <v>18078627</v>
      </c>
      <c r="D49" s="23"/>
      <c r="E49" s="23">
        <v>18078627</v>
      </c>
      <c r="F49" s="23">
        <v>164439289</v>
      </c>
      <c r="G49" s="23"/>
      <c r="H49" s="23">
        <v>164439289</v>
      </c>
    </row>
    <row r="50" spans="1:14">
      <c r="A50" s="39" t="s">
        <v>198</v>
      </c>
      <c r="B50" s="69" t="s">
        <v>199</v>
      </c>
      <c r="C50" s="24">
        <v>167850209</v>
      </c>
      <c r="D50" s="24"/>
      <c r="E50" s="24">
        <v>167850209</v>
      </c>
      <c r="F50" s="24">
        <f>SUM(F46:F49)</f>
        <v>326016750</v>
      </c>
      <c r="G50" s="24"/>
      <c r="H50" s="24">
        <f>SUM(H46:H49)</f>
        <v>326016750</v>
      </c>
    </row>
    <row r="51" spans="1:14" ht="15.75">
      <c r="A51" s="73" t="s">
        <v>87</v>
      </c>
      <c r="B51" s="74"/>
      <c r="C51" s="140">
        <v>325157826</v>
      </c>
      <c r="D51" s="141"/>
      <c r="E51" s="140">
        <v>325157826</v>
      </c>
      <c r="F51" s="140">
        <f>SUM(F19+F20+F43+F45+F50)</f>
        <v>497208931</v>
      </c>
      <c r="G51" s="141"/>
      <c r="H51" s="140">
        <f>SUM(H19+H20+H43+H45+H50)</f>
        <v>497208931</v>
      </c>
    </row>
    <row r="52" spans="1:14">
      <c r="A52" s="79" t="s">
        <v>200</v>
      </c>
      <c r="B52" s="63" t="s">
        <v>201</v>
      </c>
      <c r="C52" s="23">
        <v>271476903</v>
      </c>
      <c r="D52" s="23"/>
      <c r="E52" s="23">
        <v>271476903</v>
      </c>
      <c r="F52" s="23">
        <v>217452413</v>
      </c>
      <c r="G52" s="23"/>
      <c r="H52" s="23">
        <v>217452413</v>
      </c>
    </row>
    <row r="53" spans="1:14">
      <c r="A53" s="79" t="s">
        <v>266</v>
      </c>
      <c r="B53" s="63" t="s">
        <v>203</v>
      </c>
      <c r="C53" s="23"/>
      <c r="D53" s="23"/>
      <c r="E53" s="23"/>
      <c r="F53" s="23">
        <v>1500000</v>
      </c>
      <c r="G53" s="23"/>
      <c r="H53" s="23">
        <v>1500000</v>
      </c>
    </row>
    <row r="54" spans="1:14">
      <c r="A54" s="79" t="s">
        <v>204</v>
      </c>
      <c r="B54" s="63" t="s">
        <v>205</v>
      </c>
      <c r="C54" s="23">
        <v>14814665</v>
      </c>
      <c r="D54" s="23"/>
      <c r="E54" s="23">
        <v>14814665</v>
      </c>
      <c r="F54" s="23">
        <v>16389467</v>
      </c>
      <c r="G54" s="23"/>
      <c r="H54" s="23">
        <v>16389467</v>
      </c>
    </row>
    <row r="55" spans="1:14">
      <c r="A55" s="22" t="s">
        <v>206</v>
      </c>
      <c r="B55" s="63" t="s">
        <v>207</v>
      </c>
      <c r="C55" s="23">
        <v>76884181</v>
      </c>
      <c r="D55" s="23"/>
      <c r="E55" s="23">
        <v>76884181</v>
      </c>
      <c r="F55" s="23">
        <v>66309378</v>
      </c>
      <c r="G55" s="23"/>
      <c r="H55" s="23">
        <v>66309378</v>
      </c>
      <c r="M55" s="11" t="s">
        <v>10</v>
      </c>
    </row>
    <row r="56" spans="1:14">
      <c r="A56" s="33" t="s">
        <v>208</v>
      </c>
      <c r="B56" s="69" t="s">
        <v>209</v>
      </c>
      <c r="C56" s="24">
        <v>363175749</v>
      </c>
      <c r="D56" s="24"/>
      <c r="E56" s="24">
        <v>363175749</v>
      </c>
      <c r="F56" s="24">
        <f>SUM(F52:F55)</f>
        <v>301651258</v>
      </c>
      <c r="G56" s="24"/>
      <c r="H56" s="24">
        <f>SUM(H52:H55)</f>
        <v>301651258</v>
      </c>
    </row>
    <row r="57" spans="1:14">
      <c r="A57" s="38" t="s">
        <v>210</v>
      </c>
      <c r="B57" s="63" t="s">
        <v>211</v>
      </c>
      <c r="C57" s="23">
        <v>29000000</v>
      </c>
      <c r="D57" s="23"/>
      <c r="E57" s="23">
        <v>29000000</v>
      </c>
      <c r="F57" s="23">
        <v>29000000</v>
      </c>
      <c r="G57" s="23"/>
      <c r="H57" s="23">
        <v>29000000</v>
      </c>
    </row>
    <row r="58" spans="1:14">
      <c r="A58" s="38" t="s">
        <v>212</v>
      </c>
      <c r="B58" s="63" t="s">
        <v>213</v>
      </c>
      <c r="C58" s="23">
        <v>7830000</v>
      </c>
      <c r="D58" s="23"/>
      <c r="E58" s="23">
        <v>7830000</v>
      </c>
      <c r="F58" s="23">
        <v>7830000</v>
      </c>
      <c r="G58" s="23"/>
      <c r="H58" s="23">
        <v>7830000</v>
      </c>
    </row>
    <row r="59" spans="1:14">
      <c r="A59" s="39" t="s">
        <v>214</v>
      </c>
      <c r="B59" s="69" t="s">
        <v>215</v>
      </c>
      <c r="C59" s="24">
        <v>36830000</v>
      </c>
      <c r="D59" s="24"/>
      <c r="E59" s="24">
        <v>36830000</v>
      </c>
      <c r="F59" s="24">
        <v>36830000</v>
      </c>
      <c r="G59" s="24"/>
      <c r="H59" s="24">
        <v>36830000</v>
      </c>
    </row>
    <row r="60" spans="1:14">
      <c r="A60" s="38" t="s">
        <v>267</v>
      </c>
      <c r="B60" s="63" t="s">
        <v>217</v>
      </c>
      <c r="C60" s="23"/>
      <c r="D60" s="23"/>
      <c r="E60" s="23"/>
      <c r="F60" s="23">
        <v>1500000</v>
      </c>
      <c r="G60" s="23"/>
      <c r="H60" s="23">
        <v>1500000</v>
      </c>
    </row>
    <row r="61" spans="1:14">
      <c r="A61" s="38" t="s">
        <v>218</v>
      </c>
      <c r="B61" s="63" t="s">
        <v>219</v>
      </c>
      <c r="C61" s="23">
        <v>3000000</v>
      </c>
      <c r="D61" s="23"/>
      <c r="E61" s="23">
        <v>3000000</v>
      </c>
      <c r="F61" s="23">
        <v>3000000</v>
      </c>
      <c r="G61" s="23"/>
      <c r="H61" s="23">
        <v>3000000</v>
      </c>
    </row>
    <row r="62" spans="1:14">
      <c r="A62" s="39" t="s">
        <v>220</v>
      </c>
      <c r="B62" s="69" t="s">
        <v>221</v>
      </c>
      <c r="C62" s="24">
        <v>3000000</v>
      </c>
      <c r="D62" s="24"/>
      <c r="E62" s="24">
        <v>3000000</v>
      </c>
      <c r="F62" s="24">
        <v>4500000</v>
      </c>
      <c r="G62" s="24"/>
      <c r="H62" s="24">
        <v>4500000</v>
      </c>
    </row>
    <row r="63" spans="1:14" ht="15.75">
      <c r="A63" s="73" t="s">
        <v>94</v>
      </c>
      <c r="B63" s="74"/>
      <c r="C63" s="140">
        <v>403005749</v>
      </c>
      <c r="D63" s="141"/>
      <c r="E63" s="140">
        <v>403005749</v>
      </c>
      <c r="F63" s="140">
        <f>SUM(F56+F59+F62)</f>
        <v>342981258</v>
      </c>
      <c r="G63" s="141"/>
      <c r="H63" s="140">
        <f>SUM(H56+H59+H62)</f>
        <v>342981258</v>
      </c>
      <c r="I63" s="143"/>
      <c r="J63" s="127"/>
      <c r="K63" s="127"/>
      <c r="L63" s="127"/>
      <c r="M63" s="127"/>
      <c r="N63" s="127"/>
    </row>
    <row r="64" spans="1:14" ht="15.75">
      <c r="A64" s="48" t="s">
        <v>222</v>
      </c>
      <c r="B64" s="81" t="s">
        <v>223</v>
      </c>
      <c r="C64" s="80">
        <v>728163575</v>
      </c>
      <c r="D64" s="80"/>
      <c r="E64" s="80">
        <v>728163575</v>
      </c>
      <c r="F64" s="80">
        <f>SUM(F51+F63)</f>
        <v>840190189</v>
      </c>
      <c r="G64" s="80"/>
      <c r="H64" s="80">
        <f>SUM(H51+H63)</f>
        <v>840190189</v>
      </c>
      <c r="I64" s="143"/>
      <c r="J64" s="127"/>
      <c r="K64" s="127"/>
      <c r="L64" s="127"/>
      <c r="M64" s="127"/>
      <c r="N64" s="127"/>
    </row>
    <row r="65" spans="1:14">
      <c r="A65" s="86" t="s">
        <v>268</v>
      </c>
      <c r="B65" s="27" t="s">
        <v>269</v>
      </c>
      <c r="C65" s="144"/>
      <c r="D65" s="87"/>
      <c r="E65" s="144"/>
      <c r="F65" s="144"/>
      <c r="G65" s="87"/>
      <c r="H65" s="144"/>
      <c r="I65" s="145"/>
      <c r="J65" s="145"/>
      <c r="K65" s="145"/>
      <c r="L65" s="145"/>
      <c r="M65" s="92"/>
      <c r="N65" s="92"/>
    </row>
    <row r="66" spans="1:14">
      <c r="A66" s="86" t="s">
        <v>270</v>
      </c>
      <c r="B66" s="27" t="s">
        <v>271</v>
      </c>
      <c r="C66" s="144"/>
      <c r="D66" s="87"/>
      <c r="E66" s="144"/>
      <c r="F66" s="144">
        <v>240000</v>
      </c>
      <c r="G66" s="87"/>
      <c r="H66" s="144">
        <v>240000</v>
      </c>
      <c r="I66" s="145"/>
      <c r="J66" s="145"/>
      <c r="K66" s="145"/>
      <c r="L66" s="145"/>
      <c r="M66" s="92"/>
      <c r="N66" s="92"/>
    </row>
    <row r="67" spans="1:14">
      <c r="A67" s="146" t="s">
        <v>272</v>
      </c>
      <c r="B67" s="67" t="s">
        <v>225</v>
      </c>
      <c r="C67" s="147"/>
      <c r="D67" s="89"/>
      <c r="E67" s="147"/>
      <c r="F67" s="147">
        <v>240000</v>
      </c>
      <c r="G67" s="89"/>
      <c r="H67" s="147">
        <v>240000</v>
      </c>
      <c r="I67" s="148"/>
      <c r="J67" s="148"/>
      <c r="K67" s="148"/>
      <c r="L67" s="148"/>
      <c r="M67" s="92"/>
      <c r="N67" s="92"/>
    </row>
    <row r="68" spans="1:14">
      <c r="A68" s="86" t="s">
        <v>226</v>
      </c>
      <c r="B68" s="27" t="s">
        <v>227</v>
      </c>
      <c r="C68" s="144">
        <v>6371126</v>
      </c>
      <c r="D68" s="87"/>
      <c r="E68" s="144">
        <v>6371126</v>
      </c>
      <c r="F68" s="144">
        <v>6371126</v>
      </c>
      <c r="G68" s="87"/>
      <c r="H68" s="144">
        <v>6371126</v>
      </c>
      <c r="I68" s="145"/>
      <c r="J68" s="145"/>
      <c r="K68" s="145"/>
      <c r="L68" s="145"/>
      <c r="M68" s="92"/>
      <c r="N68" s="92"/>
    </row>
    <row r="69" spans="1:14">
      <c r="A69" s="86" t="s">
        <v>273</v>
      </c>
      <c r="B69" s="27" t="s">
        <v>274</v>
      </c>
      <c r="C69" s="144">
        <v>98365511</v>
      </c>
      <c r="D69" s="87"/>
      <c r="E69" s="144">
        <v>98365511</v>
      </c>
      <c r="F69" s="144">
        <v>98365511</v>
      </c>
      <c r="G69" s="87"/>
      <c r="H69" s="144">
        <v>98365511</v>
      </c>
      <c r="I69" s="145"/>
      <c r="J69" s="145"/>
      <c r="K69" s="145"/>
      <c r="L69" s="145"/>
      <c r="M69" s="92"/>
      <c r="N69" s="92"/>
    </row>
    <row r="70" spans="1:14">
      <c r="A70" s="88" t="s">
        <v>228</v>
      </c>
      <c r="B70" s="32" t="s">
        <v>229</v>
      </c>
      <c r="C70" s="147">
        <v>104736637</v>
      </c>
      <c r="D70" s="89"/>
      <c r="E70" s="147">
        <v>104736637</v>
      </c>
      <c r="F70" s="147">
        <f>SUM(F67+F68+F69)</f>
        <v>104976637</v>
      </c>
      <c r="G70" s="89"/>
      <c r="H70" s="147">
        <f>SUM(H67+H68+H69)</f>
        <v>104976637</v>
      </c>
      <c r="I70" s="148"/>
      <c r="J70" s="148"/>
      <c r="K70" s="148"/>
      <c r="L70" s="148"/>
      <c r="M70" s="92"/>
      <c r="N70" s="92"/>
    </row>
    <row r="71" spans="1:14" ht="15.75">
      <c r="A71" s="51" t="s">
        <v>230</v>
      </c>
      <c r="B71" s="52" t="s">
        <v>231</v>
      </c>
      <c r="C71" s="149">
        <v>104736637</v>
      </c>
      <c r="D71" s="90"/>
      <c r="E71" s="149">
        <v>104736637</v>
      </c>
      <c r="F71" s="149">
        <f>SUM(F70)</f>
        <v>104976637</v>
      </c>
      <c r="G71" s="90"/>
      <c r="H71" s="149">
        <f>SUM(H70)</f>
        <v>104976637</v>
      </c>
      <c r="I71" s="150"/>
      <c r="J71" s="150"/>
      <c r="K71" s="150"/>
      <c r="L71" s="150"/>
      <c r="M71" s="143"/>
      <c r="N71" s="143"/>
    </row>
    <row r="72" spans="1:14" ht="15.75">
      <c r="A72" s="50" t="s">
        <v>16</v>
      </c>
      <c r="B72" s="125"/>
      <c r="C72" s="80">
        <v>832900212</v>
      </c>
      <c r="D72" s="80"/>
      <c r="E72" s="80">
        <v>832900212</v>
      </c>
      <c r="F72" s="80">
        <f>SUM(F64+F71)</f>
        <v>945166826</v>
      </c>
      <c r="G72" s="80"/>
      <c r="H72" s="80">
        <f>SUM(H64+H71)</f>
        <v>945166826</v>
      </c>
      <c r="I72" s="143"/>
      <c r="J72" s="143"/>
      <c r="K72" s="143"/>
      <c r="L72" s="143"/>
      <c r="M72" s="143"/>
      <c r="N72" s="143"/>
    </row>
    <row r="73" spans="1:14">
      <c r="B73" s="92"/>
      <c r="C73" s="92"/>
      <c r="D73" s="92"/>
      <c r="E73" s="92"/>
      <c r="F73" s="92"/>
      <c r="G73" s="92"/>
      <c r="H73" s="92"/>
      <c r="J73" s="92"/>
      <c r="K73" s="92"/>
      <c r="L73" s="92"/>
      <c r="M73" s="92"/>
      <c r="N73" s="92"/>
    </row>
    <row r="74" spans="1:14">
      <c r="B74" s="92"/>
      <c r="C74" s="92"/>
      <c r="D74" s="92"/>
      <c r="E74" s="92"/>
      <c r="F74" s="92"/>
      <c r="G74" s="92"/>
      <c r="H74" s="92"/>
      <c r="J74" s="92"/>
      <c r="K74" s="92"/>
      <c r="L74" s="92"/>
      <c r="M74" s="92"/>
      <c r="N74" s="92"/>
    </row>
    <row r="75" spans="1:14">
      <c r="B75" s="92"/>
      <c r="C75" s="92"/>
      <c r="D75" s="92"/>
      <c r="E75" s="92"/>
      <c r="F75" s="92"/>
      <c r="G75" s="92"/>
      <c r="H75" s="92"/>
      <c r="J75" s="92"/>
      <c r="K75" s="92"/>
      <c r="L75" s="92"/>
      <c r="M75" s="92"/>
      <c r="N75" s="92"/>
    </row>
    <row r="76" spans="1:14">
      <c r="B76" s="92"/>
      <c r="C76" s="92"/>
      <c r="D76" s="92"/>
      <c r="E76" s="92"/>
      <c r="F76" s="92"/>
      <c r="G76" s="92"/>
      <c r="H76" s="92"/>
      <c r="J76" s="92"/>
      <c r="K76" s="92"/>
      <c r="L76" s="92"/>
      <c r="M76" s="92"/>
      <c r="N76" s="92"/>
    </row>
    <row r="77" spans="1:14">
      <c r="B77" s="92"/>
      <c r="C77" s="92"/>
      <c r="D77" s="92"/>
      <c r="E77" s="92"/>
      <c r="F77" s="92"/>
      <c r="G77" s="92"/>
      <c r="H77" s="92"/>
      <c r="J77" s="92"/>
      <c r="K77" s="92"/>
      <c r="L77" s="92"/>
      <c r="M77" s="92"/>
      <c r="N77" s="92"/>
    </row>
    <row r="78" spans="1:14">
      <c r="B78" s="92"/>
      <c r="C78" s="92"/>
      <c r="D78" s="92"/>
      <c r="E78" s="92"/>
      <c r="F78" s="92"/>
      <c r="G78" s="92"/>
      <c r="H78" s="92"/>
      <c r="J78" s="92"/>
      <c r="K78" s="92"/>
      <c r="L78" s="92"/>
      <c r="M78" s="92"/>
      <c r="N78" s="92"/>
    </row>
    <row r="79" spans="1:14">
      <c r="B79" s="92"/>
      <c r="C79" s="92"/>
      <c r="D79" s="92"/>
      <c r="E79" s="92"/>
      <c r="F79" s="92"/>
      <c r="G79" s="92"/>
      <c r="H79" s="92"/>
      <c r="J79" s="92"/>
      <c r="K79" s="92"/>
      <c r="L79" s="92"/>
      <c r="M79" s="92"/>
      <c r="N79" s="92"/>
    </row>
    <row r="80" spans="1:14">
      <c r="B80" s="92"/>
      <c r="C80" s="92"/>
      <c r="D80" s="92"/>
      <c r="E80" s="92"/>
      <c r="F80" s="92"/>
      <c r="G80" s="92"/>
      <c r="H80" s="92"/>
      <c r="J80" s="92"/>
      <c r="K80" s="92"/>
      <c r="L80" s="92"/>
      <c r="M80" s="92"/>
      <c r="N80" s="92"/>
    </row>
    <row r="81" spans="2:14">
      <c r="B81" s="92"/>
      <c r="C81" s="92"/>
      <c r="D81" s="92"/>
      <c r="E81" s="92"/>
      <c r="F81" s="92"/>
      <c r="G81" s="92"/>
      <c r="H81" s="92"/>
      <c r="J81" s="92"/>
      <c r="K81" s="92"/>
      <c r="L81" s="92"/>
      <c r="M81" s="92"/>
      <c r="N81" s="92"/>
    </row>
    <row r="82" spans="2:14">
      <c r="B82" s="92"/>
      <c r="C82" s="92"/>
      <c r="D82" s="92"/>
      <c r="E82" s="92"/>
      <c r="F82" s="92"/>
      <c r="G82" s="92"/>
      <c r="H82" s="92"/>
      <c r="J82" s="92"/>
      <c r="K82" s="92"/>
      <c r="L82" s="92"/>
      <c r="M82" s="92"/>
      <c r="N82" s="92"/>
    </row>
    <row r="83" spans="2:14">
      <c r="B83" s="92"/>
      <c r="C83" s="92"/>
      <c r="D83" s="92"/>
      <c r="E83" s="92"/>
      <c r="F83" s="92"/>
      <c r="G83" s="92"/>
      <c r="H83" s="92"/>
      <c r="J83" s="92"/>
      <c r="K83" s="92"/>
      <c r="L83" s="92"/>
      <c r="M83" s="92"/>
      <c r="N83" s="92"/>
    </row>
    <row r="84" spans="2:14">
      <c r="B84" s="92"/>
      <c r="C84" s="92"/>
      <c r="D84" s="92"/>
      <c r="E84" s="92"/>
      <c r="F84" s="92"/>
      <c r="G84" s="92"/>
      <c r="H84" s="92"/>
      <c r="J84" s="92"/>
      <c r="K84" s="92"/>
      <c r="L84" s="92"/>
      <c r="M84" s="92"/>
      <c r="N84" s="92"/>
    </row>
    <row r="85" spans="2:14">
      <c r="B85" s="92"/>
      <c r="C85" s="92"/>
      <c r="D85" s="92"/>
      <c r="E85" s="92"/>
      <c r="F85" s="92"/>
      <c r="G85" s="92"/>
      <c r="H85" s="92"/>
      <c r="J85" s="92"/>
      <c r="K85" s="92"/>
      <c r="L85" s="92"/>
      <c r="M85" s="92"/>
      <c r="N85" s="92"/>
    </row>
    <row r="86" spans="2:14">
      <c r="B86" s="92"/>
      <c r="C86" s="92"/>
      <c r="D86" s="92"/>
      <c r="E86" s="92"/>
      <c r="F86" s="92"/>
      <c r="G86" s="92"/>
      <c r="H86" s="92"/>
      <c r="J86" s="92"/>
      <c r="K86" s="92"/>
      <c r="L86" s="92"/>
      <c r="M86" s="92"/>
      <c r="N86" s="92"/>
    </row>
    <row r="87" spans="2:14">
      <c r="B87" s="92"/>
      <c r="C87" s="92"/>
      <c r="D87" s="92"/>
      <c r="E87" s="92"/>
      <c r="F87" s="92"/>
      <c r="G87" s="92"/>
      <c r="H87" s="92"/>
      <c r="J87" s="92"/>
      <c r="K87" s="92"/>
      <c r="L87" s="92"/>
      <c r="M87" s="92"/>
      <c r="N87" s="92"/>
    </row>
    <row r="88" spans="2:14">
      <c r="B88" s="92"/>
      <c r="C88" s="92"/>
      <c r="D88" s="92"/>
      <c r="E88" s="92"/>
      <c r="F88" s="92"/>
      <c r="G88" s="92"/>
      <c r="H88" s="92"/>
      <c r="J88" s="92"/>
      <c r="K88" s="92"/>
      <c r="L88" s="92"/>
      <c r="M88" s="92"/>
      <c r="N88" s="92"/>
    </row>
    <row r="89" spans="2:14">
      <c r="B89" s="92"/>
      <c r="C89" s="92"/>
      <c r="D89" s="92"/>
      <c r="E89" s="92"/>
      <c r="F89" s="92"/>
      <c r="G89" s="92"/>
      <c r="H89" s="92"/>
      <c r="J89" s="92"/>
      <c r="K89" s="92"/>
      <c r="L89" s="92"/>
      <c r="M89" s="92"/>
      <c r="N89" s="92"/>
    </row>
    <row r="90" spans="2:14">
      <c r="B90" s="92"/>
      <c r="C90" s="92"/>
      <c r="D90" s="92"/>
      <c r="E90" s="92"/>
      <c r="F90" s="92"/>
      <c r="G90" s="92"/>
      <c r="H90" s="92"/>
      <c r="J90" s="92"/>
      <c r="K90" s="92"/>
      <c r="L90" s="92"/>
      <c r="M90" s="92"/>
      <c r="N90" s="92"/>
    </row>
    <row r="91" spans="2:14">
      <c r="B91" s="92"/>
      <c r="C91" s="92"/>
      <c r="D91" s="92"/>
      <c r="E91" s="92"/>
      <c r="F91" s="92"/>
      <c r="G91" s="92"/>
      <c r="H91" s="92"/>
      <c r="J91" s="92"/>
      <c r="K91" s="92"/>
      <c r="L91" s="92"/>
      <c r="M91" s="92"/>
      <c r="N91" s="92"/>
    </row>
    <row r="92" spans="2:14">
      <c r="B92" s="92"/>
      <c r="C92" s="92"/>
      <c r="D92" s="92"/>
      <c r="E92" s="92"/>
      <c r="F92" s="92"/>
      <c r="G92" s="92"/>
      <c r="H92" s="92"/>
      <c r="J92" s="92"/>
      <c r="K92" s="92"/>
      <c r="L92" s="92"/>
      <c r="M92" s="92"/>
      <c r="N92" s="92"/>
    </row>
    <row r="93" spans="2:14">
      <c r="B93" s="92"/>
      <c r="C93" s="92"/>
      <c r="D93" s="92"/>
      <c r="E93" s="92"/>
      <c r="F93" s="92"/>
      <c r="G93" s="92"/>
      <c r="H93" s="92"/>
      <c r="J93" s="92"/>
      <c r="K93" s="92"/>
      <c r="L93" s="92"/>
      <c r="M93" s="92"/>
      <c r="N93" s="92"/>
    </row>
    <row r="94" spans="2:14">
      <c r="B94" s="92"/>
      <c r="C94" s="92"/>
      <c r="D94" s="92"/>
      <c r="E94" s="92"/>
      <c r="F94" s="92"/>
      <c r="G94" s="92"/>
      <c r="H94" s="92"/>
      <c r="J94" s="92"/>
      <c r="K94" s="92"/>
      <c r="L94" s="92"/>
      <c r="M94" s="92"/>
      <c r="N94" s="92"/>
    </row>
    <row r="95" spans="2:14">
      <c r="B95" s="92"/>
      <c r="C95" s="92"/>
      <c r="D95" s="92"/>
      <c r="E95" s="92"/>
      <c r="F95" s="92"/>
      <c r="G95" s="92"/>
      <c r="H95" s="92"/>
      <c r="J95" s="92"/>
      <c r="K95" s="92"/>
      <c r="L95" s="92"/>
      <c r="M95" s="92"/>
      <c r="N95" s="92"/>
    </row>
    <row r="96" spans="2:14">
      <c r="B96" s="92"/>
      <c r="C96" s="92"/>
      <c r="D96" s="92"/>
      <c r="E96" s="92"/>
      <c r="F96" s="92"/>
      <c r="G96" s="92"/>
      <c r="H96" s="92"/>
      <c r="J96" s="92"/>
      <c r="K96" s="92"/>
      <c r="L96" s="92"/>
      <c r="M96" s="92"/>
      <c r="N96" s="92"/>
    </row>
    <row r="97" spans="2:14">
      <c r="B97" s="92"/>
      <c r="C97" s="92"/>
      <c r="D97" s="92"/>
      <c r="E97" s="92"/>
      <c r="F97" s="92"/>
      <c r="G97" s="92"/>
      <c r="H97" s="92"/>
      <c r="J97" s="92"/>
      <c r="K97" s="92"/>
      <c r="L97" s="92"/>
      <c r="M97" s="92"/>
      <c r="N97" s="92"/>
    </row>
    <row r="98" spans="2:14">
      <c r="B98" s="92"/>
      <c r="C98" s="92"/>
      <c r="D98" s="92"/>
      <c r="E98" s="92"/>
      <c r="F98" s="92"/>
      <c r="G98" s="92"/>
      <c r="H98" s="92"/>
      <c r="J98" s="92"/>
      <c r="K98" s="92"/>
      <c r="L98" s="92"/>
      <c r="M98" s="92"/>
      <c r="N98" s="92"/>
    </row>
    <row r="99" spans="2:14">
      <c r="B99" s="92"/>
      <c r="C99" s="92"/>
      <c r="D99" s="92"/>
      <c r="E99" s="92"/>
      <c r="F99" s="92"/>
      <c r="G99" s="92"/>
      <c r="H99" s="92"/>
      <c r="J99" s="92"/>
      <c r="K99" s="92"/>
      <c r="L99" s="92"/>
      <c r="M99" s="92"/>
      <c r="N99" s="92"/>
    </row>
    <row r="100" spans="2:14">
      <c r="B100" s="92"/>
      <c r="C100" s="92"/>
      <c r="D100" s="92"/>
      <c r="E100" s="92"/>
      <c r="F100" s="92"/>
      <c r="G100" s="92"/>
      <c r="H100" s="92"/>
      <c r="J100" s="92"/>
      <c r="K100" s="92"/>
      <c r="L100" s="92"/>
      <c r="M100" s="92"/>
      <c r="N100" s="92"/>
    </row>
    <row r="101" spans="2:14">
      <c r="B101" s="92"/>
      <c r="C101" s="92"/>
      <c r="D101" s="92"/>
      <c r="E101" s="92"/>
      <c r="F101" s="92"/>
      <c r="G101" s="92"/>
      <c r="H101" s="92"/>
      <c r="J101" s="92"/>
      <c r="K101" s="92"/>
      <c r="L101" s="92"/>
      <c r="M101" s="92"/>
      <c r="N101" s="92"/>
    </row>
    <row r="102" spans="2:14">
      <c r="B102" s="92"/>
      <c r="C102" s="92"/>
      <c r="D102" s="92"/>
      <c r="E102" s="92"/>
      <c r="F102" s="92"/>
      <c r="G102" s="92"/>
      <c r="H102" s="92"/>
      <c r="J102" s="92"/>
      <c r="K102" s="92"/>
      <c r="L102" s="92"/>
      <c r="M102" s="92"/>
      <c r="N102" s="92"/>
    </row>
    <row r="103" spans="2:14">
      <c r="B103" s="92"/>
      <c r="C103" s="92"/>
      <c r="D103" s="92"/>
      <c r="E103" s="92"/>
      <c r="F103" s="92"/>
      <c r="G103" s="92"/>
      <c r="H103" s="92"/>
      <c r="J103" s="92"/>
      <c r="K103" s="92"/>
      <c r="L103" s="92"/>
      <c r="M103" s="92"/>
      <c r="N103" s="92"/>
    </row>
    <row r="104" spans="2:14">
      <c r="B104" s="92"/>
      <c r="C104" s="92"/>
      <c r="D104" s="92"/>
      <c r="E104" s="92"/>
      <c r="F104" s="92"/>
      <c r="G104" s="92"/>
      <c r="H104" s="92"/>
      <c r="J104" s="92"/>
      <c r="K104" s="92"/>
      <c r="L104" s="92"/>
      <c r="M104" s="92"/>
      <c r="N104" s="92"/>
    </row>
    <row r="105" spans="2:14">
      <c r="B105" s="92"/>
      <c r="C105" s="92"/>
      <c r="D105" s="92"/>
      <c r="E105" s="92"/>
      <c r="F105" s="92"/>
      <c r="G105" s="92"/>
      <c r="H105" s="92"/>
      <c r="J105" s="92"/>
      <c r="K105" s="92"/>
      <c r="L105" s="92"/>
      <c r="M105" s="92"/>
      <c r="N105" s="92"/>
    </row>
    <row r="106" spans="2:14">
      <c r="B106" s="92"/>
      <c r="C106" s="92"/>
      <c r="D106" s="92"/>
      <c r="E106" s="92"/>
      <c r="F106" s="92"/>
      <c r="G106" s="92"/>
      <c r="H106" s="92"/>
      <c r="J106" s="92"/>
      <c r="K106" s="92"/>
      <c r="L106" s="92"/>
      <c r="M106" s="92"/>
      <c r="N106" s="92"/>
    </row>
    <row r="107" spans="2:14">
      <c r="B107" s="92"/>
      <c r="C107" s="92"/>
      <c r="D107" s="92"/>
      <c r="E107" s="92"/>
      <c r="F107" s="92"/>
      <c r="G107" s="92"/>
      <c r="H107" s="92"/>
      <c r="J107" s="92"/>
      <c r="K107" s="92"/>
      <c r="L107" s="92"/>
      <c r="M107" s="92"/>
      <c r="N107" s="92"/>
    </row>
    <row r="108" spans="2:14">
      <c r="B108" s="92"/>
      <c r="C108" s="92"/>
      <c r="D108" s="92"/>
      <c r="E108" s="92"/>
      <c r="F108" s="92"/>
      <c r="G108" s="92"/>
      <c r="H108" s="92"/>
      <c r="J108" s="92"/>
      <c r="K108" s="92"/>
      <c r="L108" s="92"/>
      <c r="M108" s="92"/>
      <c r="N108" s="92"/>
    </row>
    <row r="109" spans="2:14">
      <c r="B109" s="92"/>
      <c r="C109" s="92"/>
      <c r="D109" s="92"/>
      <c r="E109" s="92"/>
      <c r="F109" s="92"/>
      <c r="G109" s="92"/>
      <c r="H109" s="92"/>
      <c r="J109" s="92"/>
      <c r="K109" s="92"/>
      <c r="L109" s="92"/>
      <c r="M109" s="92"/>
      <c r="N109" s="92"/>
    </row>
    <row r="110" spans="2:14">
      <c r="B110" s="92"/>
      <c r="C110" s="92"/>
      <c r="D110" s="92"/>
      <c r="E110" s="92"/>
      <c r="F110" s="92"/>
      <c r="G110" s="92"/>
      <c r="H110" s="92"/>
      <c r="J110" s="92"/>
      <c r="K110" s="92"/>
      <c r="L110" s="92"/>
      <c r="M110" s="92"/>
      <c r="N110" s="92"/>
    </row>
    <row r="111" spans="2:14">
      <c r="B111" s="92"/>
      <c r="C111" s="92"/>
      <c r="D111" s="92"/>
      <c r="E111" s="92"/>
      <c r="F111" s="92"/>
      <c r="G111" s="92"/>
      <c r="H111" s="92"/>
      <c r="J111" s="92"/>
      <c r="K111" s="92"/>
      <c r="L111" s="92"/>
      <c r="M111" s="92"/>
      <c r="N111" s="92"/>
    </row>
    <row r="112" spans="2:14">
      <c r="B112" s="92"/>
      <c r="C112" s="92"/>
      <c r="D112" s="92"/>
      <c r="E112" s="92"/>
      <c r="F112" s="92"/>
      <c r="G112" s="92"/>
      <c r="H112" s="92"/>
      <c r="J112" s="92"/>
      <c r="K112" s="92"/>
      <c r="L112" s="92"/>
      <c r="M112" s="92"/>
      <c r="N112" s="92"/>
    </row>
    <row r="113" spans="2:14">
      <c r="B113" s="92"/>
      <c r="C113" s="92"/>
      <c r="D113" s="92"/>
      <c r="E113" s="92"/>
      <c r="F113" s="92"/>
      <c r="G113" s="92"/>
      <c r="H113" s="92"/>
      <c r="J113" s="92"/>
      <c r="K113" s="92"/>
      <c r="L113" s="92"/>
      <c r="M113" s="92"/>
      <c r="N113" s="92"/>
    </row>
    <row r="114" spans="2:14">
      <c r="B114" s="92"/>
      <c r="C114" s="92"/>
      <c r="D114" s="92"/>
      <c r="E114" s="92"/>
      <c r="F114" s="92"/>
      <c r="G114" s="92"/>
      <c r="H114" s="92"/>
      <c r="J114" s="92"/>
      <c r="K114" s="92"/>
      <c r="L114" s="92"/>
      <c r="M114" s="92"/>
      <c r="N114" s="92"/>
    </row>
    <row r="115" spans="2:14">
      <c r="B115" s="92"/>
      <c r="C115" s="92"/>
      <c r="D115" s="92"/>
      <c r="E115" s="92"/>
      <c r="F115" s="92"/>
      <c r="G115" s="92"/>
      <c r="H115" s="92"/>
      <c r="J115" s="92"/>
      <c r="K115" s="92"/>
      <c r="L115" s="92"/>
      <c r="M115" s="92"/>
      <c r="N115" s="92"/>
    </row>
    <row r="116" spans="2:14">
      <c r="B116" s="92"/>
      <c r="C116" s="92"/>
      <c r="D116" s="92"/>
      <c r="E116" s="92"/>
      <c r="F116" s="92"/>
      <c r="G116" s="92"/>
      <c r="H116" s="92"/>
      <c r="J116" s="92"/>
      <c r="K116" s="92"/>
      <c r="L116" s="92"/>
      <c r="M116" s="92"/>
      <c r="N116" s="92"/>
    </row>
    <row r="117" spans="2:14">
      <c r="B117" s="92"/>
      <c r="C117" s="92"/>
      <c r="D117" s="92"/>
      <c r="E117" s="92"/>
      <c r="F117" s="92"/>
      <c r="G117" s="92"/>
      <c r="H117" s="92"/>
      <c r="J117" s="92"/>
      <c r="K117" s="92"/>
      <c r="L117" s="92"/>
      <c r="M117" s="92"/>
      <c r="N117" s="92"/>
    </row>
    <row r="118" spans="2:14">
      <c r="B118" s="92"/>
      <c r="C118" s="92"/>
      <c r="D118" s="92"/>
      <c r="E118" s="92"/>
      <c r="F118" s="92"/>
      <c r="G118" s="92"/>
      <c r="H118" s="92"/>
      <c r="J118" s="92"/>
      <c r="K118" s="92"/>
      <c r="L118" s="92"/>
      <c r="M118" s="92"/>
      <c r="N118" s="92"/>
    </row>
    <row r="119" spans="2:14">
      <c r="B119" s="92"/>
      <c r="C119" s="92"/>
      <c r="D119" s="92"/>
      <c r="E119" s="92"/>
      <c r="F119" s="92"/>
      <c r="G119" s="92"/>
      <c r="H119" s="92"/>
      <c r="J119" s="92"/>
      <c r="K119" s="92"/>
      <c r="L119" s="92"/>
      <c r="M119" s="92"/>
      <c r="N119" s="92"/>
    </row>
    <row r="120" spans="2:14">
      <c r="B120" s="92"/>
      <c r="C120" s="92"/>
      <c r="D120" s="92"/>
      <c r="E120" s="92"/>
      <c r="F120" s="92"/>
      <c r="G120" s="92"/>
      <c r="H120" s="92"/>
      <c r="J120" s="92"/>
      <c r="K120" s="92"/>
      <c r="L120" s="92"/>
      <c r="M120" s="92"/>
      <c r="N120" s="92"/>
    </row>
    <row r="121" spans="2:14">
      <c r="B121" s="92"/>
      <c r="C121" s="92"/>
      <c r="D121" s="92"/>
      <c r="E121" s="92"/>
      <c r="F121" s="92"/>
      <c r="G121" s="92"/>
      <c r="H121" s="92"/>
      <c r="J121" s="92"/>
      <c r="K121" s="92"/>
      <c r="L121" s="92"/>
      <c r="M121" s="92"/>
      <c r="N121" s="92"/>
    </row>
  </sheetData>
  <mergeCells count="7">
    <mergeCell ref="A1:H1"/>
    <mergeCell ref="A2:H2"/>
    <mergeCell ref="A3:H3"/>
    <mergeCell ref="A7:A8"/>
    <mergeCell ref="B7:B8"/>
    <mergeCell ref="C7:E7"/>
    <mergeCell ref="F7:H7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0"/>
  <sheetViews>
    <sheetView workbookViewId="0">
      <selection sqref="A1:J1"/>
    </sheetView>
  </sheetViews>
  <sheetFormatPr defaultRowHeight="15"/>
  <cols>
    <col min="1" max="1" width="47.28515625" bestFit="1" customWidth="1"/>
    <col min="3" max="3" width="14" bestFit="1" customWidth="1"/>
    <col min="4" max="5" width="11.85546875" bestFit="1" customWidth="1"/>
    <col min="6" max="6" width="12.7109375" bestFit="1" customWidth="1"/>
    <col min="7" max="7" width="14" style="153" bestFit="1" customWidth="1"/>
    <col min="8" max="8" width="12.42578125" style="153" customWidth="1"/>
    <col min="9" max="9" width="12.7109375" customWidth="1"/>
    <col min="10" max="10" width="11.42578125" style="154" customWidth="1"/>
    <col min="11" max="11" width="12.140625" style="1" hidden="1" customWidth="1"/>
    <col min="12" max="12" width="14.28515625" style="1" hidden="1" customWidth="1"/>
    <col min="13" max="13" width="10.85546875" bestFit="1" customWidth="1"/>
  </cols>
  <sheetData>
    <row r="1" spans="1:13">
      <c r="A1" s="382" t="s">
        <v>403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3">
      <c r="A2" s="108"/>
      <c r="B2" s="108"/>
      <c r="C2" s="108"/>
      <c r="D2" s="108"/>
      <c r="E2" s="108"/>
      <c r="F2" s="108"/>
      <c r="G2" s="151"/>
      <c r="H2" s="151"/>
      <c r="I2" s="13"/>
      <c r="J2" s="152"/>
    </row>
    <row r="3" spans="1:13">
      <c r="A3" s="108"/>
      <c r="B3" s="108"/>
      <c r="C3" s="108"/>
      <c r="D3" s="108"/>
      <c r="E3" s="108"/>
      <c r="F3" s="108"/>
      <c r="G3" s="151"/>
      <c r="H3" s="151"/>
      <c r="I3" s="13"/>
      <c r="J3" s="152"/>
    </row>
    <row r="4" spans="1:13" ht="18.75">
      <c r="A4" s="363" t="s">
        <v>25</v>
      </c>
      <c r="B4" s="363"/>
      <c r="C4" s="363"/>
      <c r="D4" s="363"/>
      <c r="E4" s="363"/>
      <c r="F4" s="363"/>
      <c r="G4" s="345"/>
      <c r="H4" s="345"/>
      <c r="I4" s="345"/>
      <c r="J4" s="345"/>
    </row>
    <row r="5" spans="1:13" ht="19.5">
      <c r="A5" s="364" t="s">
        <v>275</v>
      </c>
      <c r="B5" s="364"/>
      <c r="C5" s="364"/>
      <c r="D5" s="364"/>
      <c r="E5" s="364"/>
      <c r="F5" s="364"/>
      <c r="G5" s="345"/>
      <c r="H5" s="345"/>
      <c r="I5" s="345"/>
      <c r="J5" s="345"/>
    </row>
    <row r="6" spans="1:13" ht="19.5">
      <c r="A6" s="14"/>
      <c r="B6" s="14"/>
      <c r="C6" s="14"/>
      <c r="D6" s="14"/>
      <c r="E6" s="14"/>
      <c r="F6" s="14"/>
      <c r="G6" s="13"/>
      <c r="H6" s="13"/>
      <c r="I6" s="13"/>
      <c r="J6" s="13"/>
    </row>
    <row r="7" spans="1:13" ht="19.5">
      <c r="A7" s="14"/>
      <c r="B7" s="14"/>
      <c r="C7" s="14"/>
      <c r="D7" s="14"/>
      <c r="E7" s="14"/>
      <c r="F7" s="14"/>
      <c r="G7" s="13"/>
      <c r="H7" s="13"/>
      <c r="I7" s="13"/>
      <c r="J7" s="13"/>
    </row>
    <row r="8" spans="1:13" ht="19.5">
      <c r="A8" s="14"/>
      <c r="B8" s="14"/>
      <c r="C8" s="14"/>
      <c r="D8" s="14"/>
      <c r="E8" s="14"/>
      <c r="F8" s="14"/>
      <c r="G8" s="13"/>
      <c r="H8" s="13"/>
      <c r="I8" s="13"/>
      <c r="J8" s="13"/>
    </row>
    <row r="9" spans="1:13" ht="19.5">
      <c r="A9" s="14"/>
      <c r="B9" s="14"/>
      <c r="C9" s="14"/>
      <c r="D9" s="14"/>
      <c r="E9" s="14"/>
      <c r="F9" s="14"/>
      <c r="G9" s="151"/>
      <c r="H9" s="151"/>
      <c r="I9" s="13"/>
      <c r="J9" s="152"/>
    </row>
    <row r="10" spans="1:13">
      <c r="A10" s="17" t="s">
        <v>254</v>
      </c>
    </row>
    <row r="11" spans="1:13">
      <c r="A11" s="370" t="s">
        <v>28</v>
      </c>
      <c r="B11" s="371" t="s">
        <v>105</v>
      </c>
      <c r="C11" s="360" t="s">
        <v>243</v>
      </c>
      <c r="D11" s="361"/>
      <c r="E11" s="361"/>
      <c r="F11" s="362"/>
      <c r="G11" s="377" t="s">
        <v>244</v>
      </c>
      <c r="H11" s="377"/>
      <c r="I11" s="377"/>
      <c r="J11" s="377"/>
      <c r="K11" s="383" t="s">
        <v>262</v>
      </c>
      <c r="L11" s="384"/>
    </row>
    <row r="12" spans="1:13" ht="38.25">
      <c r="A12" s="385"/>
      <c r="B12" s="386"/>
      <c r="C12" s="136" t="s">
        <v>276</v>
      </c>
      <c r="D12" s="128" t="s">
        <v>277</v>
      </c>
      <c r="E12" s="128" t="s">
        <v>278</v>
      </c>
      <c r="F12" s="57" t="s">
        <v>34</v>
      </c>
      <c r="G12" s="155" t="s">
        <v>279</v>
      </c>
      <c r="H12" s="156" t="s">
        <v>277</v>
      </c>
      <c r="I12" s="157" t="s">
        <v>36</v>
      </c>
      <c r="J12" s="157" t="s">
        <v>280</v>
      </c>
      <c r="K12" s="158" t="s">
        <v>281</v>
      </c>
      <c r="L12" s="159" t="s">
        <v>282</v>
      </c>
    </row>
    <row r="13" spans="1:13">
      <c r="A13" s="61" t="s">
        <v>112</v>
      </c>
      <c r="B13" s="160" t="s">
        <v>113</v>
      </c>
      <c r="C13" s="23">
        <v>34922116</v>
      </c>
      <c r="D13" s="23">
        <v>38044658</v>
      </c>
      <c r="E13" s="23">
        <v>38044658</v>
      </c>
      <c r="F13" s="24">
        <v>72966774</v>
      </c>
      <c r="G13" s="141">
        <v>35248192</v>
      </c>
      <c r="H13" s="161">
        <v>36967260</v>
      </c>
      <c r="I13" s="162">
        <v>72215452</v>
      </c>
      <c r="J13" s="163">
        <v>72215452</v>
      </c>
      <c r="K13" s="137">
        <v>35248192</v>
      </c>
      <c r="L13" s="137">
        <v>36864394</v>
      </c>
      <c r="M13" s="164"/>
    </row>
    <row r="14" spans="1:13">
      <c r="A14" s="61" t="s">
        <v>283</v>
      </c>
      <c r="B14" s="165" t="s">
        <v>115</v>
      </c>
      <c r="C14" s="23"/>
      <c r="D14" s="23"/>
      <c r="E14" s="23"/>
      <c r="F14" s="24">
        <v>0</v>
      </c>
      <c r="G14" s="141"/>
      <c r="H14" s="161">
        <v>1418600</v>
      </c>
      <c r="I14" s="162">
        <v>1418600</v>
      </c>
      <c r="J14" s="163">
        <v>1418600</v>
      </c>
      <c r="K14" s="137"/>
      <c r="L14" s="137">
        <v>1418600</v>
      </c>
      <c r="M14" s="164"/>
    </row>
    <row r="15" spans="1:13">
      <c r="A15" s="21" t="s">
        <v>116</v>
      </c>
      <c r="B15" s="165" t="s">
        <v>117</v>
      </c>
      <c r="C15" s="23"/>
      <c r="D15" s="23">
        <v>500000</v>
      </c>
      <c r="E15" s="23">
        <v>500000</v>
      </c>
      <c r="F15" s="24">
        <v>500000</v>
      </c>
      <c r="G15" s="141"/>
      <c r="H15" s="161">
        <v>163603</v>
      </c>
      <c r="I15" s="162">
        <v>163603</v>
      </c>
      <c r="J15" s="163">
        <v>163603</v>
      </c>
      <c r="K15" s="137"/>
      <c r="L15" s="137">
        <v>163603</v>
      </c>
      <c r="M15" s="164"/>
    </row>
    <row r="16" spans="1:13">
      <c r="A16" s="21" t="s">
        <v>118</v>
      </c>
      <c r="B16" s="165" t="s">
        <v>119</v>
      </c>
      <c r="C16" s="23">
        <v>1416480</v>
      </c>
      <c r="D16" s="23">
        <v>1635850</v>
      </c>
      <c r="E16" s="23">
        <v>1635850</v>
      </c>
      <c r="F16" s="24">
        <v>3052330</v>
      </c>
      <c r="G16" s="141">
        <v>1467389</v>
      </c>
      <c r="H16" s="161">
        <v>1742270</v>
      </c>
      <c r="I16" s="162">
        <v>3209659</v>
      </c>
      <c r="J16" s="163">
        <v>3209659</v>
      </c>
      <c r="K16" s="137">
        <v>1467389</v>
      </c>
      <c r="L16" s="137">
        <v>1742270</v>
      </c>
      <c r="M16" s="164"/>
    </row>
    <row r="17" spans="1:13">
      <c r="A17" s="27" t="s">
        <v>120</v>
      </c>
      <c r="B17" s="165" t="s">
        <v>121</v>
      </c>
      <c r="C17" s="23">
        <v>320000</v>
      </c>
      <c r="D17" s="23">
        <v>300000</v>
      </c>
      <c r="E17" s="23">
        <v>300000</v>
      </c>
      <c r="F17" s="24">
        <v>620000</v>
      </c>
      <c r="G17" s="141">
        <v>320000</v>
      </c>
      <c r="H17" s="161">
        <v>300000</v>
      </c>
      <c r="I17" s="162">
        <v>620000</v>
      </c>
      <c r="J17" s="163">
        <v>620000</v>
      </c>
      <c r="K17" s="137">
        <v>221400</v>
      </c>
      <c r="L17" s="137">
        <v>188050</v>
      </c>
      <c r="M17" s="164"/>
    </row>
    <row r="18" spans="1:13">
      <c r="A18" s="27" t="s">
        <v>122</v>
      </c>
      <c r="B18" s="165" t="s">
        <v>123</v>
      </c>
      <c r="C18" s="23">
        <v>200000</v>
      </c>
      <c r="D18" s="23"/>
      <c r="E18" s="23"/>
      <c r="F18" s="24">
        <v>200000</v>
      </c>
      <c r="G18" s="141">
        <v>200000</v>
      </c>
      <c r="H18" s="161">
        <v>0</v>
      </c>
      <c r="I18" s="162">
        <v>200000</v>
      </c>
      <c r="J18" s="163">
        <v>200000</v>
      </c>
      <c r="K18" s="137">
        <v>150000</v>
      </c>
      <c r="L18" s="137">
        <v>0</v>
      </c>
      <c r="M18" s="164"/>
    </row>
    <row r="19" spans="1:13">
      <c r="A19" s="27" t="s">
        <v>124</v>
      </c>
      <c r="B19" s="165" t="s">
        <v>125</v>
      </c>
      <c r="C19" s="23">
        <v>3966000</v>
      </c>
      <c r="D19" s="23">
        <v>468600</v>
      </c>
      <c r="E19" s="23">
        <v>468600</v>
      </c>
      <c r="F19" s="24">
        <v>4434600</v>
      </c>
      <c r="G19" s="141">
        <v>3639924</v>
      </c>
      <c r="H19" s="161">
        <v>473320</v>
      </c>
      <c r="I19" s="162">
        <v>4113244</v>
      </c>
      <c r="J19" s="163">
        <v>4113244</v>
      </c>
      <c r="K19" s="137">
        <v>3541868</v>
      </c>
      <c r="L19" s="137">
        <v>473320</v>
      </c>
      <c r="M19" s="164"/>
    </row>
    <row r="20" spans="1:13">
      <c r="A20" s="64" t="s">
        <v>126</v>
      </c>
      <c r="B20" s="166" t="s">
        <v>127</v>
      </c>
      <c r="C20" s="24">
        <v>40824596</v>
      </c>
      <c r="D20" s="24">
        <v>40949108</v>
      </c>
      <c r="E20" s="24">
        <v>40949108</v>
      </c>
      <c r="F20" s="24">
        <v>81773704</v>
      </c>
      <c r="G20" s="80">
        <f t="shared" ref="G20:L20" si="0">SUM(G13:G19)</f>
        <v>40875505</v>
      </c>
      <c r="H20" s="167">
        <f t="shared" si="0"/>
        <v>41065053</v>
      </c>
      <c r="I20" s="162">
        <f t="shared" si="0"/>
        <v>81940558</v>
      </c>
      <c r="J20" s="162">
        <f t="shared" si="0"/>
        <v>81940558</v>
      </c>
      <c r="K20" s="138">
        <f t="shared" si="0"/>
        <v>40628849</v>
      </c>
      <c r="L20" s="138">
        <f t="shared" si="0"/>
        <v>40850237</v>
      </c>
      <c r="M20" s="164"/>
    </row>
    <row r="21" spans="1:13" ht="25.5">
      <c r="A21" s="27" t="s">
        <v>130</v>
      </c>
      <c r="B21" s="165" t="s">
        <v>131</v>
      </c>
      <c r="C21" s="23"/>
      <c r="D21" s="23"/>
      <c r="E21" s="23"/>
      <c r="F21" s="24">
        <v>0</v>
      </c>
      <c r="G21" s="141"/>
      <c r="H21" s="161">
        <v>4000</v>
      </c>
      <c r="I21" s="162">
        <v>4000</v>
      </c>
      <c r="J21" s="163">
        <v>4000</v>
      </c>
      <c r="K21" s="137"/>
      <c r="L21" s="137"/>
      <c r="M21" s="164"/>
    </row>
    <row r="22" spans="1:13">
      <c r="A22" s="67" t="s">
        <v>134</v>
      </c>
      <c r="B22" s="166" t="s">
        <v>135</v>
      </c>
      <c r="C22" s="24"/>
      <c r="D22" s="24"/>
      <c r="E22" s="24"/>
      <c r="F22" s="24">
        <v>0</v>
      </c>
      <c r="G22" s="80">
        <v>0</v>
      </c>
      <c r="H22" s="167">
        <f>SUM(H21)</f>
        <v>4000</v>
      </c>
      <c r="I22" s="162">
        <f>SUM(I21)</f>
        <v>4000</v>
      </c>
      <c r="J22" s="162">
        <f>SUM(J21)</f>
        <v>4000</v>
      </c>
      <c r="K22" s="137"/>
      <c r="L22" s="137">
        <f>SUM(L21)</f>
        <v>0</v>
      </c>
      <c r="M22" s="164"/>
    </row>
    <row r="23" spans="1:13">
      <c r="A23" s="68" t="s">
        <v>136</v>
      </c>
      <c r="B23" s="168" t="s">
        <v>137</v>
      </c>
      <c r="C23" s="24">
        <v>40824596</v>
      </c>
      <c r="D23" s="24">
        <v>40949108</v>
      </c>
      <c r="E23" s="24">
        <v>40949108</v>
      </c>
      <c r="F23" s="24">
        <v>81773704</v>
      </c>
      <c r="G23" s="80">
        <v>40875505</v>
      </c>
      <c r="H23" s="167">
        <f>SUM(H20+H22)</f>
        <v>41069053</v>
      </c>
      <c r="I23" s="162">
        <f>SUM(I22,I20)</f>
        <v>81944558</v>
      </c>
      <c r="J23" s="162">
        <f>SUM(J22,J20)</f>
        <v>81944558</v>
      </c>
      <c r="K23" s="138">
        <f>SUM(K20+K22)</f>
        <v>40628849</v>
      </c>
      <c r="L23" s="138">
        <f>SUM(L22,L20)</f>
        <v>40850237</v>
      </c>
      <c r="M23" s="164"/>
    </row>
    <row r="24" spans="1:13" ht="28.5">
      <c r="A24" s="32" t="s">
        <v>138</v>
      </c>
      <c r="B24" s="168" t="s">
        <v>139</v>
      </c>
      <c r="C24" s="24">
        <v>6303533</v>
      </c>
      <c r="D24" s="24">
        <v>6411195</v>
      </c>
      <c r="E24" s="24">
        <v>6411195</v>
      </c>
      <c r="F24" s="24">
        <v>12714728</v>
      </c>
      <c r="G24" s="80">
        <v>6252624</v>
      </c>
      <c r="H24" s="167">
        <v>6391250</v>
      </c>
      <c r="I24" s="162">
        <v>12643874</v>
      </c>
      <c r="J24" s="162">
        <v>12643874</v>
      </c>
      <c r="K24" s="138">
        <v>6121324</v>
      </c>
      <c r="L24" s="138">
        <v>6391250</v>
      </c>
      <c r="M24" s="164"/>
    </row>
    <row r="25" spans="1:13">
      <c r="A25" s="27" t="s">
        <v>140</v>
      </c>
      <c r="B25" s="165" t="s">
        <v>141</v>
      </c>
      <c r="C25" s="23">
        <v>140000</v>
      </c>
      <c r="D25" s="23">
        <v>230000</v>
      </c>
      <c r="E25" s="23">
        <v>230000</v>
      </c>
      <c r="F25" s="24">
        <v>370000</v>
      </c>
      <c r="G25" s="141">
        <v>40000</v>
      </c>
      <c r="H25" s="161">
        <v>230000</v>
      </c>
      <c r="I25" s="162">
        <v>270000</v>
      </c>
      <c r="J25" s="163">
        <v>270000</v>
      </c>
      <c r="K25" s="137">
        <v>7006</v>
      </c>
      <c r="L25" s="137">
        <v>212834</v>
      </c>
      <c r="M25" s="164"/>
    </row>
    <row r="26" spans="1:13">
      <c r="A26" s="27" t="s">
        <v>142</v>
      </c>
      <c r="B26" s="165" t="s">
        <v>143</v>
      </c>
      <c r="C26" s="23">
        <v>560000</v>
      </c>
      <c r="D26" s="23">
        <v>1114000</v>
      </c>
      <c r="E26" s="23">
        <v>1114000</v>
      </c>
      <c r="F26" s="24">
        <v>1674000</v>
      </c>
      <c r="G26" s="141">
        <v>780000</v>
      </c>
      <c r="H26" s="161">
        <v>1064000</v>
      </c>
      <c r="I26" s="162">
        <v>1844000</v>
      </c>
      <c r="J26" s="163">
        <v>1844000</v>
      </c>
      <c r="K26" s="137">
        <v>725662</v>
      </c>
      <c r="L26" s="137">
        <v>906114</v>
      </c>
      <c r="M26" s="164"/>
    </row>
    <row r="27" spans="1:13">
      <c r="A27" s="67" t="s">
        <v>144</v>
      </c>
      <c r="B27" s="166" t="s">
        <v>145</v>
      </c>
      <c r="C27" s="24">
        <v>700000</v>
      </c>
      <c r="D27" s="24">
        <v>1344000</v>
      </c>
      <c r="E27" s="24">
        <v>1344000</v>
      </c>
      <c r="F27" s="24">
        <v>2044000</v>
      </c>
      <c r="G27" s="80">
        <f t="shared" ref="G27:L27" si="1">SUM(G25:G26)</f>
        <v>820000</v>
      </c>
      <c r="H27" s="167">
        <f t="shared" si="1"/>
        <v>1294000</v>
      </c>
      <c r="I27" s="162">
        <f t="shared" si="1"/>
        <v>2114000</v>
      </c>
      <c r="J27" s="162">
        <f t="shared" si="1"/>
        <v>2114000</v>
      </c>
      <c r="K27" s="138">
        <f t="shared" si="1"/>
        <v>732668</v>
      </c>
      <c r="L27" s="138">
        <f t="shared" si="1"/>
        <v>1118948</v>
      </c>
      <c r="M27" s="164"/>
    </row>
    <row r="28" spans="1:13">
      <c r="A28" s="27" t="s">
        <v>146</v>
      </c>
      <c r="B28" s="165" t="s">
        <v>147</v>
      </c>
      <c r="C28" s="23">
        <v>80000</v>
      </c>
      <c r="D28" s="23">
        <v>20000</v>
      </c>
      <c r="E28" s="23">
        <v>20000</v>
      </c>
      <c r="F28" s="24">
        <v>100000</v>
      </c>
      <c r="G28" s="141">
        <v>80000</v>
      </c>
      <c r="H28" s="161"/>
      <c r="I28" s="162">
        <v>80000</v>
      </c>
      <c r="J28" s="163">
        <v>80000</v>
      </c>
      <c r="K28" s="137">
        <v>77140</v>
      </c>
      <c r="L28" s="137">
        <v>0</v>
      </c>
      <c r="M28" s="164"/>
    </row>
    <row r="29" spans="1:13">
      <c r="A29" s="27" t="s">
        <v>148</v>
      </c>
      <c r="B29" s="165" t="s">
        <v>149</v>
      </c>
      <c r="C29" s="23">
        <v>220000</v>
      </c>
      <c r="D29" s="23">
        <v>100000</v>
      </c>
      <c r="E29" s="23">
        <v>100000</v>
      </c>
      <c r="F29" s="24">
        <v>320000</v>
      </c>
      <c r="G29" s="141">
        <v>220000</v>
      </c>
      <c r="H29" s="161">
        <v>200000</v>
      </c>
      <c r="I29" s="162">
        <v>420000</v>
      </c>
      <c r="J29" s="163">
        <v>420000</v>
      </c>
      <c r="K29" s="137">
        <v>176760</v>
      </c>
      <c r="L29" s="137">
        <v>153903</v>
      </c>
      <c r="M29" s="164"/>
    </row>
    <row r="30" spans="1:13">
      <c r="A30" s="67" t="s">
        <v>150</v>
      </c>
      <c r="B30" s="166" t="s">
        <v>151</v>
      </c>
      <c r="C30" s="24">
        <v>300000</v>
      </c>
      <c r="D30" s="24">
        <v>120000</v>
      </c>
      <c r="E30" s="24">
        <v>120000</v>
      </c>
      <c r="F30" s="24">
        <v>420000</v>
      </c>
      <c r="G30" s="80">
        <v>300000</v>
      </c>
      <c r="H30" s="167">
        <v>200000</v>
      </c>
      <c r="I30" s="162">
        <f>SUM(I28:I29)</f>
        <v>500000</v>
      </c>
      <c r="J30" s="162">
        <f>SUM(J28:J29)</f>
        <v>500000</v>
      </c>
      <c r="K30" s="138">
        <f>SUM(K28:K29)</f>
        <v>253900</v>
      </c>
      <c r="L30" s="138">
        <f>SUM(L28:L29)</f>
        <v>153903</v>
      </c>
      <c r="M30" s="164"/>
    </row>
    <row r="31" spans="1:13">
      <c r="A31" s="27" t="s">
        <v>152</v>
      </c>
      <c r="B31" s="165" t="s">
        <v>153</v>
      </c>
      <c r="C31" s="23">
        <v>300000</v>
      </c>
      <c r="D31" s="23">
        <v>950000</v>
      </c>
      <c r="E31" s="23">
        <v>950000</v>
      </c>
      <c r="F31" s="24">
        <v>1250000</v>
      </c>
      <c r="G31" s="141">
        <v>300000</v>
      </c>
      <c r="H31" s="161">
        <v>1550000</v>
      </c>
      <c r="I31" s="162">
        <v>1850000</v>
      </c>
      <c r="J31" s="163">
        <v>1850000</v>
      </c>
      <c r="K31" s="137">
        <v>229830</v>
      </c>
      <c r="L31" s="137">
        <v>1013806</v>
      </c>
      <c r="M31" s="164"/>
    </row>
    <row r="32" spans="1:13">
      <c r="A32" s="27" t="s">
        <v>158</v>
      </c>
      <c r="B32" s="165" t="s">
        <v>159</v>
      </c>
      <c r="C32" s="23">
        <v>200000</v>
      </c>
      <c r="D32" s="23">
        <v>400000</v>
      </c>
      <c r="E32" s="23">
        <v>400000</v>
      </c>
      <c r="F32" s="24">
        <v>600000</v>
      </c>
      <c r="G32" s="141">
        <v>220000</v>
      </c>
      <c r="H32" s="161">
        <v>450000</v>
      </c>
      <c r="I32" s="162">
        <v>670000</v>
      </c>
      <c r="J32" s="163">
        <v>670000</v>
      </c>
      <c r="K32" s="137">
        <v>201605</v>
      </c>
      <c r="L32" s="137">
        <v>447021</v>
      </c>
      <c r="M32" s="164"/>
    </row>
    <row r="33" spans="1:13">
      <c r="A33" s="22" t="s">
        <v>162</v>
      </c>
      <c r="B33" s="165" t="s">
        <v>163</v>
      </c>
      <c r="C33" s="23">
        <v>1200000</v>
      </c>
      <c r="D33" s="23">
        <v>250000</v>
      </c>
      <c r="E33" s="23">
        <v>250000</v>
      </c>
      <c r="F33" s="24">
        <v>1450000</v>
      </c>
      <c r="G33" s="141">
        <v>1200000</v>
      </c>
      <c r="H33" s="161">
        <v>200000</v>
      </c>
      <c r="I33" s="162">
        <v>1400000</v>
      </c>
      <c r="J33" s="163">
        <v>1400000</v>
      </c>
      <c r="K33" s="137">
        <v>1159506</v>
      </c>
      <c r="L33" s="137">
        <v>148819</v>
      </c>
      <c r="M33" s="164"/>
    </row>
    <row r="34" spans="1:13">
      <c r="A34" s="27" t="s">
        <v>164</v>
      </c>
      <c r="B34" s="165" t="s">
        <v>165</v>
      </c>
      <c r="C34" s="23">
        <v>1200000</v>
      </c>
      <c r="D34" s="23">
        <v>1600000</v>
      </c>
      <c r="E34" s="23">
        <v>1600000</v>
      </c>
      <c r="F34" s="24">
        <v>2800000</v>
      </c>
      <c r="G34" s="141">
        <v>1200000</v>
      </c>
      <c r="H34" s="161">
        <v>1120000</v>
      </c>
      <c r="I34" s="162">
        <v>2320000</v>
      </c>
      <c r="J34" s="163">
        <v>2320000</v>
      </c>
      <c r="K34" s="137">
        <v>929119</v>
      </c>
      <c r="L34" s="137">
        <v>1070805</v>
      </c>
      <c r="M34" s="164"/>
    </row>
    <row r="35" spans="1:13">
      <c r="A35" s="67" t="s">
        <v>166</v>
      </c>
      <c r="B35" s="166" t="s">
        <v>167</v>
      </c>
      <c r="C35" s="24">
        <v>2900000</v>
      </c>
      <c r="D35" s="24">
        <v>3200000</v>
      </c>
      <c r="E35" s="24">
        <v>3200000</v>
      </c>
      <c r="F35" s="24">
        <v>6100000</v>
      </c>
      <c r="G35" s="80">
        <f>SUM(G31:G34)</f>
        <v>2920000</v>
      </c>
      <c r="H35" s="167">
        <v>3320000</v>
      </c>
      <c r="I35" s="162">
        <f>SUM(I31:I34)</f>
        <v>6240000</v>
      </c>
      <c r="J35" s="162">
        <f>SUM(J31:J34)</f>
        <v>6240000</v>
      </c>
      <c r="K35" s="138">
        <f>SUM(K31:K34)</f>
        <v>2520060</v>
      </c>
      <c r="L35" s="138">
        <f>SUM(L31:L34)</f>
        <v>2680451</v>
      </c>
      <c r="M35" s="164"/>
    </row>
    <row r="36" spans="1:13">
      <c r="A36" s="27" t="s">
        <v>168</v>
      </c>
      <c r="B36" s="165" t="s">
        <v>169</v>
      </c>
      <c r="C36" s="23">
        <v>200000</v>
      </c>
      <c r="D36" s="23">
        <v>80000</v>
      </c>
      <c r="E36" s="23">
        <v>80000</v>
      </c>
      <c r="F36" s="24">
        <v>280000</v>
      </c>
      <c r="G36" s="141">
        <v>200000</v>
      </c>
      <c r="H36" s="161">
        <v>80000</v>
      </c>
      <c r="I36" s="162">
        <v>280000</v>
      </c>
      <c r="J36" s="163">
        <v>280000</v>
      </c>
      <c r="K36" s="137">
        <v>177040</v>
      </c>
      <c r="L36" s="137">
        <v>37955</v>
      </c>
      <c r="M36" s="164"/>
    </row>
    <row r="37" spans="1:13">
      <c r="A37" s="67" t="s">
        <v>170</v>
      </c>
      <c r="B37" s="166" t="s">
        <v>171</v>
      </c>
      <c r="C37" s="24">
        <v>200000</v>
      </c>
      <c r="D37" s="24">
        <v>80000</v>
      </c>
      <c r="E37" s="24">
        <v>80000</v>
      </c>
      <c r="F37" s="24">
        <v>280000</v>
      </c>
      <c r="G37" s="80">
        <v>200000</v>
      </c>
      <c r="H37" s="167">
        <v>80000</v>
      </c>
      <c r="I37" s="162">
        <f>SUM(I36)</f>
        <v>280000</v>
      </c>
      <c r="J37" s="162">
        <f>SUM(J36)</f>
        <v>280000</v>
      </c>
      <c r="K37" s="138">
        <f>SUM(K36)</f>
        <v>177040</v>
      </c>
      <c r="L37" s="138">
        <f>SUM(L36)</f>
        <v>37955</v>
      </c>
      <c r="M37" s="164"/>
    </row>
    <row r="38" spans="1:13" ht="25.5">
      <c r="A38" s="27" t="s">
        <v>172</v>
      </c>
      <c r="B38" s="165" t="s">
        <v>173</v>
      </c>
      <c r="C38" s="23">
        <v>820000</v>
      </c>
      <c r="D38" s="23">
        <v>2087000</v>
      </c>
      <c r="E38" s="23">
        <v>2087000</v>
      </c>
      <c r="F38" s="24">
        <v>2907000</v>
      </c>
      <c r="G38" s="141">
        <v>680000</v>
      </c>
      <c r="H38" s="161">
        <v>1837000</v>
      </c>
      <c r="I38" s="162">
        <v>2517000</v>
      </c>
      <c r="J38" s="163">
        <v>2517000</v>
      </c>
      <c r="K38" s="137">
        <v>593568</v>
      </c>
      <c r="L38" s="137">
        <v>780029</v>
      </c>
      <c r="M38" s="164"/>
    </row>
    <row r="39" spans="1:13">
      <c r="A39" s="27" t="s">
        <v>180</v>
      </c>
      <c r="B39" s="165" t="s">
        <v>181</v>
      </c>
      <c r="C39" s="23">
        <v>40000</v>
      </c>
      <c r="D39" s="23">
        <v>5000</v>
      </c>
      <c r="E39" s="23">
        <v>5000</v>
      </c>
      <c r="F39" s="23">
        <v>45000</v>
      </c>
      <c r="G39" s="141">
        <v>40000</v>
      </c>
      <c r="H39" s="161">
        <v>5000</v>
      </c>
      <c r="I39" s="162">
        <v>45000</v>
      </c>
      <c r="J39" s="163">
        <v>45000</v>
      </c>
      <c r="K39" s="137">
        <v>3936</v>
      </c>
      <c r="L39" s="137">
        <v>2692</v>
      </c>
      <c r="M39" s="164"/>
    </row>
    <row r="40" spans="1:13">
      <c r="A40" s="67" t="s">
        <v>182</v>
      </c>
      <c r="B40" s="166" t="s">
        <v>183</v>
      </c>
      <c r="C40" s="24">
        <v>860000</v>
      </c>
      <c r="D40" s="24">
        <v>2092000</v>
      </c>
      <c r="E40" s="24">
        <v>2092000</v>
      </c>
      <c r="F40" s="24">
        <v>2952000</v>
      </c>
      <c r="G40" s="80">
        <f t="shared" ref="G40:L40" si="2">SUM(G38:G39)</f>
        <v>720000</v>
      </c>
      <c r="H40" s="167">
        <f t="shared" si="2"/>
        <v>1842000</v>
      </c>
      <c r="I40" s="162">
        <f t="shared" si="2"/>
        <v>2562000</v>
      </c>
      <c r="J40" s="162">
        <f t="shared" si="2"/>
        <v>2562000</v>
      </c>
      <c r="K40" s="138">
        <f t="shared" si="2"/>
        <v>597504</v>
      </c>
      <c r="L40" s="138">
        <f t="shared" si="2"/>
        <v>782721</v>
      </c>
      <c r="M40" s="164"/>
    </row>
    <row r="41" spans="1:13">
      <c r="A41" s="32" t="s">
        <v>184</v>
      </c>
      <c r="B41" s="168" t="s">
        <v>185</v>
      </c>
      <c r="C41" s="24">
        <v>4960000</v>
      </c>
      <c r="D41" s="24">
        <v>6836000</v>
      </c>
      <c r="E41" s="24">
        <v>6836000</v>
      </c>
      <c r="F41" s="24">
        <v>11796000</v>
      </c>
      <c r="G41" s="80">
        <v>4960000</v>
      </c>
      <c r="H41" s="167">
        <v>6736000</v>
      </c>
      <c r="I41" s="162">
        <f>SUM(I27+I30+I35+I37+I40)</f>
        <v>11696000</v>
      </c>
      <c r="J41" s="162">
        <f>SUM(J27+J30+J35+J37+J40)</f>
        <v>11696000</v>
      </c>
      <c r="K41" s="138">
        <f>SUM(K27+K30+K35+K37+K40)</f>
        <v>4281172</v>
      </c>
      <c r="L41" s="138">
        <f>SUM(L27+L30+L35+L37+L40)</f>
        <v>4773978</v>
      </c>
      <c r="M41" s="164"/>
    </row>
    <row r="42" spans="1:13" ht="15.75">
      <c r="A42" s="73" t="s">
        <v>87</v>
      </c>
      <c r="B42" s="169"/>
      <c r="C42" s="75">
        <v>52088129</v>
      </c>
      <c r="D42" s="80">
        <v>54196303</v>
      </c>
      <c r="E42" s="80">
        <v>54196303</v>
      </c>
      <c r="F42" s="24">
        <v>106284432</v>
      </c>
      <c r="G42" s="75">
        <v>52088129</v>
      </c>
      <c r="H42" s="167">
        <f t="shared" ref="H42:L42" si="3">SUM(H23+H24+H41)</f>
        <v>54196303</v>
      </c>
      <c r="I42" s="162">
        <f t="shared" si="3"/>
        <v>106284432</v>
      </c>
      <c r="J42" s="162">
        <f t="shared" si="3"/>
        <v>106284432</v>
      </c>
      <c r="K42" s="142">
        <f t="shared" si="3"/>
        <v>51031345</v>
      </c>
      <c r="L42" s="142">
        <f t="shared" si="3"/>
        <v>52015465</v>
      </c>
      <c r="M42" s="164"/>
    </row>
    <row r="43" spans="1:13" ht="15.75">
      <c r="A43" s="73" t="s">
        <v>94</v>
      </c>
      <c r="B43" s="169"/>
      <c r="C43" s="141">
        <v>0</v>
      </c>
      <c r="D43" s="141"/>
      <c r="E43" s="141"/>
      <c r="F43" s="24">
        <v>0</v>
      </c>
      <c r="G43" s="141">
        <v>0</v>
      </c>
      <c r="H43" s="161">
        <v>0</v>
      </c>
      <c r="I43" s="162">
        <v>0</v>
      </c>
      <c r="J43" s="163">
        <v>0</v>
      </c>
      <c r="K43" s="170"/>
      <c r="L43" s="171">
        <v>0</v>
      </c>
      <c r="M43" s="164"/>
    </row>
    <row r="44" spans="1:13" ht="15.75">
      <c r="A44" s="48" t="s">
        <v>222</v>
      </c>
      <c r="B44" s="172" t="s">
        <v>223</v>
      </c>
      <c r="C44" s="80">
        <v>52088129</v>
      </c>
      <c r="D44" s="80">
        <v>54196303</v>
      </c>
      <c r="E44" s="80">
        <v>54196303</v>
      </c>
      <c r="F44" s="80">
        <v>106284432</v>
      </c>
      <c r="G44" s="80">
        <v>52088129</v>
      </c>
      <c r="H44" s="167">
        <v>54196303</v>
      </c>
      <c r="I44" s="162">
        <f>SUM(I42:I43)</f>
        <v>106284432</v>
      </c>
      <c r="J44" s="162">
        <f>SUM(J42:J43)</f>
        <v>106284432</v>
      </c>
      <c r="K44" s="142">
        <f>SUM(K42+K43)</f>
        <v>51031345</v>
      </c>
      <c r="L44" s="142">
        <f>SUM(L42:L43)</f>
        <v>52015465</v>
      </c>
      <c r="M44" s="164"/>
    </row>
    <row r="45" spans="1:13" ht="15.75">
      <c r="A45" s="50" t="s">
        <v>16</v>
      </c>
      <c r="B45" s="173"/>
      <c r="C45" s="80">
        <v>52088129</v>
      </c>
      <c r="D45" s="80">
        <v>54196303</v>
      </c>
      <c r="E45" s="80">
        <v>54196303</v>
      </c>
      <c r="F45" s="80">
        <v>106284432</v>
      </c>
      <c r="G45" s="80">
        <v>52088129</v>
      </c>
      <c r="H45" s="167">
        <v>54196303</v>
      </c>
      <c r="I45" s="162">
        <f>SUM(I44)</f>
        <v>106284432</v>
      </c>
      <c r="J45" s="162">
        <f>SUM(J44)</f>
        <v>106284432</v>
      </c>
      <c r="K45" s="142">
        <f>SUM(K44)</f>
        <v>51031345</v>
      </c>
      <c r="L45" s="142">
        <f>SUM(L44)</f>
        <v>52015465</v>
      </c>
      <c r="M45" s="164"/>
    </row>
    <row r="46" spans="1:13">
      <c r="B46" s="174"/>
      <c r="C46" s="92"/>
      <c r="D46" s="92"/>
      <c r="E46" s="92"/>
      <c r="F46" s="175"/>
      <c r="H46" s="176"/>
      <c r="I46" s="177"/>
      <c r="J46" s="76"/>
      <c r="K46" s="76"/>
      <c r="L46" s="76"/>
    </row>
    <row r="47" spans="1:13">
      <c r="B47" s="174"/>
      <c r="C47" s="92"/>
      <c r="D47" s="92"/>
      <c r="E47" s="92"/>
      <c r="F47" s="175"/>
      <c r="H47" s="176"/>
      <c r="I47" s="177"/>
      <c r="J47" s="76"/>
      <c r="K47" s="76"/>
      <c r="L47" s="76"/>
    </row>
    <row r="48" spans="1:13">
      <c r="B48" s="174"/>
      <c r="C48" s="92"/>
      <c r="D48" s="92"/>
      <c r="E48" s="92"/>
      <c r="F48" s="175"/>
      <c r="H48" s="176"/>
      <c r="I48" s="177"/>
      <c r="J48" s="76"/>
      <c r="K48" s="76"/>
      <c r="L48" s="76"/>
    </row>
    <row r="49" spans="1:12">
      <c r="B49" s="174"/>
      <c r="C49" s="92"/>
      <c r="D49" s="92"/>
      <c r="E49" s="92"/>
      <c r="F49" s="175"/>
      <c r="H49" s="176"/>
      <c r="I49" s="177"/>
      <c r="J49" s="76"/>
      <c r="K49" s="76"/>
      <c r="L49" s="76"/>
    </row>
    <row r="50" spans="1:12">
      <c r="B50" s="174"/>
      <c r="C50" s="92"/>
      <c r="D50" s="92"/>
      <c r="E50" s="92"/>
      <c r="F50" s="175"/>
      <c r="H50" s="176"/>
      <c r="I50" s="177"/>
      <c r="J50" s="76"/>
      <c r="K50" s="76"/>
      <c r="L50" s="76"/>
    </row>
    <row r="51" spans="1:12">
      <c r="B51" s="174"/>
      <c r="C51" s="92"/>
      <c r="D51" s="92"/>
      <c r="E51" s="92"/>
      <c r="F51" s="175"/>
      <c r="H51" s="176"/>
      <c r="I51" s="177"/>
      <c r="J51" s="76"/>
      <c r="K51" s="76"/>
      <c r="L51" s="76"/>
    </row>
    <row r="52" spans="1:12">
      <c r="B52" s="174"/>
      <c r="C52" s="92"/>
      <c r="D52" s="92"/>
      <c r="E52" s="92"/>
      <c r="F52" s="175"/>
      <c r="H52" s="176"/>
      <c r="I52" s="177"/>
      <c r="J52" s="76"/>
      <c r="K52" s="76"/>
      <c r="L52" s="76"/>
    </row>
    <row r="53" spans="1:12">
      <c r="B53" s="174"/>
      <c r="C53" s="92"/>
      <c r="D53" s="92"/>
      <c r="E53" s="92"/>
      <c r="F53" s="175"/>
      <c r="H53" s="176"/>
      <c r="I53" s="177"/>
      <c r="J53" s="76"/>
      <c r="K53" s="76"/>
      <c r="L53" s="76"/>
    </row>
    <row r="54" spans="1:12">
      <c r="B54" s="174"/>
      <c r="C54" s="92"/>
      <c r="D54" s="92"/>
      <c r="E54" s="92"/>
      <c r="F54" s="175"/>
      <c r="H54" s="176"/>
      <c r="I54" s="177"/>
      <c r="J54" s="76"/>
      <c r="K54" s="76"/>
      <c r="L54" s="76"/>
    </row>
    <row r="55" spans="1:12">
      <c r="B55" s="174"/>
      <c r="C55" s="92"/>
      <c r="D55" s="92"/>
      <c r="E55" s="92"/>
      <c r="F55" s="175"/>
      <c r="H55" s="176"/>
      <c r="I55" s="177"/>
      <c r="J55" s="76"/>
      <c r="K55" s="76"/>
      <c r="L55" s="76"/>
    </row>
    <row r="56" spans="1:12">
      <c r="B56" s="174"/>
      <c r="C56" s="92"/>
      <c r="D56" s="92"/>
      <c r="E56" s="92"/>
      <c r="F56" s="175"/>
      <c r="H56" s="176"/>
      <c r="I56" s="177"/>
      <c r="J56" s="76"/>
      <c r="K56" s="76"/>
      <c r="L56" s="76"/>
    </row>
    <row r="57" spans="1:12">
      <c r="B57" s="174"/>
      <c r="C57" s="92"/>
      <c r="D57" s="92"/>
      <c r="E57" s="92"/>
      <c r="F57" s="175"/>
      <c r="H57" s="176"/>
      <c r="I57" s="177"/>
      <c r="J57" s="76"/>
      <c r="K57" s="76"/>
      <c r="L57" s="76"/>
    </row>
    <row r="58" spans="1:12">
      <c r="B58" s="174"/>
      <c r="C58" s="92"/>
      <c r="D58" s="92"/>
      <c r="E58" s="92"/>
      <c r="F58" s="175"/>
      <c r="H58" s="176"/>
      <c r="I58" s="177"/>
      <c r="J58" s="76"/>
      <c r="K58" s="76"/>
      <c r="L58" s="76"/>
    </row>
    <row r="59" spans="1:12">
      <c r="B59" s="174"/>
      <c r="C59" s="92"/>
      <c r="D59" s="92"/>
      <c r="E59" s="92"/>
      <c r="F59" s="175"/>
      <c r="H59" s="176"/>
      <c r="I59" s="177"/>
      <c r="J59" s="76"/>
      <c r="K59" s="76"/>
      <c r="L59" s="76"/>
    </row>
    <row r="60" spans="1:12">
      <c r="A60" s="92"/>
      <c r="B60" s="174"/>
      <c r="C60" s="92"/>
      <c r="D60" s="92"/>
      <c r="E60" s="92"/>
      <c r="F60" s="175"/>
      <c r="H60" s="176"/>
      <c r="I60" s="177"/>
      <c r="J60" s="76"/>
      <c r="K60" s="76"/>
      <c r="L60" s="76"/>
    </row>
    <row r="61" spans="1:12">
      <c r="A61" s="93"/>
      <c r="B61" s="94"/>
      <c r="C61" s="178"/>
      <c r="D61" s="178"/>
      <c r="E61" s="178"/>
      <c r="F61" s="179"/>
      <c r="H61" s="176"/>
      <c r="I61" s="177"/>
      <c r="J61" s="76"/>
      <c r="K61" s="76"/>
      <c r="L61" s="76"/>
    </row>
    <row r="62" spans="1:12">
      <c r="A62" s="95"/>
      <c r="B62" s="180"/>
      <c r="C62" s="181"/>
      <c r="D62" s="181"/>
      <c r="E62" s="92"/>
      <c r="F62" s="175"/>
      <c r="H62" s="176"/>
      <c r="I62" s="177"/>
      <c r="J62" s="76"/>
      <c r="K62" s="76"/>
      <c r="L62" s="76"/>
    </row>
    <row r="63" spans="1:12">
      <c r="A63" s="95"/>
      <c r="B63" s="180"/>
      <c r="C63" s="181"/>
      <c r="D63" s="181"/>
      <c r="E63" s="92"/>
      <c r="F63" s="175"/>
      <c r="H63" s="176"/>
      <c r="I63" s="177"/>
      <c r="J63" s="76"/>
      <c r="K63" s="76"/>
      <c r="L63" s="76"/>
    </row>
    <row r="64" spans="1:12">
      <c r="A64" s="95"/>
      <c r="B64" s="180"/>
      <c r="C64" s="181"/>
      <c r="D64" s="181"/>
      <c r="E64" s="92"/>
      <c r="F64" s="175"/>
      <c r="H64" s="176"/>
      <c r="I64" s="177"/>
      <c r="J64" s="76"/>
      <c r="K64" s="76"/>
      <c r="L64" s="76"/>
    </row>
    <row r="65" spans="1:12">
      <c r="A65" s="97"/>
      <c r="B65" s="182"/>
      <c r="C65" s="183"/>
      <c r="D65" s="183"/>
      <c r="E65" s="183"/>
      <c r="F65" s="177"/>
      <c r="H65" s="176"/>
      <c r="I65" s="177"/>
      <c r="J65" s="76"/>
      <c r="K65" s="76"/>
      <c r="L65" s="76"/>
    </row>
    <row r="66" spans="1:12">
      <c r="A66" s="95"/>
      <c r="B66" s="180"/>
      <c r="C66" s="181"/>
      <c r="D66" s="181"/>
      <c r="E66" s="181"/>
      <c r="F66" s="177"/>
      <c r="H66" s="176"/>
      <c r="I66" s="177"/>
      <c r="J66" s="76"/>
      <c r="K66" s="76"/>
      <c r="L66" s="76"/>
    </row>
    <row r="67" spans="1:12">
      <c r="A67" s="95"/>
      <c r="B67" s="180"/>
      <c r="C67" s="181"/>
      <c r="D67" s="181"/>
      <c r="E67" s="181"/>
      <c r="F67" s="177"/>
      <c r="H67" s="176"/>
      <c r="I67" s="177"/>
      <c r="J67" s="76"/>
      <c r="K67" s="76"/>
      <c r="L67" s="76"/>
    </row>
    <row r="68" spans="1:12">
      <c r="A68" s="95"/>
      <c r="B68" s="180"/>
      <c r="C68" s="181"/>
      <c r="D68" s="181"/>
      <c r="E68" s="181"/>
      <c r="F68" s="177"/>
      <c r="H68" s="176"/>
      <c r="I68" s="177"/>
      <c r="J68" s="76"/>
      <c r="K68" s="76"/>
      <c r="L68" s="76"/>
    </row>
    <row r="69" spans="1:12">
      <c r="A69" s="97"/>
      <c r="B69" s="182"/>
      <c r="C69" s="183"/>
      <c r="D69" s="183"/>
      <c r="E69" s="183"/>
      <c r="F69" s="177"/>
      <c r="H69" s="176"/>
      <c r="I69" s="177"/>
      <c r="J69" s="76"/>
      <c r="K69" s="76"/>
      <c r="L69" s="76"/>
    </row>
    <row r="70" spans="1:12">
      <c r="A70" s="98"/>
      <c r="B70" s="180"/>
      <c r="C70" s="181"/>
      <c r="D70" s="181"/>
      <c r="E70" s="181"/>
      <c r="F70" s="177"/>
      <c r="H70" s="176"/>
      <c r="I70" s="177"/>
      <c r="J70" s="76"/>
      <c r="K70" s="76"/>
      <c r="L70" s="76"/>
    </row>
    <row r="71" spans="1:12">
      <c r="A71" s="98"/>
      <c r="B71" s="180"/>
      <c r="C71" s="181"/>
      <c r="D71" s="181"/>
      <c r="E71" s="181"/>
      <c r="F71" s="177"/>
      <c r="H71" s="176"/>
      <c r="I71" s="177"/>
      <c r="J71" s="76"/>
      <c r="K71" s="76"/>
      <c r="L71" s="76"/>
    </row>
    <row r="72" spans="1:12">
      <c r="A72" s="98"/>
      <c r="B72" s="180"/>
      <c r="C72" s="181"/>
      <c r="D72" s="181"/>
      <c r="E72" s="181"/>
      <c r="F72" s="177"/>
      <c r="H72" s="176"/>
      <c r="I72" s="177"/>
      <c r="J72" s="76"/>
      <c r="K72" s="76"/>
      <c r="L72" s="76"/>
    </row>
    <row r="73" spans="1:12">
      <c r="A73" s="98"/>
      <c r="B73" s="180"/>
      <c r="C73" s="181"/>
      <c r="D73" s="181"/>
      <c r="E73" s="181"/>
      <c r="F73" s="177"/>
      <c r="H73" s="176"/>
      <c r="I73" s="177"/>
      <c r="J73" s="76"/>
      <c r="K73" s="76"/>
      <c r="L73" s="76"/>
    </row>
    <row r="74" spans="1:12">
      <c r="A74" s="98"/>
      <c r="B74" s="180"/>
      <c r="C74" s="181"/>
      <c r="D74" s="181"/>
      <c r="E74" s="181"/>
      <c r="F74" s="177"/>
      <c r="H74" s="176"/>
      <c r="I74" s="177"/>
      <c r="J74" s="76"/>
      <c r="K74" s="76"/>
      <c r="L74" s="76"/>
    </row>
    <row r="75" spans="1:12">
      <c r="A75" s="98"/>
      <c r="B75" s="180"/>
      <c r="C75" s="181"/>
      <c r="D75" s="181"/>
      <c r="E75" s="181"/>
      <c r="F75" s="177"/>
      <c r="H75" s="176"/>
      <c r="I75" s="177"/>
      <c r="J75" s="76"/>
      <c r="K75" s="76"/>
      <c r="L75" s="76"/>
    </row>
    <row r="76" spans="1:12">
      <c r="A76" s="98"/>
      <c r="B76" s="180"/>
      <c r="C76" s="181"/>
      <c r="D76" s="181"/>
      <c r="E76" s="181"/>
      <c r="F76" s="177"/>
      <c r="H76" s="176"/>
      <c r="I76" s="177"/>
      <c r="J76" s="76"/>
      <c r="K76" s="76"/>
      <c r="L76" s="76"/>
    </row>
    <row r="77" spans="1:12">
      <c r="A77" s="98"/>
      <c r="B77" s="180"/>
      <c r="C77" s="181"/>
      <c r="D77" s="181"/>
      <c r="E77" s="181"/>
      <c r="F77" s="177"/>
      <c r="H77" s="176"/>
      <c r="I77" s="177"/>
      <c r="J77" s="76"/>
      <c r="K77" s="76"/>
      <c r="L77" s="76"/>
    </row>
    <row r="78" spans="1:12">
      <c r="A78" s="99"/>
      <c r="B78" s="182"/>
      <c r="C78" s="183"/>
      <c r="D78" s="183"/>
      <c r="E78" s="183"/>
      <c r="F78" s="177"/>
      <c r="H78" s="176"/>
      <c r="I78" s="177"/>
      <c r="J78" s="76"/>
      <c r="K78" s="76"/>
      <c r="L78" s="76"/>
    </row>
    <row r="79" spans="1:12">
      <c r="A79" s="97"/>
      <c r="B79" s="182"/>
      <c r="C79" s="183"/>
      <c r="D79" s="183"/>
      <c r="E79" s="183"/>
      <c r="F79" s="177"/>
      <c r="H79" s="176"/>
      <c r="I79" s="177"/>
      <c r="J79" s="76"/>
      <c r="K79" s="76"/>
      <c r="L79" s="76"/>
    </row>
    <row r="80" spans="1:12" ht="15.75">
      <c r="A80" s="100"/>
      <c r="B80" s="184"/>
      <c r="C80" s="185"/>
      <c r="D80" s="185"/>
      <c r="E80" s="185"/>
      <c r="F80" s="177"/>
      <c r="H80" s="176"/>
      <c r="I80" s="177"/>
      <c r="J80" s="76"/>
      <c r="K80" s="76"/>
      <c r="L80" s="76"/>
    </row>
    <row r="81" spans="1:12">
      <c r="A81" s="95"/>
      <c r="B81" s="180"/>
      <c r="C81" s="181"/>
      <c r="D81" s="181"/>
      <c r="E81" s="181"/>
      <c r="F81" s="177"/>
      <c r="H81" s="176"/>
      <c r="I81" s="177"/>
      <c r="J81" s="76"/>
      <c r="K81" s="76"/>
      <c r="L81" s="76"/>
    </row>
    <row r="82" spans="1:12">
      <c r="A82" s="95"/>
      <c r="B82" s="180"/>
      <c r="C82" s="181"/>
      <c r="D82" s="181"/>
      <c r="E82" s="181"/>
      <c r="F82" s="177"/>
      <c r="H82" s="176"/>
      <c r="I82" s="177"/>
      <c r="J82" s="76"/>
      <c r="K82" s="76"/>
      <c r="L82" s="76"/>
    </row>
    <row r="83" spans="1:12">
      <c r="A83" s="97"/>
      <c r="B83" s="182"/>
      <c r="C83" s="183"/>
      <c r="D83" s="183"/>
      <c r="E83" s="183"/>
      <c r="F83" s="177"/>
      <c r="H83" s="176"/>
      <c r="I83" s="177"/>
      <c r="J83" s="76"/>
      <c r="K83" s="76"/>
      <c r="L83" s="76"/>
    </row>
    <row r="84" spans="1:12">
      <c r="A84" s="98"/>
      <c r="B84" s="180"/>
      <c r="C84" s="181"/>
      <c r="D84" s="181"/>
      <c r="E84" s="181"/>
      <c r="F84" s="177"/>
      <c r="H84" s="176"/>
      <c r="I84" s="177"/>
      <c r="J84" s="76"/>
      <c r="K84" s="76"/>
      <c r="L84" s="76"/>
    </row>
    <row r="85" spans="1:12">
      <c r="A85" s="98"/>
      <c r="B85" s="180"/>
      <c r="C85" s="181"/>
      <c r="D85" s="181"/>
      <c r="E85" s="181"/>
      <c r="F85" s="177"/>
      <c r="H85" s="176"/>
      <c r="I85" s="177"/>
      <c r="J85" s="76"/>
      <c r="K85" s="76"/>
      <c r="L85" s="76"/>
    </row>
    <row r="86" spans="1:12">
      <c r="A86" s="98"/>
      <c r="B86" s="180"/>
      <c r="C86" s="181"/>
      <c r="D86" s="181"/>
      <c r="E86" s="181"/>
      <c r="F86" s="177"/>
      <c r="H86" s="176"/>
      <c r="I86" s="177"/>
      <c r="J86" s="76"/>
      <c r="K86" s="76"/>
      <c r="L86" s="76"/>
    </row>
    <row r="87" spans="1:12">
      <c r="A87" s="98"/>
      <c r="B87" s="180"/>
      <c r="C87" s="181"/>
      <c r="D87" s="181"/>
      <c r="E87" s="181"/>
      <c r="F87" s="177"/>
      <c r="H87" s="176"/>
      <c r="I87" s="177"/>
      <c r="J87" s="76"/>
      <c r="K87" s="76"/>
      <c r="L87" s="76"/>
    </row>
    <row r="88" spans="1:12">
      <c r="A88" s="98"/>
      <c r="B88" s="180"/>
      <c r="C88" s="181"/>
      <c r="D88" s="181"/>
      <c r="E88" s="181"/>
      <c r="F88" s="177"/>
      <c r="H88" s="176"/>
      <c r="I88" s="177"/>
      <c r="J88" s="76"/>
      <c r="K88" s="76"/>
      <c r="L88" s="76"/>
    </row>
    <row r="89" spans="1:12">
      <c r="A89" s="97"/>
      <c r="B89" s="182"/>
      <c r="C89" s="181"/>
      <c r="D89" s="181"/>
      <c r="E89" s="181"/>
      <c r="F89" s="177"/>
      <c r="H89" s="176"/>
      <c r="I89" s="177"/>
      <c r="J89" s="76"/>
      <c r="K89" s="76"/>
      <c r="L89" s="76"/>
    </row>
    <row r="90" spans="1:12">
      <c r="A90" s="98"/>
      <c r="B90" s="180"/>
      <c r="C90" s="181"/>
      <c r="D90" s="181"/>
      <c r="E90" s="181"/>
      <c r="F90" s="177"/>
      <c r="H90" s="176"/>
      <c r="I90" s="177"/>
      <c r="J90" s="76"/>
      <c r="K90" s="76"/>
      <c r="L90" s="76"/>
    </row>
    <row r="91" spans="1:12">
      <c r="A91" s="95"/>
      <c r="B91" s="180"/>
      <c r="C91" s="181"/>
      <c r="D91" s="181"/>
      <c r="E91" s="181"/>
      <c r="F91" s="177"/>
      <c r="H91" s="176"/>
      <c r="I91" s="177"/>
      <c r="J91" s="76"/>
      <c r="K91" s="76"/>
      <c r="L91" s="76"/>
    </row>
    <row r="92" spans="1:12">
      <c r="A92" s="98"/>
      <c r="B92" s="180"/>
      <c r="C92" s="181"/>
      <c r="D92" s="181"/>
      <c r="E92" s="181"/>
      <c r="F92" s="177"/>
      <c r="H92" s="176"/>
      <c r="I92" s="177"/>
      <c r="J92" s="76"/>
      <c r="K92" s="76"/>
      <c r="L92" s="76"/>
    </row>
    <row r="93" spans="1:12">
      <c r="A93" s="103"/>
      <c r="B93" s="93"/>
      <c r="C93" s="183"/>
      <c r="D93" s="183"/>
      <c r="E93" s="183"/>
      <c r="F93" s="177"/>
      <c r="H93" s="176"/>
      <c r="I93" s="177"/>
      <c r="J93" s="76"/>
      <c r="K93" s="76"/>
      <c r="L93" s="76"/>
    </row>
    <row r="94" spans="1:12" ht="15.75">
      <c r="A94" s="100"/>
      <c r="B94" s="184"/>
      <c r="C94" s="186"/>
      <c r="D94" s="186"/>
      <c r="E94" s="186"/>
      <c r="F94" s="177"/>
      <c r="H94" s="176"/>
      <c r="I94" s="177"/>
      <c r="J94" s="76"/>
      <c r="K94" s="76"/>
      <c r="L94" s="76"/>
    </row>
    <row r="95" spans="1:12" ht="15.75">
      <c r="A95" s="104"/>
      <c r="B95" s="187"/>
      <c r="C95" s="183"/>
      <c r="D95" s="183"/>
      <c r="E95" s="183"/>
      <c r="F95" s="177"/>
      <c r="H95" s="176"/>
      <c r="I95" s="177"/>
      <c r="J95" s="76"/>
      <c r="K95" s="76"/>
      <c r="L95" s="76"/>
    </row>
    <row r="96" spans="1:12" ht="15.75">
      <c r="A96" s="105"/>
      <c r="B96" s="187"/>
      <c r="C96" s="188"/>
      <c r="D96" s="188"/>
      <c r="E96" s="188"/>
      <c r="F96" s="177"/>
      <c r="H96" s="176"/>
      <c r="I96" s="177"/>
      <c r="J96" s="76"/>
      <c r="K96" s="76"/>
      <c r="L96" s="76"/>
    </row>
    <row r="97" spans="1:12" ht="15.75">
      <c r="A97" s="105"/>
      <c r="B97" s="187"/>
      <c r="C97" s="183"/>
      <c r="D97" s="183"/>
      <c r="E97" s="183"/>
      <c r="F97" s="177"/>
      <c r="H97" s="176"/>
      <c r="I97" s="177"/>
      <c r="J97" s="76"/>
      <c r="K97" s="76"/>
      <c r="L97" s="76"/>
    </row>
    <row r="98" spans="1:12">
      <c r="A98" s="103"/>
      <c r="B98" s="94"/>
      <c r="C98" s="183"/>
      <c r="D98" s="183"/>
      <c r="E98" s="183"/>
      <c r="F98" s="177"/>
      <c r="H98" s="176"/>
      <c r="I98" s="177"/>
      <c r="J98" s="76"/>
      <c r="K98" s="76"/>
      <c r="L98" s="76"/>
    </row>
    <row r="99" spans="1:12">
      <c r="A99" s="106"/>
      <c r="B99" s="94"/>
      <c r="C99" s="181"/>
      <c r="D99" s="181"/>
      <c r="E99" s="181"/>
      <c r="F99" s="177"/>
      <c r="H99" s="176"/>
      <c r="I99" s="177"/>
      <c r="J99" s="76"/>
      <c r="K99" s="76"/>
      <c r="L99" s="76"/>
    </row>
    <row r="100" spans="1:12">
      <c r="A100" s="95"/>
      <c r="B100" s="189"/>
      <c r="C100" s="181"/>
      <c r="D100" s="181"/>
      <c r="E100" s="181"/>
      <c r="F100" s="177"/>
      <c r="H100" s="176"/>
      <c r="I100" s="177"/>
      <c r="J100" s="76"/>
      <c r="K100" s="76"/>
      <c r="L100" s="76"/>
    </row>
    <row r="101" spans="1:12">
      <c r="A101" s="95"/>
      <c r="B101" s="189"/>
      <c r="C101" s="181"/>
      <c r="D101" s="181"/>
      <c r="E101" s="181"/>
      <c r="F101" s="177"/>
      <c r="H101" s="176"/>
      <c r="I101" s="177"/>
      <c r="J101" s="76"/>
      <c r="K101" s="76"/>
      <c r="L101" s="76"/>
    </row>
    <row r="102" spans="1:12">
      <c r="A102" s="95"/>
      <c r="B102" s="189"/>
      <c r="C102" s="181"/>
      <c r="D102" s="181"/>
      <c r="E102" s="181"/>
      <c r="F102" s="177"/>
      <c r="H102" s="176"/>
      <c r="I102" s="177"/>
      <c r="J102" s="76"/>
      <c r="K102" s="76"/>
      <c r="L102" s="76"/>
    </row>
    <row r="103" spans="1:12">
      <c r="A103" s="98"/>
      <c r="B103" s="180"/>
      <c r="C103" s="181"/>
      <c r="D103" s="181"/>
      <c r="E103" s="181"/>
      <c r="F103" s="177"/>
      <c r="H103" s="176"/>
      <c r="I103" s="177"/>
      <c r="J103" s="76"/>
      <c r="K103" s="76"/>
      <c r="L103" s="76"/>
    </row>
    <row r="104" spans="1:12">
      <c r="A104" s="99"/>
      <c r="B104" s="182"/>
      <c r="C104" s="183"/>
      <c r="D104" s="183"/>
      <c r="E104" s="183"/>
      <c r="F104" s="177"/>
      <c r="H104" s="176"/>
      <c r="I104" s="177"/>
      <c r="J104" s="76"/>
      <c r="K104" s="76"/>
      <c r="L104" s="76"/>
    </row>
    <row r="105" spans="1:12">
      <c r="A105" s="107"/>
      <c r="B105" s="189"/>
      <c r="C105" s="181"/>
      <c r="D105" s="181"/>
      <c r="E105" s="181"/>
      <c r="F105" s="177"/>
      <c r="H105" s="176"/>
      <c r="I105" s="177"/>
      <c r="J105" s="76"/>
      <c r="K105" s="76"/>
      <c r="L105" s="76"/>
    </row>
    <row r="106" spans="1:12">
      <c r="A106" s="107"/>
      <c r="B106" s="189"/>
      <c r="C106" s="181"/>
      <c r="D106" s="181"/>
      <c r="E106" s="181"/>
      <c r="F106" s="177"/>
      <c r="H106" s="176"/>
      <c r="I106" s="177"/>
      <c r="J106" s="76"/>
      <c r="K106" s="76"/>
      <c r="L106" s="76"/>
    </row>
    <row r="107" spans="1:12">
      <c r="A107" s="107"/>
      <c r="B107" s="189"/>
      <c r="C107" s="181"/>
      <c r="D107" s="181"/>
      <c r="E107" s="181"/>
      <c r="F107" s="177"/>
    </row>
    <row r="108" spans="1:12">
      <c r="A108" s="107"/>
      <c r="B108" s="189"/>
      <c r="C108" s="181"/>
      <c r="D108" s="181"/>
      <c r="E108" s="181"/>
      <c r="F108" s="177"/>
    </row>
    <row r="109" spans="1:12">
      <c r="A109" s="98"/>
      <c r="B109" s="189"/>
      <c r="C109" s="181"/>
      <c r="D109" s="181"/>
      <c r="E109" s="181"/>
      <c r="F109" s="177"/>
    </row>
    <row r="110" spans="1:12">
      <c r="A110" s="103"/>
      <c r="B110" s="94"/>
      <c r="C110" s="183"/>
      <c r="D110" s="183"/>
      <c r="E110" s="183"/>
      <c r="F110" s="177"/>
    </row>
    <row r="111" spans="1:12">
      <c r="A111" s="103"/>
      <c r="B111" s="94"/>
      <c r="C111" s="181"/>
      <c r="D111" s="181"/>
      <c r="E111" s="181"/>
      <c r="F111" s="177"/>
    </row>
    <row r="112" spans="1:12">
      <c r="A112" s="98"/>
      <c r="B112" s="189"/>
      <c r="C112" s="181"/>
      <c r="D112" s="181"/>
      <c r="E112" s="181"/>
      <c r="F112" s="177"/>
    </row>
    <row r="113" spans="1:6">
      <c r="A113" s="99"/>
      <c r="B113" s="190"/>
      <c r="C113" s="183"/>
      <c r="D113" s="183"/>
      <c r="E113" s="183"/>
      <c r="F113" s="177"/>
    </row>
    <row r="114" spans="1:6" ht="15.75">
      <c r="A114" s="105"/>
      <c r="B114" s="191"/>
      <c r="C114" s="183"/>
      <c r="D114" s="183"/>
      <c r="E114" s="183"/>
      <c r="F114" s="177"/>
    </row>
    <row r="115" spans="1:6">
      <c r="A115" s="92"/>
      <c r="B115" s="174"/>
      <c r="C115" s="92"/>
      <c r="D115" s="92"/>
      <c r="E115" s="92"/>
      <c r="F115" s="175"/>
    </row>
    <row r="116" spans="1:6">
      <c r="A116" s="92"/>
      <c r="B116" s="174"/>
      <c r="C116" s="92"/>
      <c r="D116" s="92"/>
      <c r="E116" s="92"/>
      <c r="F116" s="175"/>
    </row>
    <row r="117" spans="1:6">
      <c r="A117" s="92"/>
      <c r="B117" s="174"/>
      <c r="C117" s="92"/>
      <c r="D117" s="92"/>
      <c r="E117" s="92"/>
      <c r="F117" s="175"/>
    </row>
    <row r="118" spans="1:6">
      <c r="A118" s="92"/>
      <c r="B118" s="174"/>
      <c r="C118" s="92"/>
      <c r="D118" s="92"/>
      <c r="E118" s="92"/>
      <c r="F118" s="175"/>
    </row>
    <row r="119" spans="1:6">
      <c r="A119" s="92"/>
      <c r="B119" s="174"/>
      <c r="C119" s="92"/>
      <c r="D119" s="92"/>
      <c r="E119" s="92"/>
      <c r="F119" s="175"/>
    </row>
    <row r="120" spans="1:6">
      <c r="A120" s="92"/>
      <c r="B120" s="174"/>
      <c r="C120" s="92"/>
      <c r="D120" s="92"/>
      <c r="E120" s="92"/>
      <c r="F120" s="175"/>
    </row>
  </sheetData>
  <mergeCells count="8">
    <mergeCell ref="A1:J1"/>
    <mergeCell ref="K11:L11"/>
    <mergeCell ref="A4:J4"/>
    <mergeCell ref="A5:J5"/>
    <mergeCell ref="A11:A12"/>
    <mergeCell ref="B11:B12"/>
    <mergeCell ref="C11:F11"/>
    <mergeCell ref="G11:J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7"/>
  <sheetViews>
    <sheetView workbookViewId="0">
      <selection sqref="A1:J1"/>
    </sheetView>
  </sheetViews>
  <sheetFormatPr defaultRowHeight="15"/>
  <cols>
    <col min="1" max="1" width="45.5703125" style="11" customWidth="1"/>
    <col min="2" max="2" width="9.140625" style="11"/>
    <col min="3" max="3" width="17.140625" style="11" bestFit="1" customWidth="1"/>
    <col min="4" max="5" width="9.140625" style="11"/>
    <col min="6" max="6" width="15.42578125" style="11" bestFit="1" customWidth="1"/>
    <col min="7" max="7" width="12.42578125" style="11" bestFit="1" customWidth="1"/>
    <col min="8" max="9" width="9.140625" style="11"/>
    <col min="10" max="10" width="12.42578125" style="11" bestFit="1" customWidth="1"/>
    <col min="11" max="16384" width="9.140625" style="11"/>
  </cols>
  <sheetData>
    <row r="1" spans="1:10">
      <c r="A1" s="344" t="s">
        <v>402</v>
      </c>
      <c r="B1" s="344"/>
      <c r="C1" s="344"/>
      <c r="D1" s="344"/>
      <c r="E1" s="344"/>
      <c r="F1" s="344"/>
      <c r="G1" s="374"/>
      <c r="H1" s="374"/>
      <c r="I1" s="374"/>
      <c r="J1" s="374"/>
    </row>
    <row r="2" spans="1:10">
      <c r="A2" s="109"/>
      <c r="B2" s="109"/>
      <c r="C2" s="109"/>
      <c r="D2" s="109"/>
      <c r="E2" s="109"/>
      <c r="F2" s="109"/>
      <c r="G2" s="16"/>
      <c r="H2" s="16"/>
      <c r="I2" s="16"/>
      <c r="J2" s="16"/>
    </row>
    <row r="3" spans="1:10">
      <c r="A3" s="109"/>
      <c r="B3" s="109"/>
      <c r="C3" s="109"/>
      <c r="D3" s="109"/>
      <c r="E3" s="109"/>
      <c r="F3" s="109"/>
      <c r="G3" s="16"/>
      <c r="H3" s="16"/>
      <c r="I3" s="16"/>
      <c r="J3" s="16"/>
    </row>
    <row r="4" spans="1:10">
      <c r="A4" s="109"/>
      <c r="B4" s="109"/>
      <c r="C4" s="109"/>
      <c r="D4" s="109"/>
      <c r="E4" s="109"/>
      <c r="F4" s="109"/>
    </row>
    <row r="5" spans="1:10" ht="18.75">
      <c r="A5" s="363" t="s">
        <v>25</v>
      </c>
      <c r="B5" s="346"/>
      <c r="C5" s="346"/>
      <c r="D5" s="346"/>
      <c r="E5" s="346"/>
      <c r="F5" s="346"/>
      <c r="G5" s="374"/>
      <c r="H5" s="374"/>
      <c r="I5" s="374"/>
      <c r="J5" s="374"/>
    </row>
    <row r="6" spans="1:10" ht="19.5">
      <c r="A6" s="364" t="s">
        <v>284</v>
      </c>
      <c r="B6" s="346"/>
      <c r="C6" s="346"/>
      <c r="D6" s="346"/>
      <c r="E6" s="346"/>
      <c r="F6" s="346"/>
      <c r="G6" s="374"/>
      <c r="H6" s="374"/>
      <c r="I6" s="374"/>
      <c r="J6" s="374"/>
    </row>
    <row r="7" spans="1:10" ht="19.5">
      <c r="A7" s="14"/>
      <c r="B7" s="15"/>
      <c r="C7" s="15"/>
      <c r="D7" s="15"/>
      <c r="E7" s="15"/>
      <c r="F7" s="15"/>
      <c r="G7" s="16"/>
      <c r="H7" s="16"/>
      <c r="I7" s="16"/>
      <c r="J7" s="16"/>
    </row>
    <row r="8" spans="1:10" ht="19.5">
      <c r="A8" s="14"/>
      <c r="B8" s="15"/>
      <c r="C8" s="15"/>
      <c r="D8" s="15"/>
      <c r="E8" s="15"/>
      <c r="F8" s="15"/>
      <c r="G8" s="16"/>
      <c r="H8" s="16"/>
      <c r="I8" s="16"/>
      <c r="J8" s="16"/>
    </row>
    <row r="9" spans="1:10" ht="19.5">
      <c r="A9" s="14"/>
      <c r="B9" s="15"/>
      <c r="C9" s="15"/>
      <c r="D9" s="15"/>
      <c r="E9" s="15"/>
      <c r="F9" s="15"/>
      <c r="G9" s="16"/>
      <c r="H9" s="16"/>
      <c r="I9" s="16"/>
      <c r="J9" s="16"/>
    </row>
    <row r="10" spans="1:10" ht="19.5">
      <c r="A10" s="110"/>
      <c r="B10" s="111"/>
      <c r="C10" s="111"/>
      <c r="D10" s="111"/>
      <c r="E10" s="111"/>
      <c r="F10" s="111"/>
    </row>
    <row r="11" spans="1:10">
      <c r="A11" s="370" t="s">
        <v>28</v>
      </c>
      <c r="B11" s="371" t="s">
        <v>105</v>
      </c>
      <c r="C11" s="389" t="s">
        <v>285</v>
      </c>
      <c r="D11" s="389"/>
      <c r="E11" s="389"/>
      <c r="F11" s="389"/>
      <c r="G11" s="390" t="s">
        <v>286</v>
      </c>
      <c r="H11" s="377"/>
      <c r="I11" s="377"/>
      <c r="J11" s="377"/>
    </row>
    <row r="12" spans="1:10" ht="51">
      <c r="A12" s="387"/>
      <c r="B12" s="388"/>
      <c r="C12" s="128" t="s">
        <v>287</v>
      </c>
      <c r="D12" s="128" t="s">
        <v>288</v>
      </c>
      <c r="E12" s="128" t="s">
        <v>282</v>
      </c>
      <c r="F12" s="18" t="s">
        <v>289</v>
      </c>
      <c r="G12" s="77" t="s">
        <v>290</v>
      </c>
      <c r="H12" s="59" t="s">
        <v>291</v>
      </c>
      <c r="I12" s="59" t="s">
        <v>282</v>
      </c>
      <c r="J12" s="78" t="s">
        <v>289</v>
      </c>
    </row>
    <row r="13" spans="1:10">
      <c r="A13" s="22"/>
      <c r="B13" s="57"/>
      <c r="C13" s="192"/>
      <c r="D13" s="193"/>
      <c r="E13" s="193"/>
      <c r="F13" s="194">
        <v>0</v>
      </c>
      <c r="G13" s="25"/>
      <c r="H13" s="195"/>
      <c r="I13" s="195"/>
      <c r="J13" s="25"/>
    </row>
    <row r="14" spans="1:10">
      <c r="A14" s="133" t="s">
        <v>232</v>
      </c>
      <c r="B14" s="56" t="s">
        <v>233</v>
      </c>
      <c r="C14" s="49">
        <v>0</v>
      </c>
      <c r="D14" s="49"/>
      <c r="E14" s="49"/>
      <c r="F14" s="196">
        <v>0</v>
      </c>
      <c r="G14" s="34">
        <v>0</v>
      </c>
      <c r="H14" s="36"/>
      <c r="I14" s="36"/>
      <c r="J14" s="34">
        <v>0</v>
      </c>
    </row>
    <row r="15" spans="1:10">
      <c r="A15" s="38" t="s">
        <v>292</v>
      </c>
      <c r="B15" s="197"/>
      <c r="C15" s="115">
        <v>73945000</v>
      </c>
      <c r="D15" s="115"/>
      <c r="E15" s="115"/>
      <c r="F15" s="194">
        <v>73945000</v>
      </c>
      <c r="G15" s="25">
        <v>73945000</v>
      </c>
      <c r="H15" s="195"/>
      <c r="I15" s="195"/>
      <c r="J15" s="25">
        <v>73945000</v>
      </c>
    </row>
    <row r="16" spans="1:10">
      <c r="A16" s="38" t="s">
        <v>293</v>
      </c>
      <c r="B16" s="197"/>
      <c r="C16" s="115">
        <v>50000000</v>
      </c>
      <c r="D16" s="115"/>
      <c r="E16" s="115"/>
      <c r="F16" s="194">
        <v>50000000</v>
      </c>
      <c r="G16" s="25">
        <v>34840310</v>
      </c>
      <c r="H16" s="195"/>
      <c r="I16" s="195"/>
      <c r="J16" s="25">
        <v>34840310</v>
      </c>
    </row>
    <row r="17" spans="1:10">
      <c r="A17" s="38" t="s">
        <v>294</v>
      </c>
      <c r="B17" s="197"/>
      <c r="C17" s="115">
        <v>35000000</v>
      </c>
      <c r="D17" s="115"/>
      <c r="E17" s="115"/>
      <c r="F17" s="194">
        <v>35000000</v>
      </c>
      <c r="G17" s="25">
        <v>35000000</v>
      </c>
      <c r="H17" s="195"/>
      <c r="I17" s="195"/>
      <c r="J17" s="25">
        <v>35000000</v>
      </c>
    </row>
    <row r="18" spans="1:10">
      <c r="A18" s="38" t="s">
        <v>295</v>
      </c>
      <c r="B18" s="197"/>
      <c r="C18" s="115">
        <v>35971794</v>
      </c>
      <c r="D18" s="115"/>
      <c r="E18" s="115"/>
      <c r="F18" s="194">
        <v>35971794</v>
      </c>
      <c r="G18" s="25">
        <v>35971794</v>
      </c>
      <c r="H18" s="195"/>
      <c r="I18" s="195"/>
      <c r="J18" s="25">
        <v>35971794</v>
      </c>
    </row>
    <row r="19" spans="1:10">
      <c r="A19" s="38" t="s">
        <v>296</v>
      </c>
      <c r="B19" s="197"/>
      <c r="C19" s="115">
        <v>50000000</v>
      </c>
      <c r="D19" s="115"/>
      <c r="E19" s="115"/>
      <c r="F19" s="194">
        <v>50000000</v>
      </c>
      <c r="G19" s="25">
        <v>8000000</v>
      </c>
      <c r="H19" s="195"/>
      <c r="I19" s="195"/>
      <c r="J19" s="25">
        <v>8000000</v>
      </c>
    </row>
    <row r="20" spans="1:10">
      <c r="A20" s="38" t="s">
        <v>297</v>
      </c>
      <c r="B20" s="197"/>
      <c r="C20" s="115">
        <v>15000000</v>
      </c>
      <c r="D20" s="115"/>
      <c r="E20" s="115"/>
      <c r="F20" s="194">
        <v>15000000</v>
      </c>
      <c r="G20" s="25">
        <v>15000000</v>
      </c>
      <c r="H20" s="195"/>
      <c r="I20" s="195"/>
      <c r="J20" s="25">
        <v>15000000</v>
      </c>
    </row>
    <row r="21" spans="1:10">
      <c r="A21" s="38" t="s">
        <v>298</v>
      </c>
      <c r="B21" s="197"/>
      <c r="C21" s="115"/>
      <c r="D21" s="115"/>
      <c r="E21" s="115"/>
      <c r="F21" s="194"/>
      <c r="G21" s="25">
        <v>1580000</v>
      </c>
      <c r="H21" s="195"/>
      <c r="I21" s="195"/>
      <c r="J21" s="25">
        <v>1580000</v>
      </c>
    </row>
    <row r="22" spans="1:10" ht="25.5">
      <c r="A22" s="38" t="s">
        <v>299</v>
      </c>
      <c r="B22" s="197"/>
      <c r="C22" s="115">
        <v>11560109</v>
      </c>
      <c r="D22" s="115"/>
      <c r="E22" s="115"/>
      <c r="F22" s="194">
        <v>11560109</v>
      </c>
      <c r="G22" s="25">
        <v>11560109</v>
      </c>
      <c r="H22" s="195"/>
      <c r="I22" s="195"/>
      <c r="J22" s="25">
        <v>11560109</v>
      </c>
    </row>
    <row r="23" spans="1:10">
      <c r="A23" s="38" t="s">
        <v>300</v>
      </c>
      <c r="B23" s="197"/>
      <c r="C23" s="115"/>
      <c r="D23" s="115"/>
      <c r="E23" s="115"/>
      <c r="F23" s="194">
        <v>0</v>
      </c>
      <c r="G23" s="25">
        <v>1555200</v>
      </c>
      <c r="H23" s="195"/>
      <c r="I23" s="195"/>
      <c r="J23" s="25">
        <v>1555200</v>
      </c>
    </row>
    <row r="24" spans="1:10">
      <c r="A24" s="27" t="s">
        <v>301</v>
      </c>
      <c r="B24" s="197"/>
      <c r="C24" s="115"/>
      <c r="D24" s="115"/>
      <c r="E24" s="115"/>
      <c r="F24" s="194"/>
      <c r="G24" s="25">
        <v>294000</v>
      </c>
      <c r="H24" s="195"/>
      <c r="I24" s="195"/>
      <c r="J24" s="25">
        <v>294000</v>
      </c>
    </row>
    <row r="25" spans="1:10">
      <c r="A25" s="133" t="s">
        <v>302</v>
      </c>
      <c r="B25" s="56" t="s">
        <v>201</v>
      </c>
      <c r="C25" s="49">
        <v>271476903</v>
      </c>
      <c r="D25" s="49"/>
      <c r="E25" s="49"/>
      <c r="F25" s="196">
        <v>271476903</v>
      </c>
      <c r="G25" s="34">
        <v>217452413</v>
      </c>
      <c r="H25" s="195"/>
      <c r="I25" s="195"/>
      <c r="J25" s="34">
        <v>217452413</v>
      </c>
    </row>
    <row r="26" spans="1:10">
      <c r="A26" s="38" t="s">
        <v>303</v>
      </c>
      <c r="B26" s="197"/>
      <c r="C26" s="115">
        <v>1500000</v>
      </c>
      <c r="D26" s="115"/>
      <c r="E26" s="115"/>
      <c r="F26" s="194">
        <v>1500000</v>
      </c>
      <c r="G26" s="25">
        <v>1262400</v>
      </c>
      <c r="H26" s="195"/>
      <c r="I26" s="195"/>
      <c r="J26" s="25">
        <v>1262400</v>
      </c>
    </row>
    <row r="27" spans="1:10">
      <c r="A27" s="38" t="s">
        <v>304</v>
      </c>
      <c r="B27" s="197"/>
      <c r="C27" s="115"/>
      <c r="D27" s="115"/>
      <c r="E27" s="115"/>
      <c r="F27" s="194"/>
      <c r="G27" s="25">
        <v>237600</v>
      </c>
      <c r="H27" s="195"/>
      <c r="I27" s="195"/>
      <c r="J27" s="25">
        <v>237600</v>
      </c>
    </row>
    <row r="28" spans="1:10">
      <c r="A28" s="67" t="s">
        <v>202</v>
      </c>
      <c r="B28" s="56" t="s">
        <v>203</v>
      </c>
      <c r="C28" s="49">
        <v>1500000</v>
      </c>
      <c r="D28" s="49"/>
      <c r="E28" s="49"/>
      <c r="F28" s="196">
        <v>1500000</v>
      </c>
      <c r="G28" s="34">
        <v>1500000</v>
      </c>
      <c r="H28" s="195"/>
      <c r="I28" s="195"/>
      <c r="J28" s="34">
        <v>1500000</v>
      </c>
    </row>
    <row r="29" spans="1:10" ht="25.5">
      <c r="A29" s="27" t="s">
        <v>305</v>
      </c>
      <c r="B29" s="197"/>
      <c r="C29" s="115">
        <v>10999990</v>
      </c>
      <c r="D29" s="115"/>
      <c r="E29" s="115">
        <v>0</v>
      </c>
      <c r="F29" s="194">
        <v>10999990</v>
      </c>
      <c r="G29" s="25">
        <v>8266929</v>
      </c>
      <c r="H29" s="195"/>
      <c r="I29" s="195"/>
      <c r="J29" s="25">
        <v>8266929</v>
      </c>
    </row>
    <row r="30" spans="1:10" ht="25.5">
      <c r="A30" s="27" t="s">
        <v>306</v>
      </c>
      <c r="B30" s="197"/>
      <c r="C30" s="115">
        <v>3814675</v>
      </c>
      <c r="D30" s="115"/>
      <c r="E30" s="115"/>
      <c r="F30" s="194">
        <v>3814675</v>
      </c>
      <c r="G30" s="25">
        <v>7506050</v>
      </c>
      <c r="H30" s="195"/>
      <c r="I30" s="195"/>
      <c r="J30" s="25">
        <v>7506050</v>
      </c>
    </row>
    <row r="31" spans="1:10">
      <c r="A31" s="27" t="s">
        <v>307</v>
      </c>
      <c r="B31" s="197"/>
      <c r="C31" s="115"/>
      <c r="D31" s="115"/>
      <c r="E31" s="115"/>
      <c r="F31" s="194"/>
      <c r="G31" s="25">
        <v>180488</v>
      </c>
      <c r="H31" s="195"/>
      <c r="I31" s="195"/>
      <c r="J31" s="25">
        <v>180488</v>
      </c>
    </row>
    <row r="32" spans="1:10">
      <c r="A32" s="27" t="s">
        <v>308</v>
      </c>
      <c r="B32" s="197"/>
      <c r="C32" s="115"/>
      <c r="D32" s="115"/>
      <c r="E32" s="115"/>
      <c r="F32" s="194"/>
      <c r="G32" s="25">
        <v>142000</v>
      </c>
      <c r="H32" s="195"/>
      <c r="I32" s="195"/>
      <c r="J32" s="25">
        <v>142000</v>
      </c>
    </row>
    <row r="33" spans="1:10">
      <c r="A33" s="27" t="s">
        <v>309</v>
      </c>
      <c r="B33" s="197"/>
      <c r="C33" s="115"/>
      <c r="D33" s="115"/>
      <c r="E33" s="115"/>
      <c r="F33" s="194"/>
      <c r="G33" s="25"/>
      <c r="H33" s="195"/>
      <c r="I33" s="195"/>
      <c r="J33" s="25"/>
    </row>
    <row r="34" spans="1:10">
      <c r="A34" s="133" t="s">
        <v>204</v>
      </c>
      <c r="B34" s="56" t="s">
        <v>205</v>
      </c>
      <c r="C34" s="49">
        <v>14814665</v>
      </c>
      <c r="D34" s="49"/>
      <c r="E34" s="49">
        <v>0</v>
      </c>
      <c r="F34" s="196">
        <v>14814665</v>
      </c>
      <c r="G34" s="34">
        <f>SUM(G29:G32)</f>
        <v>16095467</v>
      </c>
      <c r="H34" s="195"/>
      <c r="I34" s="195"/>
      <c r="J34" s="34">
        <v>16389467</v>
      </c>
    </row>
    <row r="35" spans="1:10">
      <c r="A35" s="133" t="s">
        <v>234</v>
      </c>
      <c r="B35" s="56" t="s">
        <v>235</v>
      </c>
      <c r="C35" s="49">
        <v>0</v>
      </c>
      <c r="D35" s="49"/>
      <c r="E35" s="49"/>
      <c r="F35" s="194">
        <v>0</v>
      </c>
      <c r="G35" s="25"/>
      <c r="H35" s="195"/>
      <c r="I35" s="195"/>
      <c r="J35" s="25"/>
    </row>
    <row r="36" spans="1:10" ht="25.5">
      <c r="A36" s="67" t="s">
        <v>236</v>
      </c>
      <c r="B36" s="56" t="s">
        <v>237</v>
      </c>
      <c r="C36" s="49">
        <v>0</v>
      </c>
      <c r="D36" s="49"/>
      <c r="E36" s="49"/>
      <c r="F36" s="194">
        <v>0</v>
      </c>
      <c r="G36" s="25"/>
      <c r="H36" s="195"/>
      <c r="I36" s="195"/>
      <c r="J36" s="25"/>
    </row>
    <row r="37" spans="1:10" ht="25.5">
      <c r="A37" s="67" t="s">
        <v>206</v>
      </c>
      <c r="B37" s="56" t="s">
        <v>207</v>
      </c>
      <c r="C37" s="49">
        <v>76884181</v>
      </c>
      <c r="D37" s="49"/>
      <c r="E37" s="49"/>
      <c r="F37" s="196">
        <v>76884181</v>
      </c>
      <c r="G37" s="34">
        <v>66309378</v>
      </c>
      <c r="H37" s="195"/>
      <c r="I37" s="195"/>
      <c r="J37" s="34">
        <v>66309378</v>
      </c>
    </row>
    <row r="38" spans="1:10" ht="15.75">
      <c r="A38" s="198" t="s">
        <v>208</v>
      </c>
      <c r="B38" s="199" t="s">
        <v>209</v>
      </c>
      <c r="C38" s="200">
        <v>364675749</v>
      </c>
      <c r="D38" s="200"/>
      <c r="E38" s="200">
        <v>0</v>
      </c>
      <c r="F38" s="201">
        <v>364675749</v>
      </c>
      <c r="G38" s="202">
        <v>300076456</v>
      </c>
      <c r="H38" s="203"/>
      <c r="I38" s="203"/>
      <c r="J38" s="202">
        <v>301651258</v>
      </c>
    </row>
    <row r="39" spans="1:10" s="206" customFormat="1" ht="12.75">
      <c r="A39" s="38" t="s">
        <v>310</v>
      </c>
      <c r="B39" s="56"/>
      <c r="C39" s="35">
        <v>2000000</v>
      </c>
      <c r="D39" s="35"/>
      <c r="E39" s="35"/>
      <c r="F39" s="204">
        <v>2000000</v>
      </c>
      <c r="G39" s="118">
        <v>2000000</v>
      </c>
      <c r="H39" s="205"/>
      <c r="I39" s="205"/>
      <c r="J39" s="118">
        <v>2000000</v>
      </c>
    </row>
    <row r="40" spans="1:10" s="206" customFormat="1" ht="12.75">
      <c r="A40" s="38" t="s">
        <v>311</v>
      </c>
      <c r="B40" s="56"/>
      <c r="C40" s="35">
        <v>4500000</v>
      </c>
      <c r="D40" s="35"/>
      <c r="E40" s="35"/>
      <c r="F40" s="204">
        <v>4500000</v>
      </c>
      <c r="G40" s="118">
        <v>4500000</v>
      </c>
      <c r="H40" s="205"/>
      <c r="I40" s="205"/>
      <c r="J40" s="118">
        <v>4500000</v>
      </c>
    </row>
    <row r="41" spans="1:10" s="206" customFormat="1" ht="12.75">
      <c r="A41" s="38" t="s">
        <v>312</v>
      </c>
      <c r="B41" s="56"/>
      <c r="C41" s="35">
        <v>15000000</v>
      </c>
      <c r="D41" s="35"/>
      <c r="E41" s="35"/>
      <c r="F41" s="204">
        <v>15000000</v>
      </c>
      <c r="G41" s="118">
        <v>15000000</v>
      </c>
      <c r="H41" s="205"/>
      <c r="I41" s="205"/>
      <c r="J41" s="118">
        <v>15000000</v>
      </c>
    </row>
    <row r="42" spans="1:10" ht="15.75">
      <c r="A42" s="207" t="s">
        <v>313</v>
      </c>
      <c r="B42" s="56"/>
      <c r="C42" s="115">
        <v>2500000</v>
      </c>
      <c r="D42" s="115"/>
      <c r="E42" s="115"/>
      <c r="F42" s="194">
        <v>2500000</v>
      </c>
      <c r="G42" s="25">
        <v>2500000</v>
      </c>
      <c r="H42" s="195"/>
      <c r="I42" s="195"/>
      <c r="J42" s="25">
        <v>2500000</v>
      </c>
    </row>
    <row r="43" spans="1:10" ht="15.75">
      <c r="A43" s="207" t="s">
        <v>314</v>
      </c>
      <c r="B43" s="56"/>
      <c r="C43" s="115">
        <v>2500000</v>
      </c>
      <c r="D43" s="115"/>
      <c r="E43" s="115"/>
      <c r="F43" s="194">
        <v>2500000</v>
      </c>
      <c r="G43" s="25">
        <v>2500000</v>
      </c>
      <c r="H43" s="195"/>
      <c r="I43" s="195"/>
      <c r="J43" s="25">
        <v>2500000</v>
      </c>
    </row>
    <row r="44" spans="1:10" ht="15.75">
      <c r="A44" s="207" t="s">
        <v>315</v>
      </c>
      <c r="B44" s="56"/>
      <c r="C44" s="115">
        <v>2500000</v>
      </c>
      <c r="D44" s="115"/>
      <c r="E44" s="115"/>
      <c r="F44" s="194">
        <v>2500000</v>
      </c>
      <c r="G44" s="25">
        <v>2500000</v>
      </c>
      <c r="H44" s="195"/>
      <c r="I44" s="195"/>
      <c r="J44" s="25">
        <v>2500000</v>
      </c>
    </row>
    <row r="45" spans="1:10">
      <c r="A45" s="133" t="s">
        <v>210</v>
      </c>
      <c r="B45" s="56" t="s">
        <v>211</v>
      </c>
      <c r="C45" s="49">
        <v>29000000</v>
      </c>
      <c r="D45" s="49"/>
      <c r="E45" s="49"/>
      <c r="F45" s="196">
        <v>29000000</v>
      </c>
      <c r="G45" s="34">
        <v>29000000</v>
      </c>
      <c r="H45" s="195"/>
      <c r="I45" s="195"/>
      <c r="J45" s="34">
        <v>29000000</v>
      </c>
    </row>
    <row r="46" spans="1:10">
      <c r="A46" s="133" t="s">
        <v>238</v>
      </c>
      <c r="B46" s="56" t="s">
        <v>239</v>
      </c>
      <c r="C46" s="49">
        <v>0</v>
      </c>
      <c r="D46" s="49"/>
      <c r="E46" s="49"/>
      <c r="F46" s="194">
        <v>0</v>
      </c>
      <c r="G46" s="25"/>
      <c r="H46" s="195"/>
      <c r="I46" s="195"/>
      <c r="J46" s="25"/>
    </row>
    <row r="47" spans="1:10">
      <c r="A47" s="133" t="s">
        <v>240</v>
      </c>
      <c r="B47" s="56" t="s">
        <v>241</v>
      </c>
      <c r="C47" s="49">
        <v>0</v>
      </c>
      <c r="D47" s="49"/>
      <c r="E47" s="49"/>
      <c r="F47" s="194">
        <v>0</v>
      </c>
      <c r="G47" s="25"/>
      <c r="H47" s="195"/>
      <c r="I47" s="195"/>
      <c r="J47" s="25"/>
    </row>
    <row r="48" spans="1:10" ht="25.5">
      <c r="A48" s="133" t="s">
        <v>212</v>
      </c>
      <c r="B48" s="56" t="s">
        <v>213</v>
      </c>
      <c r="C48" s="49">
        <v>7830000</v>
      </c>
      <c r="D48" s="49"/>
      <c r="E48" s="49"/>
      <c r="F48" s="196">
        <v>7830000</v>
      </c>
      <c r="G48" s="34">
        <v>7830000</v>
      </c>
      <c r="H48" s="195"/>
      <c r="I48" s="195"/>
      <c r="J48" s="34">
        <v>7830000</v>
      </c>
    </row>
    <row r="49" spans="1:10" ht="15.75">
      <c r="A49" s="198" t="s">
        <v>214</v>
      </c>
      <c r="B49" s="199" t="s">
        <v>215</v>
      </c>
      <c r="C49" s="200">
        <v>36830000</v>
      </c>
      <c r="D49" s="200">
        <v>0</v>
      </c>
      <c r="E49" s="200">
        <v>0</v>
      </c>
      <c r="F49" s="201">
        <v>36830000</v>
      </c>
      <c r="G49" s="202">
        <v>36830000</v>
      </c>
      <c r="H49" s="203"/>
      <c r="I49" s="203"/>
      <c r="J49" s="202">
        <v>36830000</v>
      </c>
    </row>
    <row r="52" spans="1:10">
      <c r="A52" s="17"/>
      <c r="B52" s="208"/>
      <c r="C52" s="17"/>
      <c r="D52" s="17"/>
      <c r="E52" s="17"/>
    </row>
    <row r="53" spans="1:10">
      <c r="A53" s="17"/>
      <c r="B53" s="208"/>
      <c r="C53" s="17"/>
      <c r="D53" s="17"/>
      <c r="E53" s="17"/>
    </row>
    <row r="54" spans="1:10">
      <c r="A54" s="17"/>
      <c r="B54" s="208"/>
      <c r="C54" s="17"/>
      <c r="D54" s="17"/>
      <c r="E54" s="17"/>
    </row>
    <row r="55" spans="1:10">
      <c r="A55" s="17"/>
      <c r="B55" s="208"/>
      <c r="C55" s="17"/>
      <c r="D55" s="17"/>
      <c r="E55" s="17"/>
    </row>
    <row r="56" spans="1:10">
      <c r="A56" s="17"/>
      <c r="B56" s="208"/>
      <c r="C56" s="17"/>
      <c r="D56" s="17"/>
      <c r="E56" s="17"/>
    </row>
    <row r="57" spans="1:10">
      <c r="A57" s="17"/>
      <c r="B57" s="208"/>
      <c r="C57" s="17"/>
      <c r="D57" s="17"/>
      <c r="E57" s="17"/>
    </row>
  </sheetData>
  <mergeCells count="7">
    <mergeCell ref="A1:J1"/>
    <mergeCell ref="A5:J5"/>
    <mergeCell ref="A6:J6"/>
    <mergeCell ref="A11:A12"/>
    <mergeCell ref="B11:B12"/>
    <mergeCell ref="C11:F11"/>
    <mergeCell ref="G11:J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A2" sqref="A2:J2"/>
    </sheetView>
  </sheetViews>
  <sheetFormatPr defaultRowHeight="15"/>
  <cols>
    <col min="1" max="1" width="25.42578125" customWidth="1"/>
    <col min="3" max="3" width="15.42578125" bestFit="1" customWidth="1"/>
    <col min="6" max="6" width="15.42578125" bestFit="1" customWidth="1"/>
    <col min="7" max="7" width="12.42578125" bestFit="1" customWidth="1"/>
    <col min="10" max="10" width="15" customWidth="1"/>
  </cols>
  <sheetData>
    <row r="1" spans="1:10">
      <c r="A1" s="209"/>
      <c r="B1" s="209"/>
      <c r="C1" s="209"/>
      <c r="D1" s="209"/>
      <c r="E1" s="209"/>
      <c r="F1" s="209"/>
    </row>
    <row r="2" spans="1:10">
      <c r="A2" s="391" t="s">
        <v>410</v>
      </c>
      <c r="B2" s="382"/>
      <c r="C2" s="382"/>
      <c r="D2" s="382"/>
      <c r="E2" s="382"/>
      <c r="F2" s="382"/>
      <c r="G2" s="345"/>
      <c r="H2" s="345"/>
      <c r="I2" s="345"/>
      <c r="J2" s="345"/>
    </row>
    <row r="3" spans="1:10">
      <c r="A3" s="210"/>
      <c r="B3" s="108"/>
      <c r="C3" s="108"/>
      <c r="D3" s="108"/>
      <c r="E3" s="108"/>
      <c r="F3" s="108"/>
      <c r="G3" s="13"/>
      <c r="H3" s="13"/>
      <c r="I3" s="13"/>
      <c r="J3" s="13"/>
    </row>
    <row r="4" spans="1:10">
      <c r="A4" s="210"/>
      <c r="B4" s="108"/>
      <c r="C4" s="108"/>
      <c r="D4" s="108"/>
      <c r="E4" s="108"/>
      <c r="F4" s="108"/>
      <c r="G4" s="13"/>
      <c r="H4" s="13"/>
      <c r="I4" s="13"/>
      <c r="J4" s="13"/>
    </row>
    <row r="5" spans="1:10">
      <c r="A5" s="211"/>
      <c r="B5" s="212"/>
      <c r="C5" s="212"/>
      <c r="D5" s="212"/>
      <c r="E5" s="212"/>
      <c r="F5" s="212"/>
    </row>
    <row r="6" spans="1:10" ht="18">
      <c r="A6" s="392" t="s">
        <v>25</v>
      </c>
      <c r="B6" s="393"/>
      <c r="C6" s="393"/>
      <c r="D6" s="393"/>
      <c r="E6" s="393"/>
      <c r="F6" s="393"/>
      <c r="G6" s="345"/>
      <c r="H6" s="345"/>
      <c r="I6" s="345"/>
      <c r="J6" s="345"/>
    </row>
    <row r="7" spans="1:10" ht="18">
      <c r="A7" s="394" t="s">
        <v>316</v>
      </c>
      <c r="B7" s="395"/>
      <c r="C7" s="395"/>
      <c r="D7" s="395"/>
      <c r="E7" s="395"/>
      <c r="F7" s="395"/>
      <c r="G7" s="345"/>
      <c r="H7" s="345"/>
      <c r="I7" s="345"/>
      <c r="J7" s="345"/>
    </row>
    <row r="8" spans="1:10" ht="18">
      <c r="A8" s="58"/>
      <c r="B8" s="213"/>
      <c r="C8" s="213"/>
      <c r="D8" s="213"/>
      <c r="E8" s="213"/>
      <c r="F8" s="213"/>
      <c r="G8" s="13"/>
      <c r="H8" s="13"/>
      <c r="I8" s="13"/>
      <c r="J8" s="13"/>
    </row>
    <row r="9" spans="1:10" ht="18">
      <c r="A9" s="58"/>
      <c r="B9" s="213"/>
      <c r="C9" s="213"/>
      <c r="D9" s="213"/>
      <c r="E9" s="213"/>
      <c r="F9" s="213"/>
      <c r="G9" s="13"/>
      <c r="H9" s="13"/>
      <c r="I9" s="13"/>
      <c r="J9" s="13"/>
    </row>
    <row r="10" spans="1:10">
      <c r="C10" s="396"/>
      <c r="D10" s="397"/>
      <c r="E10" s="397"/>
      <c r="F10" s="397"/>
    </row>
    <row r="11" spans="1:10">
      <c r="C11" s="214"/>
      <c r="D11" s="215"/>
      <c r="E11" s="215"/>
      <c r="F11" s="215"/>
    </row>
    <row r="12" spans="1:10">
      <c r="A12" s="370" t="s">
        <v>28</v>
      </c>
      <c r="B12" s="371" t="s">
        <v>105</v>
      </c>
      <c r="C12" s="379" t="s">
        <v>30</v>
      </c>
      <c r="D12" s="399"/>
      <c r="E12" s="399"/>
      <c r="F12" s="400"/>
      <c r="G12" s="379" t="s">
        <v>317</v>
      </c>
      <c r="H12" s="380"/>
      <c r="I12" s="380"/>
      <c r="J12" s="381"/>
    </row>
    <row r="13" spans="1:10" ht="38.25">
      <c r="A13" s="385"/>
      <c r="B13" s="398"/>
      <c r="C13" s="128" t="s">
        <v>287</v>
      </c>
      <c r="D13" s="128" t="s">
        <v>318</v>
      </c>
      <c r="E13" s="128" t="s">
        <v>282</v>
      </c>
      <c r="F13" s="128" t="s">
        <v>319</v>
      </c>
      <c r="G13" s="128" t="s">
        <v>287</v>
      </c>
      <c r="H13" s="128" t="s">
        <v>318</v>
      </c>
      <c r="I13" s="128" t="s">
        <v>282</v>
      </c>
      <c r="J13" s="128" t="s">
        <v>319</v>
      </c>
    </row>
    <row r="14" spans="1:10">
      <c r="A14" s="133" t="s">
        <v>320</v>
      </c>
      <c r="B14" s="116" t="s">
        <v>195</v>
      </c>
      <c r="C14" s="134">
        <v>18078627</v>
      </c>
      <c r="D14" s="132">
        <v>0</v>
      </c>
      <c r="E14" s="132">
        <v>0</v>
      </c>
      <c r="F14" s="134">
        <v>18078627</v>
      </c>
      <c r="G14" s="216">
        <v>164439289</v>
      </c>
      <c r="H14" s="25"/>
      <c r="I14" s="25"/>
      <c r="J14" s="216">
        <v>164439289</v>
      </c>
    </row>
    <row r="15" spans="1:10">
      <c r="A15" s="133" t="s">
        <v>321</v>
      </c>
      <c r="B15" s="116" t="s">
        <v>195</v>
      </c>
      <c r="C15" s="132"/>
      <c r="D15" s="132"/>
      <c r="E15" s="132"/>
      <c r="F15" s="134"/>
      <c r="G15" s="195"/>
      <c r="H15" s="195"/>
      <c r="I15" s="195"/>
      <c r="J15" s="195"/>
    </row>
  </sheetData>
  <mergeCells count="8">
    <mergeCell ref="A2:J2"/>
    <mergeCell ref="A6:J6"/>
    <mergeCell ref="A7:J7"/>
    <mergeCell ref="C10:F10"/>
    <mergeCell ref="A12:A13"/>
    <mergeCell ref="B12:B13"/>
    <mergeCell ref="C12:F12"/>
    <mergeCell ref="G12:J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Kiemelt ei. </vt:lpstr>
      <vt:lpstr>Konszolidált bevételek</vt:lpstr>
      <vt:lpstr>Konszolidált kidások</vt:lpstr>
      <vt:lpstr>Önkorm. bevételek</vt:lpstr>
      <vt:lpstr>Intézmények bevételei</vt:lpstr>
      <vt:lpstr>Önkormányzat kiadásai</vt:lpstr>
      <vt:lpstr>Intézmények kiadásai</vt:lpstr>
      <vt:lpstr>Beruházások</vt:lpstr>
      <vt:lpstr>Tartalék</vt:lpstr>
      <vt:lpstr>Szociális</vt:lpstr>
      <vt:lpstr>Adott támogatás</vt:lpstr>
      <vt:lpstr>Kapott támogatás</vt:lpstr>
      <vt:lpstr>Közhatalmi bevét. </vt:lpstr>
      <vt:lpstr>Ütemterv önkorm. </vt:lpstr>
      <vt:lpstr>Konszolidált ütemt. 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2022-05-20T08:09:07Z</cp:lastPrinted>
  <dcterms:created xsi:type="dcterms:W3CDTF">2022-05-18T15:07:34Z</dcterms:created>
  <dcterms:modified xsi:type="dcterms:W3CDTF">2022-06-07T11:48:17Z</dcterms:modified>
</cp:coreProperties>
</file>