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520" tabRatio="601" firstSheet="7" activeTab="19"/>
  </bookViews>
  <sheets>
    <sheet name="kiemelt ei" sheetId="1" r:id="rId1"/>
    <sheet name="kiadások működés felhalmozás" sheetId="2" r:id="rId2"/>
    <sheet name="kiadások működés felhalmozá (2)" sheetId="3" r:id="rId3"/>
    <sheet name="kiadások működés felhalmozá (3)" sheetId="4" r:id="rId4"/>
    <sheet name="kiadások funkciócsoportra" sheetId="5" state="hidden" r:id="rId5"/>
    <sheet name="bevételek" sheetId="6" state="hidden" r:id="rId6"/>
    <sheet name="bevételek működés felhalmozás" sheetId="7" r:id="rId7"/>
    <sheet name="bevételek működés felhalmoz (3)" sheetId="8" r:id="rId8"/>
    <sheet name="bevételek működés felhalmoz (2)" sheetId="9" r:id="rId9"/>
    <sheet name="bevételek funkciócsoportra" sheetId="10" state="hidden" r:id="rId10"/>
    <sheet name="létszám" sheetId="11" state="hidden" r:id="rId11"/>
    <sheet name="beruházások felújítások" sheetId="12" r:id="rId12"/>
    <sheet name="tartalékok" sheetId="13" r:id="rId13"/>
    <sheet name="stabilitási 1" sheetId="14" state="hidden" r:id="rId14"/>
    <sheet name="stabilitási 2" sheetId="15" state="hidden" r:id="rId15"/>
    <sheet name="EU projektek" sheetId="16" state="hidden" r:id="rId16"/>
    <sheet name="hitelek" sheetId="17" state="hidden" r:id="rId17"/>
    <sheet name="finanszírozás" sheetId="18" r:id="rId18"/>
    <sheet name="szociális kiadások" sheetId="19" state="hidden" r:id="rId19"/>
    <sheet name="átadott" sheetId="20" r:id="rId20"/>
    <sheet name="átvett" sheetId="21" state="hidden" r:id="rId21"/>
    <sheet name="helyi adók" sheetId="22" state="hidden" r:id="rId22"/>
    <sheet name="MÉRLEG" sheetId="23" state="hidden" r:id="rId23"/>
    <sheet name="MÉRLEG (2)" sheetId="24" state="hidden" r:id="rId24"/>
    <sheet name="MÉRLEG (3)" sheetId="25" state="hidden" r:id="rId25"/>
    <sheet name="EI FELHASZN TERV" sheetId="26" r:id="rId26"/>
    <sheet name="EI FELHASZN TERV (2)" sheetId="27" r:id="rId27"/>
    <sheet name="TÖBB ÉVES" sheetId="28" state="hidden" r:id="rId28"/>
    <sheet name="KÖZVETETT" sheetId="29" state="hidden" r:id="rId29"/>
    <sheet name="GÖRDÜLŐ" sheetId="30" state="hidden" r:id="rId30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'átadott'!$A$1:$D$116</definedName>
    <definedName name="_xlnm.Print_Area" localSheetId="20">'átvett'!$A$1:$C$116</definedName>
    <definedName name="_xlnm.Print_Area" localSheetId="11">'beruházások felújítások'!$A$1:$I$41</definedName>
    <definedName name="_xlnm.Print_Area" localSheetId="5">'bevételek'!$A$1:$F$95</definedName>
    <definedName name="_xlnm.Print_Area" localSheetId="9">'bevételek funkciócsoportra'!$A$1:$O$269</definedName>
    <definedName name="_xlnm.Print_Area" localSheetId="8">'bevételek működés felhalmoz (2)'!$A$1:$I$98</definedName>
    <definedName name="_xlnm.Print_Area" localSheetId="7">'bevételek működés felhalmoz (3)'!$A$1:$G$96</definedName>
    <definedName name="_xlnm.Print_Area" localSheetId="6">'bevételek működés felhalmozás'!$A$2:$G$99</definedName>
    <definedName name="_xlnm.Print_Area" localSheetId="25">'EI FELHASZN TERV'!$A$1:$O$215</definedName>
    <definedName name="_xlnm.Print_Area" localSheetId="26">'EI FELHASZN TERV (2)'!$A$1:$O$216</definedName>
    <definedName name="_xlnm.Print_Area" localSheetId="15">'EU projektek'!$A$1:$B$43</definedName>
    <definedName name="_xlnm.Print_Area" localSheetId="17">'finanszírozás'!$A$1:$J$9</definedName>
    <definedName name="_xlnm.Print_Area" localSheetId="29">'GÖRDÜLŐ'!$A$1:$J$43</definedName>
    <definedName name="_xlnm.Print_Area" localSheetId="16">'hitelek'!$A$1:$D$70</definedName>
    <definedName name="_xlnm.Print_Area" localSheetId="4">'kiadások funkciócsoportra'!$B$1:$P$301</definedName>
    <definedName name="_xlnm.Print_Area" localSheetId="2">'kiadások működés felhalmozá (2)'!$A$1:$G$123</definedName>
    <definedName name="_xlnm.Print_Area" localSheetId="3">'kiadások működés felhalmozá (3)'!$A$1:$J$123</definedName>
    <definedName name="_xlnm.Print_Area" localSheetId="1">'kiadások működés felhalmozás'!$A$2:$H$131</definedName>
    <definedName name="_xlnm.Print_Area" localSheetId="0">'kiemelt ei'!$A$1:$C$30</definedName>
    <definedName name="_xlnm.Print_Area" localSheetId="28">'KÖZVETETT'!$A$1:$E$35</definedName>
    <definedName name="_xlnm.Print_Area" localSheetId="10">'létszám'!$A$1:$E$34</definedName>
    <definedName name="_xlnm.Print_Area" localSheetId="22">'MÉRLEG'!$A$1:$E$154</definedName>
    <definedName name="_xlnm.Print_Area" localSheetId="23">'MÉRLEG (2)'!$A$1:$E$154</definedName>
    <definedName name="_xlnm.Print_Area" localSheetId="24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'tartalékok'!$A$1:$I$16</definedName>
    <definedName name="_xlnm.Print_Area" localSheetId="27">'TÖBB ÉVES'!$A$1:$I$32</definedName>
    <definedName name="pr232" localSheetId="29">'GÖRDÜLŐ'!#REF!</definedName>
    <definedName name="pr232" localSheetId="28">'KÖZVETETT'!$A$11</definedName>
    <definedName name="pr232" localSheetId="22">'MÉRLEG'!#REF!</definedName>
    <definedName name="pr232" localSheetId="23">'MÉRLEG (2)'!$A$17</definedName>
    <definedName name="pr232" localSheetId="24">'MÉRLEG (3)'!$A$17</definedName>
    <definedName name="pr232" localSheetId="27">'TÖBB ÉVES'!$A$17</definedName>
    <definedName name="pr233" localSheetId="29">'GÖRDÜLŐ'!#REF!</definedName>
    <definedName name="pr233" localSheetId="28">'KÖZVETETT'!$A$16</definedName>
    <definedName name="pr233" localSheetId="22">'MÉRLEG'!#REF!</definedName>
    <definedName name="pr233" localSheetId="23">'MÉRLEG (2)'!$A$18</definedName>
    <definedName name="pr233" localSheetId="24">'MÉRLEG (3)'!$A$18</definedName>
    <definedName name="pr233" localSheetId="27">'TÖBB ÉVES'!$A$18</definedName>
    <definedName name="pr234" localSheetId="29">'GÖRDÜLŐ'!#REF!</definedName>
    <definedName name="pr234" localSheetId="28">'KÖZVETETT'!$A$24</definedName>
    <definedName name="pr234" localSheetId="22">'MÉRLEG'!#REF!</definedName>
    <definedName name="pr234" localSheetId="23">'MÉRLEG (2)'!$A$19</definedName>
    <definedName name="pr234" localSheetId="24">'MÉRLEG (3)'!$A$19</definedName>
    <definedName name="pr234" localSheetId="27">'TÖBB ÉVES'!$A$19</definedName>
    <definedName name="pr235" localSheetId="29">'GÖRDÜLŐ'!#REF!</definedName>
    <definedName name="pr235" localSheetId="28">'KÖZVETETT'!$A$29</definedName>
    <definedName name="pr235" localSheetId="22">'MÉRLEG'!#REF!</definedName>
    <definedName name="pr235" localSheetId="23">'MÉRLEG (2)'!$A$20</definedName>
    <definedName name="pr235" localSheetId="24">'MÉRLEG (3)'!$A$20</definedName>
    <definedName name="pr235" localSheetId="27">'TÖBB ÉVES'!$A$20</definedName>
    <definedName name="pr236" localSheetId="29">'GÖRDÜLŐ'!#REF!</definedName>
    <definedName name="pr236" localSheetId="28">'KÖZVETETT'!$A$34</definedName>
    <definedName name="pr236" localSheetId="22">'MÉRLEG'!#REF!</definedName>
    <definedName name="pr236" localSheetId="23">'MÉRLEG (2)'!$A$21</definedName>
    <definedName name="pr236" localSheetId="24">'MÉRLEG (3)'!$A$21</definedName>
    <definedName name="pr236" localSheetId="27">'TÖBB ÉVES'!$A$21</definedName>
    <definedName name="pr312" localSheetId="29">'GÖRDÜLŐ'!#REF!</definedName>
    <definedName name="pr312" localSheetId="28">'KÖZVETETT'!#REF!</definedName>
    <definedName name="pr312" localSheetId="22">'MÉRLEG'!#REF!</definedName>
    <definedName name="pr312" localSheetId="23">'MÉRLEG (2)'!$A$8</definedName>
    <definedName name="pr312" localSheetId="24">'MÉRLEG (3)'!$A$8</definedName>
    <definedName name="pr312" localSheetId="27">'TÖBB ÉVES'!$A$8</definedName>
    <definedName name="pr313" localSheetId="29">'GÖRDÜLŐ'!#REF!</definedName>
    <definedName name="pr313" localSheetId="28">'KÖZVETETT'!#REF!</definedName>
    <definedName name="pr313" localSheetId="22">'MÉRLEG'!#REF!</definedName>
    <definedName name="pr313" localSheetId="23">'MÉRLEG (2)'!$A$9</definedName>
    <definedName name="pr313" localSheetId="24">'MÉRLEG (3)'!$A$9</definedName>
    <definedName name="pr313" localSheetId="27">'TÖBB ÉVES'!$A$3</definedName>
    <definedName name="pr314" localSheetId="29">'GÖRDÜLŐ'!#REF!</definedName>
    <definedName name="pr314" localSheetId="28">'KÖZVETETT'!$A$3</definedName>
    <definedName name="pr314" localSheetId="22">'MÉRLEG'!#REF!</definedName>
    <definedName name="pr314" localSheetId="23">'MÉRLEG (2)'!$A$10</definedName>
    <definedName name="pr314" localSheetId="24">'MÉRLEG (3)'!$A$10</definedName>
    <definedName name="pr314" localSheetId="27">'TÖBB ÉVES'!$A$10</definedName>
    <definedName name="pr315" localSheetId="29">'GÖRDÜLŐ'!$A$3</definedName>
    <definedName name="pr315" localSheetId="28">'KÖZVETETT'!#REF!</definedName>
    <definedName name="pr315" localSheetId="22">'MÉRLEG'!#REF!</definedName>
    <definedName name="pr315" localSheetId="23">'MÉRLEG (2)'!$A$11</definedName>
    <definedName name="pr315" localSheetId="24">'MÉRLEG (3)'!$A$11</definedName>
    <definedName name="pr315" localSheetId="27">'TÖBB ÉVES'!$A$11</definedName>
    <definedName name="pr347" localSheetId="29">'GÖRDÜLŐ'!$A$6</definedName>
    <definedName name="pr348" localSheetId="29">'GÖRDÜLŐ'!$A$7</definedName>
    <definedName name="pr349" localSheetId="29">'GÖRDÜLŐ'!$A$8</definedName>
  </definedNames>
  <calcPr fullCalcOnLoad="1"/>
</workbook>
</file>

<file path=xl/sharedStrings.xml><?xml version="1.0" encoding="utf-8"?>
<sst xmlns="http://schemas.openxmlformats.org/spreadsheetml/2006/main" count="5579" uniqueCount="908">
  <si>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</si>
  <si>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</si>
  <si>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</si>
  <si>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</si>
  <si>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</si>
  <si>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</si>
  <si>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</si>
  <si>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</si>
  <si>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</si>
  <si>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</si>
  <si>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</si>
  <si>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</si>
  <si>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</si>
  <si>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</si>
  <si>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</si>
  <si>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</si>
  <si>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</si>
  <si>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</si>
  <si>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</si>
  <si>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</si>
  <si>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</si>
  <si>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</si>
  <si>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</si>
  <si>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</si>
  <si>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</si>
  <si>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</si>
  <si>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</si>
  <si>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</si>
  <si>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</si>
  <si>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</si>
  <si>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</si>
  <si>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</si>
  <si>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</si>
  <si>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</si>
  <si>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</si>
  <si>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</si>
  <si>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</si>
  <si>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</si>
  <si>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</si>
  <si>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</si>
  <si>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</si>
  <si>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</si>
  <si>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</si>
  <si>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</si>
  <si>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</si>
  <si>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</si>
  <si>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</si>
  <si>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</si>
  <si>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</si>
  <si>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</si>
  <si>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</si>
  <si>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</si>
  <si>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</si>
  <si>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</si>
  <si>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</si>
  <si>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</si>
  <si>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</si>
  <si>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</si>
  <si>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</si>
  <si>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</si>
  <si>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</si>
  <si>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</si>
  <si>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</si>
  <si>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</si>
  <si>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</si>
  <si>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</si>
  <si>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</si>
  <si>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</si>
  <si>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</si>
  <si>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</si>
  <si>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</si>
  <si>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</si>
  <si>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</si>
  <si>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</si>
  <si>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</si>
  <si>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</si>
  <si>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</si>
  <si>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</si>
  <si>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</si>
  <si>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</si>
  <si>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</si>
  <si>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</si>
  <si>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</si>
  <si>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</si>
  <si>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</si>
  <si>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</si>
  <si>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</si>
  <si>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</si>
  <si>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</si>
  <si>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</si>
  <si>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</si>
  <si>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</si>
  <si>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</si>
  <si>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</si>
  <si>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</si>
  <si>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</si>
  <si>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</si>
  <si>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</si>
  <si>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</si>
  <si>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</si>
  <si>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</si>
  <si>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</si>
  <si>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</si>
  <si>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</si>
  <si>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</si>
  <si>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</si>
  <si>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</si>
  <si>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</si>
  <si>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</si>
  <si>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</si>
  <si>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</si>
  <si>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</si>
  <si>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</si>
  <si>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</si>
  <si>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</si>
  <si>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</si>
  <si>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</si>
  <si>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</si>
  <si>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</si>
  <si>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</si>
  <si>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</si>
  <si>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</si>
  <si>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</si>
  <si>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</si>
  <si>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</si>
  <si>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</si>
  <si>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</si>
  <si>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</si>
  <si>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</si>
  <si>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</si>
  <si>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</si>
  <si>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Költségvetési engedélyezett létszámkeret (álláshely) (fő)  LÖVŐI  KÖH</t>
  </si>
  <si>
    <t>Költségvetési engedélyezett létszámkeret (álláshely) (fő) Lövői Napsugár Óvoda és Bölcsőde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</si>
  <si>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</si>
  <si>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</si>
  <si>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</si>
  <si>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</si>
  <si>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</si>
  <si>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</si>
  <si>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>Helyi adó és egyéb közhatalmi bevételek ( Ft)</t>
  </si>
  <si>
    <t>Előirányzat felhasználási terv ( Ft)</t>
  </si>
  <si>
    <t>Támogatások, kölcsönök bevételei ( Ft)</t>
  </si>
  <si>
    <t>Támogatások, kölcsönök nyújtása és törlesztése ( Ft)</t>
  </si>
  <si>
    <t>Lakosságnak juttatott támogatások, szociális, rászorultsági jellegű ellátások ( Ft)</t>
  </si>
  <si>
    <t>Irányító szervi támogatások folyósítása ( Ft)</t>
  </si>
  <si>
    <t>Beruházások és felújítások ( Ft)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</si>
  <si>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</si>
  <si>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</si>
  <si>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</si>
  <si>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</si>
  <si>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</si>
  <si>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</si>
  <si>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</si>
  <si>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</si>
  <si>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</si>
  <si>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</si>
  <si>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</si>
  <si>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</si>
  <si>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</si>
  <si>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</si>
  <si>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</si>
  <si>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</si>
  <si>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</si>
  <si>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</si>
  <si>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</si>
  <si>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</si>
  <si>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</si>
  <si>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</si>
  <si>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</si>
  <si>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</si>
  <si>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</si>
  <si>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</si>
  <si>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</si>
  <si>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</si>
  <si>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</si>
  <si>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</si>
  <si>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</si>
  <si>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</si>
  <si>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</si>
  <si>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</si>
  <si>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</si>
  <si>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</si>
  <si>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</si>
  <si>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</si>
  <si>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</si>
  <si>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</si>
  <si>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</si>
  <si>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</si>
  <si>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</si>
  <si>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</si>
  <si>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</si>
  <si>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</si>
  <si>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</si>
  <si>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</si>
  <si>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</si>
  <si>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</si>
  <si>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</si>
  <si>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</si>
  <si>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</si>
  <si>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</si>
  <si>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</si>
  <si>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</si>
  <si>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</si>
  <si>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</si>
  <si>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</si>
  <si>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</si>
  <si>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</si>
  <si>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</si>
  <si>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</si>
  <si>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</si>
  <si>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</si>
  <si>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</si>
  <si>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</si>
  <si>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</si>
  <si>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</si>
  <si>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</si>
  <si>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</si>
  <si>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</si>
  <si>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</si>
  <si>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</si>
  <si>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</si>
  <si>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</si>
  <si>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</si>
  <si>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</si>
  <si>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</si>
  <si>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</si>
  <si>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</si>
  <si>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KÖLTSÉGVETÉSI SZERVEK ELŐIRÁNYZATAI</t>
  </si>
  <si>
    <t>LÖVŐI KÖZÖS ÖNK. HIVATAL</t>
  </si>
  <si>
    <t>LÖVŐI NAPSUGÁR ÓVODA ÉS BÖLCSŐDE</t>
  </si>
  <si>
    <t>Lövői Közös Önkormányzati Hivatal</t>
  </si>
  <si>
    <t>Lövői Közös Önk.Hivatal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</si>
  <si>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</si>
  <si>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</si>
  <si>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</si>
  <si>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</si>
  <si>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</si>
  <si>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</si>
  <si>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</si>
  <si>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</si>
  <si>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</si>
  <si>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</si>
  <si>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</si>
  <si>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</si>
  <si>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</si>
  <si>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</si>
  <si>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</si>
  <si>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</si>
  <si>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</si>
  <si>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</si>
  <si>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</si>
  <si>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</si>
  <si>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</si>
  <si>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</si>
  <si>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</si>
  <si>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</si>
  <si>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</si>
  <si>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</si>
  <si>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</si>
  <si>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</si>
  <si>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</si>
  <si>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</si>
  <si>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</si>
  <si>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</si>
  <si>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</si>
  <si>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</si>
  <si>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</si>
  <si>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</si>
  <si>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</si>
  <si>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</si>
  <si>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</si>
  <si>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</si>
  <si>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</si>
  <si>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</si>
  <si>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</si>
  <si>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</si>
  <si>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</si>
  <si>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</si>
  <si>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</si>
  <si>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</si>
  <si>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</si>
  <si>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</si>
  <si>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</si>
  <si>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</si>
  <si>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</si>
  <si>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</si>
  <si>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</si>
  <si>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</si>
  <si>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</si>
  <si>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</si>
  <si>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</si>
  <si>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</si>
  <si>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</si>
  <si>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</si>
  <si>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</si>
  <si>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</si>
  <si>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</si>
  <si>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</si>
  <si>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</si>
  <si>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</si>
  <si>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</si>
  <si>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</si>
  <si>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</si>
  <si>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</si>
  <si>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</si>
  <si>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</si>
  <si>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</si>
  <si>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</si>
  <si>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</si>
  <si>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</si>
  <si>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</si>
  <si>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</si>
  <si>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</si>
  <si>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</si>
  <si>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</si>
  <si>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</si>
  <si>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</si>
  <si>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</si>
  <si>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</si>
  <si>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</si>
  <si>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</si>
  <si>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</si>
  <si>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</si>
  <si>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</si>
  <si>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</si>
  <si>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</si>
  <si>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</si>
  <si>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</si>
  <si>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</si>
  <si>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</si>
  <si>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</si>
  <si>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</si>
  <si>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</si>
  <si>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</si>
  <si>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</si>
  <si>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</si>
  <si>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</si>
  <si>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</si>
  <si>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</si>
  <si>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</si>
  <si>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</si>
  <si>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</si>
  <si>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</si>
  <si>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</si>
  <si>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</si>
  <si>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</si>
  <si>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</si>
  <si>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</si>
  <si>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</si>
  <si>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</si>
  <si>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</si>
  <si>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</si>
  <si>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K89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</si>
  <si>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</si>
  <si>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</si>
  <si>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</si>
  <si>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</si>
  <si>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</si>
  <si>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</si>
  <si>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</si>
  <si>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</si>
  <si>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</si>
  <si>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</si>
  <si>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</si>
  <si>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</si>
  <si>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</si>
  <si>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</si>
  <si>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</si>
  <si>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</si>
  <si>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</si>
  <si>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</si>
  <si>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</si>
  <si>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</si>
  <si>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</si>
  <si>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</si>
  <si>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</si>
  <si>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</si>
  <si>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</si>
  <si>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</si>
  <si>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</si>
  <si>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</si>
  <si>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</si>
  <si>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</si>
  <si>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</si>
  <si>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</si>
  <si>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</si>
  <si>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</si>
  <si>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</si>
  <si>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</si>
  <si>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</si>
  <si>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</si>
  <si>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</si>
  <si>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</si>
  <si>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</si>
  <si>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</si>
  <si>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</si>
  <si>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</si>
  <si>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</si>
  <si>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</si>
  <si>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</si>
  <si>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</si>
  <si>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</si>
  <si>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</si>
  <si>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</si>
  <si>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</si>
  <si>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</si>
  <si>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</si>
  <si>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</si>
  <si>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</si>
  <si>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</si>
  <si>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</si>
  <si>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</si>
  <si>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</si>
  <si>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</si>
  <si>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</si>
  <si>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</si>
  <si>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</si>
  <si>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</si>
  <si>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</si>
  <si>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</si>
  <si>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</si>
  <si>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</si>
  <si>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</si>
  <si>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</si>
  <si>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</si>
  <si>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</si>
  <si>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</si>
  <si>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</si>
  <si>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</si>
  <si>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</si>
  <si>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</si>
  <si>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</si>
  <si>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</si>
  <si>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</si>
  <si>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</si>
  <si>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</si>
  <si>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</si>
  <si>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</si>
  <si>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</si>
  <si>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</si>
  <si>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</si>
  <si>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</si>
  <si>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</si>
  <si>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</si>
  <si>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</si>
  <si>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</si>
  <si>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</si>
  <si>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</si>
  <si>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</si>
  <si>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</si>
  <si>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</si>
  <si>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</si>
  <si>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</si>
  <si>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</si>
  <si>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</si>
  <si>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</si>
  <si>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</si>
  <si>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</si>
  <si>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</si>
  <si>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</si>
  <si>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</si>
  <si>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</si>
  <si>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</si>
  <si>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</si>
  <si>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</si>
  <si>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</si>
  <si>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</si>
  <si>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</si>
  <si>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</si>
  <si>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</si>
  <si>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</si>
  <si>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</si>
  <si>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</si>
  <si>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</si>
  <si>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</si>
  <si>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</si>
  <si>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</si>
  <si>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</si>
  <si>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</si>
  <si>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</si>
  <si>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</si>
  <si>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</si>
  <si>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</si>
  <si>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</si>
  <si>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</si>
  <si>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</si>
  <si>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</si>
  <si>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</si>
  <si>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</si>
  <si>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</si>
  <si>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</si>
  <si>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</si>
  <si>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</si>
  <si>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</si>
  <si>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</si>
  <si>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</si>
  <si>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</si>
  <si>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</si>
  <si>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</si>
  <si>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</si>
  <si>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</si>
  <si>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</si>
  <si>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</si>
  <si>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</si>
  <si>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</si>
  <si>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</si>
  <si>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</si>
  <si>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</si>
  <si>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</si>
  <si>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</si>
  <si>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</si>
  <si>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</si>
  <si>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</si>
  <si>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</si>
  <si>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</si>
  <si>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</si>
  <si>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</si>
  <si>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</si>
  <si>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</si>
  <si>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</si>
  <si>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</si>
  <si>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</si>
  <si>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</si>
  <si>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</si>
  <si>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</si>
  <si>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</si>
  <si>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</si>
  <si>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</si>
  <si>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</si>
  <si>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</si>
  <si>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</si>
  <si>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</si>
  <si>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</si>
  <si>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</si>
  <si>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</si>
  <si>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</si>
  <si>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</si>
  <si>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</si>
  <si>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</si>
  <si>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</si>
  <si>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</si>
  <si>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</si>
  <si>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</si>
  <si>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</si>
  <si>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</si>
  <si>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</si>
  <si>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</si>
  <si>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</si>
  <si>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</si>
  <si>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</si>
  <si>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</si>
  <si>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</si>
  <si>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</si>
  <si>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</si>
  <si>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</si>
  <si>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</si>
  <si>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</si>
  <si>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</si>
  <si>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</si>
  <si>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</si>
  <si>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</si>
  <si>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</si>
  <si>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</si>
  <si>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</si>
  <si>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</si>
  <si>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</si>
  <si>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</si>
  <si>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</si>
  <si>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</si>
  <si>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</si>
  <si>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</si>
  <si>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</si>
  <si>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</si>
  <si>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</si>
  <si>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</si>
  <si>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</si>
  <si>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</si>
  <si>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</si>
  <si>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</si>
  <si>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</si>
  <si>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</si>
  <si>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</si>
  <si>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</si>
  <si>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</si>
  <si>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</si>
  <si>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</si>
  <si>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</si>
  <si>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</si>
  <si>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</si>
  <si>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</si>
  <si>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</si>
  <si>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</si>
  <si>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</si>
  <si>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</si>
  <si>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</si>
  <si>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</si>
  <si>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</si>
  <si>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</si>
  <si>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</si>
  <si>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</si>
  <si>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</si>
  <si>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</si>
  <si>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</si>
  <si>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</si>
  <si>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</si>
  <si>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</si>
  <si>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</si>
  <si>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</si>
  <si>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</si>
  <si>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</si>
  <si>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</si>
  <si>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</si>
  <si>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</si>
  <si>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</si>
  <si>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Kiadások ( Ft)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</si>
  <si>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</si>
  <si>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</si>
  <si>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</si>
  <si>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</si>
  <si>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</si>
  <si>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</si>
  <si>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</si>
  <si>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</si>
  <si>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</si>
  <si>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</si>
  <si>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</si>
  <si>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</si>
  <si>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</si>
  <si>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</si>
  <si>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</si>
  <si>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</si>
  <si>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</si>
  <si>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</si>
  <si>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</si>
  <si>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</si>
  <si>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</si>
  <si>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</si>
  <si>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</si>
  <si>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</si>
  <si>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</si>
  <si>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</si>
  <si>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</si>
  <si>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</si>
  <si>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</si>
  <si>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</si>
  <si>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</si>
  <si>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</si>
  <si>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</si>
  <si>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</si>
  <si>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</si>
  <si>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</si>
  <si>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</si>
  <si>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</si>
  <si>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</si>
  <si>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</si>
  <si>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</si>
  <si>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</si>
  <si>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</si>
  <si>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</si>
  <si>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</si>
  <si>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</si>
  <si>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</si>
  <si>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</si>
  <si>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</si>
  <si>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</si>
  <si>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</si>
  <si>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</si>
  <si>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</si>
  <si>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</si>
  <si>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</si>
  <si>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</si>
  <si>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</si>
  <si>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</si>
  <si>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</si>
  <si>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</si>
  <si>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</si>
  <si>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</si>
  <si>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</si>
  <si>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</si>
  <si>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</si>
  <si>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</si>
  <si>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</si>
  <si>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</si>
  <si>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</si>
  <si>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</si>
  <si>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</si>
  <si>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</si>
  <si>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</si>
  <si>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</si>
  <si>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</si>
  <si>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</si>
  <si>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</si>
  <si>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</si>
  <si>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</si>
  <si>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</si>
  <si>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</si>
  <si>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</si>
  <si>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</si>
  <si>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</si>
  <si>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</si>
  <si>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</si>
  <si>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</si>
  <si>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</si>
  <si>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</si>
  <si>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</si>
  <si>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</si>
  <si>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</si>
  <si>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</si>
  <si>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</si>
  <si>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</si>
  <si>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</si>
  <si>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</si>
  <si>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</si>
  <si>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</si>
  <si>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</si>
  <si>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</si>
  <si>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</si>
  <si>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</si>
  <si>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</si>
  <si>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</si>
  <si>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</si>
  <si>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</si>
  <si>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</si>
  <si>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</si>
  <si>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</si>
  <si>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</si>
  <si>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</si>
  <si>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</si>
  <si>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</si>
  <si>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</si>
  <si>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</si>
  <si>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</si>
  <si>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</si>
  <si>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</si>
  <si>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</si>
  <si>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</si>
  <si>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</si>
  <si>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</si>
  <si>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</si>
  <si>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</si>
  <si>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</si>
  <si>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</si>
  <si>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</si>
  <si>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</si>
  <si>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</si>
  <si>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</si>
  <si>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</si>
  <si>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</si>
  <si>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</si>
  <si>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</si>
  <si>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</si>
  <si>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</si>
  <si>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</si>
  <si>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</si>
  <si>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</si>
  <si>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</si>
  <si>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</si>
  <si>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</si>
  <si>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</si>
  <si>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</si>
  <si>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</si>
  <si>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</si>
  <si>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 xml:space="preserve">helyi megállapítású ( ápolási díj )ápolási támogatás  </t>
  </si>
  <si>
    <t>helyi megállapítású( közgyógyellátás) települési gyógyszertámogatás</t>
  </si>
  <si>
    <t>Települési létfenntartási támogatás</t>
  </si>
  <si>
    <t>egyéb, az önkormányzat rendeletében megállapított juttatás (újszülöttek támog.)</t>
  </si>
  <si>
    <t xml:space="preserve">temetési segély </t>
  </si>
  <si>
    <t>Bevételek ( Ft)</t>
  </si>
  <si>
    <t>Általános- és céltartalékok ( Ft)</t>
  </si>
  <si>
    <t xml:space="preserve"> Ft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</si>
  <si>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</si>
  <si>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</si>
  <si>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</si>
  <si>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</si>
  <si>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</si>
  <si>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</si>
  <si>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</si>
  <si>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</si>
  <si>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</si>
  <si>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</si>
  <si>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</si>
  <si>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</si>
  <si>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</si>
  <si>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</si>
  <si>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</si>
  <si>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</si>
  <si>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</si>
  <si>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</si>
  <si>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</si>
  <si>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</si>
  <si>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</si>
  <si>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</si>
  <si>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</si>
  <si>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</si>
  <si>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</si>
  <si>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</si>
  <si>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</si>
  <si>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</si>
  <si>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</si>
  <si>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</si>
  <si>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</si>
  <si>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</si>
  <si>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</si>
  <si>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</si>
  <si>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</si>
  <si>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</si>
  <si>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</si>
  <si>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</si>
  <si>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</si>
  <si>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</si>
  <si>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</si>
  <si>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</si>
  <si>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</si>
  <si>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</si>
  <si>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</si>
  <si>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</si>
  <si>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</si>
  <si>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</si>
  <si>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</si>
  <si>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</si>
  <si>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</si>
  <si>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</si>
  <si>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</si>
  <si>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</si>
  <si>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</si>
  <si>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</si>
  <si>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</si>
  <si>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</si>
  <si>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</si>
  <si>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</si>
  <si>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</si>
  <si>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</si>
  <si>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</si>
  <si>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</si>
  <si>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</si>
  <si>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</si>
  <si>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</si>
  <si>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</si>
  <si>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</si>
  <si>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</si>
  <si>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</si>
  <si>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</si>
  <si>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</si>
  <si>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</si>
  <si>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</si>
  <si>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</si>
  <si>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</si>
  <si>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</si>
  <si>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</si>
  <si>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</si>
  <si>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</si>
  <si>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</si>
  <si>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</si>
  <si>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</si>
  <si>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</si>
  <si>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</si>
  <si>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</si>
  <si>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</si>
  <si>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Ped.I.-Ped.II.</t>
  </si>
  <si>
    <t>Lövő</t>
  </si>
  <si>
    <t>óvoda</t>
  </si>
  <si>
    <t xml:space="preserve">lövő </t>
  </si>
  <si>
    <t>ÖNKORMÁNYZAT ÉS KÖLTSÉGVETÉSI  SZERVEI  ELŐIRÁNYZATA MINDÖSSZESEN</t>
  </si>
  <si>
    <t>B411</t>
  </si>
  <si>
    <t>Felújítások - VÍZMŰ</t>
  </si>
  <si>
    <t>K513</t>
  </si>
  <si>
    <t>Lövő Község Önkormányzata  2020. évi költségvetése</t>
  </si>
  <si>
    <t>Lövő Község Önkormányzata 2020. évi költségvetése</t>
  </si>
  <si>
    <t>Jutalom</t>
  </si>
  <si>
    <t>Horváth F. utca közművesítés</t>
  </si>
  <si>
    <t>Horváth F. utca összekötő földút kialakítása</t>
  </si>
  <si>
    <t>Kert utca telek vásárlás</t>
  </si>
  <si>
    <t>Óvodai játszótér + virágágyak</t>
  </si>
  <si>
    <t>Belterületi utak felújítása</t>
  </si>
  <si>
    <t>Hunyadi u. 1. - kazáncsere</t>
  </si>
  <si>
    <t>Járdafelújítás (Fő utca 146-180.)</t>
  </si>
  <si>
    <t>Ingatlanok felújítása:Nyugdíjasklub</t>
  </si>
  <si>
    <t>Ingatlanok felújítása:Polgárőr épület</t>
  </si>
  <si>
    <t>Ingatlanok felújítása:Napközi - ajtó, ablakcsere</t>
  </si>
  <si>
    <t>Szennyvíz-átemelő területének megvásárlása</t>
  </si>
  <si>
    <t xml:space="preserve">Kovács-köz  vízelvezetés </t>
  </si>
  <si>
    <t>ÖNKORMÁNYZATI   ELŐIRÁNYZATOK</t>
  </si>
  <si>
    <t>8. melléklet a 2/2020.(III.13.) önkormányzati rendelethez</t>
  </si>
  <si>
    <t>Módosított ei.</t>
  </si>
  <si>
    <t xml:space="preserve">Lövői Napsugár Óvoda </t>
  </si>
  <si>
    <t>KÖH</t>
  </si>
  <si>
    <t>Óvoda</t>
  </si>
  <si>
    <t>Települési önkormányzatok gyermekétkeztetési feladatainak támogatása</t>
  </si>
  <si>
    <t>B1132</t>
  </si>
  <si>
    <t>B1131</t>
  </si>
  <si>
    <t>Települési önkormányzatok gyermekétkeztetési  feladatainak támogatása</t>
  </si>
  <si>
    <t>Informatikai fejlesztés</t>
  </si>
  <si>
    <t>10. melléklet a 2/2020.(III.13. )  önkormányzati rendelethez</t>
  </si>
  <si>
    <t>13. melléklet a 2/2020.(III.13.)  önkormányzati rendelethez</t>
  </si>
  <si>
    <t>12. melléklet a  2/2020.(III.13.)  önkormányzati rendelethez</t>
  </si>
  <si>
    <t>1. melléklet a 12/2020.(IX.25.)    önkormányzati rendelethez</t>
  </si>
  <si>
    <t>5.1. melléklet a 12/2020.(IX.25. ) önkormányzati rendelethez</t>
  </si>
  <si>
    <t>5.2. melléklet a 12/2020.(IX.25.)  önkormányzati rendelethez</t>
  </si>
  <si>
    <t>3. melléklet a 12/2020.(IX.25.) önkormányzati rendelethez</t>
  </si>
  <si>
    <t>4.1. melléklet a 12/2020.(IX.25.) önkormányzati rendelethez</t>
  </si>
  <si>
    <t>4.2. melléklet a 12/2020.(IX.25.)  önkormányzati rendelethez</t>
  </si>
  <si>
    <t>2. melléklet a 12/2020.(IX.25.) önkormányzati rendelethez</t>
  </si>
  <si>
    <t>6. melléklet a 12/2020.(IX.25.)  önkormányzati rendelethez</t>
  </si>
  <si>
    <t>7. melléklet a 12/2020.(IX.25.)  önkormányzati rendelethez</t>
  </si>
  <si>
    <t>9. melléklet a 12/2020.(IX.25.)  önkormányzati rendelethez</t>
  </si>
  <si>
    <t>11. melléklet a  12/2020.(IX.25.)  önkormányzati rendelethez</t>
  </si>
  <si>
    <t>14.2. melléklet a 12/2020.(IX.25. )  önkormányzati rendelethez</t>
  </si>
  <si>
    <t>14.1. melléklet a  12/2020.(IX.25.) 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</si>
</sst>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_-* #,##0.0\ _F_t_-;\-* #,##0.0\ _F_t_-;_-* &quot;-&quot;??\ _F_t_-;_-@_-"/>
    <numFmt numFmtId="182" formatCode="_-* #,##0\ _F_t_-;\-* #,##0\ _F_t_-;_-* &quot;-&quot;??\ _F_t_-;_-@_-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i/>
      <sz val="10"/>
      <color indexed="8"/>
      <name val="Bookman Old Style"/>
      <family val="1"/>
    </font>
    <font>
      <i/>
      <sz val="14"/>
      <color indexed="8"/>
      <name val="Bookman Old Style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Bookman Old Style"/>
      <family val="1"/>
    </font>
    <font>
      <b/>
      <i/>
      <sz val="8"/>
      <color indexed="8"/>
      <name val="Bookman Old Style"/>
      <family val="1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Bookman Old Style"/>
      <family val="1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1" fillId="22" borderId="7" applyNumberFormat="0" applyFont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92" fillId="29" borderId="0" applyNumberFormat="0" applyBorder="0" applyAlignment="0" applyProtection="0"/>
    <xf numFmtId="0" fontId="93" fillId="30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>
      <alignment/>
      <protection/>
    </xf>
    <xf numFmtId="0" fontId="9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32" borderId="0" applyNumberFormat="0" applyBorder="0" applyAlignment="0" applyProtection="0"/>
    <xf numFmtId="0" fontId="99" fillId="30" borderId="1" applyNumberFormat="0" applyAlignment="0" applyProtection="0"/>
    <xf numFmtId="9" fontId="1" fillId="0" borderId="0" applyFont="0" applyFill="0" applyBorder="0" applyAlignment="0" applyProtection="0"/>
  </cellStyleXfs>
  <cellXfs count="32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26" fillId="0" borderId="0" xfId="0" applyFont="1" applyAlignment="1">
      <alignment horizontal="center"/>
    </xf>
    <xf numFmtId="0" fontId="11" fillId="33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73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9" fillId="0" borderId="0" xfId="0" applyFont="1" applyAlignment="1">
      <alignment horizontal="right"/>
    </xf>
    <xf numFmtId="0" fontId="7" fillId="0" borderId="10" xfId="0" applyFont="1" applyFill="1" applyBorder="1" applyAlignment="1">
      <alignment horizontal="right" vertical="center"/>
    </xf>
    <xf numFmtId="165" fontId="1" fillId="0" borderId="10" xfId="40" applyFont="1" applyBorder="1" applyAlignment="1">
      <alignment horizontal="center"/>
    </xf>
    <xf numFmtId="182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/>
    </xf>
    <xf numFmtId="0" fontId="21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182" fontId="1" fillId="0" borderId="10" xfId="40" applyNumberFormat="1" applyFont="1" applyBorder="1" applyAlignment="1">
      <alignment/>
    </xf>
    <xf numFmtId="182" fontId="3" fillId="0" borderId="10" xfId="40" applyNumberFormat="1" applyFont="1" applyFill="1" applyBorder="1" applyAlignment="1">
      <alignment horizontal="right" vertical="center" wrapText="1"/>
    </xf>
    <xf numFmtId="182" fontId="3" fillId="0" borderId="10" xfId="40" applyNumberFormat="1" applyFont="1" applyFill="1" applyBorder="1" applyAlignment="1">
      <alignment horizontal="right" vertical="center"/>
    </xf>
    <xf numFmtId="182" fontId="46" fillId="0" borderId="10" xfId="40" applyNumberFormat="1" applyFont="1" applyBorder="1" applyAlignment="1">
      <alignment/>
    </xf>
    <xf numFmtId="182" fontId="46" fillId="0" borderId="10" xfId="40" applyNumberFormat="1" applyFont="1" applyBorder="1" applyAlignment="1">
      <alignment/>
    </xf>
    <xf numFmtId="182" fontId="47" fillId="0" borderId="10" xfId="40" applyNumberFormat="1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182" fontId="1" fillId="0" borderId="0" xfId="40" applyNumberFormat="1" applyFont="1" applyAlignment="1">
      <alignment/>
    </xf>
    <xf numFmtId="182" fontId="0" fillId="0" borderId="0" xfId="0" applyNumberFormat="1" applyAlignment="1">
      <alignment/>
    </xf>
    <xf numFmtId="182" fontId="0" fillId="0" borderId="10" xfId="40" applyNumberFormat="1" applyFont="1" applyBorder="1" applyAlignment="1">
      <alignment/>
    </xf>
    <xf numFmtId="182" fontId="48" fillId="0" borderId="10" xfId="40" applyNumberFormat="1" applyFont="1" applyBorder="1" applyAlignment="1">
      <alignment/>
    </xf>
    <xf numFmtId="182" fontId="49" fillId="0" borderId="10" xfId="40" applyNumberFormat="1" applyFont="1" applyBorder="1" applyAlignment="1">
      <alignment/>
    </xf>
    <xf numFmtId="182" fontId="50" fillId="0" borderId="10" xfId="40" applyNumberFormat="1" applyFont="1" applyFill="1" applyBorder="1" applyAlignment="1">
      <alignment horizontal="right" vertical="center" wrapText="1"/>
    </xf>
    <xf numFmtId="182" fontId="50" fillId="0" borderId="10" xfId="40" applyNumberFormat="1" applyFont="1" applyFill="1" applyBorder="1" applyAlignment="1">
      <alignment horizontal="left" vertical="center" wrapText="1"/>
    </xf>
    <xf numFmtId="182" fontId="51" fillId="0" borderId="10" xfId="40" applyNumberFormat="1" applyFont="1" applyFill="1" applyBorder="1" applyAlignment="1">
      <alignment horizontal="left" vertical="center" wrapText="1"/>
    </xf>
    <xf numFmtId="182" fontId="50" fillId="0" borderId="10" xfId="40" applyNumberFormat="1" applyFont="1" applyFill="1" applyBorder="1" applyAlignment="1">
      <alignment horizontal="right" vertical="center"/>
    </xf>
    <xf numFmtId="182" fontId="50" fillId="0" borderId="10" xfId="40" applyNumberFormat="1" applyFont="1" applyFill="1" applyBorder="1" applyAlignment="1">
      <alignment horizontal="left" vertical="center"/>
    </xf>
    <xf numFmtId="182" fontId="51" fillId="0" borderId="10" xfId="40" applyNumberFormat="1" applyFont="1" applyFill="1" applyBorder="1" applyAlignment="1">
      <alignment horizontal="right" vertical="center"/>
    </xf>
    <xf numFmtId="182" fontId="51" fillId="0" borderId="10" xfId="40" applyNumberFormat="1" applyFont="1" applyFill="1" applyBorder="1" applyAlignment="1">
      <alignment horizontal="left" vertical="center"/>
    </xf>
    <xf numFmtId="182" fontId="52" fillId="0" borderId="10" xfId="40" applyNumberFormat="1" applyFont="1" applyBorder="1" applyAlignment="1">
      <alignment/>
    </xf>
    <xf numFmtId="182" fontId="53" fillId="0" borderId="10" xfId="40" applyNumberFormat="1" applyFont="1" applyBorder="1" applyAlignment="1">
      <alignment/>
    </xf>
    <xf numFmtId="182" fontId="53" fillId="0" borderId="11" xfId="40" applyNumberFormat="1" applyFont="1" applyFill="1" applyBorder="1" applyAlignment="1">
      <alignment/>
    </xf>
    <xf numFmtId="182" fontId="2" fillId="0" borderId="10" xfId="40" applyNumberFormat="1" applyFont="1" applyFill="1" applyBorder="1" applyAlignment="1">
      <alignment horizontal="right" vertical="center" wrapText="1"/>
    </xf>
    <xf numFmtId="182" fontId="2" fillId="0" borderId="10" xfId="40" applyNumberFormat="1" applyFont="1" applyFill="1" applyBorder="1" applyAlignment="1">
      <alignment horizontal="left" vertical="center" wrapText="1"/>
    </xf>
    <xf numFmtId="182" fontId="3" fillId="0" borderId="10" xfId="40" applyNumberFormat="1" applyFont="1" applyFill="1" applyBorder="1" applyAlignment="1">
      <alignment horizontal="right" vertical="center" wrapText="1"/>
    </xf>
    <xf numFmtId="182" fontId="3" fillId="0" borderId="10" xfId="40" applyNumberFormat="1" applyFont="1" applyFill="1" applyBorder="1" applyAlignment="1">
      <alignment horizontal="left" vertical="center" wrapText="1"/>
    </xf>
    <xf numFmtId="182" fontId="2" fillId="0" borderId="10" xfId="40" applyNumberFormat="1" applyFont="1" applyFill="1" applyBorder="1" applyAlignment="1">
      <alignment horizontal="right" vertical="center"/>
    </xf>
    <xf numFmtId="182" fontId="2" fillId="0" borderId="10" xfId="40" applyNumberFormat="1" applyFont="1" applyFill="1" applyBorder="1" applyAlignment="1">
      <alignment horizontal="left" vertical="center"/>
    </xf>
    <xf numFmtId="182" fontId="3" fillId="0" borderId="10" xfId="40" applyNumberFormat="1" applyFont="1" applyFill="1" applyBorder="1" applyAlignment="1">
      <alignment horizontal="right" vertical="center"/>
    </xf>
    <xf numFmtId="182" fontId="3" fillId="0" borderId="10" xfId="40" applyNumberFormat="1" applyFont="1" applyFill="1" applyBorder="1" applyAlignment="1">
      <alignment horizontal="left" vertical="center"/>
    </xf>
    <xf numFmtId="182" fontId="52" fillId="0" borderId="0" xfId="40" applyNumberFormat="1" applyFont="1" applyFill="1" applyBorder="1" applyAlignment="1">
      <alignment/>
    </xf>
    <xf numFmtId="182" fontId="53" fillId="0" borderId="0" xfId="40" applyNumberFormat="1" applyFont="1" applyFill="1" applyBorder="1" applyAlignment="1">
      <alignment/>
    </xf>
    <xf numFmtId="182" fontId="0" fillId="0" borderId="0" xfId="0" applyNumberFormat="1" applyBorder="1" applyAlignment="1">
      <alignment/>
    </xf>
    <xf numFmtId="0" fontId="13" fillId="36" borderId="12" xfId="0" applyFont="1" applyFill="1" applyBorder="1" applyAlignment="1">
      <alignment/>
    </xf>
    <xf numFmtId="182" fontId="3" fillId="0" borderId="13" xfId="40" applyNumberFormat="1" applyFont="1" applyFill="1" applyBorder="1" applyAlignment="1">
      <alignment horizontal="right" vertical="center"/>
    </xf>
    <xf numFmtId="182" fontId="3" fillId="0" borderId="13" xfId="40" applyNumberFormat="1" applyFont="1" applyFill="1" applyBorder="1" applyAlignment="1">
      <alignment horizontal="left" vertical="center"/>
    </xf>
    <xf numFmtId="182" fontId="53" fillId="0" borderId="14" xfId="40" applyNumberFormat="1" applyFont="1" applyBorder="1" applyAlignment="1">
      <alignment/>
    </xf>
    <xf numFmtId="182" fontId="0" fillId="0" borderId="0" xfId="40" applyNumberFormat="1" applyFont="1" applyBorder="1" applyAlignment="1">
      <alignment/>
    </xf>
    <xf numFmtId="182" fontId="46" fillId="0" borderId="10" xfId="40" applyNumberFormat="1" applyFont="1" applyBorder="1" applyAlignment="1">
      <alignment/>
    </xf>
    <xf numFmtId="182" fontId="96" fillId="0" borderId="10" xfId="40" applyNumberFormat="1" applyFont="1" applyBorder="1" applyAlignment="1">
      <alignment/>
    </xf>
    <xf numFmtId="182" fontId="46" fillId="0" borderId="10" xfId="40" applyNumberFormat="1" applyFont="1" applyBorder="1" applyAlignment="1">
      <alignment horizontal="center"/>
    </xf>
    <xf numFmtId="182" fontId="37" fillId="0" borderId="10" xfId="40" applyNumberFormat="1" applyFont="1" applyBorder="1" applyAlignment="1">
      <alignment/>
    </xf>
    <xf numFmtId="182" fontId="54" fillId="0" borderId="10" xfId="40" applyNumberFormat="1" applyFont="1" applyBorder="1" applyAlignment="1">
      <alignment/>
    </xf>
    <xf numFmtId="182" fontId="100" fillId="0" borderId="0" xfId="40" applyNumberFormat="1" applyFont="1" applyAlignment="1">
      <alignment/>
    </xf>
    <xf numFmtId="182" fontId="19" fillId="0" borderId="0" xfId="0" applyNumberFormat="1" applyFont="1" applyAlignment="1">
      <alignment/>
    </xf>
    <xf numFmtId="179" fontId="19" fillId="0" borderId="10" xfId="0" applyNumberFormat="1" applyFont="1" applyBorder="1" applyAlignment="1">
      <alignment horizontal="center"/>
    </xf>
    <xf numFmtId="179" fontId="12" fillId="0" borderId="10" xfId="0" applyNumberFormat="1" applyFont="1" applyBorder="1" applyAlignment="1">
      <alignment horizontal="center"/>
    </xf>
    <xf numFmtId="182" fontId="56" fillId="0" borderId="10" xfId="40" applyNumberFormat="1" applyFont="1" applyBorder="1" applyAlignment="1">
      <alignment/>
    </xf>
    <xf numFmtId="182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82" fontId="0" fillId="0" borderId="10" xfId="40" applyNumberFormat="1" applyFont="1" applyBorder="1" applyAlignment="1">
      <alignment/>
    </xf>
    <xf numFmtId="0" fontId="21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1" fillId="0" borderId="10" xfId="0" applyFont="1" applyBorder="1" applyAlignment="1">
      <alignment horizontal="center"/>
    </xf>
    <xf numFmtId="182" fontId="1" fillId="0" borderId="10" xfId="40" applyNumberFormat="1" applyFont="1" applyBorder="1" applyAlignment="1">
      <alignment/>
    </xf>
    <xf numFmtId="182" fontId="19" fillId="0" borderId="15" xfId="40" applyNumberFormat="1" applyFont="1" applyBorder="1" applyAlignment="1">
      <alignment/>
    </xf>
    <xf numFmtId="182" fontId="19" fillId="0" borderId="16" xfId="40" applyNumberFormat="1" applyFont="1" applyBorder="1" applyAlignment="1">
      <alignment/>
    </xf>
    <xf numFmtId="182" fontId="19" fillId="0" borderId="17" xfId="40" applyNumberFormat="1" applyFont="1" applyBorder="1" applyAlignment="1">
      <alignment/>
    </xf>
    <xf numFmtId="182" fontId="12" fillId="0" borderId="18" xfId="4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2" fillId="0" borderId="18" xfId="0" applyFont="1" applyBorder="1" applyAlignment="1">
      <alignment/>
    </xf>
    <xf numFmtId="182" fontId="19" fillId="0" borderId="19" xfId="40" applyNumberFormat="1" applyFont="1" applyBorder="1" applyAlignment="1">
      <alignment/>
    </xf>
    <xf numFmtId="0" fontId="12" fillId="36" borderId="20" xfId="0" applyFont="1" applyFill="1" applyBorder="1" applyAlignment="1">
      <alignment/>
    </xf>
    <xf numFmtId="182" fontId="12" fillId="0" borderId="20" xfId="4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9" xfId="0" applyFont="1" applyBorder="1" applyAlignment="1">
      <alignment/>
    </xf>
    <xf numFmtId="0" fontId="12" fillId="36" borderId="18" xfId="0" applyFont="1" applyFill="1" applyBorder="1" applyAlignment="1">
      <alignment/>
    </xf>
    <xf numFmtId="182" fontId="12" fillId="0" borderId="18" xfId="40" applyNumberFormat="1" applyFont="1" applyBorder="1" applyAlignment="1">
      <alignment/>
    </xf>
    <xf numFmtId="182" fontId="53" fillId="0" borderId="21" xfId="40" applyNumberFormat="1" applyFont="1" applyBorder="1" applyAlignment="1">
      <alignment horizontal="right"/>
    </xf>
    <xf numFmtId="182" fontId="53" fillId="0" borderId="22" xfId="40" applyNumberFormat="1" applyFont="1" applyBorder="1" applyAlignment="1">
      <alignment/>
    </xf>
    <xf numFmtId="182" fontId="51" fillId="0" borderId="13" xfId="40" applyNumberFormat="1" applyFont="1" applyFill="1" applyBorder="1" applyAlignment="1">
      <alignment horizontal="left" vertical="center"/>
    </xf>
    <xf numFmtId="182" fontId="49" fillId="0" borderId="18" xfId="40" applyNumberFormat="1" applyFont="1" applyBorder="1" applyAlignment="1">
      <alignment/>
    </xf>
    <xf numFmtId="182" fontId="0" fillId="0" borderId="0" xfId="40" applyNumberFormat="1" applyFont="1" applyAlignment="1">
      <alignment/>
    </xf>
    <xf numFmtId="182" fontId="0" fillId="0" borderId="0" xfId="40" applyNumberFormat="1" applyFont="1" applyAlignment="1">
      <alignment/>
    </xf>
    <xf numFmtId="182" fontId="2" fillId="0" borderId="0" xfId="40" applyNumberFormat="1" applyFont="1" applyFill="1" applyBorder="1" applyAlignment="1">
      <alignment horizontal="left" vertical="center" wrapText="1"/>
    </xf>
    <xf numFmtId="182" fontId="3" fillId="0" borderId="0" xfId="40" applyNumberFormat="1" applyFont="1" applyFill="1" applyBorder="1" applyAlignment="1">
      <alignment horizontal="left" vertical="center" wrapText="1"/>
    </xf>
    <xf numFmtId="182" fontId="2" fillId="0" borderId="0" xfId="40" applyNumberFormat="1" applyFont="1" applyFill="1" applyBorder="1" applyAlignment="1">
      <alignment horizontal="left" vertical="center"/>
    </xf>
    <xf numFmtId="182" fontId="3" fillId="0" borderId="0" xfId="40" applyNumberFormat="1" applyFont="1" applyFill="1" applyBorder="1" applyAlignment="1">
      <alignment horizontal="left" vertical="center"/>
    </xf>
    <xf numFmtId="182" fontId="2" fillId="0" borderId="0" xfId="40" applyNumberFormat="1" applyFont="1" applyFill="1" applyBorder="1" applyAlignment="1">
      <alignment horizontal="right" vertical="center"/>
    </xf>
    <xf numFmtId="182" fontId="3" fillId="0" borderId="0" xfId="40" applyNumberFormat="1" applyFont="1" applyFill="1" applyBorder="1" applyAlignment="1">
      <alignment horizontal="right" vertical="center"/>
    </xf>
    <xf numFmtId="182" fontId="0" fillId="0" borderId="0" xfId="40" applyNumberFormat="1" applyFont="1" applyBorder="1" applyAlignment="1">
      <alignment horizontal="right"/>
    </xf>
    <xf numFmtId="182" fontId="102" fillId="0" borderId="0" xfId="40" applyNumberFormat="1" applyFont="1" applyAlignment="1">
      <alignment/>
    </xf>
    <xf numFmtId="182" fontId="50" fillId="0" borderId="0" xfId="40" applyNumberFormat="1" applyFont="1" applyFill="1" applyBorder="1" applyAlignment="1">
      <alignment horizontal="left" vertical="center" wrapText="1"/>
    </xf>
    <xf numFmtId="182" fontId="51" fillId="0" borderId="0" xfId="40" applyNumberFormat="1" applyFont="1" applyFill="1" applyBorder="1" applyAlignment="1">
      <alignment horizontal="left" vertical="center" wrapText="1"/>
    </xf>
    <xf numFmtId="182" fontId="50" fillId="0" borderId="0" xfId="40" applyNumberFormat="1" applyFont="1" applyFill="1" applyBorder="1" applyAlignment="1">
      <alignment horizontal="left" vertical="center"/>
    </xf>
    <xf numFmtId="182" fontId="51" fillId="0" borderId="0" xfId="40" applyNumberFormat="1" applyFont="1" applyFill="1" applyBorder="1" applyAlignment="1">
      <alignment horizontal="left" vertical="center"/>
    </xf>
    <xf numFmtId="182" fontId="102" fillId="0" borderId="0" xfId="4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19" fillId="0" borderId="18" xfId="0" applyFont="1" applyBorder="1" applyAlignment="1">
      <alignment horizontal="center"/>
    </xf>
    <xf numFmtId="0" fontId="12" fillId="39" borderId="10" xfId="0" applyFont="1" applyFill="1" applyBorder="1" applyAlignment="1">
      <alignment vertical="center" wrapText="1"/>
    </xf>
    <xf numFmtId="173" fontId="12" fillId="39" borderId="10" xfId="0" applyNumberFormat="1" applyFont="1" applyFill="1" applyBorder="1" applyAlignment="1">
      <alignment vertical="center"/>
    </xf>
    <xf numFmtId="182" fontId="57" fillId="39" borderId="10" xfId="40" applyNumberFormat="1" applyFont="1" applyFill="1" applyBorder="1" applyAlignment="1">
      <alignment/>
    </xf>
    <xf numFmtId="0" fontId="12" fillId="39" borderId="10" xfId="0" applyFont="1" applyFill="1" applyBorder="1" applyAlignment="1">
      <alignment horizontal="left" vertical="center" wrapText="1"/>
    </xf>
    <xf numFmtId="0" fontId="11" fillId="39" borderId="10" xfId="0" applyFont="1" applyFill="1" applyBorder="1" applyAlignment="1">
      <alignment horizontal="left" vertical="center" wrapText="1"/>
    </xf>
    <xf numFmtId="0" fontId="12" fillId="39" borderId="10" xfId="0" applyFont="1" applyFill="1" applyBorder="1" applyAlignment="1">
      <alignment horizontal="left" vertical="center"/>
    </xf>
    <xf numFmtId="182" fontId="54" fillId="39" borderId="10" xfId="40" applyNumberFormat="1" applyFont="1" applyFill="1" applyBorder="1" applyAlignment="1">
      <alignment/>
    </xf>
    <xf numFmtId="0" fontId="8" fillId="39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left" vertical="center"/>
    </xf>
    <xf numFmtId="0" fontId="5" fillId="39" borderId="10" xfId="0" applyFont="1" applyFill="1" applyBorder="1" applyAlignment="1">
      <alignment horizontal="left" vertical="center" wrapText="1"/>
    </xf>
    <xf numFmtId="182" fontId="37" fillId="0" borderId="0" xfId="40" applyNumberFormat="1" applyFont="1" applyAlignment="1">
      <alignment/>
    </xf>
    <xf numFmtId="182" fontId="54" fillId="40" borderId="10" xfId="40" applyNumberFormat="1" applyFont="1" applyFill="1" applyBorder="1" applyAlignment="1">
      <alignment/>
    </xf>
    <xf numFmtId="182" fontId="37" fillId="39" borderId="10" xfId="40" applyNumberFormat="1" applyFont="1" applyFill="1" applyBorder="1" applyAlignment="1">
      <alignment/>
    </xf>
    <xf numFmtId="182" fontId="19" fillId="0" borderId="0" xfId="0" applyNumberFormat="1" applyFont="1" applyAlignment="1">
      <alignment/>
    </xf>
    <xf numFmtId="182" fontId="19" fillId="0" borderId="0" xfId="40" applyNumberFormat="1" applyFont="1" applyAlignment="1">
      <alignment/>
    </xf>
    <xf numFmtId="0" fontId="12" fillId="0" borderId="10" xfId="0" applyFont="1" applyBorder="1" applyAlignment="1">
      <alignment horizontal="center"/>
    </xf>
    <xf numFmtId="182" fontId="0" fillId="0" borderId="10" xfId="40" applyNumberFormat="1" applyFont="1" applyBorder="1" applyAlignment="1">
      <alignment/>
    </xf>
    <xf numFmtId="182" fontId="48" fillId="0" borderId="10" xfId="40" applyNumberFormat="1" applyFont="1" applyBorder="1" applyAlignment="1">
      <alignment horizontal="center"/>
    </xf>
    <xf numFmtId="182" fontId="52" fillId="0" borderId="10" xfId="40" applyNumberFormat="1" applyFont="1" applyBorder="1" applyAlignment="1">
      <alignment horizontal="center"/>
    </xf>
    <xf numFmtId="182" fontId="1" fillId="0" borderId="10" xfId="40" applyNumberFormat="1" applyFont="1" applyBorder="1" applyAlignment="1">
      <alignment vertical="center" wrapText="1"/>
    </xf>
    <xf numFmtId="182" fontId="5" fillId="0" borderId="10" xfId="40" applyNumberFormat="1" applyFont="1" applyBorder="1" applyAlignment="1">
      <alignment horizontal="center" wrapText="1"/>
    </xf>
    <xf numFmtId="0" fontId="78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left" vertical="center"/>
    </xf>
    <xf numFmtId="182" fontId="1" fillId="0" borderId="10" xfId="40" applyNumberFormat="1" applyFont="1" applyBorder="1" applyAlignment="1">
      <alignment/>
    </xf>
    <xf numFmtId="182" fontId="54" fillId="41" borderId="10" xfId="40" applyNumberFormat="1" applyFont="1" applyFill="1" applyBorder="1" applyAlignment="1">
      <alignment/>
    </xf>
    <xf numFmtId="182" fontId="55" fillId="42" borderId="10" xfId="40" applyNumberFormat="1" applyFont="1" applyFill="1" applyBorder="1" applyAlignment="1">
      <alignment/>
    </xf>
    <xf numFmtId="182" fontId="55" fillId="40" borderId="10" xfId="40" applyNumberFormat="1" applyFont="1" applyFill="1" applyBorder="1" applyAlignment="1">
      <alignment/>
    </xf>
    <xf numFmtId="182" fontId="103" fillId="0" borderId="0" xfId="40" applyNumberFormat="1" applyFont="1" applyAlignment="1">
      <alignment/>
    </xf>
    <xf numFmtId="0" fontId="8" fillId="41" borderId="10" xfId="0" applyFont="1" applyFill="1" applyBorder="1" applyAlignment="1">
      <alignment vertical="center" wrapText="1"/>
    </xf>
    <xf numFmtId="173" fontId="5" fillId="41" borderId="10" xfId="0" applyNumberFormat="1" applyFont="1" applyFill="1" applyBorder="1" applyAlignment="1">
      <alignment vertical="center"/>
    </xf>
    <xf numFmtId="182" fontId="37" fillId="41" borderId="10" xfId="40" applyNumberFormat="1" applyFont="1" applyFill="1" applyBorder="1" applyAlignment="1">
      <alignment/>
    </xf>
    <xf numFmtId="182" fontId="3" fillId="0" borderId="10" xfId="40" applyNumberFormat="1" applyFont="1" applyFill="1" applyBorder="1" applyAlignment="1">
      <alignment vertical="center" wrapText="1"/>
    </xf>
    <xf numFmtId="182" fontId="51" fillId="0" borderId="10" xfId="40" applyNumberFormat="1" applyFont="1" applyFill="1" applyBorder="1" applyAlignment="1">
      <alignment horizontal="center" vertical="center" wrapText="1"/>
    </xf>
    <xf numFmtId="182" fontId="1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82" fontId="1" fillId="0" borderId="23" xfId="40" applyNumberFormat="1" applyFont="1" applyBorder="1" applyAlignment="1">
      <alignment/>
    </xf>
    <xf numFmtId="0" fontId="5" fillId="0" borderId="24" xfId="0" applyFont="1" applyFill="1" applyBorder="1" applyAlignment="1">
      <alignment horizontal="center" wrapText="1"/>
    </xf>
    <xf numFmtId="182" fontId="0" fillId="0" borderId="10" xfId="0" applyNumberFormat="1" applyBorder="1" applyAlignment="1">
      <alignment/>
    </xf>
    <xf numFmtId="0" fontId="104" fillId="0" borderId="10" xfId="0" applyFont="1" applyBorder="1" applyAlignment="1">
      <alignment horizontal="center"/>
    </xf>
    <xf numFmtId="182" fontId="0" fillId="0" borderId="10" xfId="4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2" fontId="50" fillId="0" borderId="10" xfId="40" applyNumberFormat="1" applyFont="1" applyFill="1" applyBorder="1" applyAlignment="1">
      <alignment wrapText="1"/>
    </xf>
    <xf numFmtId="182" fontId="3" fillId="0" borderId="10" xfId="4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82" fontId="0" fillId="0" borderId="0" xfId="40" applyNumberFormat="1" applyFont="1" applyAlignment="1">
      <alignment/>
    </xf>
    <xf numFmtId="182" fontId="0" fillId="0" borderId="10" xfId="40" applyNumberFormat="1" applyFont="1" applyBorder="1" applyAlignment="1">
      <alignment/>
    </xf>
    <xf numFmtId="0" fontId="39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9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45" fillId="0" borderId="0" xfId="0" applyFont="1" applyAlignment="1">
      <alignment horizontal="right" wrapText="1"/>
    </xf>
    <xf numFmtId="0" fontId="14" fillId="0" borderId="26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1.7109375" style="0" customWidth="1"/>
    <col min="2" max="2" width="21.00390625" style="0" customWidth="1"/>
    <col min="3" max="3" width="20.57421875" style="0" customWidth="1"/>
    <col min="4" max="5" width="19.28125" style="0" bestFit="1" customWidth="1"/>
  </cols>
  <sheetData>
    <row r="2" spans="1:3" ht="15">
      <c r="A2" s="302" t="s">
        <v>895</v>
      </c>
      <c r="B2" s="302"/>
      <c r="C2" s="302"/>
    </row>
    <row r="3" spans="1:2" ht="15">
      <c r="A3" s="154"/>
      <c r="B3" s="154"/>
    </row>
    <row r="4" spans="1:3" ht="18">
      <c r="A4" s="303" t="s">
        <v>866</v>
      </c>
      <c r="B4" s="303"/>
      <c r="C4" s="303"/>
    </row>
    <row r="5" spans="1:2" ht="18">
      <c r="A5" s="124"/>
      <c r="B5" s="153"/>
    </row>
    <row r="6" spans="1:3" ht="50.25" customHeight="1">
      <c r="A6" s="304" t="s">
        <v>53</v>
      </c>
      <c r="B6" s="304"/>
      <c r="C6" s="304"/>
    </row>
    <row r="7" spans="1:2" ht="15">
      <c r="A7" s="153"/>
      <c r="B7" s="153"/>
    </row>
    <row r="8" spans="2:9" ht="15.75" thickBot="1">
      <c r="B8" s="145"/>
      <c r="C8" s="145" t="s">
        <v>769</v>
      </c>
      <c r="D8" s="4"/>
      <c r="E8" s="4"/>
      <c r="F8" s="4"/>
      <c r="G8" s="4"/>
      <c r="H8" s="4"/>
      <c r="I8" s="4"/>
    </row>
    <row r="9" spans="1:9" ht="15.75" thickBot="1">
      <c r="A9" s="250"/>
      <c r="B9" s="251" t="s">
        <v>261</v>
      </c>
      <c r="C9" s="251" t="s">
        <v>883</v>
      </c>
      <c r="D9" s="4"/>
      <c r="E9" s="4"/>
      <c r="F9" s="4"/>
      <c r="G9" s="4"/>
      <c r="H9" s="4"/>
      <c r="I9" s="4"/>
    </row>
    <row r="10" spans="1:9" ht="15">
      <c r="A10" s="219" t="s">
        <v>360</v>
      </c>
      <c r="B10" s="215">
        <v>105366483</v>
      </c>
      <c r="C10" s="215">
        <v>106136566</v>
      </c>
      <c r="D10" s="4"/>
      <c r="E10" s="4"/>
      <c r="F10" s="4"/>
      <c r="G10" s="4"/>
      <c r="H10" s="4"/>
      <c r="I10" s="4"/>
    </row>
    <row r="11" spans="1:9" ht="15">
      <c r="A11" s="220" t="s">
        <v>361</v>
      </c>
      <c r="B11" s="216">
        <v>19344222</v>
      </c>
      <c r="C11" s="216">
        <v>19441952</v>
      </c>
      <c r="D11" s="4"/>
      <c r="E11" s="4"/>
      <c r="F11" s="4"/>
      <c r="G11" s="4"/>
      <c r="H11" s="4"/>
      <c r="I11" s="4"/>
    </row>
    <row r="12" spans="1:9" ht="15">
      <c r="A12" s="220" t="s">
        <v>362</v>
      </c>
      <c r="B12" s="216">
        <v>94173416</v>
      </c>
      <c r="C12" s="216">
        <v>94529153</v>
      </c>
      <c r="D12" s="4"/>
      <c r="E12" s="4"/>
      <c r="F12" s="4"/>
      <c r="G12" s="4"/>
      <c r="H12" s="4"/>
      <c r="I12" s="4"/>
    </row>
    <row r="13" spans="1:9" ht="15">
      <c r="A13" s="220" t="s">
        <v>363</v>
      </c>
      <c r="B13" s="216">
        <v>3802000</v>
      </c>
      <c r="C13" s="216">
        <v>3802000</v>
      </c>
      <c r="D13" s="4"/>
      <c r="E13" s="4"/>
      <c r="F13" s="4"/>
      <c r="G13" s="4"/>
      <c r="H13" s="4"/>
      <c r="I13" s="4"/>
    </row>
    <row r="14" spans="1:9" ht="15">
      <c r="A14" s="220" t="s">
        <v>364</v>
      </c>
      <c r="B14" s="216">
        <v>132313537</v>
      </c>
      <c r="C14" s="216">
        <v>134950666</v>
      </c>
      <c r="D14" s="201"/>
      <c r="E14" s="201"/>
      <c r="F14" s="4"/>
      <c r="G14" s="4"/>
      <c r="H14" s="4"/>
      <c r="I14" s="4"/>
    </row>
    <row r="15" spans="1:9" ht="15">
      <c r="A15" s="220" t="s">
        <v>365</v>
      </c>
      <c r="B15" s="216">
        <v>163113724</v>
      </c>
      <c r="C15" s="216">
        <v>162829465</v>
      </c>
      <c r="D15" s="4"/>
      <c r="E15" s="4"/>
      <c r="F15" s="4"/>
      <c r="G15" s="4"/>
      <c r="H15" s="4"/>
      <c r="I15" s="4"/>
    </row>
    <row r="16" spans="1:9" ht="15">
      <c r="A16" s="220" t="s">
        <v>366</v>
      </c>
      <c r="B16" s="216">
        <v>67698747</v>
      </c>
      <c r="C16" s="216">
        <v>67698747</v>
      </c>
      <c r="D16" s="4"/>
      <c r="E16" s="4"/>
      <c r="F16" s="4"/>
      <c r="G16" s="4"/>
      <c r="H16" s="4"/>
      <c r="I16" s="4"/>
    </row>
    <row r="17" spans="1:9" ht="15.75" thickBot="1">
      <c r="A17" s="221" t="s">
        <v>367</v>
      </c>
      <c r="B17" s="217">
        <v>25400000</v>
      </c>
      <c r="C17" s="217">
        <v>26200000</v>
      </c>
      <c r="D17" s="201"/>
      <c r="E17" s="4"/>
      <c r="F17" s="4"/>
      <c r="G17" s="4"/>
      <c r="H17" s="4"/>
      <c r="I17" s="4"/>
    </row>
    <row r="18" spans="1:9" ht="15.75" thickBot="1">
      <c r="A18" s="222" t="s">
        <v>359</v>
      </c>
      <c r="B18" s="218">
        <f>SUM(B10:B17)</f>
        <v>611212129</v>
      </c>
      <c r="C18" s="218">
        <f>SUM(C10:C17)</f>
        <v>615588549</v>
      </c>
      <c r="D18" s="4"/>
      <c r="E18" s="4"/>
      <c r="F18" s="4"/>
      <c r="G18" s="4"/>
      <c r="H18" s="4"/>
      <c r="I18" s="4"/>
    </row>
    <row r="19" spans="1:9" ht="15.75" thickBot="1">
      <c r="A19" s="222" t="s">
        <v>368</v>
      </c>
      <c r="B19" s="218">
        <v>3252091</v>
      </c>
      <c r="C19" s="218">
        <v>3252091</v>
      </c>
      <c r="D19" s="4"/>
      <c r="E19" s="4"/>
      <c r="F19" s="4"/>
      <c r="G19" s="4"/>
      <c r="H19" s="4"/>
      <c r="I19" s="4"/>
    </row>
    <row r="20" spans="1:9" ht="15.75" thickBot="1">
      <c r="A20" s="228" t="s">
        <v>51</v>
      </c>
      <c r="B20" s="229">
        <f>SUM(B18:B19)</f>
        <v>614464220</v>
      </c>
      <c r="C20" s="229">
        <f>SUM(C18:C19)</f>
        <v>618840640</v>
      </c>
      <c r="D20" s="4"/>
      <c r="E20" s="4"/>
      <c r="F20" s="4"/>
      <c r="G20" s="4"/>
      <c r="H20" s="4"/>
      <c r="I20" s="4"/>
    </row>
    <row r="21" spans="1:9" ht="15">
      <c r="A21" s="227" t="s">
        <v>370</v>
      </c>
      <c r="B21" s="223">
        <v>108815408</v>
      </c>
      <c r="C21" s="223">
        <v>113201828</v>
      </c>
      <c r="D21" s="4"/>
      <c r="E21" s="4"/>
      <c r="F21" s="4"/>
      <c r="G21" s="4"/>
      <c r="H21" s="4"/>
      <c r="I21" s="4"/>
    </row>
    <row r="22" spans="1:9" ht="15">
      <c r="A22" s="220" t="s">
        <v>371</v>
      </c>
      <c r="B22" s="216">
        <v>0</v>
      </c>
      <c r="C22" s="216">
        <v>0</v>
      </c>
      <c r="D22" s="4"/>
      <c r="E22" s="4"/>
      <c r="F22" s="4"/>
      <c r="G22" s="4"/>
      <c r="H22" s="4"/>
      <c r="I22" s="4"/>
    </row>
    <row r="23" spans="1:9" ht="15">
      <c r="A23" s="220" t="s">
        <v>372</v>
      </c>
      <c r="B23" s="216">
        <v>280800000</v>
      </c>
      <c r="C23" s="216">
        <v>280800000</v>
      </c>
      <c r="D23" s="4"/>
      <c r="E23" s="4"/>
      <c r="F23" s="4"/>
      <c r="G23" s="4"/>
      <c r="H23" s="4"/>
      <c r="I23" s="4"/>
    </row>
    <row r="24" spans="1:9" ht="15">
      <c r="A24" s="220" t="s">
        <v>373</v>
      </c>
      <c r="B24" s="216">
        <v>29433035</v>
      </c>
      <c r="C24" s="216">
        <v>29433035</v>
      </c>
      <c r="D24" s="4"/>
      <c r="E24" s="4"/>
      <c r="F24" s="4"/>
      <c r="G24" s="4"/>
      <c r="H24" s="4"/>
      <c r="I24" s="4"/>
    </row>
    <row r="25" spans="1:9" ht="15">
      <c r="A25" s="226" t="s">
        <v>374</v>
      </c>
      <c r="B25" s="216">
        <v>0</v>
      </c>
      <c r="C25" s="216">
        <v>0</v>
      </c>
      <c r="D25" s="4"/>
      <c r="E25" s="4"/>
      <c r="F25" s="4"/>
      <c r="G25" s="4"/>
      <c r="H25" s="4"/>
      <c r="I25" s="4"/>
    </row>
    <row r="26" spans="1:9" ht="15">
      <c r="A26" s="220" t="s">
        <v>375</v>
      </c>
      <c r="B26" s="216">
        <v>0</v>
      </c>
      <c r="C26" s="216">
        <v>0</v>
      </c>
      <c r="D26" s="4"/>
      <c r="E26" s="4"/>
      <c r="F26" s="4"/>
      <c r="G26" s="4"/>
      <c r="H26" s="4"/>
      <c r="I26" s="4"/>
    </row>
    <row r="27" spans="1:9" ht="15.75" thickBot="1">
      <c r="A27" s="221" t="s">
        <v>376</v>
      </c>
      <c r="B27" s="217">
        <v>0</v>
      </c>
      <c r="C27" s="217">
        <v>0</v>
      </c>
      <c r="D27" s="4"/>
      <c r="E27" s="4"/>
      <c r="F27" s="4"/>
      <c r="G27" s="4"/>
      <c r="H27" s="4"/>
      <c r="I27" s="4"/>
    </row>
    <row r="28" spans="1:9" ht="15.75" thickBot="1">
      <c r="A28" s="222" t="s">
        <v>369</v>
      </c>
      <c r="B28" s="218">
        <f>SUM(B21:B27)</f>
        <v>419048443</v>
      </c>
      <c r="C28" s="218">
        <f>SUM(C21:C27)</f>
        <v>423434863</v>
      </c>
      <c r="D28" s="4"/>
      <c r="E28" s="4"/>
      <c r="F28" s="4"/>
      <c r="G28" s="4"/>
      <c r="H28" s="4"/>
      <c r="I28" s="4"/>
    </row>
    <row r="29" spans="1:9" ht="15.75" thickBot="1">
      <c r="A29" s="222" t="s">
        <v>377</v>
      </c>
      <c r="B29" s="218">
        <v>195415777</v>
      </c>
      <c r="C29" s="218">
        <v>195405777</v>
      </c>
      <c r="D29" s="4"/>
      <c r="E29" s="4"/>
      <c r="F29" s="4"/>
      <c r="G29" s="4"/>
      <c r="H29" s="4"/>
      <c r="I29" s="4"/>
    </row>
    <row r="30" spans="1:9" ht="15.75" thickBot="1">
      <c r="A30" s="224" t="s">
        <v>52</v>
      </c>
      <c r="B30" s="225">
        <f>SUM(B28:B29)</f>
        <v>614464220</v>
      </c>
      <c r="C30" s="225">
        <f>SUM(C28:C29)</f>
        <v>618840640</v>
      </c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  <row r="35" spans="1:9" ht="15">
      <c r="A35" s="4"/>
      <c r="B35" s="4"/>
      <c r="C35" s="4"/>
      <c r="D35" s="4"/>
      <c r="E35" s="4"/>
      <c r="F35" s="4"/>
      <c r="G35" s="4"/>
      <c r="H35" s="4"/>
      <c r="I35" s="4"/>
    </row>
    <row r="36" spans="1:9" ht="15">
      <c r="A36" s="4"/>
      <c r="B36" s="4"/>
      <c r="C36" s="4"/>
      <c r="D36" s="4"/>
      <c r="E36" s="4"/>
      <c r="F36" s="4"/>
      <c r="G36" s="4"/>
      <c r="H36" s="4"/>
      <c r="I36" s="4"/>
    </row>
    <row r="37" spans="1:9" ht="15">
      <c r="A37" s="4"/>
      <c r="B37" s="4"/>
      <c r="C37" s="4"/>
      <c r="D37" s="4"/>
      <c r="E37" s="4"/>
      <c r="F37" s="4"/>
      <c r="G37" s="4"/>
      <c r="H37" s="4"/>
      <c r="I37" s="4"/>
    </row>
  </sheetData>
  <sheetProtection/>
  <mergeCells count="3">
    <mergeCell ref="A2:C2"/>
    <mergeCell ref="A4:C4"/>
    <mergeCell ref="A6:C6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1" t="s">
        <v>116</v>
      </c>
      <c r="C1" s="118" t="s">
        <v>308</v>
      </c>
    </row>
    <row r="2" ht="18">
      <c r="A2" s="63" t="s">
        <v>119</v>
      </c>
    </row>
    <row r="3" ht="18">
      <c r="A3" s="63"/>
    </row>
    <row r="4" ht="18">
      <c r="A4" s="63"/>
    </row>
    <row r="5" spans="1:15" ht="79.5" customHeight="1">
      <c r="A5" s="2" t="s">
        <v>378</v>
      </c>
      <c r="B5" s="3" t="s">
        <v>379</v>
      </c>
      <c r="C5" s="117" t="s">
        <v>296</v>
      </c>
      <c r="D5" s="117" t="s">
        <v>297</v>
      </c>
      <c r="E5" s="117" t="s">
        <v>298</v>
      </c>
      <c r="F5" s="117" t="s">
        <v>299</v>
      </c>
      <c r="G5" s="117" t="s">
        <v>300</v>
      </c>
      <c r="H5" s="117" t="s">
        <v>301</v>
      </c>
      <c r="I5" s="117" t="s">
        <v>302</v>
      </c>
      <c r="J5" s="117" t="s">
        <v>303</v>
      </c>
      <c r="K5" s="117" t="s">
        <v>304</v>
      </c>
      <c r="L5" s="117" t="s">
        <v>305</v>
      </c>
      <c r="M5" s="117" t="s">
        <v>306</v>
      </c>
      <c r="N5" s="53" t="s">
        <v>307</v>
      </c>
      <c r="O5" s="53" t="s">
        <v>312</v>
      </c>
    </row>
    <row r="6" spans="1:15" ht="15">
      <c r="A6" s="5" t="s">
        <v>569</v>
      </c>
      <c r="B6" s="6" t="s">
        <v>570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571</v>
      </c>
      <c r="B7" s="6" t="s">
        <v>572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573</v>
      </c>
      <c r="B8" s="6" t="s">
        <v>574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575</v>
      </c>
      <c r="B9" s="6" t="s">
        <v>576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577</v>
      </c>
      <c r="B10" s="6" t="s">
        <v>578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579</v>
      </c>
      <c r="B11" s="6" t="s">
        <v>580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54</v>
      </c>
      <c r="B12" s="10" t="s">
        <v>581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582</v>
      </c>
      <c r="B13" s="10" t="s">
        <v>583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584</v>
      </c>
      <c r="B14" s="10" t="s">
        <v>585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184</v>
      </c>
      <c r="B15" s="6" t="s">
        <v>586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193</v>
      </c>
      <c r="B16" s="6" t="s">
        <v>586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194</v>
      </c>
      <c r="B17" s="6" t="s">
        <v>586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192</v>
      </c>
      <c r="B18" s="6" t="s">
        <v>586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191</v>
      </c>
      <c r="B19" s="6" t="s">
        <v>586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190</v>
      </c>
      <c r="B20" s="6" t="s">
        <v>586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185</v>
      </c>
      <c r="B21" s="6" t="s">
        <v>586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186</v>
      </c>
      <c r="B22" s="6" t="s">
        <v>586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187</v>
      </c>
      <c r="B23" s="6" t="s">
        <v>586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188</v>
      </c>
      <c r="B24" s="6" t="s">
        <v>586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15</v>
      </c>
      <c r="B25" s="10" t="s">
        <v>586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184</v>
      </c>
      <c r="B26" s="6" t="s">
        <v>587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193</v>
      </c>
      <c r="B27" s="6" t="s">
        <v>587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194</v>
      </c>
      <c r="B28" s="6" t="s">
        <v>587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192</v>
      </c>
      <c r="B29" s="6" t="s">
        <v>587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191</v>
      </c>
      <c r="B30" s="6" t="s">
        <v>587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190</v>
      </c>
      <c r="B31" s="6" t="s">
        <v>587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185</v>
      </c>
      <c r="B32" s="6" t="s">
        <v>587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186</v>
      </c>
      <c r="B33" s="6" t="s">
        <v>587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187</v>
      </c>
      <c r="B34" s="6" t="s">
        <v>587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188</v>
      </c>
      <c r="B35" s="6" t="s">
        <v>587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74</v>
      </c>
      <c r="B36" s="10" t="s">
        <v>587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184</v>
      </c>
      <c r="B37" s="6" t="s">
        <v>588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193</v>
      </c>
      <c r="B38" s="6" t="s">
        <v>588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194</v>
      </c>
      <c r="B39" s="6" t="s">
        <v>588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192</v>
      </c>
      <c r="B40" s="6" t="s">
        <v>588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191</v>
      </c>
      <c r="B41" s="6" t="s">
        <v>588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190</v>
      </c>
      <c r="B42" s="6" t="s">
        <v>588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185</v>
      </c>
      <c r="B43" s="6" t="s">
        <v>588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186</v>
      </c>
      <c r="B44" s="6" t="s">
        <v>588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187</v>
      </c>
      <c r="B45" s="6" t="s">
        <v>588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188</v>
      </c>
      <c r="B46" s="6" t="s">
        <v>588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73</v>
      </c>
      <c r="B47" s="10" t="s">
        <v>588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72</v>
      </c>
      <c r="B48" s="12" t="s">
        <v>589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590</v>
      </c>
      <c r="B49" s="10" t="s">
        <v>591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592</v>
      </c>
      <c r="B50" s="10" t="s">
        <v>593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184</v>
      </c>
      <c r="B51" s="6" t="s">
        <v>594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193</v>
      </c>
      <c r="B52" s="6" t="s">
        <v>594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194</v>
      </c>
      <c r="B53" s="6" t="s">
        <v>594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192</v>
      </c>
      <c r="B54" s="6" t="s">
        <v>594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191</v>
      </c>
      <c r="B55" s="6" t="s">
        <v>594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190</v>
      </c>
      <c r="B56" s="6" t="s">
        <v>594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185</v>
      </c>
      <c r="B57" s="6" t="s">
        <v>594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186</v>
      </c>
      <c r="B58" s="6" t="s">
        <v>594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187</v>
      </c>
      <c r="B59" s="6" t="s">
        <v>594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188</v>
      </c>
      <c r="B60" s="6" t="s">
        <v>594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71</v>
      </c>
      <c r="B61" s="10" t="s">
        <v>594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189</v>
      </c>
      <c r="B62" s="6" t="s">
        <v>595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193</v>
      </c>
      <c r="B63" s="6" t="s">
        <v>595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194</v>
      </c>
      <c r="B64" s="6" t="s">
        <v>595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192</v>
      </c>
      <c r="B65" s="6" t="s">
        <v>595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191</v>
      </c>
      <c r="B66" s="6" t="s">
        <v>595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190</v>
      </c>
      <c r="B67" s="6" t="s">
        <v>595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185</v>
      </c>
      <c r="B68" s="6" t="s">
        <v>595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186</v>
      </c>
      <c r="B69" s="6" t="s">
        <v>595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187</v>
      </c>
      <c r="B70" s="6" t="s">
        <v>595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188</v>
      </c>
      <c r="B71" s="6" t="s">
        <v>595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75</v>
      </c>
      <c r="B72" s="10" t="s">
        <v>595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184</v>
      </c>
      <c r="B73" s="6" t="s">
        <v>596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193</v>
      </c>
      <c r="B74" s="6" t="s">
        <v>596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194</v>
      </c>
      <c r="B75" s="6" t="s">
        <v>596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192</v>
      </c>
      <c r="B76" s="6" t="s">
        <v>596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191</v>
      </c>
      <c r="B77" s="6" t="s">
        <v>596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190</v>
      </c>
      <c r="B78" s="6" t="s">
        <v>596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185</v>
      </c>
      <c r="B79" s="6" t="s">
        <v>596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186</v>
      </c>
      <c r="B80" s="6" t="s">
        <v>596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187</v>
      </c>
      <c r="B81" s="6" t="s">
        <v>596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188</v>
      </c>
      <c r="B82" s="6" t="s">
        <v>596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20</v>
      </c>
      <c r="B83" s="10" t="s">
        <v>596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56</v>
      </c>
      <c r="B84" s="12" t="s">
        <v>597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76</v>
      </c>
      <c r="B85" s="6" t="s">
        <v>598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599</v>
      </c>
      <c r="B86" s="8" t="s">
        <v>598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600</v>
      </c>
      <c r="B87" s="8" t="s">
        <v>598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601</v>
      </c>
      <c r="B88" s="8" t="s">
        <v>598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22</v>
      </c>
      <c r="B89" s="6" t="s">
        <v>602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57</v>
      </c>
      <c r="B90" s="10" t="s">
        <v>603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23</v>
      </c>
      <c r="B91" s="10" t="s">
        <v>604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77</v>
      </c>
      <c r="B92" s="18" t="s">
        <v>605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78</v>
      </c>
      <c r="B93" s="5" t="s">
        <v>606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79</v>
      </c>
      <c r="B94" s="5" t="s">
        <v>606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80</v>
      </c>
      <c r="B95" s="5" t="s">
        <v>606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81</v>
      </c>
      <c r="B96" s="5" t="s">
        <v>606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82</v>
      </c>
      <c r="B97" s="5" t="s">
        <v>606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83</v>
      </c>
      <c r="B98" s="5" t="s">
        <v>606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84</v>
      </c>
      <c r="B99" s="5" t="s">
        <v>606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85</v>
      </c>
      <c r="B100" s="5" t="s">
        <v>606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25</v>
      </c>
      <c r="B101" s="10" t="s">
        <v>606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26</v>
      </c>
      <c r="B102" s="6" t="s">
        <v>607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608</v>
      </c>
      <c r="B103" s="69" t="s">
        <v>607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609</v>
      </c>
      <c r="B104" s="69" t="s">
        <v>607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27</v>
      </c>
      <c r="B105" s="6" t="s">
        <v>610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611</v>
      </c>
      <c r="B106" s="6" t="s">
        <v>612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28</v>
      </c>
      <c r="B107" s="6" t="s">
        <v>613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615</v>
      </c>
      <c r="B108" s="69" t="s">
        <v>613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616</v>
      </c>
      <c r="B109" s="69" t="s">
        <v>613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617</v>
      </c>
      <c r="B110" s="69" t="s">
        <v>613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618</v>
      </c>
      <c r="B111" s="69" t="s">
        <v>613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86</v>
      </c>
      <c r="B112" s="6" t="s">
        <v>619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620</v>
      </c>
      <c r="B113" s="69" t="s">
        <v>619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621</v>
      </c>
      <c r="B114" s="69" t="s">
        <v>619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622</v>
      </c>
      <c r="B115" s="69" t="s">
        <v>619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623</v>
      </c>
      <c r="B116" s="69" t="s">
        <v>619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624</v>
      </c>
      <c r="B117" s="69" t="s">
        <v>619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625</v>
      </c>
      <c r="B118" s="69" t="s">
        <v>619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626</v>
      </c>
      <c r="B119" s="69" t="s">
        <v>619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627</v>
      </c>
      <c r="B120" s="69" t="s">
        <v>619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628</v>
      </c>
      <c r="B121" s="69" t="s">
        <v>619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629</v>
      </c>
      <c r="B122" s="69" t="s">
        <v>619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630</v>
      </c>
      <c r="B123" s="69" t="s">
        <v>619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631</v>
      </c>
      <c r="B124" s="69" t="s">
        <v>619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632</v>
      </c>
      <c r="B125" s="69" t="s">
        <v>619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633</v>
      </c>
      <c r="B126" s="69" t="s">
        <v>619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634</v>
      </c>
      <c r="B127" s="69" t="s">
        <v>619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58</v>
      </c>
      <c r="B128" s="10" t="s">
        <v>635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88</v>
      </c>
      <c r="B129" s="5" t="s">
        <v>636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87</v>
      </c>
      <c r="B130" s="5" t="s">
        <v>636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89</v>
      </c>
      <c r="B131" s="5" t="s">
        <v>636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90</v>
      </c>
      <c r="B132" s="5" t="s">
        <v>636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91</v>
      </c>
      <c r="B133" s="5" t="s">
        <v>636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92</v>
      </c>
      <c r="B134" s="5" t="s">
        <v>636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93</v>
      </c>
      <c r="B135" s="5" t="s">
        <v>636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94</v>
      </c>
      <c r="B136" s="5" t="s">
        <v>636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95</v>
      </c>
      <c r="B137" s="5" t="s">
        <v>636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96</v>
      </c>
      <c r="B138" s="5" t="s">
        <v>636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97</v>
      </c>
      <c r="B139" s="5" t="s">
        <v>636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98</v>
      </c>
      <c r="B140" s="5" t="s">
        <v>636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30</v>
      </c>
      <c r="B141" s="10" t="s">
        <v>636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59</v>
      </c>
      <c r="B142" s="12" t="s">
        <v>637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638</v>
      </c>
      <c r="B143" s="6" t="s">
        <v>639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31</v>
      </c>
      <c r="B144" s="6" t="s">
        <v>640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641</v>
      </c>
      <c r="B145" s="69" t="s">
        <v>640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642</v>
      </c>
      <c r="B146" s="69" t="s">
        <v>640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32</v>
      </c>
      <c r="B147" s="6" t="s">
        <v>643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437</v>
      </c>
      <c r="B148" s="71" t="s">
        <v>643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99</v>
      </c>
      <c r="B149" s="6" t="s">
        <v>644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645</v>
      </c>
      <c r="B150" s="69" t="s">
        <v>644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646</v>
      </c>
      <c r="B151" s="69" t="s">
        <v>644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647</v>
      </c>
      <c r="B152" s="69" t="s">
        <v>644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648</v>
      </c>
      <c r="B153" s="69" t="s">
        <v>644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649</v>
      </c>
      <c r="B154" s="69" t="s">
        <v>644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650</v>
      </c>
      <c r="B155" s="69" t="s">
        <v>644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651</v>
      </c>
      <c r="B156" s="6" t="s">
        <v>652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653</v>
      </c>
      <c r="B157" s="6" t="s">
        <v>654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655</v>
      </c>
      <c r="B158" s="6" t="s">
        <v>656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100</v>
      </c>
      <c r="B159" s="6" t="s">
        <v>657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437</v>
      </c>
      <c r="B160" s="71" t="s">
        <v>657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658</v>
      </c>
      <c r="B161" s="71" t="s">
        <v>657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101</v>
      </c>
      <c r="B162" s="71" t="s">
        <v>657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102</v>
      </c>
      <c r="B163" s="6" t="s">
        <v>659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660</v>
      </c>
      <c r="B164" s="71" t="s">
        <v>659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661</v>
      </c>
      <c r="B165" s="71" t="s">
        <v>659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662</v>
      </c>
      <c r="B166" s="71" t="s">
        <v>659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663</v>
      </c>
      <c r="B167" s="71" t="s">
        <v>659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103</v>
      </c>
      <c r="B168" s="6" t="s">
        <v>664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665</v>
      </c>
      <c r="B169" s="71" t="s">
        <v>664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666</v>
      </c>
      <c r="B170" s="71" t="s">
        <v>664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667</v>
      </c>
      <c r="B171" s="71" t="s">
        <v>664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104</v>
      </c>
      <c r="B172" s="12" t="s">
        <v>668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105</v>
      </c>
      <c r="B173" s="10" t="s">
        <v>669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670</v>
      </c>
      <c r="B174" s="71" t="s">
        <v>669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106</v>
      </c>
      <c r="B175" s="10" t="s">
        <v>671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672</v>
      </c>
      <c r="B176" s="71" t="s">
        <v>671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673</v>
      </c>
      <c r="B177" s="10" t="s">
        <v>674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107</v>
      </c>
      <c r="B178" s="10" t="s">
        <v>675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676</v>
      </c>
      <c r="B179" s="71" t="s">
        <v>675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677</v>
      </c>
      <c r="B180" s="10" t="s">
        <v>678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61</v>
      </c>
      <c r="B181" s="12" t="s">
        <v>679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680</v>
      </c>
      <c r="B182" s="10" t="s">
        <v>681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195</v>
      </c>
      <c r="B183" s="5" t="s">
        <v>682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196</v>
      </c>
      <c r="B184" s="5" t="s">
        <v>682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204</v>
      </c>
      <c r="B185" s="5" t="s">
        <v>682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203</v>
      </c>
      <c r="B186" s="5" t="s">
        <v>682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202</v>
      </c>
      <c r="B187" s="5" t="s">
        <v>682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201</v>
      </c>
      <c r="B188" s="5" t="s">
        <v>682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200</v>
      </c>
      <c r="B189" s="5" t="s">
        <v>682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205</v>
      </c>
      <c r="B190" s="5" t="s">
        <v>682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197</v>
      </c>
      <c r="B191" s="5" t="s">
        <v>682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198</v>
      </c>
      <c r="B192" s="5" t="s">
        <v>682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108</v>
      </c>
      <c r="B193" s="10" t="s">
        <v>682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195</v>
      </c>
      <c r="B194" s="5" t="s">
        <v>683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196</v>
      </c>
      <c r="B195" s="5" t="s">
        <v>683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204</v>
      </c>
      <c r="B196" s="5" t="s">
        <v>683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203</v>
      </c>
      <c r="B197" s="5" t="s">
        <v>683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202</v>
      </c>
      <c r="B198" s="5" t="s">
        <v>683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201</v>
      </c>
      <c r="B199" s="5" t="s">
        <v>683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200</v>
      </c>
      <c r="B200" s="5" t="s">
        <v>683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199</v>
      </c>
      <c r="B201" s="5" t="s">
        <v>683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197</v>
      </c>
      <c r="B202" s="5" t="s">
        <v>683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198</v>
      </c>
      <c r="B203" s="5" t="s">
        <v>683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109</v>
      </c>
      <c r="B204" s="10" t="s">
        <v>683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62</v>
      </c>
      <c r="B205" s="12" t="s">
        <v>684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685</v>
      </c>
      <c r="B206" s="10" t="s">
        <v>686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195</v>
      </c>
      <c r="B207" s="5" t="s">
        <v>687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196</v>
      </c>
      <c r="B208" s="5" t="s">
        <v>687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204</v>
      </c>
      <c r="B209" s="5" t="s">
        <v>687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203</v>
      </c>
      <c r="B210" s="5" t="s">
        <v>687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202</v>
      </c>
      <c r="B211" s="5" t="s">
        <v>687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201</v>
      </c>
      <c r="B212" s="5" t="s">
        <v>687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200</v>
      </c>
      <c r="B213" s="5" t="s">
        <v>687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205</v>
      </c>
      <c r="B214" s="5" t="s">
        <v>687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197</v>
      </c>
      <c r="B215" s="5" t="s">
        <v>687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198</v>
      </c>
      <c r="B216" s="5" t="s">
        <v>687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110</v>
      </c>
      <c r="B217" s="10" t="s">
        <v>687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195</v>
      </c>
      <c r="B218" s="5" t="s">
        <v>688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196</v>
      </c>
      <c r="B219" s="5" t="s">
        <v>688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204</v>
      </c>
      <c r="B220" s="5" t="s">
        <v>688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203</v>
      </c>
      <c r="B221" s="5" t="s">
        <v>688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202</v>
      </c>
      <c r="B222" s="5" t="s">
        <v>688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201</v>
      </c>
      <c r="B223" s="5" t="s">
        <v>688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200</v>
      </c>
      <c r="B224" s="5" t="s">
        <v>688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199</v>
      </c>
      <c r="B225" s="5" t="s">
        <v>688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197</v>
      </c>
      <c r="B226" s="5" t="s">
        <v>688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198</v>
      </c>
      <c r="B227" s="5" t="s">
        <v>688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111</v>
      </c>
      <c r="B228" s="10" t="s">
        <v>688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64</v>
      </c>
      <c r="B229" s="12" t="s">
        <v>689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63</v>
      </c>
      <c r="B230" s="75" t="s">
        <v>690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7" t="s">
        <v>211</v>
      </c>
      <c r="B231" s="86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7" t="s">
        <v>212</v>
      </c>
      <c r="B232" s="86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45</v>
      </c>
      <c r="B233" s="5" t="s">
        <v>691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528</v>
      </c>
      <c r="B234" s="69" t="s">
        <v>691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692</v>
      </c>
      <c r="B235" s="5" t="s">
        <v>693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112</v>
      </c>
      <c r="B236" s="5" t="s">
        <v>694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528</v>
      </c>
      <c r="B237" s="69" t="s">
        <v>694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65</v>
      </c>
      <c r="B238" s="9" t="s">
        <v>695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113</v>
      </c>
      <c r="B239" s="5" t="s">
        <v>696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536</v>
      </c>
      <c r="B240" s="69" t="s">
        <v>696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697</v>
      </c>
      <c r="B241" s="5" t="s">
        <v>698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114</v>
      </c>
      <c r="B242" s="5" t="s">
        <v>699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537</v>
      </c>
      <c r="B243" s="69" t="s">
        <v>699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700</v>
      </c>
      <c r="B244" s="5" t="s">
        <v>701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66</v>
      </c>
      <c r="B245" s="9" t="s">
        <v>702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209</v>
      </c>
      <c r="B246" s="5" t="s">
        <v>703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210</v>
      </c>
      <c r="B247" s="5" t="s">
        <v>703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207</v>
      </c>
      <c r="B248" s="5" t="s">
        <v>704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208</v>
      </c>
      <c r="B249" s="5" t="s">
        <v>704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67</v>
      </c>
      <c r="B250" s="9" t="s">
        <v>705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706</v>
      </c>
      <c r="B251" s="9" t="s">
        <v>707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708</v>
      </c>
      <c r="B252" s="9" t="s">
        <v>709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710</v>
      </c>
      <c r="B253" s="9" t="s">
        <v>711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712</v>
      </c>
      <c r="B254" s="9" t="s">
        <v>713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250</v>
      </c>
      <c r="B255" s="9" t="s">
        <v>714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715</v>
      </c>
      <c r="B256" s="9" t="s">
        <v>714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68</v>
      </c>
      <c r="B257" s="50" t="s">
        <v>716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717</v>
      </c>
      <c r="B258" s="5" t="s">
        <v>718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719</v>
      </c>
      <c r="B259" s="5" t="s">
        <v>720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721</v>
      </c>
      <c r="B260" s="5" t="s">
        <v>722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50</v>
      </c>
      <c r="B261" s="5" t="s">
        <v>723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562</v>
      </c>
      <c r="B262" s="69" t="s">
        <v>723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563</v>
      </c>
      <c r="B263" s="69" t="s">
        <v>723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564</v>
      </c>
      <c r="B264" s="77" t="s">
        <v>723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69</v>
      </c>
      <c r="B265" s="50" t="s">
        <v>724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725</v>
      </c>
      <c r="B266" s="50" t="s">
        <v>726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70</v>
      </c>
      <c r="B267" s="52" t="s">
        <v>727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115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6" ht="25.5" customHeight="1">
      <c r="A1" s="302" t="s">
        <v>882</v>
      </c>
      <c r="B1" s="309"/>
      <c r="C1" s="309"/>
      <c r="D1" s="309"/>
      <c r="E1" s="309"/>
      <c r="F1" s="155"/>
    </row>
    <row r="2" spans="1:5" ht="23.25" customHeight="1">
      <c r="A2" s="305" t="s">
        <v>867</v>
      </c>
      <c r="B2" s="306"/>
      <c r="C2" s="306"/>
      <c r="D2" s="306"/>
      <c r="E2" s="306"/>
    </row>
    <row r="3" spans="1:5" ht="15">
      <c r="A3" s="304" t="s">
        <v>157</v>
      </c>
      <c r="B3" s="314"/>
      <c r="C3" s="314"/>
      <c r="D3" s="314"/>
      <c r="E3" s="314"/>
    </row>
    <row r="4" ht="15">
      <c r="A4" s="1"/>
    </row>
    <row r="5" spans="1:5" ht="58.5" customHeight="1">
      <c r="A5" s="80" t="s">
        <v>156</v>
      </c>
      <c r="B5" s="81" t="s">
        <v>206</v>
      </c>
      <c r="C5" s="81" t="s">
        <v>131</v>
      </c>
      <c r="D5" s="81" t="s">
        <v>132</v>
      </c>
      <c r="E5" s="97" t="s">
        <v>252</v>
      </c>
    </row>
    <row r="6" spans="1:5" ht="15" customHeight="1">
      <c r="A6" s="81" t="s">
        <v>120</v>
      </c>
      <c r="B6" s="82"/>
      <c r="C6" s="82">
        <v>1</v>
      </c>
      <c r="D6" s="82"/>
      <c r="E6" s="212">
        <v>1</v>
      </c>
    </row>
    <row r="7" spans="1:5" ht="15" customHeight="1">
      <c r="A7" s="81" t="s">
        <v>121</v>
      </c>
      <c r="B7" s="82"/>
      <c r="C7" s="82">
        <v>2.5</v>
      </c>
      <c r="D7" s="82"/>
      <c r="E7" s="212">
        <f>SUM(B7:D7)</f>
        <v>2.5</v>
      </c>
    </row>
    <row r="8" spans="1:5" ht="15" customHeight="1">
      <c r="A8" s="81" t="s">
        <v>122</v>
      </c>
      <c r="B8" s="82"/>
      <c r="C8" s="82">
        <v>3</v>
      </c>
      <c r="D8" s="82"/>
      <c r="E8" s="212">
        <v>3</v>
      </c>
    </row>
    <row r="9" spans="1:5" ht="15" customHeight="1">
      <c r="A9" s="81" t="s">
        <v>123</v>
      </c>
      <c r="B9" s="82"/>
      <c r="C9" s="82"/>
      <c r="D9" s="82"/>
      <c r="E9" s="149"/>
    </row>
    <row r="10" spans="1:5" ht="15" customHeight="1">
      <c r="A10" s="80" t="s">
        <v>151</v>
      </c>
      <c r="B10" s="82"/>
      <c r="C10" s="209">
        <v>6.5</v>
      </c>
      <c r="D10" s="82"/>
      <c r="E10" s="211">
        <f>SUM(B10:D10)</f>
        <v>6.5</v>
      </c>
    </row>
    <row r="11" spans="1:5" ht="15" customHeight="1">
      <c r="A11" s="81" t="s">
        <v>124</v>
      </c>
      <c r="B11" s="82"/>
      <c r="C11" s="82"/>
      <c r="D11" s="82"/>
      <c r="E11" s="149"/>
    </row>
    <row r="12" spans="1:5" ht="15" customHeight="1">
      <c r="A12" s="81" t="s">
        <v>125</v>
      </c>
      <c r="B12" s="82"/>
      <c r="C12" s="82"/>
      <c r="D12" s="82"/>
      <c r="E12" s="149"/>
    </row>
    <row r="13" spans="1:5" ht="15" customHeight="1">
      <c r="A13" s="81" t="s">
        <v>126</v>
      </c>
      <c r="B13" s="82"/>
      <c r="C13" s="82"/>
      <c r="D13" s="82"/>
      <c r="E13" s="149"/>
    </row>
    <row r="14" spans="1:5" ht="15" customHeight="1">
      <c r="A14" s="81" t="s">
        <v>127</v>
      </c>
      <c r="B14" s="82"/>
      <c r="C14" s="82"/>
      <c r="D14" s="82">
        <v>2</v>
      </c>
      <c r="E14" s="149">
        <v>2</v>
      </c>
    </row>
    <row r="15" spans="1:5" ht="15" customHeight="1">
      <c r="A15" s="81" t="s">
        <v>128</v>
      </c>
      <c r="B15" s="82">
        <v>0</v>
      </c>
      <c r="C15" s="82"/>
      <c r="D15" s="82">
        <v>1</v>
      </c>
      <c r="E15" s="149">
        <f>SUM(B15:D15)</f>
        <v>1</v>
      </c>
    </row>
    <row r="16" spans="1:5" ht="15" customHeight="1">
      <c r="A16" s="81" t="s">
        <v>129</v>
      </c>
      <c r="B16" s="82">
        <v>3</v>
      </c>
      <c r="C16" s="82"/>
      <c r="D16" s="82">
        <v>1</v>
      </c>
      <c r="E16" s="149">
        <f>SUM(B16:D16)</f>
        <v>4</v>
      </c>
    </row>
    <row r="17" spans="1:5" ht="15" customHeight="1">
      <c r="A17" s="81" t="s">
        <v>858</v>
      </c>
      <c r="B17" s="82"/>
      <c r="C17" s="82"/>
      <c r="D17" s="82">
        <v>6</v>
      </c>
      <c r="E17" s="149">
        <v>6</v>
      </c>
    </row>
    <row r="18" spans="1:5" ht="15" customHeight="1">
      <c r="A18" s="81" t="s">
        <v>130</v>
      </c>
      <c r="B18" s="82"/>
      <c r="C18" s="82"/>
      <c r="D18" s="82"/>
      <c r="E18" s="149"/>
    </row>
    <row r="19" spans="1:5" ht="15" customHeight="1">
      <c r="A19" s="80" t="s">
        <v>152</v>
      </c>
      <c r="B19" s="209">
        <v>3</v>
      </c>
      <c r="C19" s="82"/>
      <c r="D19" s="209">
        <v>10</v>
      </c>
      <c r="E19" s="211">
        <f>SUM(E11:E18)</f>
        <v>13</v>
      </c>
    </row>
    <row r="20" spans="1:5" ht="15" customHeight="1">
      <c r="A20" s="81" t="s">
        <v>133</v>
      </c>
      <c r="B20" s="82">
        <v>4</v>
      </c>
      <c r="C20" s="82"/>
      <c r="D20" s="82"/>
      <c r="E20" s="149">
        <f>SUM(B20:D20)</f>
        <v>4</v>
      </c>
    </row>
    <row r="21" spans="1:5" ht="15" customHeight="1">
      <c r="A21" s="81" t="s">
        <v>134</v>
      </c>
      <c r="B21" s="82"/>
      <c r="C21" s="82"/>
      <c r="D21" s="82"/>
      <c r="E21" s="149"/>
    </row>
    <row r="22" spans="1:5" ht="15" customHeight="1">
      <c r="A22" s="81" t="s">
        <v>135</v>
      </c>
      <c r="B22" s="82"/>
      <c r="C22" s="82"/>
      <c r="D22" s="82"/>
      <c r="E22" s="149"/>
    </row>
    <row r="23" spans="1:5" ht="15" customHeight="1">
      <c r="A23" s="80" t="s">
        <v>153</v>
      </c>
      <c r="B23" s="209">
        <f>SUM(B20:B22)</f>
        <v>4</v>
      </c>
      <c r="C23" s="82"/>
      <c r="D23" s="82"/>
      <c r="E23" s="211">
        <f>SUM(E20:E22)</f>
        <v>4</v>
      </c>
    </row>
    <row r="24" spans="1:5" ht="15" customHeight="1">
      <c r="A24" s="81" t="s">
        <v>136</v>
      </c>
      <c r="B24" s="82">
        <v>1</v>
      </c>
      <c r="C24" s="82"/>
      <c r="D24" s="82"/>
      <c r="E24" s="149">
        <v>1</v>
      </c>
    </row>
    <row r="25" spans="1:5" ht="15" customHeight="1">
      <c r="A25" s="81" t="s">
        <v>137</v>
      </c>
      <c r="B25" s="82">
        <v>6</v>
      </c>
      <c r="C25" s="82"/>
      <c r="D25" s="82"/>
      <c r="E25" s="149">
        <v>6</v>
      </c>
    </row>
    <row r="26" spans="1:5" ht="15" customHeight="1">
      <c r="A26" s="81" t="s">
        <v>138</v>
      </c>
      <c r="B26" s="82"/>
      <c r="C26" s="82"/>
      <c r="D26" s="82"/>
      <c r="E26" s="149"/>
    </row>
    <row r="27" spans="1:5" ht="15" customHeight="1">
      <c r="A27" s="80" t="s">
        <v>154</v>
      </c>
      <c r="B27" s="209">
        <v>7</v>
      </c>
      <c r="C27" s="82"/>
      <c r="D27" s="82"/>
      <c r="E27" s="211">
        <v>7</v>
      </c>
    </row>
    <row r="28" spans="1:5" ht="37.5" customHeight="1">
      <c r="A28" s="80" t="s">
        <v>155</v>
      </c>
      <c r="B28" s="110">
        <f>SUM(B19+B23+B27)</f>
        <v>14</v>
      </c>
      <c r="C28" s="210">
        <f>SUM(C10)</f>
        <v>6.5</v>
      </c>
      <c r="D28" s="210">
        <v>10</v>
      </c>
      <c r="E28" s="213">
        <f>SUM(E10+E19+E23+E27)</f>
        <v>30.5</v>
      </c>
    </row>
    <row r="29" spans="1:5" ht="15" customHeight="1">
      <c r="A29" s="81" t="s">
        <v>146</v>
      </c>
      <c r="B29" s="82"/>
      <c r="C29" s="82"/>
      <c r="D29" s="82"/>
      <c r="E29" s="149"/>
    </row>
    <row r="30" spans="1:5" ht="15" customHeight="1">
      <c r="A30" s="81" t="s">
        <v>147</v>
      </c>
      <c r="B30" s="82"/>
      <c r="C30" s="82"/>
      <c r="D30" s="82"/>
      <c r="E30" s="149"/>
    </row>
    <row r="31" spans="1:5" ht="15" customHeight="1">
      <c r="A31" s="81" t="s">
        <v>148</v>
      </c>
      <c r="B31" s="82"/>
      <c r="C31" s="82"/>
      <c r="D31" s="82"/>
      <c r="E31" s="149"/>
    </row>
    <row r="32" spans="1:5" ht="15" customHeight="1">
      <c r="A32" s="81" t="s">
        <v>149</v>
      </c>
      <c r="B32" s="82"/>
      <c r="C32" s="82"/>
      <c r="D32" s="82"/>
      <c r="E32" s="149"/>
    </row>
    <row r="33" spans="1:5" ht="25.5" customHeight="1">
      <c r="A33" s="80" t="s">
        <v>150</v>
      </c>
      <c r="B33" s="82"/>
      <c r="C33" s="82"/>
      <c r="D33" s="82"/>
      <c r="E33" s="149"/>
    </row>
    <row r="34" spans="1:4" ht="15">
      <c r="A34" s="311"/>
      <c r="B34" s="312"/>
      <c r="C34" s="312"/>
      <c r="D34" s="312"/>
    </row>
    <row r="35" spans="1:4" ht="15">
      <c r="A35" s="313"/>
      <c r="B35" s="312"/>
      <c r="C35" s="312"/>
      <c r="D35" s="312"/>
    </row>
  </sheetData>
  <sheetProtection/>
  <mergeCells count="5">
    <mergeCell ref="A1:E1"/>
    <mergeCell ref="A34:D34"/>
    <mergeCell ref="A35:D35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:I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0.8515625" style="0" customWidth="1"/>
    <col min="4" max="4" width="15.8515625" style="0" customWidth="1"/>
    <col min="5" max="5" width="18.7109375" style="0" customWidth="1"/>
    <col min="6" max="6" width="18.28125" style="0" hidden="1" customWidth="1"/>
    <col min="7" max="7" width="18.00390625" style="0" hidden="1" customWidth="1"/>
    <col min="8" max="9" width="18.7109375" style="0" customWidth="1"/>
    <col min="10" max="10" width="15.28125" style="0" customWidth="1"/>
  </cols>
  <sheetData>
    <row r="1" spans="1:9" ht="21.75" customHeight="1">
      <c r="A1" s="315" t="s">
        <v>902</v>
      </c>
      <c r="B1" s="315"/>
      <c r="C1" s="315"/>
      <c r="D1" s="315"/>
      <c r="E1" s="315"/>
      <c r="F1" s="315"/>
      <c r="G1" s="315"/>
      <c r="H1" s="315"/>
      <c r="I1" s="315"/>
    </row>
    <row r="2" spans="1:9" ht="26.25" customHeight="1">
      <c r="A2" s="305" t="s">
        <v>867</v>
      </c>
      <c r="B2" s="305"/>
      <c r="C2" s="305"/>
      <c r="D2" s="305"/>
      <c r="E2" s="305"/>
      <c r="F2" s="305"/>
      <c r="G2" s="305"/>
      <c r="H2" s="305"/>
      <c r="I2" s="305"/>
    </row>
    <row r="3" spans="1:9" ht="19.5" customHeight="1">
      <c r="A3" s="316" t="s">
        <v>145</v>
      </c>
      <c r="B3" s="316"/>
      <c r="C3" s="316"/>
      <c r="D3" s="316"/>
      <c r="E3" s="316"/>
      <c r="F3" s="316"/>
      <c r="G3" s="316"/>
      <c r="H3" s="316"/>
      <c r="I3" s="316"/>
    </row>
    <row r="4" spans="1:9" ht="45">
      <c r="A4" s="2" t="s">
        <v>378</v>
      </c>
      <c r="B4" s="3" t="s">
        <v>379</v>
      </c>
      <c r="C4" s="85" t="s">
        <v>251</v>
      </c>
      <c r="D4" s="85" t="s">
        <v>228</v>
      </c>
      <c r="E4" s="85" t="s">
        <v>229</v>
      </c>
      <c r="F4" s="84"/>
      <c r="G4" s="84"/>
      <c r="H4" s="249" t="s">
        <v>252</v>
      </c>
      <c r="I4" s="149" t="s">
        <v>883</v>
      </c>
    </row>
    <row r="5" spans="1:9" ht="15.75">
      <c r="A5" s="6"/>
      <c r="B5" s="3"/>
      <c r="C5" s="271"/>
      <c r="D5" s="272"/>
      <c r="E5" s="272"/>
      <c r="F5" s="84"/>
      <c r="G5" s="84"/>
      <c r="H5" s="286">
        <f>SUM(C5:E5)</f>
        <v>0</v>
      </c>
      <c r="I5" s="301">
        <v>0</v>
      </c>
    </row>
    <row r="6" spans="1:9" ht="15">
      <c r="A6" s="20" t="s">
        <v>491</v>
      </c>
      <c r="B6" s="10" t="s">
        <v>492</v>
      </c>
      <c r="C6" s="160">
        <v>0</v>
      </c>
      <c r="D6" s="160"/>
      <c r="E6" s="160"/>
      <c r="F6" s="160"/>
      <c r="G6" s="160"/>
      <c r="H6" s="160">
        <f>SUM(C6:G6)</f>
        <v>0</v>
      </c>
      <c r="I6" s="301">
        <v>0</v>
      </c>
    </row>
    <row r="7" spans="1:9" ht="15">
      <c r="A7" s="17" t="s">
        <v>869</v>
      </c>
      <c r="B7" s="6"/>
      <c r="C7" s="214">
        <v>119636724</v>
      </c>
      <c r="D7" s="214"/>
      <c r="E7" s="214"/>
      <c r="F7" s="214"/>
      <c r="G7" s="214"/>
      <c r="H7" s="214">
        <f>SUM(C7:E7)</f>
        <v>119636724</v>
      </c>
      <c r="I7" s="301">
        <v>119236724</v>
      </c>
    </row>
    <row r="8" spans="1:9" ht="15">
      <c r="A8" s="17" t="s">
        <v>870</v>
      </c>
      <c r="B8" s="6"/>
      <c r="C8" s="214">
        <v>3000000</v>
      </c>
      <c r="D8" s="214"/>
      <c r="E8" s="214"/>
      <c r="F8" s="214"/>
      <c r="G8" s="214"/>
      <c r="H8" s="214">
        <f>SUM(C8:E8)</f>
        <v>3000000</v>
      </c>
      <c r="I8" s="301">
        <v>3000000</v>
      </c>
    </row>
    <row r="9" spans="1:9" ht="15">
      <c r="A9" s="17"/>
      <c r="B9" s="6"/>
      <c r="C9" s="214">
        <v>0</v>
      </c>
      <c r="D9" s="214"/>
      <c r="E9" s="214"/>
      <c r="F9" s="214"/>
      <c r="G9" s="214"/>
      <c r="H9" s="214">
        <f>SUM(C9:E9)</f>
        <v>0</v>
      </c>
      <c r="I9" s="301">
        <v>0</v>
      </c>
    </row>
    <row r="10" spans="1:9" ht="15">
      <c r="A10" s="17" t="s">
        <v>871</v>
      </c>
      <c r="B10" s="6"/>
      <c r="C10" s="214">
        <v>3000000</v>
      </c>
      <c r="D10" s="214"/>
      <c r="E10" s="214"/>
      <c r="F10" s="214"/>
      <c r="G10" s="214"/>
      <c r="H10" s="214">
        <f>SUM(C10:E10)</f>
        <v>3000000</v>
      </c>
      <c r="I10" s="301">
        <v>3000000</v>
      </c>
    </row>
    <row r="11" spans="1:9" ht="15">
      <c r="A11" s="17" t="s">
        <v>879</v>
      </c>
      <c r="B11" s="6"/>
      <c r="C11" s="157">
        <v>400000</v>
      </c>
      <c r="D11" s="157"/>
      <c r="E11" s="157"/>
      <c r="F11" s="157"/>
      <c r="G11" s="157"/>
      <c r="H11" s="214">
        <f>SUM(C11:E11)</f>
        <v>400000</v>
      </c>
      <c r="I11" s="301">
        <v>400000</v>
      </c>
    </row>
    <row r="12" spans="1:9" ht="15" hidden="1">
      <c r="A12" s="17"/>
      <c r="B12" s="6"/>
      <c r="C12" s="157"/>
      <c r="D12" s="157"/>
      <c r="E12" s="157"/>
      <c r="F12" s="157"/>
      <c r="G12" s="157"/>
      <c r="H12" s="157"/>
      <c r="I12" s="301"/>
    </row>
    <row r="13" spans="1:9" ht="15" hidden="1">
      <c r="A13" s="17"/>
      <c r="B13" s="6"/>
      <c r="C13" s="157"/>
      <c r="D13" s="157"/>
      <c r="E13" s="157"/>
      <c r="F13" s="157"/>
      <c r="G13" s="157"/>
      <c r="H13" s="157"/>
      <c r="I13" s="301"/>
    </row>
    <row r="14" spans="1:9" ht="15">
      <c r="A14" s="17"/>
      <c r="B14" s="6"/>
      <c r="C14" s="157">
        <v>0</v>
      </c>
      <c r="D14" s="157"/>
      <c r="E14" s="157"/>
      <c r="F14" s="157"/>
      <c r="G14" s="157"/>
      <c r="H14" s="157">
        <v>0</v>
      </c>
      <c r="I14" s="301">
        <v>0</v>
      </c>
    </row>
    <row r="15" spans="1:9" ht="15">
      <c r="A15" s="17"/>
      <c r="B15" s="6"/>
      <c r="C15" s="157">
        <v>0</v>
      </c>
      <c r="D15" s="157"/>
      <c r="E15" s="157"/>
      <c r="F15" s="157"/>
      <c r="G15" s="157"/>
      <c r="H15" s="157">
        <v>0</v>
      </c>
      <c r="I15" s="301">
        <v>0</v>
      </c>
    </row>
    <row r="16" spans="1:9" ht="15">
      <c r="A16" s="17"/>
      <c r="B16" s="6"/>
      <c r="C16" s="157">
        <v>0</v>
      </c>
      <c r="D16" s="157"/>
      <c r="E16" s="157"/>
      <c r="F16" s="157"/>
      <c r="G16" s="157"/>
      <c r="H16" s="157">
        <v>0</v>
      </c>
      <c r="I16" s="301">
        <v>0</v>
      </c>
    </row>
    <row r="17" spans="1:9" ht="15">
      <c r="A17" s="17"/>
      <c r="B17" s="6"/>
      <c r="C17" s="157">
        <v>0</v>
      </c>
      <c r="D17" s="157"/>
      <c r="E17" s="157"/>
      <c r="F17" s="157"/>
      <c r="G17" s="157"/>
      <c r="H17" s="157">
        <v>0</v>
      </c>
      <c r="I17" s="301">
        <v>0</v>
      </c>
    </row>
    <row r="18" spans="1:9" ht="15">
      <c r="A18" s="20" t="s">
        <v>817</v>
      </c>
      <c r="B18" s="10" t="s">
        <v>493</v>
      </c>
      <c r="C18" s="160">
        <f>SUM(C7:C17)</f>
        <v>126036724</v>
      </c>
      <c r="D18" s="160"/>
      <c r="E18" s="160"/>
      <c r="F18" s="160"/>
      <c r="G18" s="160"/>
      <c r="H18" s="160">
        <f>SUM(H7:H17)</f>
        <v>126036724</v>
      </c>
      <c r="I18" s="196">
        <f>SUM(I7:I17)</f>
        <v>125636724</v>
      </c>
    </row>
    <row r="19" spans="1:9" ht="15">
      <c r="A19" s="17" t="s">
        <v>891</v>
      </c>
      <c r="B19" s="6"/>
      <c r="C19" s="214">
        <v>0</v>
      </c>
      <c r="D19" s="214"/>
      <c r="E19" s="214"/>
      <c r="F19" s="214"/>
      <c r="G19" s="214"/>
      <c r="H19" s="214">
        <f>SUM(C19:G19)</f>
        <v>0</v>
      </c>
      <c r="I19" s="301">
        <v>42362</v>
      </c>
    </row>
    <row r="20" spans="1:9" ht="15">
      <c r="A20" s="9" t="s">
        <v>495</v>
      </c>
      <c r="B20" s="10" t="s">
        <v>496</v>
      </c>
      <c r="C20" s="160">
        <f>SUM(C19)</f>
        <v>0</v>
      </c>
      <c r="D20" s="160"/>
      <c r="E20" s="160"/>
      <c r="F20" s="160"/>
      <c r="G20" s="160"/>
      <c r="H20" s="160">
        <f>SUM(H19)</f>
        <v>0</v>
      </c>
      <c r="I20" s="196">
        <f>SUM(I19)</f>
        <v>42362</v>
      </c>
    </row>
    <row r="21" spans="1:9" ht="15">
      <c r="A21" s="5" t="s">
        <v>872</v>
      </c>
      <c r="B21" s="6"/>
      <c r="C21" s="157">
        <v>1575000</v>
      </c>
      <c r="D21" s="157"/>
      <c r="E21" s="157">
        <v>1700000</v>
      </c>
      <c r="F21" s="157"/>
      <c r="G21" s="157"/>
      <c r="H21" s="157">
        <f>SUM(C21:E21)</f>
        <v>3275000</v>
      </c>
      <c r="I21" s="301">
        <v>3323773</v>
      </c>
    </row>
    <row r="22" spans="1:9" ht="15">
      <c r="A22" s="17"/>
      <c r="B22" s="6"/>
      <c r="C22" s="157">
        <v>0</v>
      </c>
      <c r="D22" s="157"/>
      <c r="E22" s="157"/>
      <c r="F22" s="157"/>
      <c r="G22" s="157"/>
      <c r="H22" s="157">
        <f>SUM(C22:G22)</f>
        <v>0</v>
      </c>
      <c r="I22" s="301"/>
    </row>
    <row r="23" spans="1:9" ht="15">
      <c r="A23" s="20" t="s">
        <v>497</v>
      </c>
      <c r="B23" s="10" t="s">
        <v>498</v>
      </c>
      <c r="C23" s="160">
        <f>SUM(C21:C22)</f>
        <v>1575000</v>
      </c>
      <c r="D23" s="160"/>
      <c r="E23" s="160">
        <f>SUM(E21:E22)</f>
        <v>1700000</v>
      </c>
      <c r="F23" s="160"/>
      <c r="G23" s="160"/>
      <c r="H23" s="160">
        <f>SUM(C23:E23)</f>
        <v>3275000</v>
      </c>
      <c r="I23" s="196">
        <f>SUM(I21:I22)</f>
        <v>3323773</v>
      </c>
    </row>
    <row r="24" spans="1:9" ht="15">
      <c r="A24" s="20" t="s">
        <v>499</v>
      </c>
      <c r="B24" s="10" t="s">
        <v>500</v>
      </c>
      <c r="C24" s="160">
        <v>0</v>
      </c>
      <c r="D24" s="160"/>
      <c r="E24" s="160"/>
      <c r="F24" s="160"/>
      <c r="G24" s="160"/>
      <c r="H24" s="160">
        <v>0</v>
      </c>
      <c r="I24" s="301">
        <v>0</v>
      </c>
    </row>
    <row r="25" spans="1:9" ht="15">
      <c r="A25" s="9" t="s">
        <v>501</v>
      </c>
      <c r="B25" s="10" t="s">
        <v>502</v>
      </c>
      <c r="C25" s="160">
        <v>0</v>
      </c>
      <c r="D25" s="160"/>
      <c r="E25" s="160"/>
      <c r="F25" s="160"/>
      <c r="G25" s="160"/>
      <c r="H25" s="160">
        <v>0</v>
      </c>
      <c r="I25" s="301">
        <v>0</v>
      </c>
    </row>
    <row r="26" spans="1:9" ht="15" customHeight="1">
      <c r="A26" s="9" t="s">
        <v>503</v>
      </c>
      <c r="B26" s="10" t="s">
        <v>504</v>
      </c>
      <c r="C26" s="160">
        <v>33343000</v>
      </c>
      <c r="D26" s="160"/>
      <c r="E26" s="160">
        <v>459000</v>
      </c>
      <c r="F26" s="160"/>
      <c r="G26" s="160"/>
      <c r="H26" s="160">
        <f>SUM(C26:E26)</f>
        <v>33802000</v>
      </c>
      <c r="I26" s="196">
        <v>33826606</v>
      </c>
    </row>
    <row r="27" spans="1:10" ht="15.75">
      <c r="A27" s="151" t="s">
        <v>818</v>
      </c>
      <c r="B27" s="152" t="s">
        <v>505</v>
      </c>
      <c r="C27" s="162">
        <f>SUM(C6+C18+C20+C23+C24+C25+C26)</f>
        <v>160954724</v>
      </c>
      <c r="D27" s="162"/>
      <c r="E27" s="162">
        <f>SUM(E6+E18+E20+E23+E24+E25+E26)</f>
        <v>2159000</v>
      </c>
      <c r="F27" s="162"/>
      <c r="G27" s="162"/>
      <c r="H27" s="162">
        <f>SUM(C27:E27)</f>
        <v>163113724</v>
      </c>
      <c r="I27" s="292">
        <f>SUM(I18+I20+I23+I26)</f>
        <v>162829465</v>
      </c>
      <c r="J27" s="300"/>
    </row>
    <row r="28" spans="1:9" ht="15">
      <c r="A28" s="274" t="s">
        <v>873</v>
      </c>
      <c r="B28" s="275"/>
      <c r="C28" s="276">
        <v>12000000</v>
      </c>
      <c r="D28" s="276"/>
      <c r="E28" s="276"/>
      <c r="F28" s="276"/>
      <c r="G28" s="276"/>
      <c r="H28" s="276">
        <f>SUM(C28:G28)</f>
        <v>12000000</v>
      </c>
      <c r="I28" s="276">
        <f>SUM(D28:H28)</f>
        <v>12000000</v>
      </c>
    </row>
    <row r="29" spans="1:9" ht="15.75">
      <c r="A29" s="273" t="s">
        <v>880</v>
      </c>
      <c r="B29" s="275"/>
      <c r="C29" s="276">
        <v>2000000</v>
      </c>
      <c r="D29" s="276"/>
      <c r="E29" s="276"/>
      <c r="F29" s="276"/>
      <c r="G29" s="276"/>
      <c r="H29" s="276">
        <f>SUM(C29:G29)</f>
        <v>2000000</v>
      </c>
      <c r="I29" s="276">
        <f>SUM(D29:H29)</f>
        <v>2000000</v>
      </c>
    </row>
    <row r="30" spans="1:9" ht="15.75">
      <c r="A30" s="273" t="s">
        <v>874</v>
      </c>
      <c r="B30" s="275"/>
      <c r="C30" s="276">
        <v>1200000</v>
      </c>
      <c r="D30" s="276"/>
      <c r="E30" s="276"/>
      <c r="F30" s="276"/>
      <c r="G30" s="276"/>
      <c r="H30" s="276">
        <f>SUM(C30:E30)</f>
        <v>1200000</v>
      </c>
      <c r="I30" s="276">
        <v>1200000</v>
      </c>
    </row>
    <row r="31" spans="1:9" ht="15.75">
      <c r="A31" s="273" t="s">
        <v>875</v>
      </c>
      <c r="B31" s="275"/>
      <c r="C31" s="276">
        <v>18000000</v>
      </c>
      <c r="D31" s="276"/>
      <c r="E31" s="276"/>
      <c r="F31" s="276"/>
      <c r="G31" s="276"/>
      <c r="H31" s="276">
        <f>SUM(C31:E31)</f>
        <v>18000000</v>
      </c>
      <c r="I31" s="276">
        <v>18000000</v>
      </c>
    </row>
    <row r="32" spans="1:9" ht="15.75">
      <c r="A32" s="273" t="s">
        <v>876</v>
      </c>
      <c r="B32" s="275"/>
      <c r="C32" s="276">
        <v>2500000</v>
      </c>
      <c r="D32" s="276"/>
      <c r="E32" s="276"/>
      <c r="F32" s="276"/>
      <c r="G32" s="276"/>
      <c r="H32" s="276">
        <f>SUM(C32:E32)</f>
        <v>2500000</v>
      </c>
      <c r="I32" s="276">
        <v>2500000</v>
      </c>
    </row>
    <row r="33" spans="1:9" ht="15.75">
      <c r="A33" s="273" t="s">
        <v>877</v>
      </c>
      <c r="B33" s="275"/>
      <c r="C33" s="276">
        <v>3000000</v>
      </c>
      <c r="D33" s="276"/>
      <c r="E33" s="276"/>
      <c r="F33" s="276"/>
      <c r="G33" s="276"/>
      <c r="H33" s="276">
        <f>SUM(C33:E33)</f>
        <v>3000000</v>
      </c>
      <c r="I33" s="276">
        <v>3000000</v>
      </c>
    </row>
    <row r="34" spans="1:9" ht="15.75">
      <c r="A34" s="273" t="s">
        <v>878</v>
      </c>
      <c r="B34" s="275"/>
      <c r="C34" s="276">
        <v>2500000</v>
      </c>
      <c r="D34" s="276"/>
      <c r="E34" s="276"/>
      <c r="F34" s="276"/>
      <c r="G34" s="276"/>
      <c r="H34" s="276">
        <f>SUM(C34:E34)</f>
        <v>2500000</v>
      </c>
      <c r="I34" s="276">
        <v>2500000</v>
      </c>
    </row>
    <row r="35" spans="1:9" ht="15">
      <c r="A35" s="20" t="s">
        <v>506</v>
      </c>
      <c r="B35" s="10" t="s">
        <v>507</v>
      </c>
      <c r="C35" s="160">
        <f>SUM(C28:C34)</f>
        <v>41200000</v>
      </c>
      <c r="D35" s="160"/>
      <c r="E35" s="160"/>
      <c r="F35" s="160"/>
      <c r="G35" s="160"/>
      <c r="H35" s="160">
        <f>SUM(H28:H34)</f>
        <v>41200000</v>
      </c>
      <c r="I35" s="160">
        <f>SUM(I28:I34)</f>
        <v>41200000</v>
      </c>
    </row>
    <row r="36" spans="1:9" ht="15">
      <c r="A36" s="20" t="s">
        <v>508</v>
      </c>
      <c r="B36" s="10" t="s">
        <v>509</v>
      </c>
      <c r="C36" s="160">
        <v>0</v>
      </c>
      <c r="D36" s="160"/>
      <c r="E36" s="160"/>
      <c r="F36" s="160"/>
      <c r="G36" s="160"/>
      <c r="H36" s="160">
        <f>SUM(C36:G36)</f>
        <v>0</v>
      </c>
      <c r="I36" s="160">
        <f>SUM(D36:H36)</f>
        <v>0</v>
      </c>
    </row>
    <row r="37" spans="1:9" ht="15.75" hidden="1">
      <c r="A37" s="273"/>
      <c r="B37" s="275"/>
      <c r="C37" s="276"/>
      <c r="D37" s="276"/>
      <c r="E37" s="276"/>
      <c r="F37" s="276"/>
      <c r="G37" s="276"/>
      <c r="H37" s="276"/>
      <c r="I37" s="276"/>
    </row>
    <row r="38" spans="1:9" ht="15">
      <c r="A38" s="17" t="s">
        <v>864</v>
      </c>
      <c r="B38" s="6"/>
      <c r="C38" s="157">
        <v>12106100</v>
      </c>
      <c r="D38" s="157"/>
      <c r="E38" s="157"/>
      <c r="F38" s="157"/>
      <c r="G38" s="157"/>
      <c r="H38" s="157">
        <f>SUM(C38:G38)</f>
        <v>12106100</v>
      </c>
      <c r="I38" s="157">
        <f>SUM(D38:H38)</f>
        <v>12106100</v>
      </c>
    </row>
    <row r="39" spans="1:9" ht="15">
      <c r="A39" s="20" t="s">
        <v>510</v>
      </c>
      <c r="B39" s="10" t="s">
        <v>511</v>
      </c>
      <c r="C39" s="160">
        <f>SUM(C38)</f>
        <v>12106100</v>
      </c>
      <c r="D39" s="160"/>
      <c r="E39" s="160"/>
      <c r="F39" s="160"/>
      <c r="G39" s="160"/>
      <c r="H39" s="160">
        <f>SUM(H38)</f>
        <v>12106100</v>
      </c>
      <c r="I39" s="160">
        <f>SUM(I38)</f>
        <v>12106100</v>
      </c>
    </row>
    <row r="40" spans="1:9" ht="15">
      <c r="A40" s="20" t="s">
        <v>512</v>
      </c>
      <c r="B40" s="10" t="s">
        <v>513</v>
      </c>
      <c r="C40" s="160">
        <v>14392647</v>
      </c>
      <c r="D40" s="160"/>
      <c r="E40" s="160"/>
      <c r="F40" s="160"/>
      <c r="G40" s="160"/>
      <c r="H40" s="160">
        <f>SUM(C40:G40)</f>
        <v>14392647</v>
      </c>
      <c r="I40" s="160">
        <f>SUM(D40:H40)</f>
        <v>14392647</v>
      </c>
    </row>
    <row r="41" spans="1:9" ht="15.75">
      <c r="A41" s="151" t="s">
        <v>819</v>
      </c>
      <c r="B41" s="152" t="s">
        <v>514</v>
      </c>
      <c r="C41" s="162">
        <f>SUM(C35+C39+C40)</f>
        <v>67698747</v>
      </c>
      <c r="D41" s="162">
        <v>0</v>
      </c>
      <c r="E41" s="162">
        <v>0</v>
      </c>
      <c r="F41" s="162"/>
      <c r="G41" s="162"/>
      <c r="H41" s="162">
        <f>SUM(H35+H36+H39+H40)</f>
        <v>67698747</v>
      </c>
      <c r="I41" s="162">
        <f>SUM(I35+I36+I39+I40)</f>
        <v>67698747</v>
      </c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4"/>
      <c r="B49" s="4"/>
      <c r="C49" s="4"/>
      <c r="D49" s="4"/>
      <c r="E49" s="4"/>
      <c r="F49" s="4"/>
      <c r="G49" s="4"/>
    </row>
  </sheetData>
  <sheetProtection/>
  <mergeCells count="3">
    <mergeCell ref="A1:I1"/>
    <mergeCell ref="A2:I2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A1" sqref="A1:I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hidden="1" customWidth="1"/>
    <col min="7" max="7" width="17.140625" style="0" hidden="1" customWidth="1"/>
    <col min="8" max="8" width="17.7109375" style="0" customWidth="1"/>
    <col min="9" max="9" width="16.421875" style="0" customWidth="1"/>
  </cols>
  <sheetData>
    <row r="1" spans="1:9" ht="24" customHeight="1">
      <c r="A1" s="315" t="s">
        <v>903</v>
      </c>
      <c r="B1" s="315"/>
      <c r="C1" s="315"/>
      <c r="D1" s="315"/>
      <c r="E1" s="315"/>
      <c r="F1" s="315"/>
      <c r="G1" s="315"/>
      <c r="H1" s="315"/>
      <c r="I1" s="315"/>
    </row>
    <row r="2" spans="1:9" ht="19.5" customHeight="1">
      <c r="A2" s="305" t="s">
        <v>867</v>
      </c>
      <c r="B2" s="305"/>
      <c r="C2" s="305"/>
      <c r="D2" s="305"/>
      <c r="E2" s="305"/>
      <c r="F2" s="305"/>
      <c r="G2" s="305"/>
      <c r="H2" s="305"/>
      <c r="I2" s="305"/>
    </row>
    <row r="3" spans="1:9" ht="19.5" customHeight="1">
      <c r="A3" s="304" t="s">
        <v>768</v>
      </c>
      <c r="B3" s="304"/>
      <c r="C3" s="304"/>
      <c r="D3" s="304"/>
      <c r="E3" s="304"/>
      <c r="F3" s="304"/>
      <c r="G3" s="304"/>
      <c r="H3" s="304"/>
      <c r="I3" s="304"/>
    </row>
    <row r="5" spans="1:9" ht="45">
      <c r="A5" s="2" t="s">
        <v>378</v>
      </c>
      <c r="B5" s="3" t="s">
        <v>379</v>
      </c>
      <c r="C5" s="84" t="s">
        <v>251</v>
      </c>
      <c r="D5" s="85" t="s">
        <v>230</v>
      </c>
      <c r="E5" s="295" t="s">
        <v>884</v>
      </c>
      <c r="F5" s="84"/>
      <c r="G5" s="84"/>
      <c r="H5" s="97" t="s">
        <v>252</v>
      </c>
      <c r="I5" s="211" t="s">
        <v>883</v>
      </c>
    </row>
    <row r="6" spans="1:9" ht="15">
      <c r="A6" s="38"/>
      <c r="B6" s="38"/>
      <c r="C6" s="166"/>
      <c r="D6" s="166"/>
      <c r="E6" s="166"/>
      <c r="F6" s="166"/>
      <c r="G6" s="166"/>
      <c r="H6" s="196"/>
      <c r="I6" s="38"/>
    </row>
    <row r="7" spans="1:9" ht="15">
      <c r="A7" s="38"/>
      <c r="B7" s="38"/>
      <c r="C7" s="166"/>
      <c r="D7" s="166"/>
      <c r="E7" s="166"/>
      <c r="F7" s="166"/>
      <c r="G7" s="166"/>
      <c r="H7" s="196"/>
      <c r="I7" s="38"/>
    </row>
    <row r="8" spans="1:9" ht="15">
      <c r="A8" s="38"/>
      <c r="B8" s="38"/>
      <c r="C8" s="166"/>
      <c r="D8" s="166"/>
      <c r="E8" s="166"/>
      <c r="F8" s="166"/>
      <c r="G8" s="166"/>
      <c r="H8" s="196"/>
      <c r="I8" s="38"/>
    </row>
    <row r="9" spans="1:9" ht="15">
      <c r="A9" s="38"/>
      <c r="B9" s="38"/>
      <c r="C9" s="166"/>
      <c r="D9" s="166"/>
      <c r="E9" s="294"/>
      <c r="F9" s="166"/>
      <c r="G9" s="166"/>
      <c r="H9" s="196"/>
      <c r="I9" s="38"/>
    </row>
    <row r="10" spans="1:9" ht="15">
      <c r="A10" s="20" t="s">
        <v>216</v>
      </c>
      <c r="B10" s="10" t="s">
        <v>865</v>
      </c>
      <c r="C10" s="166">
        <v>12361407</v>
      </c>
      <c r="D10" s="166">
        <v>0</v>
      </c>
      <c r="E10" s="166">
        <v>0</v>
      </c>
      <c r="F10" s="166"/>
      <c r="G10" s="166"/>
      <c r="H10" s="196">
        <f>SUM(C10:G10)</f>
        <v>12361407</v>
      </c>
      <c r="I10" s="196">
        <v>11251836</v>
      </c>
    </row>
    <row r="11" spans="1:9" ht="15">
      <c r="A11" s="20"/>
      <c r="B11" s="10"/>
      <c r="C11" s="166"/>
      <c r="D11" s="166"/>
      <c r="E11" s="166"/>
      <c r="F11" s="166"/>
      <c r="G11" s="166"/>
      <c r="H11" s="196"/>
      <c r="I11" s="38"/>
    </row>
    <row r="12" spans="1:9" ht="15">
      <c r="A12" s="20"/>
      <c r="B12" s="10"/>
      <c r="C12" s="166"/>
      <c r="D12" s="166"/>
      <c r="E12" s="166"/>
      <c r="F12" s="166"/>
      <c r="G12" s="166"/>
      <c r="H12" s="196"/>
      <c r="I12" s="38"/>
    </row>
    <row r="13" spans="1:9" ht="15">
      <c r="A13" s="20"/>
      <c r="B13" s="10"/>
      <c r="C13" s="166"/>
      <c r="D13" s="166"/>
      <c r="E13" s="166"/>
      <c r="F13" s="166"/>
      <c r="G13" s="166"/>
      <c r="H13" s="196"/>
      <c r="I13" s="38"/>
    </row>
    <row r="14" spans="1:9" ht="15">
      <c r="A14" s="20"/>
      <c r="B14" s="10"/>
      <c r="C14" s="166"/>
      <c r="D14" s="166"/>
      <c r="E14" s="166"/>
      <c r="F14" s="166"/>
      <c r="G14" s="166"/>
      <c r="H14" s="196"/>
      <c r="I14" s="38"/>
    </row>
    <row r="15" spans="1:9" ht="15">
      <c r="A15" s="20" t="s">
        <v>215</v>
      </c>
      <c r="B15" s="10" t="s">
        <v>865</v>
      </c>
      <c r="C15" s="166"/>
      <c r="D15" s="166"/>
      <c r="E15" s="166"/>
      <c r="F15" s="166"/>
      <c r="G15" s="166"/>
      <c r="H15" s="196"/>
      <c r="I15" s="38"/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05" t="s">
        <v>116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ht="46.5" customHeight="1">
      <c r="A2" s="304" t="s">
        <v>292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6.5" customHeight="1">
      <c r="A3" s="95"/>
      <c r="B3" s="96"/>
      <c r="C3" s="96"/>
      <c r="D3" s="96"/>
      <c r="E3" s="96"/>
      <c r="F3" s="96"/>
      <c r="G3" s="96"/>
      <c r="H3" s="96"/>
      <c r="I3" s="96"/>
      <c r="J3" s="96"/>
    </row>
    <row r="4" ht="15">
      <c r="A4" s="4" t="s">
        <v>251</v>
      </c>
    </row>
    <row r="5" spans="1:10" ht="61.5" customHeight="1">
      <c r="A5" s="2" t="s">
        <v>378</v>
      </c>
      <c r="B5" s="3" t="s">
        <v>379</v>
      </c>
      <c r="C5" s="84" t="s">
        <v>218</v>
      </c>
      <c r="D5" s="84" t="s">
        <v>221</v>
      </c>
      <c r="E5" s="84" t="s">
        <v>222</v>
      </c>
      <c r="F5" s="84" t="s">
        <v>223</v>
      </c>
      <c r="G5" s="84" t="s">
        <v>236</v>
      </c>
      <c r="H5" s="84" t="s">
        <v>219</v>
      </c>
      <c r="I5" s="84" t="s">
        <v>220</v>
      </c>
      <c r="J5" s="84" t="s">
        <v>224</v>
      </c>
    </row>
    <row r="6" spans="1:10" ht="25.5">
      <c r="A6" s="53"/>
      <c r="B6" s="53"/>
      <c r="C6" s="53"/>
      <c r="D6" s="53"/>
      <c r="E6" s="53"/>
      <c r="F6" s="90" t="s">
        <v>237</v>
      </c>
      <c r="G6" s="89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491</v>
      </c>
      <c r="B10" s="6" t="s">
        <v>492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817</v>
      </c>
      <c r="B15" s="6" t="s">
        <v>493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495</v>
      </c>
      <c r="B20" s="6" t="s">
        <v>496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497</v>
      </c>
      <c r="B23" s="6" t="s">
        <v>498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499</v>
      </c>
      <c r="B26" s="6" t="s">
        <v>500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501</v>
      </c>
      <c r="B29" s="6" t="s">
        <v>502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503</v>
      </c>
      <c r="B30" s="6" t="s">
        <v>504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818</v>
      </c>
      <c r="B31" s="12" t="s">
        <v>505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506</v>
      </c>
      <c r="B36" s="6" t="s">
        <v>507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508</v>
      </c>
      <c r="B41" s="6" t="s">
        <v>509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510</v>
      </c>
      <c r="B46" s="6" t="s">
        <v>511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512</v>
      </c>
      <c r="B47" s="6" t="s">
        <v>513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819</v>
      </c>
      <c r="B48" s="12" t="s">
        <v>514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05" t="s">
        <v>116</v>
      </c>
      <c r="B1" s="306"/>
      <c r="C1" s="306"/>
      <c r="D1" s="306"/>
      <c r="E1" s="306"/>
      <c r="F1" s="306"/>
      <c r="G1" s="306"/>
      <c r="H1" s="306"/>
    </row>
    <row r="2" spans="1:8" ht="82.5" customHeight="1">
      <c r="A2" s="304" t="s">
        <v>323</v>
      </c>
      <c r="B2" s="304"/>
      <c r="C2" s="304"/>
      <c r="D2" s="304"/>
      <c r="E2" s="304"/>
      <c r="F2" s="304"/>
      <c r="G2" s="304"/>
      <c r="H2" s="304"/>
    </row>
    <row r="3" spans="1:8" ht="20.25" customHeight="1">
      <c r="A3" s="93"/>
      <c r="B3" s="94"/>
      <c r="C3" s="94"/>
      <c r="D3" s="94"/>
      <c r="E3" s="94"/>
      <c r="F3" s="94"/>
      <c r="G3" s="94"/>
      <c r="H3" s="94"/>
    </row>
    <row r="4" ht="15">
      <c r="A4" s="4" t="s">
        <v>251</v>
      </c>
    </row>
    <row r="5" spans="1:9" ht="86.25" customHeight="1">
      <c r="A5" s="2" t="s">
        <v>378</v>
      </c>
      <c r="B5" s="3" t="s">
        <v>379</v>
      </c>
      <c r="C5" s="84" t="s">
        <v>219</v>
      </c>
      <c r="D5" s="84" t="s">
        <v>220</v>
      </c>
      <c r="E5" s="84" t="s">
        <v>225</v>
      </c>
      <c r="F5" s="84" t="s">
        <v>226</v>
      </c>
      <c r="G5" s="84" t="s">
        <v>232</v>
      </c>
      <c r="H5" s="84" t="s">
        <v>233</v>
      </c>
      <c r="I5" s="84" t="s">
        <v>358</v>
      </c>
    </row>
    <row r="6" spans="1:9" ht="15">
      <c r="A6" s="29" t="s">
        <v>45</v>
      </c>
      <c r="B6" s="5" t="s">
        <v>691</v>
      </c>
      <c r="C6" s="53"/>
      <c r="D6" s="53"/>
      <c r="E6" s="89"/>
      <c r="F6" s="53"/>
      <c r="G6" s="53"/>
      <c r="H6" s="53"/>
      <c r="I6" s="53"/>
    </row>
    <row r="7" spans="1:9" ht="15">
      <c r="A7" s="69" t="s">
        <v>528</v>
      </c>
      <c r="B7" s="69" t="s">
        <v>691</v>
      </c>
      <c r="C7" s="53"/>
      <c r="D7" s="53"/>
      <c r="E7" s="53"/>
      <c r="F7" s="53"/>
      <c r="G7" s="53"/>
      <c r="H7" s="53"/>
      <c r="I7" s="53"/>
    </row>
    <row r="8" spans="1:9" ht="30">
      <c r="A8" s="16" t="s">
        <v>692</v>
      </c>
      <c r="B8" s="5" t="s">
        <v>693</v>
      </c>
      <c r="C8" s="53"/>
      <c r="D8" s="53"/>
      <c r="E8" s="53"/>
      <c r="F8" s="53"/>
      <c r="G8" s="53"/>
      <c r="H8" s="53"/>
      <c r="I8" s="53"/>
    </row>
    <row r="9" spans="1:9" ht="15">
      <c r="A9" s="29" t="s">
        <v>112</v>
      </c>
      <c r="B9" s="5" t="s">
        <v>694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528</v>
      </c>
      <c r="B10" s="69" t="s">
        <v>694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65</v>
      </c>
      <c r="B11" s="9" t="s">
        <v>695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113</v>
      </c>
      <c r="B12" s="5" t="s">
        <v>696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536</v>
      </c>
      <c r="B13" s="69" t="s">
        <v>696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697</v>
      </c>
      <c r="B14" s="5" t="s">
        <v>698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114</v>
      </c>
      <c r="B15" s="5" t="s">
        <v>699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537</v>
      </c>
      <c r="B16" s="69" t="s">
        <v>699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700</v>
      </c>
      <c r="B17" s="5" t="s">
        <v>701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66</v>
      </c>
      <c r="B18" s="9" t="s">
        <v>702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717</v>
      </c>
      <c r="B19" s="5" t="s">
        <v>718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719</v>
      </c>
      <c r="B20" s="5" t="s">
        <v>720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721</v>
      </c>
      <c r="B21" s="5" t="s">
        <v>722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50</v>
      </c>
      <c r="B22" s="5" t="s">
        <v>723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562</v>
      </c>
      <c r="B23" s="69" t="s">
        <v>723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563</v>
      </c>
      <c r="B24" s="69" t="s">
        <v>723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564</v>
      </c>
      <c r="B25" s="77" t="s">
        <v>723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69</v>
      </c>
      <c r="B26" s="50" t="s">
        <v>724</v>
      </c>
      <c r="C26" s="38"/>
      <c r="D26" s="38"/>
      <c r="E26" s="38"/>
      <c r="F26" s="38"/>
      <c r="G26" s="38"/>
      <c r="H26" s="38"/>
      <c r="I26" s="38"/>
    </row>
    <row r="27" spans="1:2" ht="15">
      <c r="A27" s="139"/>
      <c r="B27" s="140"/>
    </row>
    <row r="28" spans="1:5" ht="24.75" customHeight="1">
      <c r="A28" s="2" t="s">
        <v>378</v>
      </c>
      <c r="B28" s="3" t="s">
        <v>379</v>
      </c>
      <c r="C28" s="38"/>
      <c r="D28" s="38"/>
      <c r="E28" s="38"/>
    </row>
    <row r="29" spans="1:5" ht="26.25">
      <c r="A29" s="144" t="s">
        <v>351</v>
      </c>
      <c r="B29" s="50"/>
      <c r="C29" s="38"/>
      <c r="D29" s="38"/>
      <c r="E29" s="38"/>
    </row>
    <row r="30" spans="1:5" ht="15.75">
      <c r="A30" s="142" t="s">
        <v>345</v>
      </c>
      <c r="B30" s="50"/>
      <c r="C30" s="38"/>
      <c r="D30" s="38"/>
      <c r="E30" s="38"/>
    </row>
    <row r="31" spans="1:5" ht="31.5">
      <c r="A31" s="142" t="s">
        <v>346</v>
      </c>
      <c r="B31" s="50"/>
      <c r="C31" s="38"/>
      <c r="D31" s="38"/>
      <c r="E31" s="38"/>
    </row>
    <row r="32" spans="1:5" ht="15.75">
      <c r="A32" s="142" t="s">
        <v>347</v>
      </c>
      <c r="B32" s="50"/>
      <c r="C32" s="38"/>
      <c r="D32" s="38"/>
      <c r="E32" s="38"/>
    </row>
    <row r="33" spans="1:5" ht="31.5">
      <c r="A33" s="142" t="s">
        <v>348</v>
      </c>
      <c r="B33" s="50"/>
      <c r="C33" s="38"/>
      <c r="D33" s="38"/>
      <c r="E33" s="38"/>
    </row>
    <row r="34" spans="1:5" ht="15.75">
      <c r="A34" s="142" t="s">
        <v>349</v>
      </c>
      <c r="B34" s="50"/>
      <c r="C34" s="38"/>
      <c r="D34" s="38"/>
      <c r="E34" s="38"/>
    </row>
    <row r="35" spans="1:5" ht="15.75">
      <c r="A35" s="142" t="s">
        <v>350</v>
      </c>
      <c r="B35" s="50"/>
      <c r="C35" s="38"/>
      <c r="D35" s="38"/>
      <c r="E35" s="38"/>
    </row>
    <row r="36" spans="1:5" ht="15">
      <c r="A36" s="78" t="s">
        <v>313</v>
      </c>
      <c r="B36" s="50"/>
      <c r="C36" s="38"/>
      <c r="D36" s="38"/>
      <c r="E36" s="38"/>
    </row>
    <row r="37" spans="1:2" ht="15">
      <c r="A37" s="139"/>
      <c r="B37" s="140"/>
    </row>
    <row r="38" spans="1:2" ht="15">
      <c r="A38" s="139"/>
      <c r="B38" s="140"/>
    </row>
    <row r="39" spans="1:2" ht="15">
      <c r="A39" s="139"/>
      <c r="B39" s="140"/>
    </row>
    <row r="40" spans="1:2" ht="15">
      <c r="A40" s="139"/>
      <c r="B40" s="140"/>
    </row>
    <row r="41" spans="1:2" ht="15">
      <c r="A41" s="139"/>
      <c r="B41" s="140"/>
    </row>
    <row r="42" spans="1:2" ht="15">
      <c r="A42" s="139"/>
      <c r="B42" s="140"/>
    </row>
    <row r="43" spans="1:2" ht="15">
      <c r="A43" s="139"/>
      <c r="B43" s="140"/>
    </row>
    <row r="44" spans="1:2" ht="15">
      <c r="A44" s="139"/>
      <c r="B44" s="140"/>
    </row>
    <row r="45" spans="1:2" ht="15">
      <c r="A45" s="139"/>
      <c r="B45" s="140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1" t="s">
        <v>234</v>
      </c>
      <c r="B48" s="4"/>
      <c r="C48" s="4"/>
      <c r="D48" s="4"/>
      <c r="E48" s="4"/>
      <c r="F48" s="4"/>
      <c r="G48" s="4"/>
    </row>
    <row r="49" spans="1:7" ht="15.75">
      <c r="A49" s="92" t="s">
        <v>238</v>
      </c>
      <c r="B49" s="4"/>
      <c r="C49" s="4"/>
      <c r="D49" s="4"/>
      <c r="E49" s="4"/>
      <c r="F49" s="4"/>
      <c r="G49" s="4"/>
    </row>
    <row r="50" spans="1:7" ht="15.75">
      <c r="A50" s="92" t="s">
        <v>239</v>
      </c>
      <c r="B50" s="4"/>
      <c r="C50" s="4"/>
      <c r="D50" s="4"/>
      <c r="E50" s="4"/>
      <c r="F50" s="4"/>
      <c r="G50" s="4"/>
    </row>
    <row r="51" spans="1:7" ht="15.75">
      <c r="A51" s="92" t="s">
        <v>240</v>
      </c>
      <c r="B51" s="4"/>
      <c r="C51" s="4"/>
      <c r="D51" s="4"/>
      <c r="E51" s="4"/>
      <c r="F51" s="4"/>
      <c r="G51" s="4"/>
    </row>
    <row r="52" spans="1:7" ht="15.75">
      <c r="A52" s="92" t="s">
        <v>241</v>
      </c>
      <c r="B52" s="4"/>
      <c r="C52" s="4"/>
      <c r="D52" s="4"/>
      <c r="E52" s="4"/>
      <c r="F52" s="4"/>
      <c r="G52" s="4"/>
    </row>
    <row r="53" spans="1:7" ht="15.75">
      <c r="A53" s="92" t="s">
        <v>242</v>
      </c>
      <c r="B53" s="4"/>
      <c r="C53" s="4"/>
      <c r="D53" s="4"/>
      <c r="E53" s="4"/>
      <c r="F53" s="4"/>
      <c r="G53" s="4"/>
    </row>
    <row r="54" spans="1:7" ht="15">
      <c r="A54" s="91" t="s">
        <v>235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317" t="s">
        <v>243</v>
      </c>
      <c r="B56" s="318"/>
      <c r="C56" s="318"/>
      <c r="D56" s="318"/>
      <c r="E56" s="318"/>
      <c r="F56" s="318"/>
      <c r="G56" s="318"/>
      <c r="H56" s="318"/>
    </row>
    <row r="59" ht="15.75">
      <c r="A59" s="79" t="s">
        <v>245</v>
      </c>
    </row>
    <row r="60" ht="15.75">
      <c r="A60" s="92" t="s">
        <v>246</v>
      </c>
    </row>
    <row r="61" ht="15.75">
      <c r="A61" s="92" t="s">
        <v>247</v>
      </c>
    </row>
    <row r="62" ht="15.75">
      <c r="A62" s="92" t="s">
        <v>248</v>
      </c>
    </row>
    <row r="63" ht="15">
      <c r="A63" s="91" t="s">
        <v>244</v>
      </c>
    </row>
    <row r="64" ht="15.75">
      <c r="A64" s="92" t="s">
        <v>249</v>
      </c>
    </row>
    <row r="66" ht="15.75">
      <c r="A66" s="137" t="s">
        <v>343</v>
      </c>
    </row>
    <row r="67" ht="15.75">
      <c r="A67" s="137" t="s">
        <v>344</v>
      </c>
    </row>
    <row r="68" ht="15.75">
      <c r="A68" s="138" t="s">
        <v>345</v>
      </c>
    </row>
    <row r="69" ht="15.75">
      <c r="A69" s="138" t="s">
        <v>346</v>
      </c>
    </row>
    <row r="70" ht="15.75">
      <c r="A70" s="138" t="s">
        <v>347</v>
      </c>
    </row>
    <row r="71" ht="15.75">
      <c r="A71" s="138" t="s">
        <v>348</v>
      </c>
    </row>
    <row r="72" ht="15.75">
      <c r="A72" s="138" t="s">
        <v>349</v>
      </c>
    </row>
    <row r="73" ht="15.75">
      <c r="A73" s="138" t="s">
        <v>350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22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05" t="s">
        <v>116</v>
      </c>
      <c r="B1" s="306"/>
    </row>
    <row r="2" spans="1:7" ht="71.25" customHeight="1">
      <c r="A2" s="304" t="s">
        <v>314</v>
      </c>
      <c r="B2" s="304"/>
      <c r="C2" s="99"/>
      <c r="D2" s="99"/>
      <c r="E2" s="99"/>
      <c r="F2" s="99"/>
      <c r="G2" s="99"/>
    </row>
    <row r="3" spans="1:7" ht="24" customHeight="1">
      <c r="A3" s="95"/>
      <c r="B3" s="95"/>
      <c r="C3" s="99"/>
      <c r="D3" s="99"/>
      <c r="E3" s="99"/>
      <c r="F3" s="99"/>
      <c r="G3" s="99"/>
    </row>
    <row r="4" ht="22.5" customHeight="1">
      <c r="A4" s="4" t="s">
        <v>251</v>
      </c>
    </row>
    <row r="5" spans="1:2" ht="18">
      <c r="A5" s="55" t="s">
        <v>255</v>
      </c>
      <c r="B5" s="54" t="s">
        <v>261</v>
      </c>
    </row>
    <row r="6" spans="1:2" ht="15">
      <c r="A6" s="53" t="s">
        <v>360</v>
      </c>
      <c r="B6" s="53"/>
    </row>
    <row r="7" spans="1:2" ht="15">
      <c r="A7" s="100" t="s">
        <v>361</v>
      </c>
      <c r="B7" s="53"/>
    </row>
    <row r="8" spans="1:2" ht="15">
      <c r="A8" s="53" t="s">
        <v>362</v>
      </c>
      <c r="B8" s="53"/>
    </row>
    <row r="9" spans="1:2" ht="15">
      <c r="A9" s="53" t="s">
        <v>363</v>
      </c>
      <c r="B9" s="53"/>
    </row>
    <row r="10" spans="1:2" ht="15">
      <c r="A10" s="53" t="s">
        <v>364</v>
      </c>
      <c r="B10" s="53"/>
    </row>
    <row r="11" spans="1:2" ht="15">
      <c r="A11" s="53" t="s">
        <v>365</v>
      </c>
      <c r="B11" s="53"/>
    </row>
    <row r="12" spans="1:2" ht="15">
      <c r="A12" s="53" t="s">
        <v>366</v>
      </c>
      <c r="B12" s="53"/>
    </row>
    <row r="13" spans="1:2" ht="15">
      <c r="A13" s="53" t="s">
        <v>367</v>
      </c>
      <c r="B13" s="53"/>
    </row>
    <row r="14" spans="1:2" ht="15">
      <c r="A14" s="98" t="s">
        <v>264</v>
      </c>
      <c r="B14" s="103"/>
    </row>
    <row r="15" spans="1:2" ht="30">
      <c r="A15" s="101" t="s">
        <v>256</v>
      </c>
      <c r="B15" s="53"/>
    </row>
    <row r="16" spans="1:2" ht="30">
      <c r="A16" s="101" t="s">
        <v>257</v>
      </c>
      <c r="B16" s="53"/>
    </row>
    <row r="17" spans="1:2" ht="15">
      <c r="A17" s="102" t="s">
        <v>258</v>
      </c>
      <c r="B17" s="53"/>
    </row>
    <row r="18" spans="1:2" ht="15">
      <c r="A18" s="102" t="s">
        <v>259</v>
      </c>
      <c r="B18" s="53"/>
    </row>
    <row r="19" spans="1:2" ht="15">
      <c r="A19" s="53" t="s">
        <v>262</v>
      </c>
      <c r="B19" s="53"/>
    </row>
    <row r="20" spans="1:2" ht="15">
      <c r="A20" s="64" t="s">
        <v>260</v>
      </c>
      <c r="B20" s="53"/>
    </row>
    <row r="21" spans="1:2" ht="31.5">
      <c r="A21" s="104" t="s">
        <v>263</v>
      </c>
      <c r="B21" s="31"/>
    </row>
    <row r="22" spans="1:2" ht="15.75">
      <c r="A22" s="56" t="s">
        <v>115</v>
      </c>
      <c r="B22" s="57"/>
    </row>
    <row r="25" spans="1:2" ht="18">
      <c r="A25" s="55" t="s">
        <v>255</v>
      </c>
      <c r="B25" s="54" t="s">
        <v>261</v>
      </c>
    </row>
    <row r="26" spans="1:2" ht="15">
      <c r="A26" s="53" t="s">
        <v>360</v>
      </c>
      <c r="B26" s="53"/>
    </row>
    <row r="27" spans="1:2" ht="15">
      <c r="A27" s="100" t="s">
        <v>361</v>
      </c>
      <c r="B27" s="53"/>
    </row>
    <row r="28" spans="1:2" ht="15">
      <c r="A28" s="53" t="s">
        <v>362</v>
      </c>
      <c r="B28" s="53"/>
    </row>
    <row r="29" spans="1:2" ht="15">
      <c r="A29" s="53" t="s">
        <v>363</v>
      </c>
      <c r="B29" s="53"/>
    </row>
    <row r="30" spans="1:2" ht="15">
      <c r="A30" s="53" t="s">
        <v>364</v>
      </c>
      <c r="B30" s="53"/>
    </row>
    <row r="31" spans="1:2" ht="15">
      <c r="A31" s="53" t="s">
        <v>365</v>
      </c>
      <c r="B31" s="53"/>
    </row>
    <row r="32" spans="1:2" ht="15">
      <c r="A32" s="53" t="s">
        <v>366</v>
      </c>
      <c r="B32" s="53"/>
    </row>
    <row r="33" spans="1:2" ht="15">
      <c r="A33" s="53" t="s">
        <v>367</v>
      </c>
      <c r="B33" s="53"/>
    </row>
    <row r="34" spans="1:2" ht="15">
      <c r="A34" s="98" t="s">
        <v>264</v>
      </c>
      <c r="B34" s="103"/>
    </row>
    <row r="35" spans="1:2" ht="30">
      <c r="A35" s="101" t="s">
        <v>256</v>
      </c>
      <c r="B35" s="53"/>
    </row>
    <row r="36" spans="1:2" ht="30">
      <c r="A36" s="101" t="s">
        <v>257</v>
      </c>
      <c r="B36" s="53"/>
    </row>
    <row r="37" spans="1:2" ht="15">
      <c r="A37" s="102" t="s">
        <v>258</v>
      </c>
      <c r="B37" s="53"/>
    </row>
    <row r="38" spans="1:2" ht="15">
      <c r="A38" s="102" t="s">
        <v>259</v>
      </c>
      <c r="B38" s="53"/>
    </row>
    <row r="39" spans="1:2" ht="15">
      <c r="A39" s="53" t="s">
        <v>262</v>
      </c>
      <c r="B39" s="53"/>
    </row>
    <row r="40" spans="1:2" ht="15">
      <c r="A40" s="64" t="s">
        <v>260</v>
      </c>
      <c r="B40" s="53"/>
    </row>
    <row r="41" spans="1:2" ht="31.5">
      <c r="A41" s="104" t="s">
        <v>263</v>
      </c>
      <c r="B41" s="31"/>
    </row>
    <row r="42" spans="1:2" ht="15.75">
      <c r="A42" s="56" t="s">
        <v>115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05" t="s">
        <v>116</v>
      </c>
      <c r="B1" s="308"/>
      <c r="C1" s="308"/>
      <c r="D1" s="308"/>
    </row>
    <row r="2" spans="1:4" ht="48.75" customHeight="1">
      <c r="A2" s="304" t="s">
        <v>324</v>
      </c>
      <c r="B2" s="308"/>
      <c r="C2" s="308"/>
      <c r="D2" s="307"/>
    </row>
    <row r="3" spans="1:3" ht="21" customHeight="1">
      <c r="A3" s="95"/>
      <c r="B3" s="96"/>
      <c r="C3" s="96"/>
    </row>
    <row r="4" ht="15">
      <c r="A4" s="4" t="s">
        <v>251</v>
      </c>
    </row>
    <row r="5" spans="1:4" ht="25.5">
      <c r="A5" s="54" t="s">
        <v>217</v>
      </c>
      <c r="B5" s="3" t="s">
        <v>379</v>
      </c>
      <c r="C5" s="122" t="s">
        <v>315</v>
      </c>
      <c r="D5" s="122" t="s">
        <v>317</v>
      </c>
    </row>
    <row r="6" spans="1:4" ht="15">
      <c r="A6" s="16" t="s">
        <v>829</v>
      </c>
      <c r="B6" s="5" t="s">
        <v>527</v>
      </c>
      <c r="C6" s="38"/>
      <c r="D6" s="38"/>
    </row>
    <row r="7" spans="1:4" ht="15">
      <c r="A7" s="25" t="s">
        <v>528</v>
      </c>
      <c r="B7" s="25" t="s">
        <v>527</v>
      </c>
      <c r="C7" s="38"/>
      <c r="D7" s="38"/>
    </row>
    <row r="8" spans="1:4" ht="15">
      <c r="A8" s="25" t="s">
        <v>529</v>
      </c>
      <c r="B8" s="25" t="s">
        <v>527</v>
      </c>
      <c r="C8" s="38"/>
      <c r="D8" s="38"/>
    </row>
    <row r="9" spans="1:4" ht="30">
      <c r="A9" s="16" t="s">
        <v>530</v>
      </c>
      <c r="B9" s="5" t="s">
        <v>531</v>
      </c>
      <c r="C9" s="38"/>
      <c r="D9" s="38"/>
    </row>
    <row r="10" spans="1:4" ht="15">
      <c r="A10" s="16" t="s">
        <v>828</v>
      </c>
      <c r="B10" s="5" t="s">
        <v>532</v>
      </c>
      <c r="C10" s="38"/>
      <c r="D10" s="38"/>
    </row>
    <row r="11" spans="1:4" ht="15">
      <c r="A11" s="25" t="s">
        <v>528</v>
      </c>
      <c r="B11" s="25" t="s">
        <v>532</v>
      </c>
      <c r="C11" s="38"/>
      <c r="D11" s="38"/>
    </row>
    <row r="12" spans="1:4" ht="15">
      <c r="A12" s="25" t="s">
        <v>529</v>
      </c>
      <c r="B12" s="25" t="s">
        <v>533</v>
      </c>
      <c r="C12" s="38"/>
      <c r="D12" s="38"/>
    </row>
    <row r="13" spans="1:4" ht="15">
      <c r="A13" s="15" t="s">
        <v>827</v>
      </c>
      <c r="B13" s="9" t="s">
        <v>534</v>
      </c>
      <c r="C13" s="38"/>
      <c r="D13" s="38"/>
    </row>
    <row r="14" spans="1:4" ht="15">
      <c r="A14" s="29" t="s">
        <v>832</v>
      </c>
      <c r="B14" s="5" t="s">
        <v>535</v>
      </c>
      <c r="C14" s="38"/>
      <c r="D14" s="38"/>
    </row>
    <row r="15" spans="1:4" ht="15">
      <c r="A15" s="25" t="s">
        <v>536</v>
      </c>
      <c r="B15" s="25" t="s">
        <v>535</v>
      </c>
      <c r="C15" s="38"/>
      <c r="D15" s="38"/>
    </row>
    <row r="16" spans="1:4" ht="15">
      <c r="A16" s="25" t="s">
        <v>537</v>
      </c>
      <c r="B16" s="25" t="s">
        <v>535</v>
      </c>
      <c r="C16" s="38"/>
      <c r="D16" s="38"/>
    </row>
    <row r="17" spans="1:4" ht="15">
      <c r="A17" s="29" t="s">
        <v>833</v>
      </c>
      <c r="B17" s="5" t="s">
        <v>538</v>
      </c>
      <c r="C17" s="38"/>
      <c r="D17" s="38"/>
    </row>
    <row r="18" spans="1:4" ht="15">
      <c r="A18" s="25" t="s">
        <v>529</v>
      </c>
      <c r="B18" s="25" t="s">
        <v>538</v>
      </c>
      <c r="C18" s="38"/>
      <c r="D18" s="38"/>
    </row>
    <row r="19" spans="1:4" ht="15">
      <c r="A19" s="17" t="s">
        <v>539</v>
      </c>
      <c r="B19" s="5" t="s">
        <v>540</v>
      </c>
      <c r="C19" s="38"/>
      <c r="D19" s="38"/>
    </row>
    <row r="20" spans="1:4" ht="15">
      <c r="A20" s="17" t="s">
        <v>834</v>
      </c>
      <c r="B20" s="5" t="s">
        <v>541</v>
      </c>
      <c r="C20" s="38"/>
      <c r="D20" s="38"/>
    </row>
    <row r="21" spans="1:4" ht="15">
      <c r="A21" s="25" t="s">
        <v>537</v>
      </c>
      <c r="B21" s="25" t="s">
        <v>541</v>
      </c>
      <c r="C21" s="38"/>
      <c r="D21" s="38"/>
    </row>
    <row r="22" spans="1:4" ht="15">
      <c r="A22" s="25" t="s">
        <v>529</v>
      </c>
      <c r="B22" s="25" t="s">
        <v>541</v>
      </c>
      <c r="C22" s="38"/>
      <c r="D22" s="38"/>
    </row>
    <row r="23" spans="1:4" ht="15">
      <c r="A23" s="30" t="s">
        <v>830</v>
      </c>
      <c r="B23" s="9" t="s">
        <v>542</v>
      </c>
      <c r="C23" s="38"/>
      <c r="D23" s="38"/>
    </row>
    <row r="24" spans="1:4" ht="15">
      <c r="A24" s="29" t="s">
        <v>543</v>
      </c>
      <c r="B24" s="5" t="s">
        <v>544</v>
      </c>
      <c r="C24" s="38"/>
      <c r="D24" s="38"/>
    </row>
    <row r="25" spans="1:4" ht="15">
      <c r="A25" s="29" t="s">
        <v>545</v>
      </c>
      <c r="B25" s="5" t="s">
        <v>546</v>
      </c>
      <c r="C25" s="38"/>
      <c r="D25" s="38"/>
    </row>
    <row r="26" spans="1:4" ht="15">
      <c r="A26" s="29" t="s">
        <v>549</v>
      </c>
      <c r="B26" s="5" t="s">
        <v>550</v>
      </c>
      <c r="C26" s="38"/>
      <c r="D26" s="38"/>
    </row>
    <row r="27" spans="1:4" ht="15">
      <c r="A27" s="29" t="s">
        <v>551</v>
      </c>
      <c r="B27" s="5" t="s">
        <v>552</v>
      </c>
      <c r="C27" s="38"/>
      <c r="D27" s="38"/>
    </row>
    <row r="28" spans="1:4" ht="15">
      <c r="A28" s="29" t="s">
        <v>553</v>
      </c>
      <c r="B28" s="5" t="s">
        <v>554</v>
      </c>
      <c r="C28" s="38"/>
      <c r="D28" s="38"/>
    </row>
    <row r="29" spans="1:4" ht="15">
      <c r="A29" s="59" t="s">
        <v>831</v>
      </c>
      <c r="B29" s="60" t="s">
        <v>555</v>
      </c>
      <c r="C29" s="38"/>
      <c r="D29" s="38"/>
    </row>
    <row r="30" spans="1:4" ht="15">
      <c r="A30" s="29" t="s">
        <v>556</v>
      </c>
      <c r="B30" s="5" t="s">
        <v>557</v>
      </c>
      <c r="C30" s="38"/>
      <c r="D30" s="38"/>
    </row>
    <row r="31" spans="1:4" ht="15">
      <c r="A31" s="16" t="s">
        <v>558</v>
      </c>
      <c r="B31" s="5" t="s">
        <v>559</v>
      </c>
      <c r="C31" s="38"/>
      <c r="D31" s="38"/>
    </row>
    <row r="32" spans="1:4" ht="15">
      <c r="A32" s="29" t="s">
        <v>835</v>
      </c>
      <c r="B32" s="5" t="s">
        <v>560</v>
      </c>
      <c r="C32" s="38"/>
      <c r="D32" s="38"/>
    </row>
    <row r="33" spans="1:4" ht="15">
      <c r="A33" s="25" t="s">
        <v>529</v>
      </c>
      <c r="B33" s="25" t="s">
        <v>560</v>
      </c>
      <c r="C33" s="38"/>
      <c r="D33" s="38"/>
    </row>
    <row r="34" spans="1:4" ht="15">
      <c r="A34" s="29" t="s">
        <v>836</v>
      </c>
      <c r="B34" s="5" t="s">
        <v>561</v>
      </c>
      <c r="C34" s="38"/>
      <c r="D34" s="38"/>
    </row>
    <row r="35" spans="1:4" ht="15">
      <c r="A35" s="25" t="s">
        <v>562</v>
      </c>
      <c r="B35" s="25" t="s">
        <v>561</v>
      </c>
      <c r="C35" s="38"/>
      <c r="D35" s="38"/>
    </row>
    <row r="36" spans="1:4" ht="15">
      <c r="A36" s="25" t="s">
        <v>563</v>
      </c>
      <c r="B36" s="25" t="s">
        <v>561</v>
      </c>
      <c r="C36" s="38"/>
      <c r="D36" s="38"/>
    </row>
    <row r="37" spans="1:4" ht="15">
      <c r="A37" s="25" t="s">
        <v>564</v>
      </c>
      <c r="B37" s="25" t="s">
        <v>561</v>
      </c>
      <c r="C37" s="38"/>
      <c r="D37" s="38"/>
    </row>
    <row r="38" spans="1:4" ht="15">
      <c r="A38" s="25" t="s">
        <v>529</v>
      </c>
      <c r="B38" s="25" t="s">
        <v>561</v>
      </c>
      <c r="C38" s="38"/>
      <c r="D38" s="38"/>
    </row>
    <row r="39" spans="1:4" ht="15">
      <c r="A39" s="59" t="s">
        <v>837</v>
      </c>
      <c r="B39" s="60" t="s">
        <v>565</v>
      </c>
      <c r="C39" s="38"/>
      <c r="D39" s="38"/>
    </row>
    <row r="42" spans="1:4" ht="25.5">
      <c r="A42" s="54" t="s">
        <v>217</v>
      </c>
      <c r="B42" s="3" t="s">
        <v>379</v>
      </c>
      <c r="C42" s="122" t="s">
        <v>315</v>
      </c>
      <c r="D42" s="122" t="s">
        <v>316</v>
      </c>
    </row>
    <row r="43" spans="1:4" ht="15">
      <c r="A43" s="29" t="s">
        <v>45</v>
      </c>
      <c r="B43" s="5" t="s">
        <v>691</v>
      </c>
      <c r="C43" s="38"/>
      <c r="D43" s="38"/>
    </row>
    <row r="44" spans="1:4" ht="15">
      <c r="A44" s="69" t="s">
        <v>528</v>
      </c>
      <c r="B44" s="69" t="s">
        <v>691</v>
      </c>
      <c r="C44" s="38"/>
      <c r="D44" s="38"/>
    </row>
    <row r="45" spans="1:4" ht="30">
      <c r="A45" s="16" t="s">
        <v>692</v>
      </c>
      <c r="B45" s="5" t="s">
        <v>693</v>
      </c>
      <c r="C45" s="38"/>
      <c r="D45" s="38"/>
    </row>
    <row r="46" spans="1:4" ht="15">
      <c r="A46" s="29" t="s">
        <v>112</v>
      </c>
      <c r="B46" s="5" t="s">
        <v>694</v>
      </c>
      <c r="C46" s="38"/>
      <c r="D46" s="38"/>
    </row>
    <row r="47" spans="1:4" ht="15">
      <c r="A47" s="69" t="s">
        <v>528</v>
      </c>
      <c r="B47" s="69" t="s">
        <v>694</v>
      </c>
      <c r="C47" s="38"/>
      <c r="D47" s="38"/>
    </row>
    <row r="48" spans="1:4" ht="15">
      <c r="A48" s="15" t="s">
        <v>65</v>
      </c>
      <c r="B48" s="9" t="s">
        <v>695</v>
      </c>
      <c r="C48" s="38"/>
      <c r="D48" s="38"/>
    </row>
    <row r="49" spans="1:4" ht="15">
      <c r="A49" s="16" t="s">
        <v>113</v>
      </c>
      <c r="B49" s="5" t="s">
        <v>696</v>
      </c>
      <c r="C49" s="38"/>
      <c r="D49" s="38"/>
    </row>
    <row r="50" spans="1:4" ht="15">
      <c r="A50" s="69" t="s">
        <v>536</v>
      </c>
      <c r="B50" s="69" t="s">
        <v>696</v>
      </c>
      <c r="C50" s="38"/>
      <c r="D50" s="38"/>
    </row>
    <row r="51" spans="1:4" ht="15">
      <c r="A51" s="29" t="s">
        <v>697</v>
      </c>
      <c r="B51" s="5" t="s">
        <v>698</v>
      </c>
      <c r="C51" s="38"/>
      <c r="D51" s="38"/>
    </row>
    <row r="52" spans="1:4" ht="15">
      <c r="A52" s="17" t="s">
        <v>114</v>
      </c>
      <c r="B52" s="5" t="s">
        <v>699</v>
      </c>
      <c r="C52" s="38"/>
      <c r="D52" s="38"/>
    </row>
    <row r="53" spans="1:4" ht="15">
      <c r="A53" s="69" t="s">
        <v>537</v>
      </c>
      <c r="B53" s="69" t="s">
        <v>699</v>
      </c>
      <c r="C53" s="38"/>
      <c r="D53" s="38"/>
    </row>
    <row r="54" spans="1:4" ht="15">
      <c r="A54" s="29" t="s">
        <v>700</v>
      </c>
      <c r="B54" s="5" t="s">
        <v>701</v>
      </c>
      <c r="C54" s="38"/>
      <c r="D54" s="38"/>
    </row>
    <row r="55" spans="1:4" ht="15">
      <c r="A55" s="30" t="s">
        <v>66</v>
      </c>
      <c r="B55" s="9" t="s">
        <v>702</v>
      </c>
      <c r="C55" s="38"/>
      <c r="D55" s="38"/>
    </row>
    <row r="56" spans="1:4" ht="15">
      <c r="A56" s="30" t="s">
        <v>706</v>
      </c>
      <c r="B56" s="9" t="s">
        <v>707</v>
      </c>
      <c r="C56" s="38"/>
      <c r="D56" s="38"/>
    </row>
    <row r="57" spans="1:4" ht="15">
      <c r="A57" s="30" t="s">
        <v>708</v>
      </c>
      <c r="B57" s="9" t="s">
        <v>709</v>
      </c>
      <c r="C57" s="38"/>
      <c r="D57" s="38"/>
    </row>
    <row r="58" spans="1:4" ht="15">
      <c r="A58" s="30" t="s">
        <v>712</v>
      </c>
      <c r="B58" s="9" t="s">
        <v>713</v>
      </c>
      <c r="C58" s="38"/>
      <c r="D58" s="38"/>
    </row>
    <row r="59" spans="1:4" ht="15">
      <c r="A59" s="15" t="s">
        <v>250</v>
      </c>
      <c r="B59" s="9" t="s">
        <v>714</v>
      </c>
      <c r="C59" s="38"/>
      <c r="D59" s="38"/>
    </row>
    <row r="60" spans="1:4" ht="15">
      <c r="A60" s="20" t="s">
        <v>715</v>
      </c>
      <c r="B60" s="9" t="s">
        <v>714</v>
      </c>
      <c r="C60" s="38"/>
      <c r="D60" s="38"/>
    </row>
    <row r="61" spans="1:4" ht="15">
      <c r="A61" s="125" t="s">
        <v>68</v>
      </c>
      <c r="B61" s="60" t="s">
        <v>716</v>
      </c>
      <c r="C61" s="38"/>
      <c r="D61" s="38"/>
    </row>
    <row r="62" spans="1:4" ht="15">
      <c r="A62" s="16" t="s">
        <v>717</v>
      </c>
      <c r="B62" s="5" t="s">
        <v>718</v>
      </c>
      <c r="C62" s="38"/>
      <c r="D62" s="38"/>
    </row>
    <row r="63" spans="1:4" ht="15">
      <c r="A63" s="17" t="s">
        <v>719</v>
      </c>
      <c r="B63" s="5" t="s">
        <v>720</v>
      </c>
      <c r="C63" s="38"/>
      <c r="D63" s="38"/>
    </row>
    <row r="64" spans="1:4" ht="15">
      <c r="A64" s="29" t="s">
        <v>721</v>
      </c>
      <c r="B64" s="5" t="s">
        <v>722</v>
      </c>
      <c r="C64" s="38"/>
      <c r="D64" s="38"/>
    </row>
    <row r="65" spans="1:4" ht="15">
      <c r="A65" s="29" t="s">
        <v>50</v>
      </c>
      <c r="B65" s="5" t="s">
        <v>723</v>
      </c>
      <c r="C65" s="38"/>
      <c r="D65" s="38"/>
    </row>
    <row r="66" spans="1:4" ht="15">
      <c r="A66" s="69" t="s">
        <v>562</v>
      </c>
      <c r="B66" s="69" t="s">
        <v>723</v>
      </c>
      <c r="C66" s="38"/>
      <c r="D66" s="38"/>
    </row>
    <row r="67" spans="1:4" ht="15">
      <c r="A67" s="69" t="s">
        <v>563</v>
      </c>
      <c r="B67" s="69" t="s">
        <v>723</v>
      </c>
      <c r="C67" s="38"/>
      <c r="D67" s="38"/>
    </row>
    <row r="68" spans="1:4" ht="15">
      <c r="A68" s="77" t="s">
        <v>564</v>
      </c>
      <c r="B68" s="77" t="s">
        <v>723</v>
      </c>
      <c r="C68" s="38"/>
      <c r="D68" s="38"/>
    </row>
    <row r="69" spans="1:4" ht="15">
      <c r="A69" s="59" t="s">
        <v>69</v>
      </c>
      <c r="B69" s="60" t="s">
        <v>724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A1" sqref="A1:J9"/>
    </sheetView>
  </sheetViews>
  <sheetFormatPr defaultColWidth="9.140625" defaultRowHeight="15"/>
  <cols>
    <col min="1" max="1" width="74.140625" style="0" customWidth="1"/>
    <col min="2" max="2" width="7.8515625" style="0" customWidth="1"/>
    <col min="3" max="3" width="17.00390625" style="0" customWidth="1"/>
    <col min="4" max="4" width="18.28125" style="0" customWidth="1"/>
    <col min="5" max="5" width="17.8515625" style="0" customWidth="1"/>
    <col min="6" max="6" width="22.7109375" style="0" hidden="1" customWidth="1"/>
    <col min="7" max="7" width="22.57421875" style="0" hidden="1" customWidth="1"/>
    <col min="8" max="8" width="19.28125" style="0" customWidth="1"/>
    <col min="9" max="9" width="18.00390625" style="0" customWidth="1"/>
    <col min="10" max="10" width="18.140625" style="0" customWidth="1"/>
  </cols>
  <sheetData>
    <row r="1" spans="1:10" ht="23.25" customHeight="1">
      <c r="A1" s="315" t="s">
        <v>904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25.5" customHeight="1">
      <c r="A2" s="305" t="s">
        <v>867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21.75" customHeight="1">
      <c r="A3" s="319" t="s">
        <v>144</v>
      </c>
      <c r="B3" s="319"/>
      <c r="C3" s="319"/>
      <c r="D3" s="319"/>
      <c r="E3" s="319"/>
      <c r="F3" s="319"/>
      <c r="G3" s="319"/>
      <c r="H3" s="319"/>
      <c r="I3" s="319"/>
      <c r="J3" s="319"/>
    </row>
    <row r="4" ht="20.25" customHeight="1">
      <c r="A4" s="4" t="s">
        <v>251</v>
      </c>
    </row>
    <row r="5" spans="1:10" ht="29.25" customHeight="1">
      <c r="A5" s="54" t="s">
        <v>217</v>
      </c>
      <c r="B5" s="3" t="s">
        <v>379</v>
      </c>
      <c r="C5" s="249" t="s">
        <v>231</v>
      </c>
      <c r="D5" s="249" t="s">
        <v>231</v>
      </c>
      <c r="E5" s="296" t="s">
        <v>884</v>
      </c>
      <c r="F5" s="119" t="s">
        <v>311</v>
      </c>
      <c r="G5" s="119" t="s">
        <v>311</v>
      </c>
      <c r="H5" s="296" t="s">
        <v>884</v>
      </c>
      <c r="I5" s="122" t="s">
        <v>312</v>
      </c>
      <c r="J5" s="211" t="s">
        <v>883</v>
      </c>
    </row>
    <row r="6" spans="1:10" ht="26.25" customHeight="1">
      <c r="A6" s="120" t="s">
        <v>309</v>
      </c>
      <c r="B6" s="5" t="s">
        <v>548</v>
      </c>
      <c r="C6" s="148">
        <v>45444236</v>
      </c>
      <c r="D6" s="148">
        <v>45444236</v>
      </c>
      <c r="E6" s="148">
        <v>52912025</v>
      </c>
      <c r="F6" s="38"/>
      <c r="G6" s="38"/>
      <c r="H6" s="301">
        <v>52954913</v>
      </c>
      <c r="I6" s="197">
        <f>SUM(C6:H6)</f>
        <v>196755410</v>
      </c>
      <c r="J6" s="196">
        <v>98399149</v>
      </c>
    </row>
    <row r="7" spans="1:10" ht="26.25" customHeight="1">
      <c r="A7" s="120" t="s">
        <v>310</v>
      </c>
      <c r="B7" s="5" t="s">
        <v>548</v>
      </c>
      <c r="C7" s="147">
        <v>0</v>
      </c>
      <c r="D7" s="147">
        <v>0</v>
      </c>
      <c r="E7" s="148">
        <v>2159000</v>
      </c>
      <c r="F7" s="38"/>
      <c r="G7" s="38"/>
      <c r="H7" s="301">
        <v>2159000</v>
      </c>
      <c r="I7" s="197">
        <f>SUM(C7:G7)</f>
        <v>2159000</v>
      </c>
      <c r="J7" s="196">
        <v>2159000</v>
      </c>
    </row>
    <row r="8" spans="1:10" ht="22.5" customHeight="1">
      <c r="A8" s="54" t="s">
        <v>313</v>
      </c>
      <c r="B8" s="54"/>
      <c r="C8" s="148">
        <f>SUM(C6:C7)</f>
        <v>45444236</v>
      </c>
      <c r="D8" s="148">
        <f>SUM(D6:D7)</f>
        <v>45444236</v>
      </c>
      <c r="E8" s="148">
        <f>SUM(E6:E7)</f>
        <v>55071025</v>
      </c>
      <c r="F8" s="38"/>
      <c r="G8" s="38"/>
      <c r="H8" s="301">
        <f>SUM(H6:H7)</f>
        <v>55113913</v>
      </c>
      <c r="I8" s="197">
        <f>SUM(I6:I7)</f>
        <v>198914410</v>
      </c>
      <c r="J8" s="196">
        <v>100558149</v>
      </c>
    </row>
    <row r="9" ht="15">
      <c r="I9" s="165"/>
    </row>
  </sheetData>
  <sheetProtection/>
  <mergeCells count="3">
    <mergeCell ref="A1:J1"/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00.00390625" style="0" customWidth="1"/>
    <col min="3" max="3" width="17.00390625" style="0" customWidth="1"/>
    <col min="4" max="4" width="17.57421875" style="0" hidden="1" customWidth="1"/>
  </cols>
  <sheetData>
    <row r="1" spans="1:8" ht="28.5" customHeight="1">
      <c r="A1" s="315" t="s">
        <v>892</v>
      </c>
      <c r="B1" s="315"/>
      <c r="C1" s="315"/>
      <c r="D1" s="315"/>
      <c r="E1" s="156"/>
      <c r="F1" s="156"/>
      <c r="G1" s="156"/>
      <c r="H1" s="156"/>
    </row>
    <row r="2" spans="1:4" ht="21" customHeight="1">
      <c r="A2" s="305" t="s">
        <v>867</v>
      </c>
      <c r="B2" s="305"/>
      <c r="C2" s="305"/>
      <c r="D2" s="305"/>
    </row>
    <row r="3" spans="1:4" ht="18.75" customHeight="1">
      <c r="A3" s="304" t="s">
        <v>143</v>
      </c>
      <c r="B3" s="304"/>
      <c r="C3" s="304"/>
      <c r="D3" s="304"/>
    </row>
    <row r="4" ht="23.25" customHeight="1">
      <c r="A4" s="4" t="s">
        <v>251</v>
      </c>
    </row>
    <row r="5" spans="1:4" ht="25.5">
      <c r="A5" s="54" t="s">
        <v>217</v>
      </c>
      <c r="B5" s="3" t="s">
        <v>379</v>
      </c>
      <c r="C5" s="267" t="s">
        <v>261</v>
      </c>
      <c r="D5" s="211" t="s">
        <v>883</v>
      </c>
    </row>
    <row r="6" spans="1:4" ht="15">
      <c r="A6" s="16" t="s">
        <v>780</v>
      </c>
      <c r="B6" s="6" t="s">
        <v>466</v>
      </c>
      <c r="C6" s="157"/>
      <c r="D6" s="38"/>
    </row>
    <row r="7" spans="1:4" ht="15">
      <c r="A7" s="16" t="s">
        <v>781</v>
      </c>
      <c r="B7" s="6" t="s">
        <v>466</v>
      </c>
      <c r="C7" s="157"/>
      <c r="D7" s="38"/>
    </row>
    <row r="8" spans="1:4" ht="15">
      <c r="A8" s="16" t="s">
        <v>782</v>
      </c>
      <c r="B8" s="6" t="s">
        <v>466</v>
      </c>
      <c r="C8" s="157"/>
      <c r="D8" s="38"/>
    </row>
    <row r="9" spans="1:4" ht="15">
      <c r="A9" s="16" t="s">
        <v>783</v>
      </c>
      <c r="B9" s="6" t="s">
        <v>466</v>
      </c>
      <c r="C9" s="157"/>
      <c r="D9" s="38"/>
    </row>
    <row r="10" spans="1:4" ht="15">
      <c r="A10" s="17" t="s">
        <v>762</v>
      </c>
      <c r="B10" s="6" t="s">
        <v>466</v>
      </c>
      <c r="C10" s="157"/>
      <c r="D10" s="38"/>
    </row>
    <row r="11" spans="1:4" ht="15">
      <c r="A11" s="17" t="s">
        <v>763</v>
      </c>
      <c r="B11" s="6" t="s">
        <v>466</v>
      </c>
      <c r="C11" s="157"/>
      <c r="D11" s="38"/>
    </row>
    <row r="12" spans="1:4" ht="15">
      <c r="A12" s="20" t="s">
        <v>322</v>
      </c>
      <c r="B12" s="18" t="s">
        <v>466</v>
      </c>
      <c r="C12" s="160"/>
      <c r="D12" s="38"/>
    </row>
    <row r="13" spans="1:4" ht="15">
      <c r="A13" s="16" t="s">
        <v>786</v>
      </c>
      <c r="B13" s="6" t="s">
        <v>467</v>
      </c>
      <c r="C13" s="157"/>
      <c r="D13" s="38"/>
    </row>
    <row r="14" spans="1:4" ht="15">
      <c r="A14" s="21" t="s">
        <v>321</v>
      </c>
      <c r="B14" s="18" t="s">
        <v>467</v>
      </c>
      <c r="C14" s="160"/>
      <c r="D14" s="38"/>
    </row>
    <row r="15" spans="1:4" ht="15">
      <c r="A15" s="16" t="s">
        <v>787</v>
      </c>
      <c r="B15" s="6" t="s">
        <v>468</v>
      </c>
      <c r="C15" s="157"/>
      <c r="D15" s="38"/>
    </row>
    <row r="16" spans="1:4" ht="15">
      <c r="A16" s="16" t="s">
        <v>788</v>
      </c>
      <c r="B16" s="6" t="s">
        <v>468</v>
      </c>
      <c r="C16" s="157"/>
      <c r="D16" s="38"/>
    </row>
    <row r="17" spans="1:4" ht="15">
      <c r="A17" s="17" t="s">
        <v>789</v>
      </c>
      <c r="B17" s="6" t="s">
        <v>468</v>
      </c>
      <c r="C17" s="157"/>
      <c r="D17" s="38"/>
    </row>
    <row r="18" spans="1:4" ht="15">
      <c r="A18" s="17" t="s">
        <v>790</v>
      </c>
      <c r="B18" s="6" t="s">
        <v>468</v>
      </c>
      <c r="C18" s="157"/>
      <c r="D18" s="38"/>
    </row>
    <row r="19" spans="1:4" ht="15">
      <c r="A19" s="17" t="s">
        <v>791</v>
      </c>
      <c r="B19" s="6" t="s">
        <v>468</v>
      </c>
      <c r="C19" s="157"/>
      <c r="D19" s="38"/>
    </row>
    <row r="20" spans="1:4" ht="30">
      <c r="A20" s="22" t="s">
        <v>792</v>
      </c>
      <c r="B20" s="6" t="s">
        <v>468</v>
      </c>
      <c r="C20" s="157"/>
      <c r="D20" s="38"/>
    </row>
    <row r="21" spans="1:4" ht="15">
      <c r="A21" s="15" t="s">
        <v>320</v>
      </c>
      <c r="B21" s="18" t="s">
        <v>468</v>
      </c>
      <c r="C21" s="160"/>
      <c r="D21" s="38"/>
    </row>
    <row r="22" spans="1:4" ht="15">
      <c r="A22" s="16" t="s">
        <v>793</v>
      </c>
      <c r="B22" s="6" t="s">
        <v>469</v>
      </c>
      <c r="C22" s="157"/>
      <c r="D22" s="38"/>
    </row>
    <row r="23" spans="1:4" ht="15">
      <c r="A23" s="16" t="s">
        <v>794</v>
      </c>
      <c r="B23" s="6" t="s">
        <v>469</v>
      </c>
      <c r="C23" s="157"/>
      <c r="D23" s="38"/>
    </row>
    <row r="24" spans="1:4" ht="15">
      <c r="A24" s="15" t="s">
        <v>319</v>
      </c>
      <c r="B24" s="10" t="s">
        <v>469</v>
      </c>
      <c r="C24" s="160"/>
      <c r="D24" s="38"/>
    </row>
    <row r="25" spans="1:4" ht="15">
      <c r="A25" s="16" t="s">
        <v>795</v>
      </c>
      <c r="B25" s="6" t="s">
        <v>470</v>
      </c>
      <c r="C25" s="157"/>
      <c r="D25" s="38"/>
    </row>
    <row r="26" spans="1:4" ht="15">
      <c r="A26" s="16" t="s">
        <v>796</v>
      </c>
      <c r="B26" s="6" t="s">
        <v>470</v>
      </c>
      <c r="C26" s="157"/>
      <c r="D26" s="38"/>
    </row>
    <row r="27" spans="1:4" ht="15">
      <c r="A27" s="17" t="s">
        <v>764</v>
      </c>
      <c r="B27" s="6" t="s">
        <v>470</v>
      </c>
      <c r="C27" s="157"/>
      <c r="D27" s="38"/>
    </row>
    <row r="28" spans="1:4" ht="15">
      <c r="A28" s="17" t="s">
        <v>766</v>
      </c>
      <c r="B28" s="6" t="s">
        <v>470</v>
      </c>
      <c r="C28" s="157"/>
      <c r="D28" s="38"/>
    </row>
    <row r="29" spans="1:4" ht="15">
      <c r="A29" s="17" t="s">
        <v>765</v>
      </c>
      <c r="B29" s="6" t="s">
        <v>470</v>
      </c>
      <c r="C29" s="157">
        <v>600000</v>
      </c>
      <c r="D29" s="38"/>
    </row>
    <row r="30" spans="1:4" ht="15">
      <c r="A30" s="17" t="s">
        <v>800</v>
      </c>
      <c r="B30" s="6" t="s">
        <v>470</v>
      </c>
      <c r="C30" s="157">
        <v>42000</v>
      </c>
      <c r="D30" s="38"/>
    </row>
    <row r="31" spans="1:4" ht="15">
      <c r="A31" s="17" t="s">
        <v>801</v>
      </c>
      <c r="B31" s="6" t="s">
        <v>470</v>
      </c>
      <c r="C31" s="157">
        <v>2200000</v>
      </c>
      <c r="D31" s="38"/>
    </row>
    <row r="32" spans="1:4" ht="15">
      <c r="A32" s="17" t="s">
        <v>802</v>
      </c>
      <c r="B32" s="6" t="s">
        <v>470</v>
      </c>
      <c r="C32" s="157">
        <v>600000</v>
      </c>
      <c r="D32" s="38"/>
    </row>
    <row r="33" spans="1:4" ht="15">
      <c r="A33" s="17" t="s">
        <v>803</v>
      </c>
      <c r="B33" s="6" t="s">
        <v>470</v>
      </c>
      <c r="C33" s="157"/>
      <c r="D33" s="38"/>
    </row>
    <row r="34" spans="1:4" ht="15">
      <c r="A34" s="17" t="s">
        <v>804</v>
      </c>
      <c r="B34" s="6" t="s">
        <v>470</v>
      </c>
      <c r="C34" s="157"/>
      <c r="D34" s="38"/>
    </row>
    <row r="35" spans="1:4" ht="30">
      <c r="A35" s="17" t="s">
        <v>805</v>
      </c>
      <c r="B35" s="6" t="s">
        <v>470</v>
      </c>
      <c r="C35" s="157"/>
      <c r="D35" s="38"/>
    </row>
    <row r="36" spans="1:4" ht="30">
      <c r="A36" s="17" t="s">
        <v>806</v>
      </c>
      <c r="B36" s="6" t="s">
        <v>470</v>
      </c>
      <c r="C36" s="157">
        <v>360000</v>
      </c>
      <c r="D36" s="38"/>
    </row>
    <row r="37" spans="1:4" ht="15">
      <c r="A37" s="15" t="s">
        <v>807</v>
      </c>
      <c r="B37" s="18" t="s">
        <v>470</v>
      </c>
      <c r="C37" s="160">
        <f>SUM(C25:C36)</f>
        <v>3802000</v>
      </c>
      <c r="D37" s="38"/>
    </row>
    <row r="38" spans="1:4" ht="15.75">
      <c r="A38" s="208" t="s">
        <v>808</v>
      </c>
      <c r="B38" s="152" t="s">
        <v>471</v>
      </c>
      <c r="C38" s="162">
        <v>3802000</v>
      </c>
      <c r="D38" s="38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2"/>
  <sheetViews>
    <sheetView zoomScalePageLayoutView="0" workbookViewId="0" topLeftCell="A1">
      <selection activeCell="A2" sqref="A2:H128"/>
    </sheetView>
  </sheetViews>
  <sheetFormatPr defaultColWidth="9.140625" defaultRowHeight="15"/>
  <cols>
    <col min="1" max="1" width="90.421875" style="0" customWidth="1"/>
    <col min="2" max="2" width="7.8515625" style="0" customWidth="1"/>
    <col min="3" max="3" width="14.00390625" style="0" customWidth="1"/>
    <col min="4" max="4" width="12.57421875" style="0" customWidth="1"/>
    <col min="5" max="5" width="9.57421875" style="0" customWidth="1"/>
    <col min="6" max="6" width="15.28125" style="0" customWidth="1"/>
    <col min="7" max="7" width="14.57421875" style="0" hidden="1" customWidth="1"/>
    <col min="8" max="8" width="15.28125" style="0" customWidth="1"/>
  </cols>
  <sheetData>
    <row r="2" spans="1:8" ht="21" customHeight="1">
      <c r="A2" s="302" t="s">
        <v>896</v>
      </c>
      <c r="B2" s="302"/>
      <c r="C2" s="302"/>
      <c r="D2" s="302"/>
      <c r="E2" s="302"/>
      <c r="F2" s="302"/>
      <c r="G2" s="302"/>
      <c r="H2" s="302"/>
    </row>
    <row r="3" spans="1:8" ht="18.75" customHeight="1">
      <c r="A3" s="305" t="s">
        <v>867</v>
      </c>
      <c r="B3" s="305"/>
      <c r="C3" s="305"/>
      <c r="D3" s="305"/>
      <c r="E3" s="305"/>
      <c r="F3" s="305"/>
      <c r="G3" s="305"/>
      <c r="H3" s="305"/>
    </row>
    <row r="4" spans="1:8" ht="15" customHeight="1">
      <c r="A4" s="304" t="s">
        <v>614</v>
      </c>
      <c r="B4" s="304"/>
      <c r="C4" s="304"/>
      <c r="D4" s="304"/>
      <c r="E4" s="304"/>
      <c r="F4" s="304"/>
      <c r="G4" s="304"/>
      <c r="H4" s="304"/>
    </row>
    <row r="5" ht="15">
      <c r="A5" s="4" t="s">
        <v>251</v>
      </c>
    </row>
    <row r="6" spans="1:8" ht="45">
      <c r="A6" s="2" t="s">
        <v>378</v>
      </c>
      <c r="B6" s="3" t="s">
        <v>379</v>
      </c>
      <c r="C6" s="85" t="s">
        <v>160</v>
      </c>
      <c r="D6" s="85" t="s">
        <v>161</v>
      </c>
      <c r="E6" s="85" t="s">
        <v>162</v>
      </c>
      <c r="F6" s="287" t="s">
        <v>261</v>
      </c>
      <c r="H6" s="287" t="s">
        <v>883</v>
      </c>
    </row>
    <row r="7" spans="1:8" ht="15">
      <c r="A7" s="39" t="s">
        <v>380</v>
      </c>
      <c r="B7" s="40" t="s">
        <v>381</v>
      </c>
      <c r="C7" s="167">
        <v>21531060</v>
      </c>
      <c r="D7" s="167"/>
      <c r="E7" s="167"/>
      <c r="F7" s="161">
        <v>21531060</v>
      </c>
      <c r="H7" s="161">
        <v>21695891</v>
      </c>
    </row>
    <row r="8" spans="1:8" ht="15" hidden="1">
      <c r="A8" s="39" t="s">
        <v>382</v>
      </c>
      <c r="B8" s="41" t="s">
        <v>383</v>
      </c>
      <c r="C8" s="167"/>
      <c r="D8" s="167"/>
      <c r="E8" s="167"/>
      <c r="F8" s="161"/>
      <c r="H8" s="161"/>
    </row>
    <row r="9" spans="1:8" ht="15" hidden="1">
      <c r="A9" s="39"/>
      <c r="B9" s="41" t="s">
        <v>385</v>
      </c>
      <c r="C9" s="167"/>
      <c r="D9" s="167"/>
      <c r="E9" s="167"/>
      <c r="F9" s="161"/>
      <c r="H9" s="161"/>
    </row>
    <row r="10" spans="1:8" ht="15" hidden="1">
      <c r="A10" s="42"/>
      <c r="B10" s="41" t="s">
        <v>387</v>
      </c>
      <c r="C10" s="167"/>
      <c r="D10" s="167"/>
      <c r="E10" s="167"/>
      <c r="F10" s="161"/>
      <c r="H10" s="161"/>
    </row>
    <row r="11" spans="1:8" ht="15">
      <c r="A11" s="42" t="s">
        <v>868</v>
      </c>
      <c r="B11" s="41" t="s">
        <v>385</v>
      </c>
      <c r="C11" s="167">
        <v>420000</v>
      </c>
      <c r="D11" s="167"/>
      <c r="E11" s="167"/>
      <c r="F11" s="161">
        <v>420000</v>
      </c>
      <c r="H11" s="161">
        <v>752330</v>
      </c>
    </row>
    <row r="12" spans="1:8" ht="15">
      <c r="A12" s="42" t="s">
        <v>390</v>
      </c>
      <c r="B12" s="41" t="s">
        <v>391</v>
      </c>
      <c r="C12" s="167">
        <v>0</v>
      </c>
      <c r="D12" s="167"/>
      <c r="E12" s="167"/>
      <c r="F12" s="161">
        <v>0</v>
      </c>
      <c r="H12" s="161">
        <v>0</v>
      </c>
    </row>
    <row r="13" spans="1:8" ht="15">
      <c r="A13" s="42" t="s">
        <v>392</v>
      </c>
      <c r="B13" s="41" t="s">
        <v>393</v>
      </c>
      <c r="C13" s="167">
        <v>900000</v>
      </c>
      <c r="D13" s="167"/>
      <c r="E13" s="167"/>
      <c r="F13" s="161">
        <v>900000</v>
      </c>
      <c r="H13" s="161">
        <v>900000</v>
      </c>
    </row>
    <row r="14" spans="1:8" ht="15" hidden="1">
      <c r="A14" s="42" t="s">
        <v>394</v>
      </c>
      <c r="B14" s="41" t="s">
        <v>395</v>
      </c>
      <c r="C14" s="167"/>
      <c r="D14" s="167"/>
      <c r="E14" s="167"/>
      <c r="F14" s="161"/>
      <c r="H14" s="161"/>
    </row>
    <row r="15" spans="1:8" ht="15">
      <c r="A15" s="5" t="s">
        <v>396</v>
      </c>
      <c r="B15" s="41" t="s">
        <v>397</v>
      </c>
      <c r="C15" s="167">
        <v>145320</v>
      </c>
      <c r="D15" s="167"/>
      <c r="E15" s="167"/>
      <c r="F15" s="161">
        <v>145320</v>
      </c>
      <c r="H15" s="161">
        <v>145320</v>
      </c>
    </row>
    <row r="16" spans="1:8" ht="15">
      <c r="A16" s="5" t="s">
        <v>398</v>
      </c>
      <c r="B16" s="41" t="s">
        <v>399</v>
      </c>
      <c r="C16" s="167">
        <v>0</v>
      </c>
      <c r="D16" s="167"/>
      <c r="E16" s="167"/>
      <c r="F16" s="161">
        <v>0</v>
      </c>
      <c r="H16" s="161">
        <v>0</v>
      </c>
    </row>
    <row r="17" spans="1:8" ht="15" hidden="1">
      <c r="A17" s="5" t="s">
        <v>400</v>
      </c>
      <c r="B17" s="41" t="s">
        <v>401</v>
      </c>
      <c r="C17" s="167"/>
      <c r="D17" s="167"/>
      <c r="E17" s="167"/>
      <c r="F17" s="161"/>
      <c r="H17" s="161"/>
    </row>
    <row r="18" spans="1:8" ht="15" hidden="1">
      <c r="A18" s="5" t="s">
        <v>402</v>
      </c>
      <c r="B18" s="41" t="s">
        <v>403</v>
      </c>
      <c r="C18" s="167"/>
      <c r="D18" s="167"/>
      <c r="E18" s="167"/>
      <c r="F18" s="161"/>
      <c r="H18" s="161"/>
    </row>
    <row r="19" spans="1:8" ht="15">
      <c r="A19" s="5" t="s">
        <v>839</v>
      </c>
      <c r="B19" s="41" t="s">
        <v>404</v>
      </c>
      <c r="C19" s="167">
        <v>342000</v>
      </c>
      <c r="D19" s="167"/>
      <c r="E19" s="167"/>
      <c r="F19" s="161">
        <v>342000</v>
      </c>
      <c r="H19" s="161">
        <v>366800</v>
      </c>
    </row>
    <row r="20" spans="1:8" ht="15">
      <c r="A20" s="43" t="s">
        <v>729</v>
      </c>
      <c r="B20" s="44" t="s">
        <v>406</v>
      </c>
      <c r="C20" s="167">
        <f>SUM(C7:C19)</f>
        <v>23338380</v>
      </c>
      <c r="D20" s="167"/>
      <c r="E20" s="167"/>
      <c r="F20" s="161">
        <f>SUM(F7:F19)</f>
        <v>23338380</v>
      </c>
      <c r="H20" s="161">
        <f>SUM(H7:H19)</f>
        <v>23860341</v>
      </c>
    </row>
    <row r="21" spans="1:8" ht="15">
      <c r="A21" s="5" t="s">
        <v>407</v>
      </c>
      <c r="B21" s="41" t="s">
        <v>408</v>
      </c>
      <c r="C21" s="167">
        <v>5298588</v>
      </c>
      <c r="D21" s="167"/>
      <c r="E21" s="167"/>
      <c r="F21" s="161">
        <f>SUM(C21:E21)</f>
        <v>5298588</v>
      </c>
      <c r="H21" s="161">
        <v>5298588</v>
      </c>
    </row>
    <row r="22" spans="1:8" ht="15">
      <c r="A22" s="5" t="s">
        <v>409</v>
      </c>
      <c r="B22" s="41" t="s">
        <v>410</v>
      </c>
      <c r="C22" s="167">
        <v>2509545</v>
      </c>
      <c r="D22" s="167"/>
      <c r="E22" s="167"/>
      <c r="F22" s="161">
        <v>2509545</v>
      </c>
      <c r="H22" s="161">
        <v>2509545</v>
      </c>
    </row>
    <row r="23" spans="1:8" ht="15">
      <c r="A23" s="6" t="s">
        <v>411</v>
      </c>
      <c r="B23" s="41" t="s">
        <v>412</v>
      </c>
      <c r="C23" s="167">
        <v>400000</v>
      </c>
      <c r="D23" s="167"/>
      <c r="E23" s="167"/>
      <c r="F23" s="161">
        <v>400000</v>
      </c>
      <c r="H23" s="161">
        <v>400000</v>
      </c>
    </row>
    <row r="24" spans="1:8" ht="15">
      <c r="A24" s="9" t="s">
        <v>730</v>
      </c>
      <c r="B24" s="44" t="s">
        <v>413</v>
      </c>
      <c r="C24" s="167">
        <f>SUM(C21:C23)</f>
        <v>8208133</v>
      </c>
      <c r="D24" s="167"/>
      <c r="E24" s="167"/>
      <c r="F24" s="161">
        <f>SUM(F21:F23)</f>
        <v>8208133</v>
      </c>
      <c r="G24" s="165"/>
      <c r="H24" s="161">
        <f>SUM(H21:H23)</f>
        <v>8208133</v>
      </c>
    </row>
    <row r="25" spans="1:8" ht="15">
      <c r="A25" s="66" t="s">
        <v>11</v>
      </c>
      <c r="B25" s="67" t="s">
        <v>414</v>
      </c>
      <c r="C25" s="168">
        <f>SUM(C24,C20)</f>
        <v>31546513</v>
      </c>
      <c r="D25" s="168"/>
      <c r="E25" s="168"/>
      <c r="F25" s="161">
        <f>SUM(F20+F24)</f>
        <v>31546513</v>
      </c>
      <c r="G25" s="165"/>
      <c r="H25" s="161">
        <f>SUM(H24,H20)</f>
        <v>32068474</v>
      </c>
    </row>
    <row r="26" spans="1:8" ht="15">
      <c r="A26" s="50" t="s">
        <v>840</v>
      </c>
      <c r="B26" s="67" t="s">
        <v>415</v>
      </c>
      <c r="C26" s="168">
        <v>6093027</v>
      </c>
      <c r="D26" s="168"/>
      <c r="E26" s="168"/>
      <c r="F26" s="161">
        <v>6093027</v>
      </c>
      <c r="H26" s="161">
        <v>6184369</v>
      </c>
    </row>
    <row r="27" spans="1:8" ht="15">
      <c r="A27" s="5" t="s">
        <v>416</v>
      </c>
      <c r="B27" s="41" t="s">
        <v>417</v>
      </c>
      <c r="C27" s="167">
        <v>125000</v>
      </c>
      <c r="D27" s="167"/>
      <c r="E27" s="167"/>
      <c r="F27" s="161">
        <v>125000</v>
      </c>
      <c r="H27" s="161">
        <v>125000</v>
      </c>
    </row>
    <row r="28" spans="1:8" ht="15">
      <c r="A28" s="5" t="s">
        <v>418</v>
      </c>
      <c r="B28" s="41" t="s">
        <v>419</v>
      </c>
      <c r="C28" s="167">
        <v>7436000</v>
      </c>
      <c r="D28" s="167"/>
      <c r="E28" s="167"/>
      <c r="F28" s="161">
        <v>7436000</v>
      </c>
      <c r="H28" s="161">
        <v>7436000</v>
      </c>
    </row>
    <row r="29" spans="1:8" ht="15">
      <c r="A29" s="5" t="s">
        <v>420</v>
      </c>
      <c r="B29" s="41" t="s">
        <v>421</v>
      </c>
      <c r="C29" s="167">
        <v>0</v>
      </c>
      <c r="D29" s="167"/>
      <c r="E29" s="167"/>
      <c r="F29" s="161">
        <v>0</v>
      </c>
      <c r="H29" s="161">
        <v>0</v>
      </c>
    </row>
    <row r="30" spans="1:8" ht="15">
      <c r="A30" s="9" t="s">
        <v>740</v>
      </c>
      <c r="B30" s="44" t="s">
        <v>422</v>
      </c>
      <c r="C30" s="167">
        <f>SUM(C27:C29)</f>
        <v>7561000</v>
      </c>
      <c r="D30" s="167"/>
      <c r="E30" s="167"/>
      <c r="F30" s="161">
        <f>SUM(F27:F29)</f>
        <v>7561000</v>
      </c>
      <c r="H30" s="161">
        <f>SUM(H27:H29)</f>
        <v>7561000</v>
      </c>
    </row>
    <row r="31" spans="1:8" ht="15">
      <c r="A31" s="5" t="s">
        <v>423</v>
      </c>
      <c r="B31" s="41" t="s">
        <v>424</v>
      </c>
      <c r="C31" s="167">
        <v>562800</v>
      </c>
      <c r="D31" s="167"/>
      <c r="E31" s="167"/>
      <c r="F31" s="161">
        <v>562800</v>
      </c>
      <c r="H31" s="161">
        <v>562800</v>
      </c>
    </row>
    <row r="32" spans="1:8" ht="15">
      <c r="A32" s="5" t="s">
        <v>425</v>
      </c>
      <c r="B32" s="41" t="s">
        <v>426</v>
      </c>
      <c r="C32" s="167">
        <v>540000</v>
      </c>
      <c r="D32" s="167"/>
      <c r="E32" s="167"/>
      <c r="F32" s="161">
        <v>540000</v>
      </c>
      <c r="H32" s="161">
        <v>540000</v>
      </c>
    </row>
    <row r="33" spans="1:8" ht="15" customHeight="1">
      <c r="A33" s="9" t="s">
        <v>12</v>
      </c>
      <c r="B33" s="44" t="s">
        <v>427</v>
      </c>
      <c r="C33" s="167">
        <f>SUM(C31:C32)</f>
        <v>1102800</v>
      </c>
      <c r="D33" s="167"/>
      <c r="E33" s="167"/>
      <c r="F33" s="161">
        <f>SUM(F31:F32)</f>
        <v>1102800</v>
      </c>
      <c r="H33" s="161">
        <f>SUM(H31:H32)</f>
        <v>1102800</v>
      </c>
    </row>
    <row r="34" spans="1:8" ht="15">
      <c r="A34" s="5" t="s">
        <v>428</v>
      </c>
      <c r="B34" s="41" t="s">
        <v>429</v>
      </c>
      <c r="C34" s="167">
        <v>5971000</v>
      </c>
      <c r="D34" s="167"/>
      <c r="E34" s="167"/>
      <c r="F34" s="161">
        <v>5971000</v>
      </c>
      <c r="H34" s="161">
        <v>5971000</v>
      </c>
    </row>
    <row r="35" spans="1:8" ht="15">
      <c r="A35" s="5" t="s">
        <v>430</v>
      </c>
      <c r="B35" s="41" t="s">
        <v>431</v>
      </c>
      <c r="C35" s="167">
        <v>18054430</v>
      </c>
      <c r="D35" s="167"/>
      <c r="E35" s="167"/>
      <c r="F35" s="161">
        <v>18054430</v>
      </c>
      <c r="H35" s="161">
        <v>18054430</v>
      </c>
    </row>
    <row r="36" spans="1:8" ht="15">
      <c r="A36" s="5" t="s">
        <v>841</v>
      </c>
      <c r="B36" s="41" t="s">
        <v>432</v>
      </c>
      <c r="C36" s="167">
        <v>360000</v>
      </c>
      <c r="D36" s="167"/>
      <c r="E36" s="167"/>
      <c r="F36" s="161">
        <v>360000</v>
      </c>
      <c r="H36" s="161">
        <v>693100</v>
      </c>
    </row>
    <row r="37" spans="1:8" ht="15">
      <c r="A37" s="5" t="s">
        <v>434</v>
      </c>
      <c r="B37" s="41" t="s">
        <v>435</v>
      </c>
      <c r="C37" s="167">
        <v>10740000</v>
      </c>
      <c r="D37" s="167"/>
      <c r="E37" s="167"/>
      <c r="F37" s="161">
        <v>10740000</v>
      </c>
      <c r="H37" s="161">
        <v>10740000</v>
      </c>
    </row>
    <row r="38" spans="1:8" ht="15">
      <c r="A38" s="14" t="s">
        <v>842</v>
      </c>
      <c r="B38" s="41" t="s">
        <v>436</v>
      </c>
      <c r="C38" s="167">
        <v>2120784</v>
      </c>
      <c r="D38" s="167"/>
      <c r="E38" s="167"/>
      <c r="F38" s="161">
        <v>2120784</v>
      </c>
      <c r="H38" s="161">
        <v>2120784</v>
      </c>
    </row>
    <row r="39" spans="1:8" ht="15">
      <c r="A39" s="6" t="s">
        <v>438</v>
      </c>
      <c r="B39" s="41" t="s">
        <v>439</v>
      </c>
      <c r="C39" s="167">
        <v>820000</v>
      </c>
      <c r="D39" s="167"/>
      <c r="E39" s="167"/>
      <c r="F39" s="161">
        <v>820000</v>
      </c>
      <c r="H39" s="161">
        <v>1470000</v>
      </c>
    </row>
    <row r="40" spans="1:8" ht="15">
      <c r="A40" s="5" t="s">
        <v>843</v>
      </c>
      <c r="B40" s="41" t="s">
        <v>440</v>
      </c>
      <c r="C40" s="167">
        <v>15076335</v>
      </c>
      <c r="D40" s="167"/>
      <c r="E40" s="167"/>
      <c r="F40" s="161">
        <v>15076335</v>
      </c>
      <c r="H40" s="161">
        <v>14776335</v>
      </c>
    </row>
    <row r="41" spans="1:8" ht="15">
      <c r="A41" s="9" t="s">
        <v>745</v>
      </c>
      <c r="B41" s="44" t="s">
        <v>442</v>
      </c>
      <c r="C41" s="167">
        <f>SUM(C34:C40)</f>
        <v>53142549</v>
      </c>
      <c r="D41" s="167"/>
      <c r="E41" s="167"/>
      <c r="F41" s="161">
        <f>SUM(F34:F40)</f>
        <v>53142549</v>
      </c>
      <c r="G41" s="165"/>
      <c r="H41" s="161">
        <f>SUM(H34:H40)</f>
        <v>53825649</v>
      </c>
    </row>
    <row r="42" spans="1:8" ht="15">
      <c r="A42" s="5" t="s">
        <v>443</v>
      </c>
      <c r="B42" s="41" t="s">
        <v>444</v>
      </c>
      <c r="C42" s="167">
        <v>35000</v>
      </c>
      <c r="D42" s="167"/>
      <c r="E42" s="167"/>
      <c r="F42" s="161">
        <v>35000</v>
      </c>
      <c r="H42" s="161">
        <v>35000</v>
      </c>
    </row>
    <row r="43" spans="1:8" ht="15">
      <c r="A43" s="5" t="s">
        <v>445</v>
      </c>
      <c r="B43" s="41" t="s">
        <v>446</v>
      </c>
      <c r="C43" s="167">
        <v>0</v>
      </c>
      <c r="D43" s="167"/>
      <c r="E43" s="167"/>
      <c r="F43" s="161">
        <v>0</v>
      </c>
      <c r="H43" s="161">
        <v>0</v>
      </c>
    </row>
    <row r="44" spans="1:8" ht="15">
      <c r="A44" s="9" t="s">
        <v>746</v>
      </c>
      <c r="B44" s="44" t="s">
        <v>447</v>
      </c>
      <c r="C44" s="167">
        <f>SUM(C42:C43)</f>
        <v>35000</v>
      </c>
      <c r="D44" s="167"/>
      <c r="E44" s="167"/>
      <c r="F44" s="161">
        <f>SUM(F42:F43)</f>
        <v>35000</v>
      </c>
      <c r="H44" s="161">
        <f>SUM(H42:H43)</f>
        <v>35000</v>
      </c>
    </row>
    <row r="45" spans="1:8" ht="15">
      <c r="A45" s="5" t="s">
        <v>448</v>
      </c>
      <c r="B45" s="41" t="s">
        <v>449</v>
      </c>
      <c r="C45" s="167">
        <v>16530067</v>
      </c>
      <c r="D45" s="167"/>
      <c r="E45" s="167"/>
      <c r="F45" s="161">
        <v>16530067</v>
      </c>
      <c r="H45" s="161">
        <v>16530067</v>
      </c>
    </row>
    <row r="46" spans="1:8" ht="15">
      <c r="A46" s="5" t="s">
        <v>450</v>
      </c>
      <c r="B46" s="41" t="s">
        <v>451</v>
      </c>
      <c r="C46" s="167">
        <v>500000</v>
      </c>
      <c r="D46" s="167"/>
      <c r="E46" s="167"/>
      <c r="F46" s="161">
        <v>500000</v>
      </c>
      <c r="H46" s="161">
        <v>500000</v>
      </c>
    </row>
    <row r="47" spans="1:8" ht="15">
      <c r="A47" s="5" t="s">
        <v>844</v>
      </c>
      <c r="B47" s="41" t="s">
        <v>452</v>
      </c>
      <c r="C47" s="167">
        <v>0</v>
      </c>
      <c r="D47" s="167"/>
      <c r="E47" s="167"/>
      <c r="F47" s="161">
        <v>0</v>
      </c>
      <c r="H47" s="161">
        <v>0</v>
      </c>
    </row>
    <row r="48" spans="1:8" ht="15">
      <c r="A48" s="5" t="s">
        <v>845</v>
      </c>
      <c r="B48" s="41" t="s">
        <v>454</v>
      </c>
      <c r="C48" s="167">
        <v>0</v>
      </c>
      <c r="D48" s="167"/>
      <c r="E48" s="167"/>
      <c r="F48" s="161">
        <v>0</v>
      </c>
      <c r="H48" s="161">
        <v>0</v>
      </c>
    </row>
    <row r="49" spans="1:8" ht="15">
      <c r="A49" s="5" t="s">
        <v>458</v>
      </c>
      <c r="B49" s="41" t="s">
        <v>459</v>
      </c>
      <c r="C49" s="167">
        <v>524000</v>
      </c>
      <c r="D49" s="167"/>
      <c r="E49" s="167"/>
      <c r="F49" s="161">
        <v>524000</v>
      </c>
      <c r="H49" s="161">
        <v>524000</v>
      </c>
    </row>
    <row r="50" spans="1:8" ht="15">
      <c r="A50" s="9" t="s">
        <v>749</v>
      </c>
      <c r="B50" s="44" t="s">
        <v>460</v>
      </c>
      <c r="C50" s="167">
        <f>SUM(C45:C49)</f>
        <v>17554067</v>
      </c>
      <c r="D50" s="167"/>
      <c r="E50" s="167"/>
      <c r="F50" s="161">
        <f>SUM(F45:F49)</f>
        <v>17554067</v>
      </c>
      <c r="H50" s="161">
        <f>SUM(H45:H49)</f>
        <v>17554067</v>
      </c>
    </row>
    <row r="51" spans="1:8" ht="15">
      <c r="A51" s="50" t="s">
        <v>750</v>
      </c>
      <c r="B51" s="67" t="s">
        <v>461</v>
      </c>
      <c r="C51" s="168">
        <f>SUM(C30+C33+C41+C44+C50)</f>
        <v>79395416</v>
      </c>
      <c r="D51" s="168"/>
      <c r="E51" s="168"/>
      <c r="F51" s="161">
        <f>SUM(F30+F33+F41+F44+F50)</f>
        <v>79395416</v>
      </c>
      <c r="G51" s="165"/>
      <c r="H51" s="161">
        <f>SUM(H30+H33+H41+H44+H50)</f>
        <v>80078516</v>
      </c>
    </row>
    <row r="52" spans="1:8" ht="15">
      <c r="A52" s="17" t="s">
        <v>462</v>
      </c>
      <c r="B52" s="41" t="s">
        <v>463</v>
      </c>
      <c r="C52" s="167">
        <v>0</v>
      </c>
      <c r="D52" s="167"/>
      <c r="E52" s="167"/>
      <c r="F52" s="161">
        <v>0</v>
      </c>
      <c r="H52" s="161">
        <v>0</v>
      </c>
    </row>
    <row r="53" spans="1:8" ht="15">
      <c r="A53" s="17" t="s">
        <v>775</v>
      </c>
      <c r="B53" s="41" t="s">
        <v>464</v>
      </c>
      <c r="C53" s="167">
        <v>0</v>
      </c>
      <c r="D53" s="167"/>
      <c r="E53" s="167"/>
      <c r="F53" s="161">
        <v>0</v>
      </c>
      <c r="H53" s="161">
        <v>0</v>
      </c>
    </row>
    <row r="54" spans="1:8" ht="15">
      <c r="A54" s="22" t="s">
        <v>846</v>
      </c>
      <c r="B54" s="41" t="s">
        <v>465</v>
      </c>
      <c r="C54" s="167">
        <v>0</v>
      </c>
      <c r="D54" s="167"/>
      <c r="E54" s="167"/>
      <c r="F54" s="161">
        <v>0</v>
      </c>
      <c r="H54" s="161">
        <v>0</v>
      </c>
    </row>
    <row r="55" spans="1:8" ht="15">
      <c r="A55" s="22" t="s">
        <v>847</v>
      </c>
      <c r="B55" s="41" t="s">
        <v>466</v>
      </c>
      <c r="C55" s="167">
        <v>0</v>
      </c>
      <c r="D55" s="167"/>
      <c r="E55" s="167"/>
      <c r="F55" s="161">
        <v>0</v>
      </c>
      <c r="H55" s="161">
        <v>0</v>
      </c>
    </row>
    <row r="56" spans="1:8" ht="15">
      <c r="A56" s="22" t="s">
        <v>848</v>
      </c>
      <c r="B56" s="41" t="s">
        <v>467</v>
      </c>
      <c r="C56" s="167">
        <v>0</v>
      </c>
      <c r="D56" s="167"/>
      <c r="E56" s="167"/>
      <c r="F56" s="161">
        <v>0</v>
      </c>
      <c r="H56" s="161">
        <v>0</v>
      </c>
    </row>
    <row r="57" spans="1:8" ht="15">
      <c r="A57" s="17" t="s">
        <v>849</v>
      </c>
      <c r="B57" s="41" t="s">
        <v>468</v>
      </c>
      <c r="C57" s="167">
        <v>0</v>
      </c>
      <c r="D57" s="167"/>
      <c r="E57" s="167"/>
      <c r="F57" s="161">
        <v>0</v>
      </c>
      <c r="H57" s="161">
        <v>0</v>
      </c>
    </row>
    <row r="58" spans="1:8" ht="15">
      <c r="A58" s="17" t="s">
        <v>850</v>
      </c>
      <c r="B58" s="41" t="s">
        <v>469</v>
      </c>
      <c r="C58" s="167">
        <v>0</v>
      </c>
      <c r="D58" s="167"/>
      <c r="E58" s="167"/>
      <c r="F58" s="161">
        <v>0</v>
      </c>
      <c r="H58" s="161">
        <v>0</v>
      </c>
    </row>
    <row r="59" spans="1:8" ht="15">
      <c r="A59" s="17" t="s">
        <v>851</v>
      </c>
      <c r="B59" s="41" t="s">
        <v>470</v>
      </c>
      <c r="C59" s="167">
        <v>3802000</v>
      </c>
      <c r="D59" s="167"/>
      <c r="E59" s="167"/>
      <c r="F59" s="161">
        <v>3802000</v>
      </c>
      <c r="H59" s="161">
        <v>3802000</v>
      </c>
    </row>
    <row r="60" spans="1:8" ht="15">
      <c r="A60" s="64" t="s">
        <v>808</v>
      </c>
      <c r="B60" s="67" t="s">
        <v>471</v>
      </c>
      <c r="C60" s="168">
        <f>SUM(C52:C59)</f>
        <v>3802000</v>
      </c>
      <c r="D60" s="168"/>
      <c r="E60" s="168"/>
      <c r="F60" s="161">
        <f>SUM(F52:F59)</f>
        <v>3802000</v>
      </c>
      <c r="G60" s="165"/>
      <c r="H60" s="161">
        <f>SUM(H52:H59)</f>
        <v>3802000</v>
      </c>
    </row>
    <row r="61" spans="1:8" ht="15">
      <c r="A61" s="16" t="s">
        <v>852</v>
      </c>
      <c r="B61" s="41" t="s">
        <v>472</v>
      </c>
      <c r="C61" s="167">
        <v>0</v>
      </c>
      <c r="D61" s="167"/>
      <c r="E61" s="167"/>
      <c r="F61" s="161">
        <v>0</v>
      </c>
      <c r="H61" s="161">
        <v>0</v>
      </c>
    </row>
    <row r="62" spans="1:8" ht="15">
      <c r="A62" s="16" t="s">
        <v>474</v>
      </c>
      <c r="B62" s="41" t="s">
        <v>475</v>
      </c>
      <c r="C62" s="167">
        <v>55943978</v>
      </c>
      <c r="D62" s="167"/>
      <c r="E62" s="167"/>
      <c r="F62" s="161">
        <v>55943978</v>
      </c>
      <c r="H62" s="161">
        <v>55960449</v>
      </c>
    </row>
    <row r="63" spans="1:8" ht="15">
      <c r="A63" s="16" t="s">
        <v>476</v>
      </c>
      <c r="B63" s="41" t="s">
        <v>477</v>
      </c>
      <c r="C63" s="167">
        <v>0</v>
      </c>
      <c r="D63" s="167"/>
      <c r="E63" s="167"/>
      <c r="F63" s="161">
        <v>0</v>
      </c>
      <c r="H63" s="161">
        <v>0</v>
      </c>
    </row>
    <row r="64" spans="1:8" ht="15">
      <c r="A64" s="16" t="s">
        <v>810</v>
      </c>
      <c r="B64" s="41" t="s">
        <v>478</v>
      </c>
      <c r="C64" s="167">
        <v>0</v>
      </c>
      <c r="D64" s="167"/>
      <c r="E64" s="167"/>
      <c r="F64" s="161">
        <v>0</v>
      </c>
      <c r="H64" s="161">
        <v>0</v>
      </c>
    </row>
    <row r="65" spans="1:8" ht="15">
      <c r="A65" s="16" t="s">
        <v>853</v>
      </c>
      <c r="B65" s="41" t="s">
        <v>479</v>
      </c>
      <c r="C65" s="167">
        <v>0</v>
      </c>
      <c r="D65" s="167"/>
      <c r="E65" s="167"/>
      <c r="F65" s="161">
        <v>0</v>
      </c>
      <c r="H65" s="161">
        <v>0</v>
      </c>
    </row>
    <row r="66" spans="1:8" ht="15">
      <c r="A66" s="16" t="s">
        <v>812</v>
      </c>
      <c r="B66" s="41" t="s">
        <v>480</v>
      </c>
      <c r="C66" s="167">
        <v>29788151</v>
      </c>
      <c r="D66" s="167"/>
      <c r="E66" s="167"/>
      <c r="F66" s="161">
        <v>29788151</v>
      </c>
      <c r="H66" s="161">
        <v>33518380</v>
      </c>
    </row>
    <row r="67" spans="1:8" ht="15">
      <c r="A67" s="16" t="s">
        <v>854</v>
      </c>
      <c r="B67" s="41" t="s">
        <v>481</v>
      </c>
      <c r="C67" s="167">
        <v>0</v>
      </c>
      <c r="D67" s="167"/>
      <c r="E67" s="167"/>
      <c r="F67" s="161">
        <v>0</v>
      </c>
      <c r="H67" s="161">
        <v>0</v>
      </c>
    </row>
    <row r="68" spans="1:8" ht="15">
      <c r="A68" s="16" t="s">
        <v>855</v>
      </c>
      <c r="B68" s="41" t="s">
        <v>483</v>
      </c>
      <c r="C68" s="167">
        <v>0</v>
      </c>
      <c r="D68" s="167"/>
      <c r="E68" s="167"/>
      <c r="F68" s="161">
        <v>0</v>
      </c>
      <c r="H68" s="161">
        <v>0</v>
      </c>
    </row>
    <row r="69" spans="1:8" ht="15">
      <c r="A69" s="16" t="s">
        <v>484</v>
      </c>
      <c r="B69" s="41" t="s">
        <v>485</v>
      </c>
      <c r="C69" s="167">
        <v>0</v>
      </c>
      <c r="D69" s="167"/>
      <c r="E69" s="167"/>
      <c r="F69" s="161">
        <v>0</v>
      </c>
      <c r="H69" s="161">
        <v>0</v>
      </c>
    </row>
    <row r="70" spans="1:8" ht="15">
      <c r="A70" s="29" t="s">
        <v>486</v>
      </c>
      <c r="B70" s="41" t="s">
        <v>487</v>
      </c>
      <c r="C70" s="167">
        <v>0</v>
      </c>
      <c r="D70" s="167"/>
      <c r="E70" s="167"/>
      <c r="F70" s="161">
        <v>0</v>
      </c>
      <c r="H70" s="161">
        <v>0</v>
      </c>
    </row>
    <row r="71" spans="1:8" ht="15">
      <c r="A71" s="16" t="s">
        <v>856</v>
      </c>
      <c r="B71" s="41" t="s">
        <v>489</v>
      </c>
      <c r="C71" s="167">
        <v>34220001</v>
      </c>
      <c r="D71" s="269"/>
      <c r="E71" s="167"/>
      <c r="F71" s="161">
        <v>34220001</v>
      </c>
      <c r="H71" s="161">
        <v>34220001</v>
      </c>
    </row>
    <row r="72" spans="1:8" ht="15">
      <c r="A72" s="29" t="s">
        <v>213</v>
      </c>
      <c r="B72" s="41" t="s">
        <v>865</v>
      </c>
      <c r="C72" s="167">
        <v>12361407</v>
      </c>
      <c r="D72" s="167"/>
      <c r="E72" s="167"/>
      <c r="F72" s="161">
        <v>12361407</v>
      </c>
      <c r="H72" s="161">
        <v>11251836</v>
      </c>
    </row>
    <row r="73" spans="1:8" ht="15">
      <c r="A73" s="29" t="s">
        <v>214</v>
      </c>
      <c r="B73" s="41" t="s">
        <v>865</v>
      </c>
      <c r="C73" s="167">
        <v>0</v>
      </c>
      <c r="D73" s="167"/>
      <c r="E73" s="167"/>
      <c r="F73" s="161">
        <v>0</v>
      </c>
      <c r="H73" s="161">
        <v>0</v>
      </c>
    </row>
    <row r="74" spans="1:8" ht="15">
      <c r="A74" s="64" t="s">
        <v>816</v>
      </c>
      <c r="B74" s="67" t="s">
        <v>490</v>
      </c>
      <c r="C74" s="168">
        <f>SUM(C61:C73)</f>
        <v>132313537</v>
      </c>
      <c r="D74" s="168"/>
      <c r="E74" s="168"/>
      <c r="F74" s="161">
        <f>SUM(F61:F73)</f>
        <v>132313537</v>
      </c>
      <c r="G74" s="165">
        <f>SUM(C74:E74)</f>
        <v>132313537</v>
      </c>
      <c r="H74" s="161">
        <f>SUM(H61:H73)</f>
        <v>134950666</v>
      </c>
    </row>
    <row r="75" spans="1:8" ht="15.75">
      <c r="A75" s="83" t="s">
        <v>159</v>
      </c>
      <c r="B75" s="67"/>
      <c r="C75" s="167"/>
      <c r="D75" s="167"/>
      <c r="E75" s="167"/>
      <c r="F75" s="161"/>
      <c r="H75" s="161">
        <v>0</v>
      </c>
    </row>
    <row r="76" spans="1:8" ht="15">
      <c r="A76" s="45" t="s">
        <v>491</v>
      </c>
      <c r="B76" s="41" t="s">
        <v>492</v>
      </c>
      <c r="C76" s="167">
        <v>0</v>
      </c>
      <c r="D76" s="167"/>
      <c r="E76" s="167"/>
      <c r="F76" s="161">
        <v>0</v>
      </c>
      <c r="H76" s="161">
        <v>0</v>
      </c>
    </row>
    <row r="77" spans="1:8" ht="15">
      <c r="A77" s="45" t="s">
        <v>857</v>
      </c>
      <c r="B77" s="41" t="s">
        <v>493</v>
      </c>
      <c r="C77" s="167">
        <v>126036724</v>
      </c>
      <c r="D77" s="167"/>
      <c r="E77" s="167"/>
      <c r="F77" s="161">
        <v>126036724</v>
      </c>
      <c r="H77" s="161">
        <v>125636724</v>
      </c>
    </row>
    <row r="78" spans="1:8" ht="15">
      <c r="A78" s="45" t="s">
        <v>495</v>
      </c>
      <c r="B78" s="41" t="s">
        <v>496</v>
      </c>
      <c r="C78" s="167">
        <v>0</v>
      </c>
      <c r="D78" s="167"/>
      <c r="E78" s="167"/>
      <c r="F78" s="161">
        <v>0</v>
      </c>
      <c r="H78" s="161">
        <v>0</v>
      </c>
    </row>
    <row r="79" spans="1:8" ht="15">
      <c r="A79" s="45" t="s">
        <v>497</v>
      </c>
      <c r="B79" s="41" t="s">
        <v>498</v>
      </c>
      <c r="C79" s="167">
        <v>1575000</v>
      </c>
      <c r="D79" s="167"/>
      <c r="E79" s="167"/>
      <c r="F79" s="161">
        <v>1575000</v>
      </c>
      <c r="H79" s="161">
        <v>1575000</v>
      </c>
    </row>
    <row r="80" spans="1:8" ht="15">
      <c r="A80" s="6" t="s">
        <v>499</v>
      </c>
      <c r="B80" s="41" t="s">
        <v>500</v>
      </c>
      <c r="C80" s="167">
        <v>0</v>
      </c>
      <c r="D80" s="167"/>
      <c r="E80" s="167"/>
      <c r="F80" s="161">
        <v>0</v>
      </c>
      <c r="H80" s="161">
        <v>0</v>
      </c>
    </row>
    <row r="81" spans="1:8" ht="15">
      <c r="A81" s="6" t="s">
        <v>501</v>
      </c>
      <c r="B81" s="41" t="s">
        <v>502</v>
      </c>
      <c r="C81" s="167">
        <v>0</v>
      </c>
      <c r="D81" s="167"/>
      <c r="E81" s="167"/>
      <c r="F81" s="161">
        <v>0</v>
      </c>
      <c r="H81" s="161">
        <v>0</v>
      </c>
    </row>
    <row r="82" spans="1:8" ht="15">
      <c r="A82" s="6" t="s">
        <v>503</v>
      </c>
      <c r="B82" s="41" t="s">
        <v>504</v>
      </c>
      <c r="C82" s="167">
        <v>33343000</v>
      </c>
      <c r="D82" s="167"/>
      <c r="E82" s="167"/>
      <c r="F82" s="161">
        <v>33343000</v>
      </c>
      <c r="H82" s="161">
        <v>33343000</v>
      </c>
    </row>
    <row r="83" spans="1:8" ht="15">
      <c r="A83" s="65" t="s">
        <v>818</v>
      </c>
      <c r="B83" s="67" t="s">
        <v>505</v>
      </c>
      <c r="C83" s="168">
        <f>SUM(C76:C82)</f>
        <v>160954724</v>
      </c>
      <c r="D83" s="168"/>
      <c r="E83" s="168"/>
      <c r="F83" s="161">
        <f>SUM(F76:F82)</f>
        <v>160954724</v>
      </c>
      <c r="H83" s="161">
        <f>SUM(H76:H82)</f>
        <v>160554724</v>
      </c>
    </row>
    <row r="84" spans="1:8" ht="15">
      <c r="A84" s="17" t="s">
        <v>506</v>
      </c>
      <c r="B84" s="41" t="s">
        <v>507</v>
      </c>
      <c r="C84" s="167">
        <v>41200000</v>
      </c>
      <c r="D84" s="167"/>
      <c r="E84" s="167"/>
      <c r="F84" s="161">
        <v>41200000</v>
      </c>
      <c r="H84" s="161">
        <v>41200000</v>
      </c>
    </row>
    <row r="85" spans="1:8" ht="15">
      <c r="A85" s="17" t="s">
        <v>508</v>
      </c>
      <c r="B85" s="41" t="s">
        <v>509</v>
      </c>
      <c r="C85" s="167">
        <v>0</v>
      </c>
      <c r="D85" s="167"/>
      <c r="E85" s="167"/>
      <c r="F85" s="161">
        <v>0</v>
      </c>
      <c r="H85" s="161">
        <v>0</v>
      </c>
    </row>
    <row r="86" spans="1:8" ht="15">
      <c r="A86" s="17" t="s">
        <v>510</v>
      </c>
      <c r="B86" s="41" t="s">
        <v>511</v>
      </c>
      <c r="C86" s="167">
        <v>12106100</v>
      </c>
      <c r="D86" s="167"/>
      <c r="E86" s="167"/>
      <c r="F86" s="161">
        <v>12106100</v>
      </c>
      <c r="H86" s="161">
        <v>12106100</v>
      </c>
    </row>
    <row r="87" spans="1:8" ht="15">
      <c r="A87" s="17" t="s">
        <v>512</v>
      </c>
      <c r="B87" s="41" t="s">
        <v>513</v>
      </c>
      <c r="C87" s="167">
        <v>14392647</v>
      </c>
      <c r="D87" s="167"/>
      <c r="E87" s="167"/>
      <c r="F87" s="161">
        <v>14392647</v>
      </c>
      <c r="H87" s="161">
        <v>14392647</v>
      </c>
    </row>
    <row r="88" spans="1:8" ht="15">
      <c r="A88" s="64" t="s">
        <v>819</v>
      </c>
      <c r="B88" s="67" t="s">
        <v>514</v>
      </c>
      <c r="C88" s="168">
        <f>SUM(C84:C87)</f>
        <v>67698747</v>
      </c>
      <c r="D88" s="168"/>
      <c r="E88" s="168"/>
      <c r="F88" s="161">
        <f>SUM(F84:F87)</f>
        <v>67698747</v>
      </c>
      <c r="H88" s="161">
        <f>SUM(H84:H87)</f>
        <v>67698747</v>
      </c>
    </row>
    <row r="89" spans="1:8" ht="30" hidden="1">
      <c r="A89" s="17" t="s">
        <v>515</v>
      </c>
      <c r="B89" s="41" t="s">
        <v>516</v>
      </c>
      <c r="C89" s="167"/>
      <c r="D89" s="167"/>
      <c r="E89" s="167"/>
      <c r="F89" s="161"/>
      <c r="H89" s="161"/>
    </row>
    <row r="90" spans="1:8" ht="15">
      <c r="A90" s="17" t="s">
        <v>0</v>
      </c>
      <c r="B90" s="41" t="s">
        <v>517</v>
      </c>
      <c r="C90" s="167">
        <v>0</v>
      </c>
      <c r="D90" s="167"/>
      <c r="E90" s="167"/>
      <c r="F90" s="161">
        <v>0</v>
      </c>
      <c r="H90" s="161">
        <v>0</v>
      </c>
    </row>
    <row r="91" spans="1:8" ht="17.25" customHeight="1">
      <c r="A91" s="17" t="s">
        <v>1</v>
      </c>
      <c r="B91" s="41" t="s">
        <v>518</v>
      </c>
      <c r="C91" s="167">
        <v>0</v>
      </c>
      <c r="D91" s="167"/>
      <c r="E91" s="167"/>
      <c r="F91" s="161">
        <v>0</v>
      </c>
      <c r="H91" s="161">
        <v>0</v>
      </c>
    </row>
    <row r="92" spans="1:8" ht="15">
      <c r="A92" s="17" t="s">
        <v>2</v>
      </c>
      <c r="B92" s="41" t="s">
        <v>519</v>
      </c>
      <c r="C92" s="167">
        <v>25000000</v>
      </c>
      <c r="D92" s="167"/>
      <c r="E92" s="167"/>
      <c r="F92" s="161">
        <v>25000000</v>
      </c>
      <c r="H92" s="161">
        <v>25000000</v>
      </c>
    </row>
    <row r="93" spans="1:8" ht="30" hidden="1">
      <c r="A93" s="17" t="s">
        <v>3</v>
      </c>
      <c r="B93" s="41" t="s">
        <v>520</v>
      </c>
      <c r="C93" s="167"/>
      <c r="D93" s="167"/>
      <c r="E93" s="167"/>
      <c r="F93" s="161"/>
      <c r="H93" s="161"/>
    </row>
    <row r="94" spans="1:8" ht="15">
      <c r="A94" s="17" t="s">
        <v>4</v>
      </c>
      <c r="B94" s="41" t="s">
        <v>521</v>
      </c>
      <c r="C94" s="167">
        <v>0</v>
      </c>
      <c r="D94" s="167"/>
      <c r="E94" s="167"/>
      <c r="F94" s="161">
        <v>0</v>
      </c>
      <c r="H94" s="161">
        <v>0</v>
      </c>
    </row>
    <row r="95" spans="1:8" ht="15">
      <c r="A95" s="17" t="s">
        <v>522</v>
      </c>
      <c r="B95" s="41" t="s">
        <v>523</v>
      </c>
      <c r="C95" s="167">
        <v>0</v>
      </c>
      <c r="D95" s="167"/>
      <c r="E95" s="167"/>
      <c r="F95" s="161">
        <v>0</v>
      </c>
      <c r="H95" s="161">
        <v>0</v>
      </c>
    </row>
    <row r="96" spans="1:8" ht="15">
      <c r="A96" s="17" t="s">
        <v>5</v>
      </c>
      <c r="B96" s="41" t="s">
        <v>352</v>
      </c>
      <c r="C96" s="167">
        <v>400000</v>
      </c>
      <c r="D96" s="167"/>
      <c r="E96" s="167"/>
      <c r="F96" s="161">
        <v>400000</v>
      </c>
      <c r="H96" s="161">
        <v>1200000</v>
      </c>
    </row>
    <row r="97" spans="1:8" ht="15">
      <c r="A97" s="64" t="s">
        <v>820</v>
      </c>
      <c r="B97" s="67" t="s">
        <v>525</v>
      </c>
      <c r="C97" s="168">
        <f>SUM(C90:C96)</f>
        <v>25400000</v>
      </c>
      <c r="D97" s="168"/>
      <c r="E97" s="168"/>
      <c r="F97" s="161">
        <v>25400000</v>
      </c>
      <c r="G97" s="165"/>
      <c r="H97" s="161">
        <f>SUM(H90:H96)</f>
        <v>26200000</v>
      </c>
    </row>
    <row r="98" spans="1:8" ht="15.75">
      <c r="A98" s="83" t="s">
        <v>158</v>
      </c>
      <c r="B98" s="67"/>
      <c r="C98" s="167"/>
      <c r="D98" s="167"/>
      <c r="E98" s="167"/>
      <c r="F98" s="161"/>
      <c r="H98" s="161"/>
    </row>
    <row r="99" spans="1:8" ht="15.75">
      <c r="A99" s="46" t="s">
        <v>13</v>
      </c>
      <c r="B99" s="47" t="s">
        <v>526</v>
      </c>
      <c r="C99" s="168">
        <f>SUM(C25+C26+C51+C60+C74+C83+C88+C97)</f>
        <v>507203964</v>
      </c>
      <c r="D99" s="168"/>
      <c r="E99" s="167"/>
      <c r="F99" s="161">
        <f>SUM(F25+F26+F51+F60+F74+F83+F88+F97)</f>
        <v>507203964</v>
      </c>
      <c r="G99" s="165">
        <f>SUM(C99:E99)</f>
        <v>507203964</v>
      </c>
      <c r="H99" s="161">
        <f>SUM(H25+H26+H51+H60+H74+H83+H88+H97)</f>
        <v>511537496</v>
      </c>
    </row>
    <row r="100" spans="1:25" ht="15" hidden="1">
      <c r="A100" s="17" t="s">
        <v>6</v>
      </c>
      <c r="B100" s="5" t="s">
        <v>527</v>
      </c>
      <c r="C100" s="169"/>
      <c r="D100" s="170"/>
      <c r="E100" s="170"/>
      <c r="F100" s="158"/>
      <c r="G100" s="33"/>
      <c r="H100" s="158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 hidden="1">
      <c r="A101" s="17" t="s">
        <v>530</v>
      </c>
      <c r="B101" s="5" t="s">
        <v>531</v>
      </c>
      <c r="C101" s="169"/>
      <c r="D101" s="170"/>
      <c r="E101" s="170"/>
      <c r="F101" s="158"/>
      <c r="G101" s="33"/>
      <c r="H101" s="158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 hidden="1">
      <c r="A102" s="17" t="s">
        <v>7</v>
      </c>
      <c r="B102" s="5" t="s">
        <v>532</v>
      </c>
      <c r="C102" s="169"/>
      <c r="D102" s="170"/>
      <c r="E102" s="170"/>
      <c r="F102" s="158"/>
      <c r="G102" s="33"/>
      <c r="H102" s="158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4"/>
      <c r="Y102" s="34"/>
    </row>
    <row r="103" spans="1:25" ht="15">
      <c r="A103" s="20" t="s">
        <v>827</v>
      </c>
      <c r="B103" s="9" t="s">
        <v>534</v>
      </c>
      <c r="C103" s="285">
        <v>0</v>
      </c>
      <c r="D103" s="171"/>
      <c r="E103" s="171"/>
      <c r="F103" s="284">
        <v>0</v>
      </c>
      <c r="G103" s="35"/>
      <c r="H103" s="284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4"/>
      <c r="Y103" s="34"/>
    </row>
    <row r="104" spans="1:25" ht="15" hidden="1">
      <c r="A104" s="48" t="s">
        <v>8</v>
      </c>
      <c r="B104" s="5" t="s">
        <v>535</v>
      </c>
      <c r="C104" s="172"/>
      <c r="D104" s="173"/>
      <c r="E104" s="173"/>
      <c r="F104" s="159"/>
      <c r="G104" s="36"/>
      <c r="H104" s="159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 hidden="1">
      <c r="A105" s="48" t="s">
        <v>833</v>
      </c>
      <c r="B105" s="5" t="s">
        <v>538</v>
      </c>
      <c r="C105" s="172"/>
      <c r="D105" s="173"/>
      <c r="E105" s="173"/>
      <c r="F105" s="159"/>
      <c r="G105" s="36"/>
      <c r="H105" s="159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4"/>
      <c r="Y105" s="34"/>
    </row>
    <row r="106" spans="1:25" ht="15" hidden="1">
      <c r="A106" s="17" t="s">
        <v>539</v>
      </c>
      <c r="B106" s="5" t="s">
        <v>540</v>
      </c>
      <c r="C106" s="169"/>
      <c r="D106" s="170"/>
      <c r="E106" s="170"/>
      <c r="F106" s="158"/>
      <c r="G106" s="33"/>
      <c r="H106" s="158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 hidden="1">
      <c r="A107" s="17" t="s">
        <v>9</v>
      </c>
      <c r="B107" s="5" t="s">
        <v>541</v>
      </c>
      <c r="C107" s="169"/>
      <c r="D107" s="170"/>
      <c r="E107" s="170"/>
      <c r="F107" s="158"/>
      <c r="G107" s="33"/>
      <c r="H107" s="158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4"/>
      <c r="Y107" s="34"/>
    </row>
    <row r="108" spans="1:25" ht="15">
      <c r="A108" s="18" t="s">
        <v>830</v>
      </c>
      <c r="B108" s="9" t="s">
        <v>542</v>
      </c>
      <c r="C108" s="174">
        <v>0</v>
      </c>
      <c r="D108" s="175"/>
      <c r="E108" s="175"/>
      <c r="F108" s="159">
        <v>0</v>
      </c>
      <c r="G108" s="37"/>
      <c r="H108" s="159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4"/>
      <c r="Y108" s="34"/>
    </row>
    <row r="109" spans="1:25" ht="15">
      <c r="A109" s="48" t="s">
        <v>543</v>
      </c>
      <c r="B109" s="5" t="s">
        <v>544</v>
      </c>
      <c r="C109" s="172">
        <v>0</v>
      </c>
      <c r="D109" s="173"/>
      <c r="E109" s="173"/>
      <c r="F109" s="159">
        <v>0</v>
      </c>
      <c r="G109" s="36"/>
      <c r="H109" s="159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48" t="s">
        <v>545</v>
      </c>
      <c r="B110" s="5" t="s">
        <v>546</v>
      </c>
      <c r="C110" s="172">
        <v>3252091</v>
      </c>
      <c r="D110" s="173"/>
      <c r="E110" s="173"/>
      <c r="F110" s="159">
        <v>3252091</v>
      </c>
      <c r="G110" s="36"/>
      <c r="H110" s="159">
        <v>3252091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18" t="s">
        <v>547</v>
      </c>
      <c r="B111" s="9" t="s">
        <v>548</v>
      </c>
      <c r="C111" s="172">
        <v>100515261</v>
      </c>
      <c r="D111" s="173"/>
      <c r="E111" s="173"/>
      <c r="F111" s="159">
        <v>100515261</v>
      </c>
      <c r="G111" s="36"/>
      <c r="H111" s="159">
        <v>100558149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549</v>
      </c>
      <c r="B112" s="5" t="s">
        <v>550</v>
      </c>
      <c r="C112" s="172">
        <v>0</v>
      </c>
      <c r="D112" s="173"/>
      <c r="E112" s="173"/>
      <c r="F112" s="159">
        <v>0</v>
      </c>
      <c r="G112" s="36"/>
      <c r="H112" s="159">
        <v>0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551</v>
      </c>
      <c r="B113" s="5" t="s">
        <v>552</v>
      </c>
      <c r="C113" s="172">
        <v>0</v>
      </c>
      <c r="D113" s="173"/>
      <c r="E113" s="173"/>
      <c r="F113" s="159">
        <v>0</v>
      </c>
      <c r="G113" s="36"/>
      <c r="H113" s="159">
        <v>0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8" t="s">
        <v>553</v>
      </c>
      <c r="B114" s="5" t="s">
        <v>554</v>
      </c>
      <c r="C114" s="172">
        <v>0</v>
      </c>
      <c r="D114" s="173"/>
      <c r="E114" s="173"/>
      <c r="F114" s="159">
        <v>0</v>
      </c>
      <c r="G114" s="36"/>
      <c r="H114" s="159">
        <v>0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4"/>
      <c r="Y114" s="34"/>
    </row>
    <row r="115" spans="1:25" ht="15">
      <c r="A115" s="49" t="s">
        <v>831</v>
      </c>
      <c r="B115" s="50" t="s">
        <v>555</v>
      </c>
      <c r="C115" s="174">
        <f>SUM(C103:C114)</f>
        <v>103767352</v>
      </c>
      <c r="D115" s="175"/>
      <c r="E115" s="175"/>
      <c r="F115" s="159">
        <f>SUM(F103:F114)</f>
        <v>103767352</v>
      </c>
      <c r="G115" s="37"/>
      <c r="H115" s="159">
        <f>SUM(H103:H114)</f>
        <v>103810240</v>
      </c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4"/>
      <c r="Y115" s="34"/>
    </row>
    <row r="116" spans="1:25" ht="15">
      <c r="A116" s="48" t="s">
        <v>556</v>
      </c>
      <c r="B116" s="5" t="s">
        <v>557</v>
      </c>
      <c r="C116" s="172">
        <v>0</v>
      </c>
      <c r="D116" s="173"/>
      <c r="E116" s="173"/>
      <c r="F116" s="159">
        <v>0</v>
      </c>
      <c r="G116" s="36"/>
      <c r="H116" s="159">
        <v>0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4"/>
      <c r="Y116" s="34"/>
    </row>
    <row r="117" spans="1:25" ht="15" hidden="1">
      <c r="A117" s="17" t="s">
        <v>558</v>
      </c>
      <c r="B117" s="5" t="s">
        <v>559</v>
      </c>
      <c r="C117" s="169"/>
      <c r="D117" s="170"/>
      <c r="E117" s="170"/>
      <c r="F117" s="158"/>
      <c r="G117" s="33"/>
      <c r="H117" s="158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4"/>
      <c r="Y117" s="34"/>
    </row>
    <row r="118" spans="1:25" ht="15">
      <c r="A118" s="48" t="s">
        <v>10</v>
      </c>
      <c r="B118" s="5" t="s">
        <v>560</v>
      </c>
      <c r="C118" s="172">
        <v>0</v>
      </c>
      <c r="D118" s="173"/>
      <c r="E118" s="173"/>
      <c r="F118" s="159">
        <v>0</v>
      </c>
      <c r="G118" s="36"/>
      <c r="H118" s="159">
        <v>0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 hidden="1">
      <c r="A119" s="48" t="s">
        <v>836</v>
      </c>
      <c r="B119" s="5" t="s">
        <v>561</v>
      </c>
      <c r="C119" s="172"/>
      <c r="D119" s="173"/>
      <c r="E119" s="173"/>
      <c r="F119" s="159"/>
      <c r="G119" s="36"/>
      <c r="H119" s="159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4"/>
      <c r="Y119" s="34"/>
    </row>
    <row r="120" spans="1:25" ht="15">
      <c r="A120" s="49" t="s">
        <v>837</v>
      </c>
      <c r="B120" s="50" t="s">
        <v>565</v>
      </c>
      <c r="C120" s="174">
        <v>0</v>
      </c>
      <c r="D120" s="175"/>
      <c r="E120" s="175"/>
      <c r="F120" s="159">
        <v>0</v>
      </c>
      <c r="G120" s="37"/>
      <c r="H120" s="159">
        <v>0</v>
      </c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4"/>
      <c r="Y120" s="34"/>
    </row>
    <row r="121" spans="1:25" ht="15">
      <c r="A121" s="17" t="s">
        <v>566</v>
      </c>
      <c r="B121" s="5" t="s">
        <v>567</v>
      </c>
      <c r="C121" s="297">
        <v>0</v>
      </c>
      <c r="D121" s="297"/>
      <c r="E121" s="297"/>
      <c r="F121" s="298">
        <v>0</v>
      </c>
      <c r="G121" s="299"/>
      <c r="H121" s="298">
        <v>0</v>
      </c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4"/>
      <c r="Y121" s="34"/>
    </row>
    <row r="122" spans="1:25" ht="15.75">
      <c r="A122" s="51" t="s">
        <v>14</v>
      </c>
      <c r="B122" s="52" t="s">
        <v>568</v>
      </c>
      <c r="C122" s="174">
        <f>SUM(+C120+C115+C121)</f>
        <v>103767352</v>
      </c>
      <c r="D122" s="175"/>
      <c r="E122" s="175"/>
      <c r="F122" s="159">
        <f>SUM(F115+F120+F121)</f>
        <v>103767352</v>
      </c>
      <c r="G122" s="37"/>
      <c r="H122" s="159">
        <v>103810240</v>
      </c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4"/>
      <c r="Y122" s="34"/>
    </row>
    <row r="123" spans="1:25" ht="15.75">
      <c r="A123" s="56" t="s">
        <v>51</v>
      </c>
      <c r="B123" s="57"/>
      <c r="C123" s="168">
        <f>SUM(C99+C122)</f>
        <v>610971316</v>
      </c>
      <c r="D123" s="168"/>
      <c r="E123" s="168"/>
      <c r="F123" s="160">
        <f>SUM(F99+F122)</f>
        <v>610971316</v>
      </c>
      <c r="G123" s="189">
        <f>SUM(C123:E123)</f>
        <v>610971316</v>
      </c>
      <c r="H123" s="160">
        <f>SUM(H99+H122)</f>
        <v>615347736</v>
      </c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2:25" ht="1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</sheetData>
  <sheetProtection/>
  <mergeCells count="3">
    <mergeCell ref="A2:H2"/>
    <mergeCell ref="A3:H3"/>
    <mergeCell ref="A4:H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90.140625" style="0" customWidth="1"/>
    <col min="2" max="2" width="8.140625" style="0" customWidth="1"/>
    <col min="3" max="3" width="15.421875" style="0" customWidth="1"/>
    <col min="4" max="4" width="13.8515625" style="0" customWidth="1"/>
    <col min="5" max="5" width="17.28125" style="0" customWidth="1"/>
  </cols>
  <sheetData>
    <row r="1" spans="1:4" ht="27" customHeight="1">
      <c r="A1" s="315" t="s">
        <v>905</v>
      </c>
      <c r="B1" s="315"/>
      <c r="C1" s="315"/>
      <c r="D1" s="315"/>
    </row>
    <row r="2" spans="1:4" ht="23.25" customHeight="1">
      <c r="A2" s="305" t="s">
        <v>867</v>
      </c>
      <c r="B2" s="305"/>
      <c r="C2" s="305"/>
      <c r="D2" s="305"/>
    </row>
    <row r="3" spans="1:4" ht="21" customHeight="1">
      <c r="A3" s="304" t="s">
        <v>142</v>
      </c>
      <c r="B3" s="304"/>
      <c r="C3" s="304"/>
      <c r="D3" s="304"/>
    </row>
    <row r="4" ht="15">
      <c r="A4" s="4" t="s">
        <v>251</v>
      </c>
    </row>
    <row r="5" spans="1:4" ht="25.5">
      <c r="A5" s="54" t="s">
        <v>217</v>
      </c>
      <c r="B5" s="3" t="s">
        <v>379</v>
      </c>
      <c r="C5" s="267" t="s">
        <v>261</v>
      </c>
      <c r="D5" s="211" t="s">
        <v>883</v>
      </c>
    </row>
    <row r="6" spans="1:4" ht="15" hidden="1">
      <c r="A6" s="17" t="s">
        <v>163</v>
      </c>
      <c r="B6" s="6" t="s">
        <v>478</v>
      </c>
      <c r="C6" s="207"/>
      <c r="D6" s="38"/>
    </row>
    <row r="7" spans="1:4" ht="15" hidden="1">
      <c r="A7" s="17" t="s">
        <v>164</v>
      </c>
      <c r="B7" s="6" t="s">
        <v>478</v>
      </c>
      <c r="C7" s="207"/>
      <c r="D7" s="38"/>
    </row>
    <row r="8" spans="1:4" ht="15" hidden="1">
      <c r="A8" s="17" t="s">
        <v>165</v>
      </c>
      <c r="B8" s="6" t="s">
        <v>478</v>
      </c>
      <c r="C8" s="207"/>
      <c r="D8" s="38"/>
    </row>
    <row r="9" spans="1:4" ht="15" hidden="1">
      <c r="A9" s="17" t="s">
        <v>166</v>
      </c>
      <c r="B9" s="6" t="s">
        <v>478</v>
      </c>
      <c r="C9" s="207"/>
      <c r="D9" s="38"/>
    </row>
    <row r="10" spans="1:4" ht="15" hidden="1">
      <c r="A10" s="17" t="s">
        <v>167</v>
      </c>
      <c r="B10" s="6" t="s">
        <v>478</v>
      </c>
      <c r="C10" s="207"/>
      <c r="D10" s="38"/>
    </row>
    <row r="11" spans="1:4" ht="15" hidden="1">
      <c r="A11" s="17" t="s">
        <v>168</v>
      </c>
      <c r="B11" s="6" t="s">
        <v>478</v>
      </c>
      <c r="C11" s="207"/>
      <c r="D11" s="38"/>
    </row>
    <row r="12" spans="1:4" ht="15" hidden="1">
      <c r="A12" s="17" t="s">
        <v>169</v>
      </c>
      <c r="B12" s="6" t="s">
        <v>478</v>
      </c>
      <c r="C12" s="207"/>
      <c r="D12" s="38"/>
    </row>
    <row r="13" spans="1:4" ht="15" hidden="1">
      <c r="A13" s="17" t="s">
        <v>170</v>
      </c>
      <c r="B13" s="6" t="s">
        <v>478</v>
      </c>
      <c r="C13" s="207"/>
      <c r="D13" s="38"/>
    </row>
    <row r="14" spans="1:4" ht="15" hidden="1">
      <c r="A14" s="17" t="s">
        <v>171</v>
      </c>
      <c r="B14" s="6" t="s">
        <v>478</v>
      </c>
      <c r="C14" s="207"/>
      <c r="D14" s="38"/>
    </row>
    <row r="15" spans="1:4" ht="15" hidden="1">
      <c r="A15" s="17" t="s">
        <v>172</v>
      </c>
      <c r="B15" s="6" t="s">
        <v>478</v>
      </c>
      <c r="C15" s="207"/>
      <c r="D15" s="38"/>
    </row>
    <row r="16" spans="1:4" ht="25.5">
      <c r="A16" s="15" t="s">
        <v>810</v>
      </c>
      <c r="B16" s="10" t="s">
        <v>478</v>
      </c>
      <c r="C16" s="207"/>
      <c r="D16" s="196"/>
    </row>
    <row r="17" spans="1:4" ht="15" hidden="1">
      <c r="A17" s="17" t="s">
        <v>163</v>
      </c>
      <c r="B17" s="6" t="s">
        <v>479</v>
      </c>
      <c r="C17" s="207"/>
      <c r="D17" s="196"/>
    </row>
    <row r="18" spans="1:4" ht="15" hidden="1">
      <c r="A18" s="17" t="s">
        <v>164</v>
      </c>
      <c r="B18" s="6" t="s">
        <v>479</v>
      </c>
      <c r="C18" s="207"/>
      <c r="D18" s="196"/>
    </row>
    <row r="19" spans="1:4" ht="15" hidden="1">
      <c r="A19" s="17" t="s">
        <v>165</v>
      </c>
      <c r="B19" s="6" t="s">
        <v>479</v>
      </c>
      <c r="C19" s="207"/>
      <c r="D19" s="196"/>
    </row>
    <row r="20" spans="1:4" ht="15" hidden="1">
      <c r="A20" s="17" t="s">
        <v>166</v>
      </c>
      <c r="B20" s="6" t="s">
        <v>479</v>
      </c>
      <c r="C20" s="207"/>
      <c r="D20" s="196"/>
    </row>
    <row r="21" spans="1:4" ht="15" hidden="1">
      <c r="A21" s="17" t="s">
        <v>167</v>
      </c>
      <c r="B21" s="6" t="s">
        <v>479</v>
      </c>
      <c r="C21" s="207"/>
      <c r="D21" s="196"/>
    </row>
    <row r="22" spans="1:4" ht="15" hidden="1">
      <c r="A22" s="17" t="s">
        <v>168</v>
      </c>
      <c r="B22" s="6" t="s">
        <v>479</v>
      </c>
      <c r="C22" s="207"/>
      <c r="D22" s="196"/>
    </row>
    <row r="23" spans="1:4" ht="15" hidden="1">
      <c r="A23" s="17" t="s">
        <v>169</v>
      </c>
      <c r="B23" s="6" t="s">
        <v>479</v>
      </c>
      <c r="C23" s="207"/>
      <c r="D23" s="196"/>
    </row>
    <row r="24" spans="1:4" ht="15" hidden="1">
      <c r="A24" s="17" t="s">
        <v>170</v>
      </c>
      <c r="B24" s="6" t="s">
        <v>479</v>
      </c>
      <c r="C24" s="207"/>
      <c r="D24" s="196"/>
    </row>
    <row r="25" spans="1:4" ht="15" hidden="1">
      <c r="A25" s="17" t="s">
        <v>171</v>
      </c>
      <c r="B25" s="6" t="s">
        <v>479</v>
      </c>
      <c r="C25" s="207"/>
      <c r="D25" s="196"/>
    </row>
    <row r="26" spans="1:4" ht="15" hidden="1">
      <c r="A26" s="17" t="s">
        <v>172</v>
      </c>
      <c r="B26" s="6" t="s">
        <v>479</v>
      </c>
      <c r="C26" s="207"/>
      <c r="D26" s="196"/>
    </row>
    <row r="27" spans="1:4" ht="25.5">
      <c r="A27" s="15" t="s">
        <v>811</v>
      </c>
      <c r="B27" s="10" t="s">
        <v>479</v>
      </c>
      <c r="C27" s="207"/>
      <c r="D27" s="196"/>
    </row>
    <row r="28" spans="1:4" ht="15">
      <c r="A28" s="17" t="s">
        <v>163</v>
      </c>
      <c r="B28" s="6" t="s">
        <v>480</v>
      </c>
      <c r="C28" s="207">
        <v>1000000</v>
      </c>
      <c r="D28" s="196">
        <v>1000000</v>
      </c>
    </row>
    <row r="29" spans="1:4" ht="15">
      <c r="A29" s="17" t="s">
        <v>164</v>
      </c>
      <c r="B29" s="6" t="s">
        <v>480</v>
      </c>
      <c r="C29" s="207">
        <v>0</v>
      </c>
      <c r="D29" s="196">
        <v>0</v>
      </c>
    </row>
    <row r="30" spans="1:4" ht="15">
      <c r="A30" s="17" t="s">
        <v>165</v>
      </c>
      <c r="B30" s="6" t="s">
        <v>480</v>
      </c>
      <c r="C30" s="207">
        <v>0</v>
      </c>
      <c r="D30" s="196">
        <v>0</v>
      </c>
    </row>
    <row r="31" spans="1:4" ht="15">
      <c r="A31" s="17" t="s">
        <v>166</v>
      </c>
      <c r="B31" s="6" t="s">
        <v>480</v>
      </c>
      <c r="C31" s="207">
        <v>0</v>
      </c>
      <c r="D31" s="196">
        <v>0</v>
      </c>
    </row>
    <row r="32" spans="1:4" ht="15">
      <c r="A32" s="17" t="s">
        <v>167</v>
      </c>
      <c r="B32" s="6" t="s">
        <v>480</v>
      </c>
      <c r="C32" s="207">
        <v>0</v>
      </c>
      <c r="D32" s="196">
        <v>0</v>
      </c>
    </row>
    <row r="33" spans="1:4" ht="15">
      <c r="A33" s="17" t="s">
        <v>168</v>
      </c>
      <c r="B33" s="6" t="s">
        <v>480</v>
      </c>
      <c r="C33" s="207">
        <v>0</v>
      </c>
      <c r="D33" s="196">
        <v>0</v>
      </c>
    </row>
    <row r="34" spans="1:4" ht="15">
      <c r="A34" s="17" t="s">
        <v>169</v>
      </c>
      <c r="B34" s="6" t="s">
        <v>480</v>
      </c>
      <c r="C34" s="207">
        <v>847780</v>
      </c>
      <c r="D34" s="196">
        <v>847780</v>
      </c>
    </row>
    <row r="35" spans="1:4" ht="15">
      <c r="A35" s="17" t="s">
        <v>170</v>
      </c>
      <c r="B35" s="6" t="s">
        <v>480</v>
      </c>
      <c r="C35" s="207">
        <v>27940371</v>
      </c>
      <c r="D35" s="196">
        <v>31670600</v>
      </c>
    </row>
    <row r="36" spans="1:4" ht="15">
      <c r="A36" s="17" t="s">
        <v>171</v>
      </c>
      <c r="B36" s="6" t="s">
        <v>480</v>
      </c>
      <c r="C36" s="207">
        <v>0</v>
      </c>
      <c r="D36" s="196"/>
    </row>
    <row r="37" spans="1:4" ht="15">
      <c r="A37" s="17" t="s">
        <v>172</v>
      </c>
      <c r="B37" s="6" t="s">
        <v>480</v>
      </c>
      <c r="C37" s="207">
        <v>0</v>
      </c>
      <c r="D37" s="196"/>
    </row>
    <row r="38" spans="1:5" ht="15">
      <c r="A38" s="15" t="s">
        <v>812</v>
      </c>
      <c r="B38" s="10" t="s">
        <v>480</v>
      </c>
      <c r="C38" s="196">
        <f>SUM(C28:C37)</f>
        <v>29788151</v>
      </c>
      <c r="D38" s="196">
        <v>33518380</v>
      </c>
      <c r="E38" s="165"/>
    </row>
    <row r="39" spans="1:4" ht="15" hidden="1">
      <c r="A39" s="17" t="s">
        <v>173</v>
      </c>
      <c r="B39" s="5" t="s">
        <v>483</v>
      </c>
      <c r="C39" s="207"/>
      <c r="D39" s="196"/>
    </row>
    <row r="40" spans="1:4" ht="15" hidden="1">
      <c r="A40" s="17" t="s">
        <v>174</v>
      </c>
      <c r="B40" s="5" t="s">
        <v>483</v>
      </c>
      <c r="C40" s="207"/>
      <c r="D40" s="196"/>
    </row>
    <row r="41" spans="1:4" ht="15" hidden="1">
      <c r="A41" s="17" t="s">
        <v>175</v>
      </c>
      <c r="B41" s="5" t="s">
        <v>483</v>
      </c>
      <c r="C41" s="207"/>
      <c r="D41" s="196"/>
    </row>
    <row r="42" spans="1:4" ht="15" hidden="1">
      <c r="A42" s="5" t="s">
        <v>176</v>
      </c>
      <c r="B42" s="5" t="s">
        <v>483</v>
      </c>
      <c r="C42" s="207"/>
      <c r="D42" s="196"/>
    </row>
    <row r="43" spans="1:4" ht="15" hidden="1">
      <c r="A43" s="5" t="s">
        <v>177</v>
      </c>
      <c r="B43" s="5" t="s">
        <v>483</v>
      </c>
      <c r="C43" s="207"/>
      <c r="D43" s="196"/>
    </row>
    <row r="44" spans="1:4" ht="15" hidden="1">
      <c r="A44" s="5" t="s">
        <v>178</v>
      </c>
      <c r="B44" s="5" t="s">
        <v>483</v>
      </c>
      <c r="C44" s="207"/>
      <c r="D44" s="196"/>
    </row>
    <row r="45" spans="1:4" ht="15" hidden="1">
      <c r="A45" s="17" t="s">
        <v>179</v>
      </c>
      <c r="B45" s="5" t="s">
        <v>483</v>
      </c>
      <c r="C45" s="207"/>
      <c r="D45" s="196"/>
    </row>
    <row r="46" spans="1:4" ht="15" hidden="1">
      <c r="A46" s="17" t="s">
        <v>180</v>
      </c>
      <c r="B46" s="5" t="s">
        <v>483</v>
      </c>
      <c r="C46" s="207"/>
      <c r="D46" s="196"/>
    </row>
    <row r="47" spans="1:4" ht="15" hidden="1">
      <c r="A47" s="17" t="s">
        <v>181</v>
      </c>
      <c r="B47" s="5" t="s">
        <v>483</v>
      </c>
      <c r="C47" s="207"/>
      <c r="D47" s="196"/>
    </row>
    <row r="48" spans="1:4" ht="15" hidden="1">
      <c r="A48" s="17" t="s">
        <v>182</v>
      </c>
      <c r="B48" s="5" t="s">
        <v>483</v>
      </c>
      <c r="C48" s="207"/>
      <c r="D48" s="196"/>
    </row>
    <row r="49" spans="1:4" ht="25.5">
      <c r="A49" s="15" t="s">
        <v>814</v>
      </c>
      <c r="B49" s="10" t="s">
        <v>483</v>
      </c>
      <c r="C49" s="207">
        <v>0</v>
      </c>
      <c r="D49" s="196">
        <v>0</v>
      </c>
    </row>
    <row r="50" spans="1:4" ht="15">
      <c r="A50" s="17" t="s">
        <v>173</v>
      </c>
      <c r="B50" s="5" t="s">
        <v>489</v>
      </c>
      <c r="C50" s="207">
        <v>0</v>
      </c>
      <c r="D50" s="268">
        <v>0</v>
      </c>
    </row>
    <row r="51" spans="1:4" ht="15">
      <c r="A51" s="17" t="s">
        <v>174</v>
      </c>
      <c r="B51" s="5" t="s">
        <v>489</v>
      </c>
      <c r="C51" s="207">
        <v>10063276</v>
      </c>
      <c r="D51" s="268">
        <v>10063276</v>
      </c>
    </row>
    <row r="52" spans="1:4" ht="15">
      <c r="A52" s="17" t="s">
        <v>175</v>
      </c>
      <c r="B52" s="5" t="s">
        <v>489</v>
      </c>
      <c r="C52" s="207">
        <v>0</v>
      </c>
      <c r="D52" s="268">
        <v>0</v>
      </c>
    </row>
    <row r="53" spans="1:4" ht="15">
      <c r="A53" s="5" t="s">
        <v>176</v>
      </c>
      <c r="B53" s="5" t="s">
        <v>489</v>
      </c>
      <c r="C53" s="207">
        <v>0</v>
      </c>
      <c r="D53" s="268">
        <v>0</v>
      </c>
    </row>
    <row r="54" spans="1:4" ht="15">
      <c r="A54" s="5" t="s">
        <v>177</v>
      </c>
      <c r="B54" s="5" t="s">
        <v>489</v>
      </c>
      <c r="C54" s="207">
        <v>23274225</v>
      </c>
      <c r="D54" s="268">
        <v>23274225</v>
      </c>
    </row>
    <row r="55" spans="1:4" ht="15">
      <c r="A55" s="5" t="s">
        <v>178</v>
      </c>
      <c r="B55" s="5" t="s">
        <v>489</v>
      </c>
      <c r="C55" s="207">
        <v>0</v>
      </c>
      <c r="D55" s="268">
        <v>0</v>
      </c>
    </row>
    <row r="56" spans="1:4" ht="15">
      <c r="A56" s="17" t="s">
        <v>179</v>
      </c>
      <c r="B56" s="5" t="s">
        <v>489</v>
      </c>
      <c r="C56" s="207">
        <v>882500</v>
      </c>
      <c r="D56" s="268">
        <v>882500</v>
      </c>
    </row>
    <row r="57" spans="1:4" ht="15">
      <c r="A57" s="17" t="s">
        <v>183</v>
      </c>
      <c r="B57" s="5" t="s">
        <v>489</v>
      </c>
      <c r="C57" s="207">
        <v>0</v>
      </c>
      <c r="D57" s="268">
        <v>0</v>
      </c>
    </row>
    <row r="58" spans="1:4" ht="15">
      <c r="A58" s="17" t="s">
        <v>181</v>
      </c>
      <c r="B58" s="5" t="s">
        <v>489</v>
      </c>
      <c r="C58" s="207">
        <v>0</v>
      </c>
      <c r="D58" s="268">
        <v>0</v>
      </c>
    </row>
    <row r="59" spans="1:4" ht="15">
      <c r="A59" s="17" t="s">
        <v>182</v>
      </c>
      <c r="B59" s="5" t="s">
        <v>489</v>
      </c>
      <c r="C59" s="207">
        <v>0</v>
      </c>
      <c r="D59" s="268">
        <v>0</v>
      </c>
    </row>
    <row r="60" spans="1:4" ht="15">
      <c r="A60" s="20" t="s">
        <v>815</v>
      </c>
      <c r="B60" s="9" t="s">
        <v>489</v>
      </c>
      <c r="C60" s="196">
        <f>SUM(C50:C59)</f>
        <v>34220001</v>
      </c>
      <c r="D60" s="196">
        <f>SUM(D50:D59)</f>
        <v>34220001</v>
      </c>
    </row>
    <row r="61" spans="1:4" ht="15" hidden="1">
      <c r="A61" s="17" t="s">
        <v>163</v>
      </c>
      <c r="B61" s="6" t="s">
        <v>517</v>
      </c>
      <c r="C61" s="207"/>
      <c r="D61" s="196"/>
    </row>
    <row r="62" spans="1:4" ht="15" hidden="1">
      <c r="A62" s="17" t="s">
        <v>164</v>
      </c>
      <c r="B62" s="6" t="s">
        <v>517</v>
      </c>
      <c r="C62" s="207"/>
      <c r="D62" s="196"/>
    </row>
    <row r="63" spans="1:4" ht="15" hidden="1">
      <c r="A63" s="17" t="s">
        <v>165</v>
      </c>
      <c r="B63" s="6" t="s">
        <v>517</v>
      </c>
      <c r="C63" s="207"/>
      <c r="D63" s="196"/>
    </row>
    <row r="64" spans="1:4" ht="15" hidden="1">
      <c r="A64" s="17" t="s">
        <v>166</v>
      </c>
      <c r="B64" s="6" t="s">
        <v>517</v>
      </c>
      <c r="C64" s="207"/>
      <c r="D64" s="196"/>
    </row>
    <row r="65" spans="1:4" ht="15" hidden="1">
      <c r="A65" s="17" t="s">
        <v>167</v>
      </c>
      <c r="B65" s="6" t="s">
        <v>517</v>
      </c>
      <c r="C65" s="207"/>
      <c r="D65" s="196"/>
    </row>
    <row r="66" spans="1:4" ht="15" hidden="1">
      <c r="A66" s="17" t="s">
        <v>168</v>
      </c>
      <c r="B66" s="6" t="s">
        <v>517</v>
      </c>
      <c r="C66" s="207"/>
      <c r="D66" s="196"/>
    </row>
    <row r="67" spans="1:4" ht="15" hidden="1">
      <c r="A67" s="17" t="s">
        <v>169</v>
      </c>
      <c r="B67" s="6" t="s">
        <v>517</v>
      </c>
      <c r="C67" s="207"/>
      <c r="D67" s="196"/>
    </row>
    <row r="68" spans="1:4" ht="15" hidden="1">
      <c r="A68" s="17" t="s">
        <v>170</v>
      </c>
      <c r="B68" s="6" t="s">
        <v>517</v>
      </c>
      <c r="C68" s="207"/>
      <c r="D68" s="196"/>
    </row>
    <row r="69" spans="1:4" ht="15" hidden="1">
      <c r="A69" s="17" t="s">
        <v>171</v>
      </c>
      <c r="B69" s="6" t="s">
        <v>517</v>
      </c>
      <c r="C69" s="207"/>
      <c r="D69" s="196"/>
    </row>
    <row r="70" spans="1:4" ht="15" hidden="1">
      <c r="A70" s="17" t="s">
        <v>172</v>
      </c>
      <c r="B70" s="6" t="s">
        <v>517</v>
      </c>
      <c r="C70" s="207"/>
      <c r="D70" s="196"/>
    </row>
    <row r="71" spans="1:4" ht="25.5">
      <c r="A71" s="15" t="s">
        <v>826</v>
      </c>
      <c r="B71" s="10" t="s">
        <v>517</v>
      </c>
      <c r="C71" s="207"/>
      <c r="D71" s="196"/>
    </row>
    <row r="72" spans="1:4" ht="15" hidden="1">
      <c r="A72" s="17" t="s">
        <v>163</v>
      </c>
      <c r="B72" s="6" t="s">
        <v>518</v>
      </c>
      <c r="C72" s="207"/>
      <c r="D72" s="196"/>
    </row>
    <row r="73" spans="1:4" ht="15" hidden="1">
      <c r="A73" s="17" t="s">
        <v>164</v>
      </c>
      <c r="B73" s="6" t="s">
        <v>518</v>
      </c>
      <c r="C73" s="207"/>
      <c r="D73" s="196"/>
    </row>
    <row r="74" spans="1:4" ht="15" hidden="1">
      <c r="A74" s="17" t="s">
        <v>165</v>
      </c>
      <c r="B74" s="6" t="s">
        <v>518</v>
      </c>
      <c r="C74" s="207"/>
      <c r="D74" s="196"/>
    </row>
    <row r="75" spans="1:4" ht="15" hidden="1">
      <c r="A75" s="17" t="s">
        <v>166</v>
      </c>
      <c r="B75" s="6" t="s">
        <v>518</v>
      </c>
      <c r="C75" s="207"/>
      <c r="D75" s="196"/>
    </row>
    <row r="76" spans="1:4" ht="15" hidden="1">
      <c r="A76" s="17" t="s">
        <v>167</v>
      </c>
      <c r="B76" s="6" t="s">
        <v>518</v>
      </c>
      <c r="C76" s="207"/>
      <c r="D76" s="196"/>
    </row>
    <row r="77" spans="1:4" ht="15" hidden="1">
      <c r="A77" s="17" t="s">
        <v>168</v>
      </c>
      <c r="B77" s="6" t="s">
        <v>518</v>
      </c>
      <c r="C77" s="207"/>
      <c r="D77" s="196"/>
    </row>
    <row r="78" spans="1:4" ht="15" hidden="1">
      <c r="A78" s="17" t="s">
        <v>169</v>
      </c>
      <c r="B78" s="6" t="s">
        <v>518</v>
      </c>
      <c r="C78" s="207"/>
      <c r="D78" s="196"/>
    </row>
    <row r="79" spans="1:4" ht="15" hidden="1">
      <c r="A79" s="17" t="s">
        <v>170</v>
      </c>
      <c r="B79" s="6" t="s">
        <v>518</v>
      </c>
      <c r="C79" s="207"/>
      <c r="D79" s="196"/>
    </row>
    <row r="80" spans="1:4" ht="15" hidden="1">
      <c r="A80" s="17" t="s">
        <v>171</v>
      </c>
      <c r="B80" s="6" t="s">
        <v>518</v>
      </c>
      <c r="C80" s="207"/>
      <c r="D80" s="196"/>
    </row>
    <row r="81" spans="1:4" ht="15" hidden="1">
      <c r="A81" s="17" t="s">
        <v>172</v>
      </c>
      <c r="B81" s="6" t="s">
        <v>518</v>
      </c>
      <c r="C81" s="207"/>
      <c r="D81" s="196"/>
    </row>
    <row r="82" spans="1:4" ht="25.5">
      <c r="A82" s="15" t="s">
        <v>825</v>
      </c>
      <c r="B82" s="10" t="s">
        <v>518</v>
      </c>
      <c r="C82" s="207"/>
      <c r="D82" s="196"/>
    </row>
    <row r="83" spans="1:4" ht="15" hidden="1">
      <c r="A83" s="17" t="s">
        <v>163</v>
      </c>
      <c r="B83" s="6" t="s">
        <v>519</v>
      </c>
      <c r="C83" s="207"/>
      <c r="D83" s="196"/>
    </row>
    <row r="84" spans="1:4" ht="15" hidden="1">
      <c r="A84" s="17" t="s">
        <v>164</v>
      </c>
      <c r="B84" s="6" t="s">
        <v>519</v>
      </c>
      <c r="C84" s="207"/>
      <c r="D84" s="196"/>
    </row>
    <row r="85" spans="1:4" ht="15" hidden="1">
      <c r="A85" s="17" t="s">
        <v>165</v>
      </c>
      <c r="B85" s="6" t="s">
        <v>519</v>
      </c>
      <c r="C85" s="207"/>
      <c r="D85" s="196"/>
    </row>
    <row r="86" spans="1:4" ht="15" hidden="1">
      <c r="A86" s="17" t="s">
        <v>166</v>
      </c>
      <c r="B86" s="6" t="s">
        <v>519</v>
      </c>
      <c r="C86" s="207"/>
      <c r="D86" s="196"/>
    </row>
    <row r="87" spans="1:4" ht="15" hidden="1">
      <c r="A87" s="17" t="s">
        <v>167</v>
      </c>
      <c r="B87" s="6" t="s">
        <v>519</v>
      </c>
      <c r="C87" s="207"/>
      <c r="D87" s="196"/>
    </row>
    <row r="88" spans="1:4" ht="15" hidden="1">
      <c r="A88" s="17" t="s">
        <v>168</v>
      </c>
      <c r="B88" s="6" t="s">
        <v>519</v>
      </c>
      <c r="C88" s="207"/>
      <c r="D88" s="196"/>
    </row>
    <row r="89" spans="1:4" ht="15" hidden="1">
      <c r="A89" s="17" t="s">
        <v>169</v>
      </c>
      <c r="B89" s="6" t="s">
        <v>519</v>
      </c>
      <c r="C89" s="207"/>
      <c r="D89" s="196"/>
    </row>
    <row r="90" spans="1:4" ht="15" hidden="1">
      <c r="A90" s="17" t="s">
        <v>170</v>
      </c>
      <c r="B90" s="6" t="s">
        <v>519</v>
      </c>
      <c r="C90" s="207"/>
      <c r="D90" s="196"/>
    </row>
    <row r="91" spans="1:4" ht="15" hidden="1">
      <c r="A91" s="17" t="s">
        <v>171</v>
      </c>
      <c r="B91" s="6" t="s">
        <v>519</v>
      </c>
      <c r="C91" s="207"/>
      <c r="D91" s="196"/>
    </row>
    <row r="92" spans="1:4" ht="15" hidden="1">
      <c r="A92" s="17" t="s">
        <v>172</v>
      </c>
      <c r="B92" s="6" t="s">
        <v>519</v>
      </c>
      <c r="C92" s="207"/>
      <c r="D92" s="196"/>
    </row>
    <row r="93" spans="1:4" ht="15">
      <c r="A93" s="15" t="s">
        <v>824</v>
      </c>
      <c r="B93" s="10" t="s">
        <v>519</v>
      </c>
      <c r="C93" s="196">
        <v>25000000</v>
      </c>
      <c r="D93" s="196">
        <v>25000000</v>
      </c>
    </row>
    <row r="94" spans="1:4" ht="15" hidden="1">
      <c r="A94" s="17" t="s">
        <v>173</v>
      </c>
      <c r="B94" s="5" t="s">
        <v>521</v>
      </c>
      <c r="C94" s="207"/>
      <c r="D94" s="196"/>
    </row>
    <row r="95" spans="1:4" ht="15" hidden="1">
      <c r="A95" s="17" t="s">
        <v>174</v>
      </c>
      <c r="B95" s="6" t="s">
        <v>521</v>
      </c>
      <c r="C95" s="207"/>
      <c r="D95" s="196"/>
    </row>
    <row r="96" spans="1:4" ht="15" hidden="1">
      <c r="A96" s="17" t="s">
        <v>175</v>
      </c>
      <c r="B96" s="5" t="s">
        <v>521</v>
      </c>
      <c r="C96" s="207"/>
      <c r="D96" s="196"/>
    </row>
    <row r="97" spans="1:4" ht="15" hidden="1">
      <c r="A97" s="5" t="s">
        <v>176</v>
      </c>
      <c r="B97" s="6" t="s">
        <v>521</v>
      </c>
      <c r="C97" s="207"/>
      <c r="D97" s="196"/>
    </row>
    <row r="98" spans="1:4" ht="15" hidden="1">
      <c r="A98" s="5" t="s">
        <v>177</v>
      </c>
      <c r="B98" s="5" t="s">
        <v>521</v>
      </c>
      <c r="C98" s="207"/>
      <c r="D98" s="196"/>
    </row>
    <row r="99" spans="1:4" ht="15" hidden="1">
      <c r="A99" s="5" t="s">
        <v>178</v>
      </c>
      <c r="B99" s="6" t="s">
        <v>521</v>
      </c>
      <c r="C99" s="207"/>
      <c r="D99" s="196"/>
    </row>
    <row r="100" spans="1:4" ht="15" hidden="1">
      <c r="A100" s="17" t="s">
        <v>179</v>
      </c>
      <c r="B100" s="5" t="s">
        <v>521</v>
      </c>
      <c r="C100" s="207"/>
      <c r="D100" s="196"/>
    </row>
    <row r="101" spans="1:4" ht="15" hidden="1">
      <c r="A101" s="17" t="s">
        <v>183</v>
      </c>
      <c r="B101" s="6" t="s">
        <v>521</v>
      </c>
      <c r="C101" s="207"/>
      <c r="D101" s="196"/>
    </row>
    <row r="102" spans="1:4" ht="15" hidden="1">
      <c r="A102" s="17" t="s">
        <v>181</v>
      </c>
      <c r="B102" s="5" t="s">
        <v>521</v>
      </c>
      <c r="C102" s="207"/>
      <c r="D102" s="196"/>
    </row>
    <row r="103" spans="1:4" ht="15">
      <c r="A103" s="17" t="s">
        <v>182</v>
      </c>
      <c r="B103" s="6" t="s">
        <v>521</v>
      </c>
      <c r="C103" s="207"/>
      <c r="D103" s="196"/>
    </row>
    <row r="104" spans="1:4" ht="25.5">
      <c r="A104" s="15" t="s">
        <v>822</v>
      </c>
      <c r="B104" s="10" t="s">
        <v>521</v>
      </c>
      <c r="C104" s="207"/>
      <c r="D104" s="196"/>
    </row>
    <row r="105" spans="1:4" ht="15">
      <c r="A105" s="17" t="s">
        <v>173</v>
      </c>
      <c r="B105" s="6" t="s">
        <v>352</v>
      </c>
      <c r="C105" s="207">
        <v>0</v>
      </c>
      <c r="D105" s="268">
        <v>0</v>
      </c>
    </row>
    <row r="106" spans="1:4" ht="15">
      <c r="A106" s="17" t="s">
        <v>174</v>
      </c>
      <c r="B106" s="6" t="s">
        <v>352</v>
      </c>
      <c r="C106" s="207">
        <v>0</v>
      </c>
      <c r="D106" s="268">
        <v>0</v>
      </c>
    </row>
    <row r="107" spans="1:4" ht="15">
      <c r="A107" s="17" t="s">
        <v>175</v>
      </c>
      <c r="B107" s="6" t="s">
        <v>352</v>
      </c>
      <c r="C107" s="207">
        <v>400000</v>
      </c>
      <c r="D107" s="268">
        <v>1200000</v>
      </c>
    </row>
    <row r="108" spans="1:4" ht="15">
      <c r="A108" s="5" t="s">
        <v>176</v>
      </c>
      <c r="B108" s="6" t="s">
        <v>352</v>
      </c>
      <c r="C108" s="207">
        <v>0</v>
      </c>
      <c r="D108" s="268">
        <v>0</v>
      </c>
    </row>
    <row r="109" spans="1:4" ht="15">
      <c r="A109" s="5" t="s">
        <v>177</v>
      </c>
      <c r="B109" s="6" t="s">
        <v>352</v>
      </c>
      <c r="C109" s="207">
        <v>0</v>
      </c>
      <c r="D109" s="268">
        <v>0</v>
      </c>
    </row>
    <row r="110" spans="1:4" ht="15">
      <c r="A110" s="5" t="s">
        <v>178</v>
      </c>
      <c r="B110" s="6" t="s">
        <v>352</v>
      </c>
      <c r="C110" s="207">
        <v>0</v>
      </c>
      <c r="D110" s="268">
        <v>0</v>
      </c>
    </row>
    <row r="111" spans="1:4" ht="15">
      <c r="A111" s="17" t="s">
        <v>179</v>
      </c>
      <c r="B111" s="6" t="s">
        <v>352</v>
      </c>
      <c r="C111" s="207">
        <v>0</v>
      </c>
      <c r="D111" s="268">
        <v>0</v>
      </c>
    </row>
    <row r="112" spans="1:4" ht="15">
      <c r="A112" s="17" t="s">
        <v>183</v>
      </c>
      <c r="B112" s="6" t="s">
        <v>352</v>
      </c>
      <c r="C112" s="207">
        <v>0</v>
      </c>
      <c r="D112" s="268">
        <v>0</v>
      </c>
    </row>
    <row r="113" spans="1:4" ht="15">
      <c r="A113" s="17" t="s">
        <v>181</v>
      </c>
      <c r="B113" s="6" t="s">
        <v>352</v>
      </c>
      <c r="C113" s="207">
        <v>0</v>
      </c>
      <c r="D113" s="268">
        <v>0</v>
      </c>
    </row>
    <row r="114" spans="1:4" ht="15">
      <c r="A114" s="17" t="s">
        <v>182</v>
      </c>
      <c r="B114" s="6" t="s">
        <v>352</v>
      </c>
      <c r="C114" s="207">
        <v>0</v>
      </c>
      <c r="D114" s="268">
        <v>0</v>
      </c>
    </row>
    <row r="115" spans="1:4" ht="15">
      <c r="A115" s="20" t="s">
        <v>5</v>
      </c>
      <c r="B115" s="10" t="s">
        <v>352</v>
      </c>
      <c r="C115" s="196">
        <f>SUM(C105:C114)</f>
        <v>400000</v>
      </c>
      <c r="D115" s="196">
        <f>SUM(D105:D114)</f>
        <v>1200000</v>
      </c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82.57421875" style="0" customWidth="1"/>
    <col min="3" max="3" width="15.28125" style="0" customWidth="1"/>
    <col min="4" max="4" width="14.140625" style="0" hidden="1" customWidth="1"/>
  </cols>
  <sheetData>
    <row r="1" spans="1:4" ht="27" customHeight="1">
      <c r="A1" s="315" t="s">
        <v>893</v>
      </c>
      <c r="B1" s="315"/>
      <c r="C1" s="315"/>
      <c r="D1" s="315"/>
    </row>
    <row r="2" spans="1:4" ht="25.5" customHeight="1">
      <c r="A2" s="305" t="s">
        <v>867</v>
      </c>
      <c r="B2" s="305"/>
      <c r="C2" s="305"/>
      <c r="D2" s="305"/>
    </row>
    <row r="3" spans="1:4" ht="27.75" customHeight="1">
      <c r="A3" s="304" t="s">
        <v>141</v>
      </c>
      <c r="B3" s="304"/>
      <c r="C3" s="304"/>
      <c r="D3" s="304"/>
    </row>
    <row r="4" ht="21" customHeight="1">
      <c r="A4" s="4" t="s">
        <v>251</v>
      </c>
    </row>
    <row r="5" spans="1:4" ht="25.5">
      <c r="A5" s="54" t="s">
        <v>217</v>
      </c>
      <c r="B5" s="3" t="s">
        <v>379</v>
      </c>
      <c r="C5" s="267" t="s">
        <v>261</v>
      </c>
      <c r="D5" s="211" t="s">
        <v>883</v>
      </c>
    </row>
    <row r="6" spans="1:4" ht="15" hidden="1">
      <c r="A6" s="17" t="s">
        <v>184</v>
      </c>
      <c r="B6" s="6" t="s">
        <v>586</v>
      </c>
      <c r="C6" s="157"/>
      <c r="D6" s="38"/>
    </row>
    <row r="7" spans="1:4" ht="15" hidden="1">
      <c r="A7" s="17" t="s">
        <v>193</v>
      </c>
      <c r="B7" s="6" t="s">
        <v>586</v>
      </c>
      <c r="C7" s="157"/>
      <c r="D7" s="38"/>
    </row>
    <row r="8" spans="1:4" ht="30" hidden="1">
      <c r="A8" s="17" t="s">
        <v>194</v>
      </c>
      <c r="B8" s="6" t="s">
        <v>586</v>
      </c>
      <c r="C8" s="157"/>
      <c r="D8" s="38"/>
    </row>
    <row r="9" spans="1:4" ht="15" hidden="1">
      <c r="A9" s="17" t="s">
        <v>192</v>
      </c>
      <c r="B9" s="6" t="s">
        <v>586</v>
      </c>
      <c r="C9" s="157"/>
      <c r="D9" s="38"/>
    </row>
    <row r="10" spans="1:4" ht="15" hidden="1">
      <c r="A10" s="17" t="s">
        <v>191</v>
      </c>
      <c r="B10" s="6" t="s">
        <v>586</v>
      </c>
      <c r="C10" s="157"/>
      <c r="D10" s="38"/>
    </row>
    <row r="11" spans="1:4" ht="15" hidden="1">
      <c r="A11" s="17" t="s">
        <v>190</v>
      </c>
      <c r="B11" s="6" t="s">
        <v>586</v>
      </c>
      <c r="C11" s="157"/>
      <c r="D11" s="38"/>
    </row>
    <row r="12" spans="1:4" ht="15" hidden="1">
      <c r="A12" s="17" t="s">
        <v>185</v>
      </c>
      <c r="B12" s="6" t="s">
        <v>586</v>
      </c>
      <c r="C12" s="157"/>
      <c r="D12" s="38"/>
    </row>
    <row r="13" spans="1:4" ht="15" hidden="1">
      <c r="A13" s="17" t="s">
        <v>186</v>
      </c>
      <c r="B13" s="6" t="s">
        <v>586</v>
      </c>
      <c r="C13" s="157"/>
      <c r="D13" s="38"/>
    </row>
    <row r="14" spans="1:4" ht="15" hidden="1">
      <c r="A14" s="17" t="s">
        <v>187</v>
      </c>
      <c r="B14" s="6" t="s">
        <v>586</v>
      </c>
      <c r="C14" s="157"/>
      <c r="D14" s="38"/>
    </row>
    <row r="15" spans="1:4" ht="15" hidden="1">
      <c r="A15" s="17" t="s">
        <v>188</v>
      </c>
      <c r="B15" s="6" t="s">
        <v>586</v>
      </c>
      <c r="C15" s="157"/>
      <c r="D15" s="38"/>
    </row>
    <row r="16" spans="1:4" ht="25.5">
      <c r="A16" s="9" t="s">
        <v>15</v>
      </c>
      <c r="B16" s="10" t="s">
        <v>586</v>
      </c>
      <c r="C16" s="157">
        <v>0</v>
      </c>
      <c r="D16" s="38"/>
    </row>
    <row r="17" spans="1:4" ht="15" hidden="1">
      <c r="A17" s="17" t="s">
        <v>184</v>
      </c>
      <c r="B17" s="6" t="s">
        <v>587</v>
      </c>
      <c r="C17" s="157"/>
      <c r="D17" s="38"/>
    </row>
    <row r="18" spans="1:4" ht="15" hidden="1">
      <c r="A18" s="17" t="s">
        <v>193</v>
      </c>
      <c r="B18" s="6" t="s">
        <v>587</v>
      </c>
      <c r="C18" s="157"/>
      <c r="D18" s="38"/>
    </row>
    <row r="19" spans="1:4" ht="30" hidden="1">
      <c r="A19" s="17" t="s">
        <v>194</v>
      </c>
      <c r="B19" s="6" t="s">
        <v>587</v>
      </c>
      <c r="C19" s="157"/>
      <c r="D19" s="38"/>
    </row>
    <row r="20" spans="1:4" ht="15" hidden="1">
      <c r="A20" s="17" t="s">
        <v>192</v>
      </c>
      <c r="B20" s="6" t="s">
        <v>587</v>
      </c>
      <c r="C20" s="157"/>
      <c r="D20" s="38"/>
    </row>
    <row r="21" spans="1:4" ht="15" hidden="1">
      <c r="A21" s="17" t="s">
        <v>191</v>
      </c>
      <c r="B21" s="6" t="s">
        <v>587</v>
      </c>
      <c r="C21" s="157"/>
      <c r="D21" s="38"/>
    </row>
    <row r="22" spans="1:4" ht="15" hidden="1">
      <c r="A22" s="17" t="s">
        <v>190</v>
      </c>
      <c r="B22" s="6" t="s">
        <v>587</v>
      </c>
      <c r="C22" s="157"/>
      <c r="D22" s="38"/>
    </row>
    <row r="23" spans="1:4" ht="15" hidden="1">
      <c r="A23" s="17" t="s">
        <v>185</v>
      </c>
      <c r="B23" s="6" t="s">
        <v>587</v>
      </c>
      <c r="C23" s="157"/>
      <c r="D23" s="38"/>
    </row>
    <row r="24" spans="1:4" ht="15" hidden="1">
      <c r="A24" s="17" t="s">
        <v>186</v>
      </c>
      <c r="B24" s="6" t="s">
        <v>587</v>
      </c>
      <c r="C24" s="157"/>
      <c r="D24" s="38"/>
    </row>
    <row r="25" spans="1:4" ht="15" hidden="1">
      <c r="A25" s="17" t="s">
        <v>187</v>
      </c>
      <c r="B25" s="6" t="s">
        <v>587</v>
      </c>
      <c r="C25" s="157"/>
      <c r="D25" s="38"/>
    </row>
    <row r="26" spans="1:4" ht="15" hidden="1">
      <c r="A26" s="17" t="s">
        <v>188</v>
      </c>
      <c r="B26" s="6" t="s">
        <v>587</v>
      </c>
      <c r="C26" s="157"/>
      <c r="D26" s="38"/>
    </row>
    <row r="27" spans="1:4" ht="25.5">
      <c r="A27" s="9" t="s">
        <v>74</v>
      </c>
      <c r="B27" s="10" t="s">
        <v>587</v>
      </c>
      <c r="C27" s="157">
        <v>0</v>
      </c>
      <c r="D27" s="38"/>
    </row>
    <row r="28" spans="1:4" ht="15">
      <c r="A28" s="17" t="s">
        <v>184</v>
      </c>
      <c r="B28" s="6" t="s">
        <v>588</v>
      </c>
      <c r="C28" s="157">
        <v>0</v>
      </c>
      <c r="D28" s="38"/>
    </row>
    <row r="29" spans="1:4" ht="15">
      <c r="A29" s="17" t="s">
        <v>193</v>
      </c>
      <c r="B29" s="6" t="s">
        <v>588</v>
      </c>
      <c r="C29" s="157">
        <v>0</v>
      </c>
      <c r="D29" s="38"/>
    </row>
    <row r="30" spans="1:4" ht="16.5" customHeight="1">
      <c r="A30" s="17" t="s">
        <v>194</v>
      </c>
      <c r="B30" s="6" t="s">
        <v>588</v>
      </c>
      <c r="C30" s="157">
        <v>0</v>
      </c>
      <c r="D30" s="38"/>
    </row>
    <row r="31" spans="1:4" ht="15">
      <c r="A31" s="17" t="s">
        <v>192</v>
      </c>
      <c r="B31" s="6" t="s">
        <v>588</v>
      </c>
      <c r="C31" s="157">
        <v>0</v>
      </c>
      <c r="D31" s="38"/>
    </row>
    <row r="32" spans="1:4" ht="15">
      <c r="A32" s="17" t="s">
        <v>191</v>
      </c>
      <c r="B32" s="6" t="s">
        <v>588</v>
      </c>
      <c r="C32" s="157">
        <v>5790000</v>
      </c>
      <c r="D32" s="38"/>
    </row>
    <row r="33" spans="1:4" ht="15">
      <c r="A33" s="17" t="s">
        <v>190</v>
      </c>
      <c r="B33" s="6" t="s">
        <v>588</v>
      </c>
      <c r="C33" s="157">
        <v>0</v>
      </c>
      <c r="D33" s="38"/>
    </row>
    <row r="34" spans="1:4" ht="15">
      <c r="A34" s="17" t="s">
        <v>185</v>
      </c>
      <c r="B34" s="6" t="s">
        <v>588</v>
      </c>
      <c r="C34" s="157">
        <v>4844562</v>
      </c>
      <c r="D34" s="38"/>
    </row>
    <row r="35" spans="1:4" ht="15">
      <c r="A35" s="17" t="s">
        <v>186</v>
      </c>
      <c r="B35" s="6" t="s">
        <v>588</v>
      </c>
      <c r="C35" s="157">
        <v>0</v>
      </c>
      <c r="D35" s="38"/>
    </row>
    <row r="36" spans="1:4" ht="15">
      <c r="A36" s="17" t="s">
        <v>187</v>
      </c>
      <c r="B36" s="6" t="s">
        <v>588</v>
      </c>
      <c r="C36" s="157">
        <v>0</v>
      </c>
      <c r="D36" s="38"/>
    </row>
    <row r="37" spans="1:4" ht="15">
      <c r="A37" s="17" t="s">
        <v>188</v>
      </c>
      <c r="B37" s="6" t="s">
        <v>588</v>
      </c>
      <c r="C37" s="157">
        <v>0</v>
      </c>
      <c r="D37" s="38"/>
    </row>
    <row r="38" spans="1:4" ht="15">
      <c r="A38" s="9" t="s">
        <v>73</v>
      </c>
      <c r="B38" s="10" t="s">
        <v>588</v>
      </c>
      <c r="C38" s="160">
        <f>SUM(C28:C37)</f>
        <v>10634562</v>
      </c>
      <c r="D38" s="292"/>
    </row>
    <row r="39" spans="1:4" ht="15" hidden="1">
      <c r="A39" s="17" t="s">
        <v>184</v>
      </c>
      <c r="B39" s="6" t="s">
        <v>594</v>
      </c>
      <c r="C39" s="157"/>
      <c r="D39" s="38"/>
    </row>
    <row r="40" spans="1:4" ht="15" hidden="1">
      <c r="A40" s="17" t="s">
        <v>193</v>
      </c>
      <c r="B40" s="6" t="s">
        <v>594</v>
      </c>
      <c r="C40" s="157"/>
      <c r="D40" s="38"/>
    </row>
    <row r="41" spans="1:4" ht="30" hidden="1">
      <c r="A41" s="17" t="s">
        <v>194</v>
      </c>
      <c r="B41" s="6" t="s">
        <v>594</v>
      </c>
      <c r="C41" s="157"/>
      <c r="D41" s="38"/>
    </row>
    <row r="42" spans="1:4" ht="15" hidden="1">
      <c r="A42" s="17" t="s">
        <v>192</v>
      </c>
      <c r="B42" s="6" t="s">
        <v>594</v>
      </c>
      <c r="C42" s="157"/>
      <c r="D42" s="38"/>
    </row>
    <row r="43" spans="1:4" ht="15" hidden="1">
      <c r="A43" s="17" t="s">
        <v>191</v>
      </c>
      <c r="B43" s="6" t="s">
        <v>594</v>
      </c>
      <c r="C43" s="157"/>
      <c r="D43" s="38"/>
    </row>
    <row r="44" spans="1:4" ht="15" hidden="1">
      <c r="A44" s="17" t="s">
        <v>190</v>
      </c>
      <c r="B44" s="6" t="s">
        <v>594</v>
      </c>
      <c r="C44" s="157"/>
      <c r="D44" s="38"/>
    </row>
    <row r="45" spans="1:4" ht="15" hidden="1">
      <c r="A45" s="17" t="s">
        <v>185</v>
      </c>
      <c r="B45" s="6" t="s">
        <v>594</v>
      </c>
      <c r="C45" s="157"/>
      <c r="D45" s="38"/>
    </row>
    <row r="46" spans="1:4" ht="15" hidden="1">
      <c r="A46" s="17" t="s">
        <v>186</v>
      </c>
      <c r="B46" s="6" t="s">
        <v>594</v>
      </c>
      <c r="C46" s="157"/>
      <c r="D46" s="38"/>
    </row>
    <row r="47" spans="1:4" ht="15" hidden="1">
      <c r="A47" s="17" t="s">
        <v>187</v>
      </c>
      <c r="B47" s="6" t="s">
        <v>594</v>
      </c>
      <c r="C47" s="157"/>
      <c r="D47" s="38"/>
    </row>
    <row r="48" spans="1:4" ht="15" hidden="1">
      <c r="A48" s="17" t="s">
        <v>188</v>
      </c>
      <c r="B48" s="6" t="s">
        <v>594</v>
      </c>
      <c r="C48" s="157"/>
      <c r="D48" s="38"/>
    </row>
    <row r="49" spans="1:4" ht="25.5">
      <c r="A49" s="9" t="s">
        <v>71</v>
      </c>
      <c r="B49" s="10" t="s">
        <v>594</v>
      </c>
      <c r="C49" s="157">
        <v>0</v>
      </c>
      <c r="D49" s="38"/>
    </row>
    <row r="50" spans="1:4" ht="15" hidden="1">
      <c r="A50" s="17" t="s">
        <v>189</v>
      </c>
      <c r="B50" s="6" t="s">
        <v>595</v>
      </c>
      <c r="C50" s="157"/>
      <c r="D50" s="38"/>
    </row>
    <row r="51" spans="1:4" ht="15" hidden="1">
      <c r="A51" s="17" t="s">
        <v>193</v>
      </c>
      <c r="B51" s="6" t="s">
        <v>595</v>
      </c>
      <c r="C51" s="157"/>
      <c r="D51" s="38"/>
    </row>
    <row r="52" spans="1:4" ht="30" hidden="1">
      <c r="A52" s="17" t="s">
        <v>194</v>
      </c>
      <c r="B52" s="6" t="s">
        <v>595</v>
      </c>
      <c r="C52" s="157"/>
      <c r="D52" s="38"/>
    </row>
    <row r="53" spans="1:4" ht="15" hidden="1">
      <c r="A53" s="17" t="s">
        <v>192</v>
      </c>
      <c r="B53" s="6" t="s">
        <v>595</v>
      </c>
      <c r="C53" s="157"/>
      <c r="D53" s="38"/>
    </row>
    <row r="54" spans="1:4" ht="15" hidden="1">
      <c r="A54" s="17" t="s">
        <v>191</v>
      </c>
      <c r="B54" s="6" t="s">
        <v>595</v>
      </c>
      <c r="C54" s="157"/>
      <c r="D54" s="38"/>
    </row>
    <row r="55" spans="1:4" ht="15" hidden="1">
      <c r="A55" s="17" t="s">
        <v>190</v>
      </c>
      <c r="B55" s="6" t="s">
        <v>595</v>
      </c>
      <c r="C55" s="157"/>
      <c r="D55" s="38"/>
    </row>
    <row r="56" spans="1:4" ht="15" hidden="1">
      <c r="A56" s="17" t="s">
        <v>185</v>
      </c>
      <c r="B56" s="6" t="s">
        <v>595</v>
      </c>
      <c r="C56" s="157"/>
      <c r="D56" s="38"/>
    </row>
    <row r="57" spans="1:4" ht="15" hidden="1">
      <c r="A57" s="17" t="s">
        <v>186</v>
      </c>
      <c r="B57" s="6" t="s">
        <v>595</v>
      </c>
      <c r="C57" s="157"/>
      <c r="D57" s="38"/>
    </row>
    <row r="58" spans="1:4" ht="15" hidden="1">
      <c r="A58" s="17" t="s">
        <v>187</v>
      </c>
      <c r="B58" s="6" t="s">
        <v>595</v>
      </c>
      <c r="C58" s="157"/>
      <c r="D58" s="38"/>
    </row>
    <row r="59" spans="1:4" ht="15" hidden="1">
      <c r="A59" s="17" t="s">
        <v>188</v>
      </c>
      <c r="B59" s="6" t="s">
        <v>595</v>
      </c>
      <c r="C59" s="157"/>
      <c r="D59" s="38"/>
    </row>
    <row r="60" spans="1:4" ht="25.5">
      <c r="A60" s="9" t="s">
        <v>75</v>
      </c>
      <c r="B60" s="10" t="s">
        <v>595</v>
      </c>
      <c r="C60" s="157">
        <v>0</v>
      </c>
      <c r="D60" s="38"/>
    </row>
    <row r="61" spans="1:4" ht="15" hidden="1">
      <c r="A61" s="17" t="s">
        <v>184</v>
      </c>
      <c r="B61" s="6" t="s">
        <v>596</v>
      </c>
      <c r="C61" s="157"/>
      <c r="D61" s="38"/>
    </row>
    <row r="62" spans="1:4" ht="15" hidden="1">
      <c r="A62" s="17" t="s">
        <v>193</v>
      </c>
      <c r="B62" s="6" t="s">
        <v>596</v>
      </c>
      <c r="C62" s="157"/>
      <c r="D62" s="38"/>
    </row>
    <row r="63" spans="1:4" ht="30" hidden="1">
      <c r="A63" s="17" t="s">
        <v>194</v>
      </c>
      <c r="B63" s="6" t="s">
        <v>596</v>
      </c>
      <c r="C63" s="157"/>
      <c r="D63" s="38"/>
    </row>
    <row r="64" spans="1:4" ht="15" hidden="1">
      <c r="A64" s="17" t="s">
        <v>192</v>
      </c>
      <c r="B64" s="6" t="s">
        <v>596</v>
      </c>
      <c r="C64" s="157"/>
      <c r="D64" s="38"/>
    </row>
    <row r="65" spans="1:4" ht="15" hidden="1">
      <c r="A65" s="17" t="s">
        <v>191</v>
      </c>
      <c r="B65" s="6" t="s">
        <v>596</v>
      </c>
      <c r="C65" s="157"/>
      <c r="D65" s="38"/>
    </row>
    <row r="66" spans="1:4" ht="15" hidden="1">
      <c r="A66" s="17" t="s">
        <v>190</v>
      </c>
      <c r="B66" s="6" t="s">
        <v>596</v>
      </c>
      <c r="C66" s="157"/>
      <c r="D66" s="38"/>
    </row>
    <row r="67" spans="1:4" ht="15" hidden="1">
      <c r="A67" s="17" t="s">
        <v>185</v>
      </c>
      <c r="B67" s="6" t="s">
        <v>596</v>
      </c>
      <c r="C67" s="157"/>
      <c r="D67" s="38"/>
    </row>
    <row r="68" spans="1:4" ht="15" hidden="1">
      <c r="A68" s="17" t="s">
        <v>186</v>
      </c>
      <c r="B68" s="6" t="s">
        <v>596</v>
      </c>
      <c r="C68" s="157"/>
      <c r="D68" s="38"/>
    </row>
    <row r="69" spans="1:4" ht="15" hidden="1">
      <c r="A69" s="17" t="s">
        <v>187</v>
      </c>
      <c r="B69" s="6" t="s">
        <v>596</v>
      </c>
      <c r="C69" s="157"/>
      <c r="D69" s="38"/>
    </row>
    <row r="70" spans="1:4" ht="15" hidden="1">
      <c r="A70" s="17" t="s">
        <v>188</v>
      </c>
      <c r="B70" s="6" t="s">
        <v>596</v>
      </c>
      <c r="C70" s="157"/>
      <c r="D70" s="38"/>
    </row>
    <row r="71" spans="1:4" ht="15">
      <c r="A71" s="9" t="s">
        <v>20</v>
      </c>
      <c r="B71" s="10" t="s">
        <v>596</v>
      </c>
      <c r="C71" s="160">
        <v>0</v>
      </c>
      <c r="D71" s="38"/>
    </row>
    <row r="72" spans="1:4" ht="15" hidden="1">
      <c r="A72" s="17" t="s">
        <v>195</v>
      </c>
      <c r="B72" s="5" t="s">
        <v>682</v>
      </c>
      <c r="C72" s="157"/>
      <c r="D72" s="38"/>
    </row>
    <row r="73" spans="1:4" ht="15" hidden="1">
      <c r="A73" s="17" t="s">
        <v>196</v>
      </c>
      <c r="B73" s="5" t="s">
        <v>682</v>
      </c>
      <c r="C73" s="157"/>
      <c r="D73" s="38"/>
    </row>
    <row r="74" spans="1:4" ht="15" hidden="1">
      <c r="A74" s="17" t="s">
        <v>204</v>
      </c>
      <c r="B74" s="5" t="s">
        <v>682</v>
      </c>
      <c r="C74" s="157"/>
      <c r="D74" s="38"/>
    </row>
    <row r="75" spans="1:4" ht="15" hidden="1">
      <c r="A75" s="5" t="s">
        <v>203</v>
      </c>
      <c r="B75" s="5" t="s">
        <v>682</v>
      </c>
      <c r="C75" s="157"/>
      <c r="D75" s="38"/>
    </row>
    <row r="76" spans="1:4" ht="15" hidden="1">
      <c r="A76" s="5" t="s">
        <v>202</v>
      </c>
      <c r="B76" s="5" t="s">
        <v>682</v>
      </c>
      <c r="C76" s="157"/>
      <c r="D76" s="38"/>
    </row>
    <row r="77" spans="1:4" ht="15" hidden="1">
      <c r="A77" s="5" t="s">
        <v>201</v>
      </c>
      <c r="B77" s="5" t="s">
        <v>682</v>
      </c>
      <c r="C77" s="157"/>
      <c r="D77" s="38"/>
    </row>
    <row r="78" spans="1:4" ht="15" hidden="1">
      <c r="A78" s="17" t="s">
        <v>200</v>
      </c>
      <c r="B78" s="5" t="s">
        <v>682</v>
      </c>
      <c r="C78" s="157"/>
      <c r="D78" s="38"/>
    </row>
    <row r="79" spans="1:4" ht="15" hidden="1">
      <c r="A79" s="17" t="s">
        <v>205</v>
      </c>
      <c r="B79" s="5" t="s">
        <v>682</v>
      </c>
      <c r="C79" s="157"/>
      <c r="D79" s="38"/>
    </row>
    <row r="80" spans="1:4" ht="15" hidden="1">
      <c r="A80" s="17" t="s">
        <v>197</v>
      </c>
      <c r="B80" s="5" t="s">
        <v>682</v>
      </c>
      <c r="C80" s="157"/>
      <c r="D80" s="38"/>
    </row>
    <row r="81" spans="1:4" ht="15" hidden="1">
      <c r="A81" s="17" t="s">
        <v>198</v>
      </c>
      <c r="B81" s="5" t="s">
        <v>682</v>
      </c>
      <c r="C81" s="157"/>
      <c r="D81" s="38"/>
    </row>
    <row r="82" spans="1:4" ht="25.5">
      <c r="A82" s="9" t="s">
        <v>108</v>
      </c>
      <c r="B82" s="10" t="s">
        <v>682</v>
      </c>
      <c r="C82" s="157">
        <v>0</v>
      </c>
      <c r="D82" s="38"/>
    </row>
    <row r="83" spans="1:4" ht="15" hidden="1">
      <c r="A83" s="17" t="s">
        <v>195</v>
      </c>
      <c r="B83" s="5" t="s">
        <v>683</v>
      </c>
      <c r="C83" s="157"/>
      <c r="D83" s="38"/>
    </row>
    <row r="84" spans="1:4" ht="15" hidden="1">
      <c r="A84" s="17" t="s">
        <v>196</v>
      </c>
      <c r="B84" s="5" t="s">
        <v>683</v>
      </c>
      <c r="C84" s="157"/>
      <c r="D84" s="38"/>
    </row>
    <row r="85" spans="1:4" ht="15" hidden="1">
      <c r="A85" s="17" t="s">
        <v>204</v>
      </c>
      <c r="B85" s="5" t="s">
        <v>683</v>
      </c>
      <c r="C85" s="157"/>
      <c r="D85" s="38"/>
    </row>
    <row r="86" spans="1:4" ht="15" hidden="1">
      <c r="A86" s="5" t="s">
        <v>203</v>
      </c>
      <c r="B86" s="5" t="s">
        <v>683</v>
      </c>
      <c r="C86" s="157"/>
      <c r="D86" s="38"/>
    </row>
    <row r="87" spans="1:4" ht="15" hidden="1">
      <c r="A87" s="5" t="s">
        <v>202</v>
      </c>
      <c r="B87" s="5" t="s">
        <v>683</v>
      </c>
      <c r="C87" s="157"/>
      <c r="D87" s="38"/>
    </row>
    <row r="88" spans="1:4" ht="15" hidden="1">
      <c r="A88" s="5" t="s">
        <v>201</v>
      </c>
      <c r="B88" s="5" t="s">
        <v>683</v>
      </c>
      <c r="C88" s="157"/>
      <c r="D88" s="38"/>
    </row>
    <row r="89" spans="1:4" ht="15" hidden="1">
      <c r="A89" s="17" t="s">
        <v>200</v>
      </c>
      <c r="B89" s="5" t="s">
        <v>683</v>
      </c>
      <c r="C89" s="157"/>
      <c r="D89" s="38"/>
    </row>
    <row r="90" spans="1:4" ht="15" hidden="1">
      <c r="A90" s="17" t="s">
        <v>199</v>
      </c>
      <c r="B90" s="5" t="s">
        <v>683</v>
      </c>
      <c r="C90" s="157"/>
      <c r="D90" s="38"/>
    </row>
    <row r="91" spans="1:4" ht="15" hidden="1">
      <c r="A91" s="17" t="s">
        <v>197</v>
      </c>
      <c r="B91" s="5" t="s">
        <v>683</v>
      </c>
      <c r="C91" s="157"/>
      <c r="D91" s="38"/>
    </row>
    <row r="92" spans="1:4" ht="15" hidden="1">
      <c r="A92" s="17" t="s">
        <v>198</v>
      </c>
      <c r="B92" s="5" t="s">
        <v>683</v>
      </c>
      <c r="C92" s="157"/>
      <c r="D92" s="38"/>
    </row>
    <row r="93" spans="1:4" ht="15">
      <c r="A93" s="20" t="s">
        <v>109</v>
      </c>
      <c r="B93" s="10" t="s">
        <v>683</v>
      </c>
      <c r="C93" s="157">
        <v>0</v>
      </c>
      <c r="D93" s="38"/>
    </row>
    <row r="94" spans="1:4" ht="15" hidden="1">
      <c r="A94" s="17" t="s">
        <v>195</v>
      </c>
      <c r="B94" s="5" t="s">
        <v>687</v>
      </c>
      <c r="C94" s="157"/>
      <c r="D94" s="38"/>
    </row>
    <row r="95" spans="1:4" ht="15" hidden="1">
      <c r="A95" s="17" t="s">
        <v>196</v>
      </c>
      <c r="B95" s="5" t="s">
        <v>687</v>
      </c>
      <c r="C95" s="157"/>
      <c r="D95" s="38"/>
    </row>
    <row r="96" spans="1:4" ht="15" hidden="1">
      <c r="A96" s="17" t="s">
        <v>204</v>
      </c>
      <c r="B96" s="5" t="s">
        <v>687</v>
      </c>
      <c r="C96" s="157"/>
      <c r="D96" s="38"/>
    </row>
    <row r="97" spans="1:4" ht="15" hidden="1">
      <c r="A97" s="5" t="s">
        <v>203</v>
      </c>
      <c r="B97" s="5" t="s">
        <v>687</v>
      </c>
      <c r="C97" s="157"/>
      <c r="D97" s="38"/>
    </row>
    <row r="98" spans="1:4" ht="15" hidden="1">
      <c r="A98" s="5" t="s">
        <v>202</v>
      </c>
      <c r="B98" s="5" t="s">
        <v>687</v>
      </c>
      <c r="C98" s="157"/>
      <c r="D98" s="38"/>
    </row>
    <row r="99" spans="1:4" ht="15" hidden="1">
      <c r="A99" s="5" t="s">
        <v>201</v>
      </c>
      <c r="B99" s="5" t="s">
        <v>687</v>
      </c>
      <c r="C99" s="157"/>
      <c r="D99" s="38"/>
    </row>
    <row r="100" spans="1:4" ht="15" hidden="1">
      <c r="A100" s="17" t="s">
        <v>200</v>
      </c>
      <c r="B100" s="5" t="s">
        <v>687</v>
      </c>
      <c r="C100" s="157"/>
      <c r="D100" s="38"/>
    </row>
    <row r="101" spans="1:4" ht="15" hidden="1">
      <c r="A101" s="17" t="s">
        <v>205</v>
      </c>
      <c r="B101" s="5" t="s">
        <v>687</v>
      </c>
      <c r="C101" s="157"/>
      <c r="D101" s="38"/>
    </row>
    <row r="102" spans="1:4" ht="15" hidden="1">
      <c r="A102" s="17" t="s">
        <v>197</v>
      </c>
      <c r="B102" s="5" t="s">
        <v>687</v>
      </c>
      <c r="C102" s="157"/>
      <c r="D102" s="38"/>
    </row>
    <row r="103" spans="1:4" ht="15" hidden="1">
      <c r="A103" s="17" t="s">
        <v>198</v>
      </c>
      <c r="B103" s="5" t="s">
        <v>687</v>
      </c>
      <c r="C103" s="157"/>
      <c r="D103" s="38"/>
    </row>
    <row r="104" spans="1:4" ht="25.5">
      <c r="A104" s="9" t="s">
        <v>110</v>
      </c>
      <c r="B104" s="10" t="s">
        <v>687</v>
      </c>
      <c r="C104" s="157">
        <v>0</v>
      </c>
      <c r="D104" s="38"/>
    </row>
    <row r="105" spans="1:4" ht="15" hidden="1">
      <c r="A105" s="17" t="s">
        <v>195</v>
      </c>
      <c r="B105" s="5" t="s">
        <v>688</v>
      </c>
      <c r="C105" s="157"/>
      <c r="D105" s="38"/>
    </row>
    <row r="106" spans="1:4" ht="15" hidden="1">
      <c r="A106" s="17" t="s">
        <v>196</v>
      </c>
      <c r="B106" s="5" t="s">
        <v>688</v>
      </c>
      <c r="C106" s="157"/>
      <c r="D106" s="38"/>
    </row>
    <row r="107" spans="1:4" ht="15" hidden="1">
      <c r="A107" s="17" t="s">
        <v>204</v>
      </c>
      <c r="B107" s="5" t="s">
        <v>688</v>
      </c>
      <c r="C107" s="157"/>
      <c r="D107" s="38"/>
    </row>
    <row r="108" spans="1:4" ht="15" hidden="1">
      <c r="A108" s="5" t="s">
        <v>203</v>
      </c>
      <c r="B108" s="5" t="s">
        <v>688</v>
      </c>
      <c r="C108" s="157"/>
      <c r="D108" s="38"/>
    </row>
    <row r="109" spans="1:4" ht="15" hidden="1">
      <c r="A109" s="5" t="s">
        <v>202</v>
      </c>
      <c r="B109" s="5" t="s">
        <v>688</v>
      </c>
      <c r="C109" s="157"/>
      <c r="D109" s="38"/>
    </row>
    <row r="110" spans="1:4" ht="15" hidden="1">
      <c r="A110" s="5" t="s">
        <v>201</v>
      </c>
      <c r="B110" s="5" t="s">
        <v>688</v>
      </c>
      <c r="C110" s="157"/>
      <c r="D110" s="38"/>
    </row>
    <row r="111" spans="1:4" ht="15" hidden="1">
      <c r="A111" s="17" t="s">
        <v>200</v>
      </c>
      <c r="B111" s="5" t="s">
        <v>688</v>
      </c>
      <c r="C111" s="157"/>
      <c r="D111" s="38"/>
    </row>
    <row r="112" spans="1:4" ht="15" hidden="1">
      <c r="A112" s="17" t="s">
        <v>199</v>
      </c>
      <c r="B112" s="5" t="s">
        <v>688</v>
      </c>
      <c r="C112" s="157"/>
      <c r="D112" s="38"/>
    </row>
    <row r="113" spans="1:4" ht="15" hidden="1">
      <c r="A113" s="17" t="s">
        <v>197</v>
      </c>
      <c r="B113" s="5" t="s">
        <v>688</v>
      </c>
      <c r="C113" s="157"/>
      <c r="D113" s="38"/>
    </row>
    <row r="114" spans="1:4" ht="15" hidden="1">
      <c r="A114" s="17" t="s">
        <v>198</v>
      </c>
      <c r="B114" s="5" t="s">
        <v>688</v>
      </c>
      <c r="C114" s="157"/>
      <c r="D114" s="38"/>
    </row>
    <row r="115" spans="1:4" ht="15">
      <c r="A115" s="20" t="s">
        <v>111</v>
      </c>
      <c r="B115" s="10" t="s">
        <v>688</v>
      </c>
      <c r="C115" s="157">
        <v>0</v>
      </c>
      <c r="D115" s="38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5.00390625" style="0" customWidth="1"/>
    <col min="3" max="3" width="16.8515625" style="0" customWidth="1"/>
    <col min="4" max="4" width="16.00390625" style="0" hidden="1" customWidth="1"/>
    <col min="6" max="6" width="14.57421875" style="0" bestFit="1" customWidth="1"/>
  </cols>
  <sheetData>
    <row r="1" spans="1:4" ht="16.5" customHeight="1">
      <c r="A1" s="315" t="s">
        <v>894</v>
      </c>
      <c r="B1" s="315"/>
      <c r="C1" s="315"/>
      <c r="D1" s="315"/>
    </row>
    <row r="2" spans="1:4" ht="18" customHeight="1">
      <c r="A2" s="305" t="s">
        <v>867</v>
      </c>
      <c r="B2" s="305"/>
      <c r="C2" s="305"/>
      <c r="D2" s="305"/>
    </row>
    <row r="3" spans="1:4" ht="18" customHeight="1">
      <c r="A3" s="316" t="s">
        <v>139</v>
      </c>
      <c r="B3" s="316"/>
      <c r="C3" s="316"/>
      <c r="D3" s="316"/>
    </row>
    <row r="4" spans="1:4" ht="24.75" customHeight="1">
      <c r="A4" s="54" t="s">
        <v>217</v>
      </c>
      <c r="B4" s="3" t="s">
        <v>379</v>
      </c>
      <c r="C4" s="267" t="s">
        <v>261</v>
      </c>
      <c r="D4" s="211" t="s">
        <v>883</v>
      </c>
    </row>
    <row r="5" spans="1:4" ht="15">
      <c r="A5" s="5" t="s">
        <v>78</v>
      </c>
      <c r="B5" s="5" t="s">
        <v>606</v>
      </c>
      <c r="C5" s="157">
        <v>3300000</v>
      </c>
      <c r="D5" s="38"/>
    </row>
    <row r="6" spans="1:4" ht="15">
      <c r="A6" s="5" t="s">
        <v>79</v>
      </c>
      <c r="B6" s="5" t="s">
        <v>606</v>
      </c>
      <c r="C6" s="157">
        <v>0</v>
      </c>
      <c r="D6" s="38"/>
    </row>
    <row r="7" spans="1:4" ht="15">
      <c r="A7" s="5" t="s">
        <v>80</v>
      </c>
      <c r="B7" s="5" t="s">
        <v>606</v>
      </c>
      <c r="C7" s="157">
        <v>0</v>
      </c>
      <c r="D7" s="38"/>
    </row>
    <row r="8" spans="1:4" ht="15">
      <c r="A8" s="5" t="s">
        <v>81</v>
      </c>
      <c r="B8" s="5" t="s">
        <v>606</v>
      </c>
      <c r="C8" s="157">
        <v>0</v>
      </c>
      <c r="D8" s="38"/>
    </row>
    <row r="9" spans="1:4" ht="15">
      <c r="A9" s="9" t="s">
        <v>25</v>
      </c>
      <c r="B9" s="10" t="s">
        <v>606</v>
      </c>
      <c r="C9" s="195">
        <f>SUM(C5:C8)</f>
        <v>3300000</v>
      </c>
      <c r="D9" s="38"/>
    </row>
    <row r="10" spans="1:4" ht="15">
      <c r="A10" s="5" t="s">
        <v>26</v>
      </c>
      <c r="B10" s="6" t="s">
        <v>607</v>
      </c>
      <c r="C10" s="157">
        <v>270000000</v>
      </c>
      <c r="D10" s="38"/>
    </row>
    <row r="11" spans="1:4" ht="27">
      <c r="A11" s="69" t="s">
        <v>608</v>
      </c>
      <c r="B11" s="69" t="s">
        <v>607</v>
      </c>
      <c r="C11" s="157">
        <v>270000000</v>
      </c>
      <c r="D11" s="38"/>
    </row>
    <row r="12" spans="1:4" ht="27">
      <c r="A12" s="69" t="s">
        <v>609</v>
      </c>
      <c r="B12" s="69" t="s">
        <v>607</v>
      </c>
      <c r="C12" s="157"/>
      <c r="D12" s="38"/>
    </row>
    <row r="13" spans="1:4" ht="15">
      <c r="A13" s="5" t="s">
        <v>28</v>
      </c>
      <c r="B13" s="6" t="s">
        <v>613</v>
      </c>
      <c r="C13" s="157">
        <v>7200000</v>
      </c>
      <c r="D13" s="38"/>
    </row>
    <row r="14" spans="1:4" ht="27">
      <c r="A14" s="69" t="s">
        <v>615</v>
      </c>
      <c r="B14" s="69" t="s">
        <v>613</v>
      </c>
      <c r="C14" s="157">
        <v>7200000</v>
      </c>
      <c r="D14" s="38"/>
    </row>
    <row r="15" spans="1:4" ht="27">
      <c r="A15" s="69" t="s">
        <v>616</v>
      </c>
      <c r="B15" s="69" t="s">
        <v>613</v>
      </c>
      <c r="C15" s="157">
        <v>0</v>
      </c>
      <c r="D15" s="38"/>
    </row>
    <row r="16" spans="1:4" ht="15">
      <c r="A16" s="69" t="s">
        <v>617</v>
      </c>
      <c r="B16" s="69" t="s">
        <v>613</v>
      </c>
      <c r="C16" s="157">
        <v>0</v>
      </c>
      <c r="D16" s="38"/>
    </row>
    <row r="17" spans="1:4" ht="15">
      <c r="A17" s="69" t="s">
        <v>618</v>
      </c>
      <c r="B17" s="69" t="s">
        <v>613</v>
      </c>
      <c r="C17" s="157">
        <v>0</v>
      </c>
      <c r="D17" s="38"/>
    </row>
    <row r="18" spans="1:4" ht="15">
      <c r="A18" s="5" t="s">
        <v>86</v>
      </c>
      <c r="B18" s="6" t="s">
        <v>619</v>
      </c>
      <c r="C18" s="157">
        <v>0</v>
      </c>
      <c r="D18" s="38"/>
    </row>
    <row r="19" spans="1:4" ht="15">
      <c r="A19" s="69"/>
      <c r="B19" s="69" t="s">
        <v>619</v>
      </c>
      <c r="C19" s="157">
        <v>0</v>
      </c>
      <c r="D19" s="38"/>
    </row>
    <row r="20" spans="1:4" ht="15">
      <c r="A20" s="69" t="s">
        <v>628</v>
      </c>
      <c r="B20" s="69" t="s">
        <v>619</v>
      </c>
      <c r="C20" s="157">
        <v>0</v>
      </c>
      <c r="D20" s="38"/>
    </row>
    <row r="21" spans="1:6" ht="15">
      <c r="A21" s="9" t="s">
        <v>58</v>
      </c>
      <c r="B21" s="10" t="s">
        <v>635</v>
      </c>
      <c r="C21" s="160">
        <v>0</v>
      </c>
      <c r="D21" s="38"/>
      <c r="F21" s="165"/>
    </row>
    <row r="22" spans="1:4" ht="15">
      <c r="A22" s="5" t="s">
        <v>87</v>
      </c>
      <c r="B22" s="5" t="s">
        <v>636</v>
      </c>
      <c r="C22" s="157">
        <v>0</v>
      </c>
      <c r="D22" s="38"/>
    </row>
    <row r="23" spans="1:4" ht="15">
      <c r="A23" s="5" t="s">
        <v>89</v>
      </c>
      <c r="B23" s="5" t="s">
        <v>636</v>
      </c>
      <c r="C23" s="157">
        <v>300000</v>
      </c>
      <c r="D23" s="38"/>
    </row>
    <row r="24" spans="1:4" ht="15">
      <c r="A24" s="5" t="s">
        <v>90</v>
      </c>
      <c r="B24" s="5" t="s">
        <v>636</v>
      </c>
      <c r="C24" s="157">
        <v>0</v>
      </c>
      <c r="D24" s="38"/>
    </row>
    <row r="25" spans="1:4" ht="15">
      <c r="A25" s="5" t="s">
        <v>91</v>
      </c>
      <c r="B25" s="5" t="s">
        <v>636</v>
      </c>
      <c r="C25" s="157">
        <v>0</v>
      </c>
      <c r="D25" s="38"/>
    </row>
    <row r="26" spans="1:4" ht="15">
      <c r="A26" s="5" t="s">
        <v>93</v>
      </c>
      <c r="B26" s="5" t="s">
        <v>636</v>
      </c>
      <c r="C26" s="157">
        <v>0</v>
      </c>
      <c r="D26" s="38"/>
    </row>
    <row r="27" spans="1:4" ht="15">
      <c r="A27" s="5" t="s">
        <v>94</v>
      </c>
      <c r="B27" s="5" t="s">
        <v>636</v>
      </c>
      <c r="C27" s="157">
        <v>0</v>
      </c>
      <c r="D27" s="38"/>
    </row>
    <row r="28" spans="1:4" ht="15">
      <c r="A28" s="5" t="s">
        <v>95</v>
      </c>
      <c r="B28" s="5" t="s">
        <v>636</v>
      </c>
      <c r="C28" s="157">
        <v>0</v>
      </c>
      <c r="D28" s="38"/>
    </row>
    <row r="29" spans="1:4" ht="15">
      <c r="A29" s="5" t="s">
        <v>96</v>
      </c>
      <c r="B29" s="5" t="s">
        <v>636</v>
      </c>
      <c r="C29" s="157">
        <v>0</v>
      </c>
      <c r="D29" s="38"/>
    </row>
    <row r="30" spans="1:4" ht="45">
      <c r="A30" s="5" t="s">
        <v>97</v>
      </c>
      <c r="B30" s="5" t="s">
        <v>636</v>
      </c>
      <c r="C30" s="157">
        <v>0</v>
      </c>
      <c r="D30" s="38"/>
    </row>
    <row r="31" spans="1:4" ht="15">
      <c r="A31" s="5" t="s">
        <v>98</v>
      </c>
      <c r="B31" s="5" t="s">
        <v>636</v>
      </c>
      <c r="C31" s="157">
        <v>0</v>
      </c>
      <c r="D31" s="38"/>
    </row>
    <row r="32" spans="1:4" ht="15">
      <c r="A32" s="9" t="s">
        <v>30</v>
      </c>
      <c r="B32" s="10" t="s">
        <v>636</v>
      </c>
      <c r="C32" s="195">
        <f>SUM(C22:C31)</f>
        <v>300000</v>
      </c>
      <c r="D32" s="38"/>
    </row>
  </sheetData>
  <sheetProtection/>
  <mergeCells count="3">
    <mergeCell ref="A1:D1"/>
    <mergeCell ref="A2:D2"/>
    <mergeCell ref="A3:D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47" sqref="A147"/>
    </sheetView>
  </sheetViews>
  <sheetFormatPr defaultColWidth="9.140625" defaultRowHeight="15"/>
  <cols>
    <col min="1" max="1" width="101.28125" style="0" customWidth="1"/>
    <col min="3" max="3" width="13.8515625" style="0" hidden="1" customWidth="1"/>
    <col min="4" max="4" width="12.140625" style="0" hidden="1" customWidth="1"/>
    <col min="5" max="5" width="13.421875" style="0" customWidth="1"/>
  </cols>
  <sheetData>
    <row r="1" spans="1:6" ht="15">
      <c r="A1" s="115" t="s">
        <v>277</v>
      </c>
      <c r="B1" s="116"/>
      <c r="C1" s="116"/>
      <c r="D1" s="116"/>
      <c r="E1" s="116"/>
      <c r="F1" s="136"/>
    </row>
    <row r="2" spans="1:5" ht="26.25" customHeight="1">
      <c r="A2" s="305" t="s">
        <v>116</v>
      </c>
      <c r="B2" s="306"/>
      <c r="C2" s="306"/>
      <c r="D2" s="306"/>
      <c r="E2" s="306"/>
    </row>
    <row r="3" spans="1:5" ht="30" customHeight="1">
      <c r="A3" s="304" t="s">
        <v>293</v>
      </c>
      <c r="B3" s="308"/>
      <c r="C3" s="308"/>
      <c r="D3" s="308"/>
      <c r="E3" s="308"/>
    </row>
    <row r="5" ht="15">
      <c r="A5" s="4" t="s">
        <v>254</v>
      </c>
    </row>
    <row r="6" spans="1:5" ht="45">
      <c r="A6" s="2" t="s">
        <v>378</v>
      </c>
      <c r="B6" s="3" t="s">
        <v>379</v>
      </c>
      <c r="C6" s="85" t="s">
        <v>341</v>
      </c>
      <c r="D6" s="85" t="s">
        <v>342</v>
      </c>
      <c r="E6" s="85" t="s">
        <v>340</v>
      </c>
    </row>
    <row r="7" spans="1:5" ht="15">
      <c r="A7" s="42" t="s">
        <v>729</v>
      </c>
      <c r="B7" s="41" t="s">
        <v>406</v>
      </c>
      <c r="C7" s="53"/>
      <c r="D7" s="53"/>
      <c r="E7" s="53">
        <v>52632</v>
      </c>
    </row>
    <row r="8" spans="1:5" ht="15">
      <c r="A8" s="5" t="s">
        <v>730</v>
      </c>
      <c r="B8" s="41" t="s">
        <v>413</v>
      </c>
      <c r="C8" s="53"/>
      <c r="D8" s="53"/>
      <c r="E8" s="53">
        <v>6325</v>
      </c>
    </row>
    <row r="9" spans="1:5" ht="15">
      <c r="A9" s="66" t="s">
        <v>11</v>
      </c>
      <c r="B9" s="67" t="s">
        <v>414</v>
      </c>
      <c r="C9" s="53"/>
      <c r="D9" s="53"/>
      <c r="E9" s="53">
        <f>SUM(E7:E8)</f>
        <v>58957</v>
      </c>
    </row>
    <row r="10" spans="1:5" ht="15">
      <c r="A10" s="50" t="s">
        <v>840</v>
      </c>
      <c r="B10" s="67" t="s">
        <v>415</v>
      </c>
      <c r="C10" s="53"/>
      <c r="D10" s="53"/>
      <c r="E10" s="53">
        <v>16558</v>
      </c>
    </row>
    <row r="11" spans="1:5" ht="15">
      <c r="A11" s="5" t="s">
        <v>740</v>
      </c>
      <c r="B11" s="41" t="s">
        <v>422</v>
      </c>
      <c r="C11" s="53"/>
      <c r="D11" s="53"/>
      <c r="E11" s="53">
        <v>8117</v>
      </c>
    </row>
    <row r="12" spans="1:5" ht="15">
      <c r="A12" s="5" t="s">
        <v>12</v>
      </c>
      <c r="B12" s="41" t="s">
        <v>427</v>
      </c>
      <c r="C12" s="53"/>
      <c r="D12" s="53"/>
      <c r="E12" s="53">
        <v>1940</v>
      </c>
    </row>
    <row r="13" spans="1:5" ht="15">
      <c r="A13" s="5" t="s">
        <v>745</v>
      </c>
      <c r="B13" s="41" t="s">
        <v>442</v>
      </c>
      <c r="C13" s="53"/>
      <c r="D13" s="53"/>
      <c r="E13" s="53">
        <v>40098</v>
      </c>
    </row>
    <row r="14" spans="1:5" ht="15">
      <c r="A14" s="5" t="s">
        <v>746</v>
      </c>
      <c r="B14" s="41" t="s">
        <v>447</v>
      </c>
      <c r="C14" s="53"/>
      <c r="D14" s="53"/>
      <c r="E14" s="53">
        <v>260</v>
      </c>
    </row>
    <row r="15" spans="1:5" ht="15">
      <c r="A15" s="5" t="s">
        <v>749</v>
      </c>
      <c r="B15" s="41" t="s">
        <v>460</v>
      </c>
      <c r="C15" s="53"/>
      <c r="D15" s="53"/>
      <c r="E15" s="53">
        <v>13155</v>
      </c>
    </row>
    <row r="16" spans="1:5" ht="15">
      <c r="A16" s="50" t="s">
        <v>750</v>
      </c>
      <c r="B16" s="67" t="s">
        <v>461</v>
      </c>
      <c r="C16" s="53"/>
      <c r="D16" s="53"/>
      <c r="E16" s="53">
        <f>SUM(E11:E15)</f>
        <v>63570</v>
      </c>
    </row>
    <row r="17" spans="1:5" ht="15">
      <c r="A17" s="17" t="s">
        <v>462</v>
      </c>
      <c r="B17" s="41" t="s">
        <v>463</v>
      </c>
      <c r="C17" s="53"/>
      <c r="D17" s="53"/>
      <c r="E17" s="53"/>
    </row>
    <row r="18" spans="1:5" ht="15">
      <c r="A18" s="17" t="s">
        <v>775</v>
      </c>
      <c r="B18" s="41" t="s">
        <v>464</v>
      </c>
      <c r="C18" s="53"/>
      <c r="D18" s="53"/>
      <c r="E18" s="53"/>
    </row>
    <row r="19" spans="1:5" ht="15">
      <c r="A19" s="22" t="s">
        <v>846</v>
      </c>
      <c r="B19" s="41" t="s">
        <v>465</v>
      </c>
      <c r="C19" s="53"/>
      <c r="D19" s="53"/>
      <c r="E19" s="53"/>
    </row>
    <row r="20" spans="1:5" ht="15">
      <c r="A20" s="22" t="s">
        <v>847</v>
      </c>
      <c r="B20" s="41" t="s">
        <v>466</v>
      </c>
      <c r="C20" s="53"/>
      <c r="D20" s="53"/>
      <c r="E20" s="53">
        <v>950</v>
      </c>
    </row>
    <row r="21" spans="1:5" ht="15">
      <c r="A21" s="22" t="s">
        <v>848</v>
      </c>
      <c r="B21" s="41" t="s">
        <v>467</v>
      </c>
      <c r="C21" s="53"/>
      <c r="D21" s="53"/>
      <c r="E21" s="53">
        <v>54</v>
      </c>
    </row>
    <row r="22" spans="1:5" ht="15">
      <c r="A22" s="17" t="s">
        <v>849</v>
      </c>
      <c r="B22" s="41" t="s">
        <v>468</v>
      </c>
      <c r="C22" s="53"/>
      <c r="D22" s="53"/>
      <c r="E22" s="53">
        <v>20</v>
      </c>
    </row>
    <row r="23" spans="1:5" ht="15">
      <c r="A23" s="17" t="s">
        <v>850</v>
      </c>
      <c r="B23" s="41" t="s">
        <v>469</v>
      </c>
      <c r="C23" s="53"/>
      <c r="D23" s="53"/>
      <c r="E23" s="53"/>
    </row>
    <row r="24" spans="1:5" ht="15">
      <c r="A24" s="17" t="s">
        <v>851</v>
      </c>
      <c r="B24" s="41" t="s">
        <v>470</v>
      </c>
      <c r="C24" s="53"/>
      <c r="D24" s="53"/>
      <c r="E24" s="53">
        <v>2500</v>
      </c>
    </row>
    <row r="25" spans="1:5" ht="15">
      <c r="A25" s="64" t="s">
        <v>808</v>
      </c>
      <c r="B25" s="67" t="s">
        <v>471</v>
      </c>
      <c r="C25" s="53"/>
      <c r="D25" s="53"/>
      <c r="E25" s="53">
        <f>SUM(E17:E24)</f>
        <v>3524</v>
      </c>
    </row>
    <row r="26" spans="1:5" ht="15">
      <c r="A26" s="16" t="s">
        <v>852</v>
      </c>
      <c r="B26" s="41" t="s">
        <v>472</v>
      </c>
      <c r="C26" s="53"/>
      <c r="D26" s="53"/>
      <c r="E26" s="53"/>
    </row>
    <row r="27" spans="1:5" ht="15">
      <c r="A27" s="16" t="s">
        <v>474</v>
      </c>
      <c r="B27" s="41" t="s">
        <v>475</v>
      </c>
      <c r="C27" s="53"/>
      <c r="D27" s="53"/>
      <c r="E27" s="53">
        <v>2313</v>
      </c>
    </row>
    <row r="28" spans="1:5" ht="15">
      <c r="A28" s="16" t="s">
        <v>476</v>
      </c>
      <c r="B28" s="41" t="s">
        <v>477</v>
      </c>
      <c r="C28" s="53"/>
      <c r="D28" s="53"/>
      <c r="E28" s="53"/>
    </row>
    <row r="29" spans="1:5" ht="15">
      <c r="A29" s="16" t="s">
        <v>810</v>
      </c>
      <c r="B29" s="41" t="s">
        <v>478</v>
      </c>
      <c r="C29" s="53"/>
      <c r="D29" s="53"/>
      <c r="E29" s="53">
        <v>1000</v>
      </c>
    </row>
    <row r="30" spans="1:5" ht="15">
      <c r="A30" s="16" t="s">
        <v>853</v>
      </c>
      <c r="B30" s="41" t="s">
        <v>479</v>
      </c>
      <c r="C30" s="53"/>
      <c r="D30" s="53"/>
      <c r="E30" s="53"/>
    </row>
    <row r="31" spans="1:5" ht="15">
      <c r="A31" s="16" t="s">
        <v>812</v>
      </c>
      <c r="B31" s="41" t="s">
        <v>480</v>
      </c>
      <c r="C31" s="53"/>
      <c r="D31" s="53"/>
      <c r="E31" s="53">
        <v>16646</v>
      </c>
    </row>
    <row r="32" spans="1:5" ht="15">
      <c r="A32" s="16" t="s">
        <v>854</v>
      </c>
      <c r="B32" s="41" t="s">
        <v>481</v>
      </c>
      <c r="C32" s="53"/>
      <c r="D32" s="53"/>
      <c r="E32" s="53"/>
    </row>
    <row r="33" spans="1:5" ht="15">
      <c r="A33" s="16" t="s">
        <v>855</v>
      </c>
      <c r="B33" s="41" t="s">
        <v>483</v>
      </c>
      <c r="C33" s="53"/>
      <c r="D33" s="53"/>
      <c r="E33" s="53"/>
    </row>
    <row r="34" spans="1:5" ht="15">
      <c r="A34" s="16" t="s">
        <v>484</v>
      </c>
      <c r="B34" s="41" t="s">
        <v>485</v>
      </c>
      <c r="C34" s="53"/>
      <c r="D34" s="53"/>
      <c r="E34" s="53"/>
    </row>
    <row r="35" spans="1:5" ht="15">
      <c r="A35" s="29" t="s">
        <v>486</v>
      </c>
      <c r="B35" s="41" t="s">
        <v>487</v>
      </c>
      <c r="C35" s="53"/>
      <c r="D35" s="53"/>
      <c r="E35" s="53"/>
    </row>
    <row r="36" spans="1:5" ht="15">
      <c r="A36" s="16" t="s">
        <v>856</v>
      </c>
      <c r="B36" s="41" t="s">
        <v>488</v>
      </c>
      <c r="C36" s="53"/>
      <c r="D36" s="53"/>
      <c r="E36" s="53">
        <v>41027</v>
      </c>
    </row>
    <row r="37" spans="1:5" ht="15">
      <c r="A37" s="29" t="s">
        <v>213</v>
      </c>
      <c r="B37" s="41" t="s">
        <v>489</v>
      </c>
      <c r="C37" s="53"/>
      <c r="D37" s="53"/>
      <c r="E37" s="53">
        <v>18223</v>
      </c>
    </row>
    <row r="38" spans="1:5" ht="15">
      <c r="A38" s="29" t="s">
        <v>214</v>
      </c>
      <c r="B38" s="41" t="s">
        <v>489</v>
      </c>
      <c r="C38" s="53"/>
      <c r="D38" s="53"/>
      <c r="E38" s="53"/>
    </row>
    <row r="39" spans="1:5" ht="15">
      <c r="A39" s="64" t="s">
        <v>816</v>
      </c>
      <c r="B39" s="67" t="s">
        <v>490</v>
      </c>
      <c r="C39" s="53"/>
      <c r="D39" s="53"/>
      <c r="E39" s="53">
        <f>SUM(E26:E38)</f>
        <v>79209</v>
      </c>
    </row>
    <row r="40" spans="1:5" ht="15.75">
      <c r="A40" s="83" t="s">
        <v>159</v>
      </c>
      <c r="B40" s="135"/>
      <c r="C40" s="53"/>
      <c r="D40" s="53"/>
      <c r="E40" s="53">
        <f>SUM(E9+E10+E16+E25+E39)</f>
        <v>221818</v>
      </c>
    </row>
    <row r="41" spans="1:5" ht="15">
      <c r="A41" s="45" t="s">
        <v>491</v>
      </c>
      <c r="B41" s="41" t="s">
        <v>492</v>
      </c>
      <c r="C41" s="53"/>
      <c r="D41" s="53"/>
      <c r="E41" s="53"/>
    </row>
    <row r="42" spans="1:5" ht="15">
      <c r="A42" s="45" t="s">
        <v>857</v>
      </c>
      <c r="B42" s="41" t="s">
        <v>493</v>
      </c>
      <c r="C42" s="53"/>
      <c r="D42" s="53"/>
      <c r="E42" s="53">
        <v>104313</v>
      </c>
    </row>
    <row r="43" spans="1:5" ht="15">
      <c r="A43" s="45" t="s">
        <v>495</v>
      </c>
      <c r="B43" s="41" t="s">
        <v>496</v>
      </c>
      <c r="C43" s="53"/>
      <c r="D43" s="53"/>
      <c r="E43" s="53">
        <v>1033</v>
      </c>
    </row>
    <row r="44" spans="1:5" ht="15">
      <c r="A44" s="45" t="s">
        <v>497</v>
      </c>
      <c r="B44" s="41" t="s">
        <v>498</v>
      </c>
      <c r="C44" s="53"/>
      <c r="D44" s="53"/>
      <c r="E44" s="53">
        <v>28739</v>
      </c>
    </row>
    <row r="45" spans="1:5" ht="15">
      <c r="A45" s="6" t="s">
        <v>499</v>
      </c>
      <c r="B45" s="41" t="s">
        <v>500</v>
      </c>
      <c r="C45" s="53"/>
      <c r="D45" s="53"/>
      <c r="E45" s="53"/>
    </row>
    <row r="46" spans="1:5" ht="15">
      <c r="A46" s="6" t="s">
        <v>501</v>
      </c>
      <c r="B46" s="41" t="s">
        <v>502</v>
      </c>
      <c r="C46" s="53"/>
      <c r="D46" s="53"/>
      <c r="E46" s="53"/>
    </row>
    <row r="47" spans="1:5" ht="15">
      <c r="A47" s="6" t="s">
        <v>503</v>
      </c>
      <c r="B47" s="41" t="s">
        <v>504</v>
      </c>
      <c r="C47" s="53"/>
      <c r="D47" s="53"/>
      <c r="E47" s="53">
        <v>20211</v>
      </c>
    </row>
    <row r="48" spans="1:5" ht="15">
      <c r="A48" s="65" t="s">
        <v>818</v>
      </c>
      <c r="B48" s="67" t="s">
        <v>505</v>
      </c>
      <c r="C48" s="53"/>
      <c r="D48" s="53"/>
      <c r="E48" s="53">
        <f>SUM(E41:E47)</f>
        <v>154296</v>
      </c>
    </row>
    <row r="49" spans="1:5" ht="15">
      <c r="A49" s="17" t="s">
        <v>506</v>
      </c>
      <c r="B49" s="41" t="s">
        <v>507</v>
      </c>
      <c r="C49" s="53"/>
      <c r="D49" s="53"/>
      <c r="E49" s="53">
        <v>82476</v>
      </c>
    </row>
    <row r="50" spans="1:5" ht="15">
      <c r="A50" s="17" t="s">
        <v>508</v>
      </c>
      <c r="B50" s="41" t="s">
        <v>509</v>
      </c>
      <c r="C50" s="53"/>
      <c r="D50" s="53"/>
      <c r="E50" s="53"/>
    </row>
    <row r="51" spans="1:5" ht="15">
      <c r="A51" s="17" t="s">
        <v>510</v>
      </c>
      <c r="B51" s="41" t="s">
        <v>511</v>
      </c>
      <c r="C51" s="53"/>
      <c r="D51" s="53"/>
      <c r="E51" s="53">
        <v>12106</v>
      </c>
    </row>
    <row r="52" spans="1:5" ht="15">
      <c r="A52" s="17" t="s">
        <v>512</v>
      </c>
      <c r="B52" s="41" t="s">
        <v>513</v>
      </c>
      <c r="C52" s="53"/>
      <c r="D52" s="53"/>
      <c r="E52" s="53">
        <v>25548</v>
      </c>
    </row>
    <row r="53" spans="1:5" ht="15">
      <c r="A53" s="64" t="s">
        <v>819</v>
      </c>
      <c r="B53" s="67" t="s">
        <v>514</v>
      </c>
      <c r="C53" s="53"/>
      <c r="D53" s="53"/>
      <c r="E53" s="53">
        <f>SUM(E49:E52)</f>
        <v>120130</v>
      </c>
    </row>
    <row r="54" spans="1:5" ht="15">
      <c r="A54" s="17" t="s">
        <v>515</v>
      </c>
      <c r="B54" s="41" t="s">
        <v>516</v>
      </c>
      <c r="C54" s="53"/>
      <c r="D54" s="53"/>
      <c r="E54" s="53"/>
    </row>
    <row r="55" spans="1:5" ht="15">
      <c r="A55" s="17" t="s">
        <v>0</v>
      </c>
      <c r="B55" s="41" t="s">
        <v>517</v>
      </c>
      <c r="C55" s="53"/>
      <c r="D55" s="53"/>
      <c r="E55" s="53"/>
    </row>
    <row r="56" spans="1:5" ht="15">
      <c r="A56" s="17" t="s">
        <v>1</v>
      </c>
      <c r="B56" s="41" t="s">
        <v>518</v>
      </c>
      <c r="C56" s="53"/>
      <c r="D56" s="53"/>
      <c r="E56" s="53"/>
    </row>
    <row r="57" spans="1:5" ht="15">
      <c r="A57" s="17" t="s">
        <v>2</v>
      </c>
      <c r="B57" s="41" t="s">
        <v>519</v>
      </c>
      <c r="C57" s="53"/>
      <c r="D57" s="53"/>
      <c r="E57" s="53"/>
    </row>
    <row r="58" spans="1:5" ht="15">
      <c r="A58" s="17" t="s">
        <v>3</v>
      </c>
      <c r="B58" s="41" t="s">
        <v>520</v>
      </c>
      <c r="C58" s="53"/>
      <c r="D58" s="53"/>
      <c r="E58" s="53"/>
    </row>
    <row r="59" spans="1:5" ht="15">
      <c r="A59" s="17" t="s">
        <v>4</v>
      </c>
      <c r="B59" s="41" t="s">
        <v>521</v>
      </c>
      <c r="C59" s="53"/>
      <c r="D59" s="53"/>
      <c r="E59" s="53"/>
    </row>
    <row r="60" spans="1:5" ht="15">
      <c r="A60" s="17" t="s">
        <v>522</v>
      </c>
      <c r="B60" s="41" t="s">
        <v>523</v>
      </c>
      <c r="C60" s="53"/>
      <c r="D60" s="53"/>
      <c r="E60" s="53">
        <v>600</v>
      </c>
    </row>
    <row r="61" spans="1:5" ht="15">
      <c r="A61" s="17" t="s">
        <v>5</v>
      </c>
      <c r="B61" s="41" t="s">
        <v>524</v>
      </c>
      <c r="C61" s="53"/>
      <c r="D61" s="53"/>
      <c r="E61" s="53"/>
    </row>
    <row r="62" spans="1:5" ht="15">
      <c r="A62" s="64" t="s">
        <v>820</v>
      </c>
      <c r="B62" s="67" t="s">
        <v>525</v>
      </c>
      <c r="C62" s="53"/>
      <c r="D62" s="53"/>
      <c r="E62" s="53">
        <v>600</v>
      </c>
    </row>
    <row r="63" spans="1:5" ht="15.75">
      <c r="A63" s="83" t="s">
        <v>158</v>
      </c>
      <c r="B63" s="135"/>
      <c r="C63" s="53"/>
      <c r="D63" s="53"/>
      <c r="E63" s="53">
        <f>SUM(E48+E53+E62)</f>
        <v>275026</v>
      </c>
    </row>
    <row r="64" spans="1:5" ht="15.75">
      <c r="A64" s="46" t="s">
        <v>13</v>
      </c>
      <c r="B64" s="47" t="s">
        <v>526</v>
      </c>
      <c r="C64" s="53"/>
      <c r="D64" s="53"/>
      <c r="E64" s="53">
        <f>SUM(E9+E10+E16+E25+E39+E48+E53+E62)</f>
        <v>496844</v>
      </c>
    </row>
    <row r="65" spans="1:5" ht="15">
      <c r="A65" s="20" t="s">
        <v>827</v>
      </c>
      <c r="B65" s="9" t="s">
        <v>534</v>
      </c>
      <c r="C65" s="20"/>
      <c r="D65" s="20"/>
      <c r="E65" s="20"/>
    </row>
    <row r="66" spans="1:5" ht="15">
      <c r="A66" s="18" t="s">
        <v>830</v>
      </c>
      <c r="B66" s="9" t="s">
        <v>542</v>
      </c>
      <c r="C66" s="18"/>
      <c r="D66" s="18"/>
      <c r="E66" s="18"/>
    </row>
    <row r="67" spans="1:5" ht="15">
      <c r="A67" s="48" t="s">
        <v>543</v>
      </c>
      <c r="B67" s="5" t="s">
        <v>544</v>
      </c>
      <c r="C67" s="48"/>
      <c r="D67" s="48"/>
      <c r="E67" s="48"/>
    </row>
    <row r="68" spans="1:5" ht="15">
      <c r="A68" s="48" t="s">
        <v>545</v>
      </c>
      <c r="B68" s="5" t="s">
        <v>546</v>
      </c>
      <c r="C68" s="48"/>
      <c r="D68" s="48"/>
      <c r="E68" s="48"/>
    </row>
    <row r="69" spans="1:5" ht="15">
      <c r="A69" s="18" t="s">
        <v>547</v>
      </c>
      <c r="B69" s="9" t="s">
        <v>548</v>
      </c>
      <c r="C69" s="48"/>
      <c r="D69" s="48"/>
      <c r="E69" s="48"/>
    </row>
    <row r="70" spans="1:5" ht="15">
      <c r="A70" s="48" t="s">
        <v>549</v>
      </c>
      <c r="B70" s="5" t="s">
        <v>550</v>
      </c>
      <c r="C70" s="48"/>
      <c r="D70" s="48"/>
      <c r="E70" s="48"/>
    </row>
    <row r="71" spans="1:5" ht="15">
      <c r="A71" s="48" t="s">
        <v>551</v>
      </c>
      <c r="B71" s="5" t="s">
        <v>552</v>
      </c>
      <c r="C71" s="48"/>
      <c r="D71" s="48"/>
      <c r="E71" s="48"/>
    </row>
    <row r="72" spans="1:5" ht="15">
      <c r="A72" s="48" t="s">
        <v>553</v>
      </c>
      <c r="B72" s="5" t="s">
        <v>554</v>
      </c>
      <c r="C72" s="48"/>
      <c r="D72" s="48"/>
      <c r="E72" s="48"/>
    </row>
    <row r="73" spans="1:5" ht="15">
      <c r="A73" s="49" t="s">
        <v>831</v>
      </c>
      <c r="B73" s="50" t="s">
        <v>555</v>
      </c>
      <c r="C73" s="18"/>
      <c r="D73" s="18"/>
      <c r="E73" s="18"/>
    </row>
    <row r="74" spans="1:5" ht="15">
      <c r="A74" s="48" t="s">
        <v>556</v>
      </c>
      <c r="B74" s="5" t="s">
        <v>557</v>
      </c>
      <c r="C74" s="48"/>
      <c r="D74" s="48"/>
      <c r="E74" s="48"/>
    </row>
    <row r="75" spans="1:5" ht="15">
      <c r="A75" s="17" t="s">
        <v>558</v>
      </c>
      <c r="B75" s="5" t="s">
        <v>559</v>
      </c>
      <c r="C75" s="17"/>
      <c r="D75" s="17"/>
      <c r="E75" s="17"/>
    </row>
    <row r="76" spans="1:5" ht="15">
      <c r="A76" s="48" t="s">
        <v>10</v>
      </c>
      <c r="B76" s="5" t="s">
        <v>560</v>
      </c>
      <c r="C76" s="48"/>
      <c r="D76" s="48"/>
      <c r="E76" s="48"/>
    </row>
    <row r="77" spans="1:5" ht="15">
      <c r="A77" s="48" t="s">
        <v>836</v>
      </c>
      <c r="B77" s="5" t="s">
        <v>561</v>
      </c>
      <c r="C77" s="48"/>
      <c r="D77" s="48"/>
      <c r="E77" s="48"/>
    </row>
    <row r="78" spans="1:5" ht="15">
      <c r="A78" s="49" t="s">
        <v>837</v>
      </c>
      <c r="B78" s="50" t="s">
        <v>565</v>
      </c>
      <c r="C78" s="18"/>
      <c r="D78" s="18"/>
      <c r="E78" s="18"/>
    </row>
    <row r="79" spans="1:5" ht="15">
      <c r="A79" s="17" t="s">
        <v>566</v>
      </c>
      <c r="B79" s="5" t="s">
        <v>567</v>
      </c>
      <c r="C79" s="17"/>
      <c r="D79" s="17"/>
      <c r="E79" s="17"/>
    </row>
    <row r="80" spans="1:5" ht="15.75">
      <c r="A80" s="51" t="s">
        <v>14</v>
      </c>
      <c r="B80" s="52" t="s">
        <v>568</v>
      </c>
      <c r="C80" s="18"/>
      <c r="D80" s="18"/>
      <c r="E80" s="146">
        <v>0</v>
      </c>
    </row>
    <row r="81" spans="1:5" ht="15.75">
      <c r="A81" s="56" t="s">
        <v>51</v>
      </c>
      <c r="B81" s="57"/>
      <c r="C81" s="53"/>
      <c r="D81" s="53"/>
      <c r="E81" s="53">
        <f>SUM(E64+E80)</f>
        <v>496844</v>
      </c>
    </row>
    <row r="82" spans="1:5" ht="45">
      <c r="A82" s="2" t="s">
        <v>378</v>
      </c>
      <c r="B82" s="3" t="s">
        <v>325</v>
      </c>
      <c r="C82" s="85" t="s">
        <v>341</v>
      </c>
      <c r="D82" s="85" t="s">
        <v>342</v>
      </c>
      <c r="E82" s="85" t="s">
        <v>340</v>
      </c>
    </row>
    <row r="83" spans="1:5" ht="15">
      <c r="A83" s="5" t="s">
        <v>54</v>
      </c>
      <c r="B83" s="6" t="s">
        <v>581</v>
      </c>
      <c r="C83" s="38"/>
      <c r="D83" s="38"/>
      <c r="E83" s="38">
        <v>66628</v>
      </c>
    </row>
    <row r="84" spans="1:5" ht="15">
      <c r="A84" s="5" t="s">
        <v>582</v>
      </c>
      <c r="B84" s="6" t="s">
        <v>583</v>
      </c>
      <c r="C84" s="38"/>
      <c r="D84" s="38"/>
      <c r="E84" s="38">
        <v>2313</v>
      </c>
    </row>
    <row r="85" spans="1:5" ht="15">
      <c r="A85" s="5" t="s">
        <v>584</v>
      </c>
      <c r="B85" s="6" t="s">
        <v>585</v>
      </c>
      <c r="C85" s="38"/>
      <c r="D85" s="38"/>
      <c r="E85" s="38"/>
    </row>
    <row r="86" spans="1:5" ht="15">
      <c r="A86" s="5" t="s">
        <v>15</v>
      </c>
      <c r="B86" s="6" t="s">
        <v>586</v>
      </c>
      <c r="C86" s="38"/>
      <c r="D86" s="38"/>
      <c r="E86" s="38">
        <v>1000</v>
      </c>
    </row>
    <row r="87" spans="1:5" ht="15">
      <c r="A87" s="5" t="s">
        <v>16</v>
      </c>
      <c r="B87" s="6" t="s">
        <v>587</v>
      </c>
      <c r="C87" s="38"/>
      <c r="D87" s="38"/>
      <c r="E87" s="38"/>
    </row>
    <row r="88" spans="1:5" ht="15">
      <c r="A88" s="5" t="s">
        <v>17</v>
      </c>
      <c r="B88" s="6" t="s">
        <v>588</v>
      </c>
      <c r="C88" s="38"/>
      <c r="D88" s="38"/>
      <c r="E88" s="38">
        <v>3325</v>
      </c>
    </row>
    <row r="89" spans="1:5" ht="15">
      <c r="A89" s="50" t="s">
        <v>55</v>
      </c>
      <c r="B89" s="65" t="s">
        <v>589</v>
      </c>
      <c r="C89" s="38"/>
      <c r="D89" s="38"/>
      <c r="E89" s="38">
        <f>SUM(E83:E88)</f>
        <v>73266</v>
      </c>
    </row>
    <row r="90" spans="1:5" ht="15">
      <c r="A90" s="5" t="s">
        <v>57</v>
      </c>
      <c r="B90" s="6" t="s">
        <v>603</v>
      </c>
      <c r="C90" s="38"/>
      <c r="D90" s="38"/>
      <c r="E90" s="38"/>
    </row>
    <row r="91" spans="1:5" ht="15">
      <c r="A91" s="5" t="s">
        <v>23</v>
      </c>
      <c r="B91" s="6" t="s">
        <v>604</v>
      </c>
      <c r="C91" s="38"/>
      <c r="D91" s="38"/>
      <c r="E91" s="38"/>
    </row>
    <row r="92" spans="1:5" ht="15">
      <c r="A92" s="5" t="s">
        <v>24</v>
      </c>
      <c r="B92" s="6" t="s">
        <v>605</v>
      </c>
      <c r="C92" s="38"/>
      <c r="D92" s="38"/>
      <c r="E92" s="38"/>
    </row>
    <row r="93" spans="1:5" ht="15">
      <c r="A93" s="5" t="s">
        <v>25</v>
      </c>
      <c r="B93" s="6" t="s">
        <v>606</v>
      </c>
      <c r="C93" s="38"/>
      <c r="D93" s="38"/>
      <c r="E93" s="38">
        <v>1700</v>
      </c>
    </row>
    <row r="94" spans="1:5" ht="15">
      <c r="A94" s="5" t="s">
        <v>58</v>
      </c>
      <c r="B94" s="6" t="s">
        <v>635</v>
      </c>
      <c r="C94" s="38"/>
      <c r="D94" s="38"/>
      <c r="E94" s="38">
        <v>156100</v>
      </c>
    </row>
    <row r="95" spans="1:5" ht="15">
      <c r="A95" s="5" t="s">
        <v>30</v>
      </c>
      <c r="B95" s="6" t="s">
        <v>636</v>
      </c>
      <c r="C95" s="38"/>
      <c r="D95" s="38"/>
      <c r="E95" s="38"/>
    </row>
    <row r="96" spans="1:5" ht="15">
      <c r="A96" s="50" t="s">
        <v>59</v>
      </c>
      <c r="B96" s="65" t="s">
        <v>637</v>
      </c>
      <c r="C96" s="38"/>
      <c r="D96" s="38"/>
      <c r="E96" s="38">
        <f>SUM(E90:E95)</f>
        <v>157800</v>
      </c>
    </row>
    <row r="97" spans="1:5" ht="15">
      <c r="A97" s="17" t="s">
        <v>638</v>
      </c>
      <c r="B97" s="6" t="s">
        <v>639</v>
      </c>
      <c r="C97" s="38"/>
      <c r="D97" s="38"/>
      <c r="E97" s="38"/>
    </row>
    <row r="98" spans="1:5" ht="15">
      <c r="A98" s="17" t="s">
        <v>31</v>
      </c>
      <c r="B98" s="6" t="s">
        <v>640</v>
      </c>
      <c r="C98" s="38"/>
      <c r="D98" s="38"/>
      <c r="E98" s="38">
        <v>13361</v>
      </c>
    </row>
    <row r="99" spans="1:5" ht="15">
      <c r="A99" s="17" t="s">
        <v>32</v>
      </c>
      <c r="B99" s="6" t="s">
        <v>643</v>
      </c>
      <c r="C99" s="38"/>
      <c r="D99" s="38"/>
      <c r="E99" s="38">
        <v>300</v>
      </c>
    </row>
    <row r="100" spans="1:5" ht="15">
      <c r="A100" s="17" t="s">
        <v>33</v>
      </c>
      <c r="B100" s="6" t="s">
        <v>644</v>
      </c>
      <c r="C100" s="38"/>
      <c r="D100" s="38"/>
      <c r="E100" s="38"/>
    </row>
    <row r="101" spans="1:5" ht="15">
      <c r="A101" s="17" t="s">
        <v>651</v>
      </c>
      <c r="B101" s="6" t="s">
        <v>652</v>
      </c>
      <c r="C101" s="38"/>
      <c r="D101" s="38"/>
      <c r="E101" s="38">
        <v>4278</v>
      </c>
    </row>
    <row r="102" spans="1:5" ht="15">
      <c r="A102" s="17" t="s">
        <v>653</v>
      </c>
      <c r="B102" s="6" t="s">
        <v>654</v>
      </c>
      <c r="C102" s="38"/>
      <c r="D102" s="38"/>
      <c r="E102" s="38">
        <v>4782</v>
      </c>
    </row>
    <row r="103" spans="1:5" ht="15">
      <c r="A103" s="17" t="s">
        <v>655</v>
      </c>
      <c r="B103" s="6" t="s">
        <v>656</v>
      </c>
      <c r="C103" s="38"/>
      <c r="D103" s="38"/>
      <c r="E103" s="38"/>
    </row>
    <row r="104" spans="1:5" ht="15">
      <c r="A104" s="17" t="s">
        <v>34</v>
      </c>
      <c r="B104" s="6" t="s">
        <v>657</v>
      </c>
      <c r="C104" s="38"/>
      <c r="D104" s="38"/>
      <c r="E104" s="38">
        <v>5000</v>
      </c>
    </row>
    <row r="105" spans="1:5" ht="15">
      <c r="A105" s="17" t="s">
        <v>35</v>
      </c>
      <c r="B105" s="6" t="s">
        <v>659</v>
      </c>
      <c r="C105" s="38"/>
      <c r="D105" s="38"/>
      <c r="E105" s="38"/>
    </row>
    <row r="106" spans="1:5" ht="15">
      <c r="A106" s="17" t="s">
        <v>36</v>
      </c>
      <c r="B106" s="6" t="s">
        <v>664</v>
      </c>
      <c r="C106" s="38"/>
      <c r="D106" s="38"/>
      <c r="E106" s="38"/>
    </row>
    <row r="107" spans="1:5" ht="15">
      <c r="A107" s="64" t="s">
        <v>60</v>
      </c>
      <c r="B107" s="65" t="s">
        <v>668</v>
      </c>
      <c r="C107" s="38"/>
      <c r="D107" s="38"/>
      <c r="E107" s="38">
        <f>SUM(E97:E106)</f>
        <v>27721</v>
      </c>
    </row>
    <row r="108" spans="1:5" ht="15">
      <c r="A108" s="17" t="s">
        <v>680</v>
      </c>
      <c r="B108" s="6" t="s">
        <v>681</v>
      </c>
      <c r="C108" s="38"/>
      <c r="D108" s="38"/>
      <c r="E108" s="38"/>
    </row>
    <row r="109" spans="1:5" ht="15">
      <c r="A109" s="5" t="s">
        <v>40</v>
      </c>
      <c r="B109" s="6" t="s">
        <v>682</v>
      </c>
      <c r="C109" s="38"/>
      <c r="D109" s="38"/>
      <c r="E109" s="38">
        <v>40029</v>
      </c>
    </row>
    <row r="110" spans="1:5" ht="15">
      <c r="A110" s="17" t="s">
        <v>41</v>
      </c>
      <c r="B110" s="6" t="s">
        <v>683</v>
      </c>
      <c r="C110" s="38"/>
      <c r="D110" s="38"/>
      <c r="E110" s="38">
        <v>156</v>
      </c>
    </row>
    <row r="111" spans="1:5" ht="15">
      <c r="A111" s="50" t="s">
        <v>62</v>
      </c>
      <c r="B111" s="65" t="s">
        <v>684</v>
      </c>
      <c r="C111" s="38"/>
      <c r="D111" s="38"/>
      <c r="E111" s="38">
        <f>SUM(E108:E110)</f>
        <v>40185</v>
      </c>
    </row>
    <row r="112" spans="1:5" ht="15.75">
      <c r="A112" s="83" t="s">
        <v>159</v>
      </c>
      <c r="B112" s="88"/>
      <c r="C112" s="38"/>
      <c r="D112" s="38"/>
      <c r="E112" s="38">
        <f>SUM(E89+E96+E107+E111)</f>
        <v>298972</v>
      </c>
    </row>
    <row r="113" spans="1:5" ht="15">
      <c r="A113" s="5" t="s">
        <v>590</v>
      </c>
      <c r="B113" s="6" t="s">
        <v>591</v>
      </c>
      <c r="C113" s="38"/>
      <c r="D113" s="38"/>
      <c r="E113" s="38"/>
    </row>
    <row r="114" spans="1:5" ht="15">
      <c r="A114" s="5" t="s">
        <v>592</v>
      </c>
      <c r="B114" s="6" t="s">
        <v>593</v>
      </c>
      <c r="C114" s="38"/>
      <c r="D114" s="38"/>
      <c r="E114" s="38"/>
    </row>
    <row r="115" spans="1:5" ht="15">
      <c r="A115" s="5" t="s">
        <v>18</v>
      </c>
      <c r="B115" s="6" t="s">
        <v>594</v>
      </c>
      <c r="C115" s="38"/>
      <c r="D115" s="38"/>
      <c r="E115" s="38"/>
    </row>
    <row r="116" spans="1:5" ht="15">
      <c r="A116" s="5" t="s">
        <v>19</v>
      </c>
      <c r="B116" s="6" t="s">
        <v>595</v>
      </c>
      <c r="C116" s="38"/>
      <c r="D116" s="38"/>
      <c r="E116" s="38"/>
    </row>
    <row r="117" spans="1:5" ht="15">
      <c r="A117" s="5" t="s">
        <v>20</v>
      </c>
      <c r="B117" s="6" t="s">
        <v>596</v>
      </c>
      <c r="C117" s="38"/>
      <c r="D117" s="38"/>
      <c r="E117" s="38">
        <v>8005</v>
      </c>
    </row>
    <row r="118" spans="1:5" ht="15">
      <c r="A118" s="50" t="s">
        <v>56</v>
      </c>
      <c r="B118" s="65" t="s">
        <v>597</v>
      </c>
      <c r="C118" s="38"/>
      <c r="D118" s="38"/>
      <c r="E118" s="38">
        <f>SUM(E113:E117)</f>
        <v>8005</v>
      </c>
    </row>
    <row r="119" spans="1:5" ht="15">
      <c r="A119" s="17" t="s">
        <v>37</v>
      </c>
      <c r="B119" s="6" t="s">
        <v>669</v>
      </c>
      <c r="C119" s="38"/>
      <c r="D119" s="38"/>
      <c r="E119" s="38"/>
    </row>
    <row r="120" spans="1:5" ht="15">
      <c r="A120" s="17" t="s">
        <v>38</v>
      </c>
      <c r="B120" s="6" t="s">
        <v>671</v>
      </c>
      <c r="C120" s="38"/>
      <c r="D120" s="38"/>
      <c r="E120" s="38"/>
    </row>
    <row r="121" spans="1:5" ht="15">
      <c r="A121" s="17" t="s">
        <v>673</v>
      </c>
      <c r="B121" s="6" t="s">
        <v>674</v>
      </c>
      <c r="C121" s="38"/>
      <c r="D121" s="38"/>
      <c r="E121" s="38"/>
    </row>
    <row r="122" spans="1:5" ht="15">
      <c r="A122" s="17" t="s">
        <v>39</v>
      </c>
      <c r="B122" s="6" t="s">
        <v>675</v>
      </c>
      <c r="C122" s="38"/>
      <c r="D122" s="38"/>
      <c r="E122" s="38"/>
    </row>
    <row r="123" spans="1:5" ht="15">
      <c r="A123" s="17" t="s">
        <v>677</v>
      </c>
      <c r="B123" s="6" t="s">
        <v>678</v>
      </c>
      <c r="C123" s="38"/>
      <c r="D123" s="38"/>
      <c r="E123" s="38"/>
    </row>
    <row r="124" spans="1:5" ht="15">
      <c r="A124" s="50" t="s">
        <v>61</v>
      </c>
      <c r="B124" s="65" t="s">
        <v>679</v>
      </c>
      <c r="C124" s="38"/>
      <c r="D124" s="38"/>
      <c r="E124" s="38"/>
    </row>
    <row r="125" spans="1:5" ht="15">
      <c r="A125" s="17" t="s">
        <v>685</v>
      </c>
      <c r="B125" s="6" t="s">
        <v>686</v>
      </c>
      <c r="C125" s="38"/>
      <c r="D125" s="38"/>
      <c r="E125" s="38"/>
    </row>
    <row r="126" spans="1:5" ht="15">
      <c r="A126" s="5" t="s">
        <v>42</v>
      </c>
      <c r="B126" s="6" t="s">
        <v>687</v>
      </c>
      <c r="C126" s="38"/>
      <c r="D126" s="38"/>
      <c r="E126" s="38"/>
    </row>
    <row r="127" spans="1:5" ht="15">
      <c r="A127" s="17" t="s">
        <v>43</v>
      </c>
      <c r="B127" s="6" t="s">
        <v>688</v>
      </c>
      <c r="C127" s="38"/>
      <c r="D127" s="38"/>
      <c r="E127" s="38"/>
    </row>
    <row r="128" spans="1:5" ht="15">
      <c r="A128" s="50" t="s">
        <v>64</v>
      </c>
      <c r="B128" s="65" t="s">
        <v>689</v>
      </c>
      <c r="C128" s="38"/>
      <c r="D128" s="38"/>
      <c r="E128" s="38"/>
    </row>
    <row r="129" spans="1:5" ht="15.75">
      <c r="A129" s="83" t="s">
        <v>158</v>
      </c>
      <c r="B129" s="88"/>
      <c r="C129" s="38"/>
      <c r="D129" s="38"/>
      <c r="E129" s="38">
        <f>SUM(+E124+E118+E128)</f>
        <v>8005</v>
      </c>
    </row>
    <row r="130" spans="1:5" ht="15.75">
      <c r="A130" s="62" t="s">
        <v>63</v>
      </c>
      <c r="B130" s="46" t="s">
        <v>690</v>
      </c>
      <c r="C130" s="38"/>
      <c r="D130" s="38"/>
      <c r="E130" s="38">
        <f>SUM(E89+E96+E107+E111+E118+E124+E128)</f>
        <v>306977</v>
      </c>
    </row>
    <row r="131" spans="1:5" ht="15.75">
      <c r="A131" s="87" t="s">
        <v>211</v>
      </c>
      <c r="B131" s="86"/>
      <c r="C131" s="38"/>
      <c r="D131" s="38"/>
      <c r="E131" s="38">
        <v>77154</v>
      </c>
    </row>
    <row r="132" spans="1:5" ht="15.75">
      <c r="A132" s="87" t="s">
        <v>212</v>
      </c>
      <c r="B132" s="86"/>
      <c r="C132" s="38"/>
      <c r="D132" s="38"/>
      <c r="E132" s="38">
        <v>-267021</v>
      </c>
    </row>
    <row r="133" spans="1:5" ht="15">
      <c r="A133" s="20" t="s">
        <v>65</v>
      </c>
      <c r="B133" s="9" t="s">
        <v>695</v>
      </c>
      <c r="C133" s="38"/>
      <c r="D133" s="38"/>
      <c r="E133" s="38"/>
    </row>
    <row r="134" spans="1:5" ht="15">
      <c r="A134" s="18" t="s">
        <v>66</v>
      </c>
      <c r="B134" s="9" t="s">
        <v>702</v>
      </c>
      <c r="C134" s="38"/>
      <c r="D134" s="38"/>
      <c r="E134" s="38"/>
    </row>
    <row r="135" spans="1:5" ht="15">
      <c r="A135" s="5" t="s">
        <v>209</v>
      </c>
      <c r="B135" s="5" t="s">
        <v>703</v>
      </c>
      <c r="C135" s="38"/>
      <c r="D135" s="38"/>
      <c r="E135" s="38">
        <v>189867</v>
      </c>
    </row>
    <row r="136" spans="1:5" ht="15">
      <c r="A136" s="5" t="s">
        <v>210</v>
      </c>
      <c r="B136" s="5" t="s">
        <v>703</v>
      </c>
      <c r="C136" s="38"/>
      <c r="D136" s="38"/>
      <c r="E136" s="38"/>
    </row>
    <row r="137" spans="1:5" ht="15">
      <c r="A137" s="5" t="s">
        <v>207</v>
      </c>
      <c r="B137" s="5" t="s">
        <v>704</v>
      </c>
      <c r="C137" s="38"/>
      <c r="D137" s="38"/>
      <c r="E137" s="38"/>
    </row>
    <row r="138" spans="1:5" ht="15">
      <c r="A138" s="5" t="s">
        <v>208</v>
      </c>
      <c r="B138" s="5" t="s">
        <v>704</v>
      </c>
      <c r="C138" s="38"/>
      <c r="D138" s="38"/>
      <c r="E138" s="38"/>
    </row>
    <row r="139" spans="1:5" ht="15">
      <c r="A139" s="9" t="s">
        <v>67</v>
      </c>
      <c r="B139" s="9" t="s">
        <v>705</v>
      </c>
      <c r="C139" s="38"/>
      <c r="D139" s="38"/>
      <c r="E139" s="38">
        <f>SUM(E135:E138)</f>
        <v>189867</v>
      </c>
    </row>
    <row r="140" spans="1:5" ht="15">
      <c r="A140" s="48" t="s">
        <v>706</v>
      </c>
      <c r="B140" s="5" t="s">
        <v>707</v>
      </c>
      <c r="C140" s="38"/>
      <c r="D140" s="38"/>
      <c r="E140" s="38"/>
    </row>
    <row r="141" spans="1:5" ht="15">
      <c r="A141" s="48" t="s">
        <v>708</v>
      </c>
      <c r="B141" s="5" t="s">
        <v>709</v>
      </c>
      <c r="C141" s="38"/>
      <c r="D141" s="38"/>
      <c r="E141" s="38"/>
    </row>
    <row r="142" spans="1:5" ht="15">
      <c r="A142" s="48" t="s">
        <v>710</v>
      </c>
      <c r="B142" s="5" t="s">
        <v>711</v>
      </c>
      <c r="C142" s="38"/>
      <c r="D142" s="38"/>
      <c r="E142" s="38"/>
    </row>
    <row r="143" spans="1:5" ht="15">
      <c r="A143" s="48" t="s">
        <v>712</v>
      </c>
      <c r="B143" s="5" t="s">
        <v>713</v>
      </c>
      <c r="C143" s="38"/>
      <c r="D143" s="38"/>
      <c r="E143" s="38"/>
    </row>
    <row r="144" spans="1:5" ht="15">
      <c r="A144" s="17" t="s">
        <v>49</v>
      </c>
      <c r="B144" s="5" t="s">
        <v>714</v>
      </c>
      <c r="C144" s="38"/>
      <c r="D144" s="38"/>
      <c r="E144" s="38"/>
    </row>
    <row r="145" spans="1:5" ht="15">
      <c r="A145" s="20" t="s">
        <v>68</v>
      </c>
      <c r="B145" s="9" t="s">
        <v>716</v>
      </c>
      <c r="C145" s="38"/>
      <c r="D145" s="38"/>
      <c r="E145" s="38">
        <f>SUM(+E139+E140+E141+E142+E143+E144)</f>
        <v>189867</v>
      </c>
    </row>
    <row r="146" spans="1:5" ht="15">
      <c r="A146" s="17" t="s">
        <v>717</v>
      </c>
      <c r="B146" s="5" t="s">
        <v>718</v>
      </c>
      <c r="C146" s="38"/>
      <c r="D146" s="38"/>
      <c r="E146" s="38"/>
    </row>
    <row r="147" spans="1:5" ht="15">
      <c r="A147" s="17" t="s">
        <v>719</v>
      </c>
      <c r="B147" s="5" t="s">
        <v>720</v>
      </c>
      <c r="C147" s="38"/>
      <c r="D147" s="38"/>
      <c r="E147" s="38"/>
    </row>
    <row r="148" spans="1:5" ht="15">
      <c r="A148" s="48" t="s">
        <v>721</v>
      </c>
      <c r="B148" s="5" t="s">
        <v>722</v>
      </c>
      <c r="C148" s="38"/>
      <c r="D148" s="38"/>
      <c r="E148" s="38"/>
    </row>
    <row r="149" spans="1:5" ht="15">
      <c r="A149" s="48" t="s">
        <v>50</v>
      </c>
      <c r="B149" s="5" t="s">
        <v>723</v>
      </c>
      <c r="C149" s="38"/>
      <c r="D149" s="38"/>
      <c r="E149" s="38"/>
    </row>
    <row r="150" spans="1:5" ht="15">
      <c r="A150" s="18" t="s">
        <v>69</v>
      </c>
      <c r="B150" s="9" t="s">
        <v>724</v>
      </c>
      <c r="C150" s="38"/>
      <c r="D150" s="38"/>
      <c r="E150" s="38"/>
    </row>
    <row r="151" spans="1:5" ht="15">
      <c r="A151" s="20" t="s">
        <v>725</v>
      </c>
      <c r="B151" s="9" t="s">
        <v>726</v>
      </c>
      <c r="C151" s="38"/>
      <c r="D151" s="38"/>
      <c r="E151" s="38"/>
    </row>
    <row r="152" spans="1:5" ht="15.75">
      <c r="A152" s="51" t="s">
        <v>70</v>
      </c>
      <c r="B152" s="52" t="s">
        <v>727</v>
      </c>
      <c r="C152" s="38"/>
      <c r="D152" s="38"/>
      <c r="E152" s="38">
        <f>SUM(E145+E150+E151)</f>
        <v>189867</v>
      </c>
    </row>
    <row r="153" spans="1:5" ht="15.75">
      <c r="A153" s="56" t="s">
        <v>52</v>
      </c>
      <c r="B153" s="57"/>
      <c r="C153" s="38"/>
      <c r="D153" s="38"/>
      <c r="E153" s="38">
        <f>SUM(E89+E96+E107+E111+E118+E124+E128+E152)</f>
        <v>496844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5" t="s">
        <v>277</v>
      </c>
      <c r="B1" s="116"/>
      <c r="C1" s="116"/>
      <c r="D1" s="116"/>
      <c r="E1" s="136"/>
      <c r="F1" s="136"/>
    </row>
    <row r="2" spans="1:5" ht="26.25" customHeight="1">
      <c r="A2" s="305" t="s">
        <v>116</v>
      </c>
      <c r="B2" s="306"/>
      <c r="C2" s="306"/>
      <c r="D2" s="306"/>
      <c r="E2" s="306"/>
    </row>
    <row r="3" spans="1:5" ht="30.75" customHeight="1">
      <c r="A3" s="304" t="s">
        <v>293</v>
      </c>
      <c r="B3" s="308"/>
      <c r="C3" s="308"/>
      <c r="D3" s="308"/>
      <c r="E3" s="308"/>
    </row>
    <row r="5" ht="15">
      <c r="A5" s="4" t="s">
        <v>251</v>
      </c>
    </row>
    <row r="6" spans="1:5" ht="48.75" customHeight="1">
      <c r="A6" s="2" t="s">
        <v>378</v>
      </c>
      <c r="B6" s="3" t="s">
        <v>379</v>
      </c>
      <c r="C6" s="85" t="s">
        <v>341</v>
      </c>
      <c r="D6" s="85" t="s">
        <v>342</v>
      </c>
      <c r="E6" s="85" t="s">
        <v>340</v>
      </c>
    </row>
    <row r="7" spans="1:5" ht="15">
      <c r="A7" s="42" t="s">
        <v>729</v>
      </c>
      <c r="B7" s="41" t="s">
        <v>406</v>
      </c>
      <c r="C7" s="53"/>
      <c r="D7" s="53"/>
      <c r="E7" s="53"/>
    </row>
    <row r="8" spans="1:5" ht="15">
      <c r="A8" s="5" t="s">
        <v>730</v>
      </c>
      <c r="B8" s="41" t="s">
        <v>413</v>
      </c>
      <c r="C8" s="53"/>
      <c r="D8" s="53"/>
      <c r="E8" s="53"/>
    </row>
    <row r="9" spans="1:5" ht="15">
      <c r="A9" s="66" t="s">
        <v>11</v>
      </c>
      <c r="B9" s="67" t="s">
        <v>414</v>
      </c>
      <c r="C9" s="53"/>
      <c r="D9" s="53"/>
      <c r="E9" s="53"/>
    </row>
    <row r="10" spans="1:5" ht="15">
      <c r="A10" s="50" t="s">
        <v>840</v>
      </c>
      <c r="B10" s="67" t="s">
        <v>415</v>
      </c>
      <c r="C10" s="53"/>
      <c r="D10" s="53"/>
      <c r="E10" s="53"/>
    </row>
    <row r="11" spans="1:5" ht="15">
      <c r="A11" s="5" t="s">
        <v>740</v>
      </c>
      <c r="B11" s="41" t="s">
        <v>422</v>
      </c>
      <c r="C11" s="53"/>
      <c r="D11" s="53"/>
      <c r="E11" s="53"/>
    </row>
    <row r="12" spans="1:5" ht="15">
      <c r="A12" s="5" t="s">
        <v>12</v>
      </c>
      <c r="B12" s="41" t="s">
        <v>427</v>
      </c>
      <c r="C12" s="53"/>
      <c r="D12" s="53"/>
      <c r="E12" s="53"/>
    </row>
    <row r="13" spans="1:5" ht="15">
      <c r="A13" s="5" t="s">
        <v>745</v>
      </c>
      <c r="B13" s="41" t="s">
        <v>442</v>
      </c>
      <c r="C13" s="53"/>
      <c r="D13" s="53"/>
      <c r="E13" s="53"/>
    </row>
    <row r="14" spans="1:5" ht="15">
      <c r="A14" s="5" t="s">
        <v>746</v>
      </c>
      <c r="B14" s="41" t="s">
        <v>447</v>
      </c>
      <c r="C14" s="53"/>
      <c r="D14" s="53"/>
      <c r="E14" s="53"/>
    </row>
    <row r="15" spans="1:5" ht="15">
      <c r="A15" s="5" t="s">
        <v>749</v>
      </c>
      <c r="B15" s="41" t="s">
        <v>460</v>
      </c>
      <c r="C15" s="53"/>
      <c r="D15" s="53"/>
      <c r="E15" s="53"/>
    </row>
    <row r="16" spans="1:5" ht="15">
      <c r="A16" s="50" t="s">
        <v>750</v>
      </c>
      <c r="B16" s="67" t="s">
        <v>461</v>
      </c>
      <c r="C16" s="53"/>
      <c r="D16" s="53"/>
      <c r="E16" s="53"/>
    </row>
    <row r="17" spans="1:5" ht="15">
      <c r="A17" s="17" t="s">
        <v>462</v>
      </c>
      <c r="B17" s="41" t="s">
        <v>463</v>
      </c>
      <c r="C17" s="53"/>
      <c r="D17" s="53"/>
      <c r="E17" s="53"/>
    </row>
    <row r="18" spans="1:5" ht="15">
      <c r="A18" s="17" t="s">
        <v>775</v>
      </c>
      <c r="B18" s="41" t="s">
        <v>464</v>
      </c>
      <c r="C18" s="53"/>
      <c r="D18" s="53"/>
      <c r="E18" s="53"/>
    </row>
    <row r="19" spans="1:5" ht="15">
      <c r="A19" s="22" t="s">
        <v>846</v>
      </c>
      <c r="B19" s="41" t="s">
        <v>465</v>
      </c>
      <c r="C19" s="53"/>
      <c r="D19" s="53"/>
      <c r="E19" s="53"/>
    </row>
    <row r="20" spans="1:5" ht="15">
      <c r="A20" s="22" t="s">
        <v>847</v>
      </c>
      <c r="B20" s="41" t="s">
        <v>466</v>
      </c>
      <c r="C20" s="53"/>
      <c r="D20" s="53"/>
      <c r="E20" s="53"/>
    </row>
    <row r="21" spans="1:5" ht="15">
      <c r="A21" s="22" t="s">
        <v>848</v>
      </c>
      <c r="B21" s="41" t="s">
        <v>467</v>
      </c>
      <c r="C21" s="53"/>
      <c r="D21" s="53"/>
      <c r="E21" s="53"/>
    </row>
    <row r="22" spans="1:5" ht="15">
      <c r="A22" s="17" t="s">
        <v>849</v>
      </c>
      <c r="B22" s="41" t="s">
        <v>468</v>
      </c>
      <c r="C22" s="53"/>
      <c r="D22" s="53"/>
      <c r="E22" s="53"/>
    </row>
    <row r="23" spans="1:5" ht="15">
      <c r="A23" s="17" t="s">
        <v>850</v>
      </c>
      <c r="B23" s="41" t="s">
        <v>469</v>
      </c>
      <c r="C23" s="53"/>
      <c r="D23" s="53"/>
      <c r="E23" s="53"/>
    </row>
    <row r="24" spans="1:5" ht="15">
      <c r="A24" s="17" t="s">
        <v>851</v>
      </c>
      <c r="B24" s="41" t="s">
        <v>470</v>
      </c>
      <c r="C24" s="53"/>
      <c r="D24" s="53"/>
      <c r="E24" s="53"/>
    </row>
    <row r="25" spans="1:5" ht="15">
      <c r="A25" s="64" t="s">
        <v>808</v>
      </c>
      <c r="B25" s="67" t="s">
        <v>471</v>
      </c>
      <c r="C25" s="53"/>
      <c r="D25" s="53"/>
      <c r="E25" s="53"/>
    </row>
    <row r="26" spans="1:5" ht="15">
      <c r="A26" s="16" t="s">
        <v>852</v>
      </c>
      <c r="B26" s="41" t="s">
        <v>472</v>
      </c>
      <c r="C26" s="53"/>
      <c r="D26" s="53"/>
      <c r="E26" s="53"/>
    </row>
    <row r="27" spans="1:5" ht="15">
      <c r="A27" s="16" t="s">
        <v>474</v>
      </c>
      <c r="B27" s="41" t="s">
        <v>475</v>
      </c>
      <c r="C27" s="53"/>
      <c r="D27" s="53"/>
      <c r="E27" s="53"/>
    </row>
    <row r="28" spans="1:5" ht="15">
      <c r="A28" s="16" t="s">
        <v>476</v>
      </c>
      <c r="B28" s="41" t="s">
        <v>477</v>
      </c>
      <c r="C28" s="53"/>
      <c r="D28" s="53"/>
      <c r="E28" s="53"/>
    </row>
    <row r="29" spans="1:5" ht="15">
      <c r="A29" s="16" t="s">
        <v>810</v>
      </c>
      <c r="B29" s="41" t="s">
        <v>478</v>
      </c>
      <c r="C29" s="53"/>
      <c r="D29" s="53"/>
      <c r="E29" s="53"/>
    </row>
    <row r="30" spans="1:5" ht="15">
      <c r="A30" s="16" t="s">
        <v>853</v>
      </c>
      <c r="B30" s="41" t="s">
        <v>479</v>
      </c>
      <c r="C30" s="53"/>
      <c r="D30" s="53"/>
      <c r="E30" s="53"/>
    </row>
    <row r="31" spans="1:5" ht="15">
      <c r="A31" s="16" t="s">
        <v>812</v>
      </c>
      <c r="B31" s="41" t="s">
        <v>480</v>
      </c>
      <c r="C31" s="53"/>
      <c r="D31" s="53"/>
      <c r="E31" s="53"/>
    </row>
    <row r="32" spans="1:5" ht="15">
      <c r="A32" s="16" t="s">
        <v>854</v>
      </c>
      <c r="B32" s="41" t="s">
        <v>481</v>
      </c>
      <c r="C32" s="53"/>
      <c r="D32" s="53"/>
      <c r="E32" s="53"/>
    </row>
    <row r="33" spans="1:5" ht="15">
      <c r="A33" s="16" t="s">
        <v>855</v>
      </c>
      <c r="B33" s="41" t="s">
        <v>483</v>
      </c>
      <c r="C33" s="53"/>
      <c r="D33" s="53"/>
      <c r="E33" s="53"/>
    </row>
    <row r="34" spans="1:5" ht="15">
      <c r="A34" s="16" t="s">
        <v>484</v>
      </c>
      <c r="B34" s="41" t="s">
        <v>485</v>
      </c>
      <c r="C34" s="53"/>
      <c r="D34" s="53"/>
      <c r="E34" s="53"/>
    </row>
    <row r="35" spans="1:5" ht="15">
      <c r="A35" s="29" t="s">
        <v>486</v>
      </c>
      <c r="B35" s="41" t="s">
        <v>487</v>
      </c>
      <c r="C35" s="53"/>
      <c r="D35" s="53"/>
      <c r="E35" s="53"/>
    </row>
    <row r="36" spans="1:5" ht="15">
      <c r="A36" s="16" t="s">
        <v>856</v>
      </c>
      <c r="B36" s="41" t="s">
        <v>488</v>
      </c>
      <c r="C36" s="53"/>
      <c r="D36" s="53"/>
      <c r="E36" s="53"/>
    </row>
    <row r="37" spans="1:5" ht="15">
      <c r="A37" s="29" t="s">
        <v>213</v>
      </c>
      <c r="B37" s="41" t="s">
        <v>489</v>
      </c>
      <c r="C37" s="53"/>
      <c r="D37" s="53"/>
      <c r="E37" s="53"/>
    </row>
    <row r="38" spans="1:5" ht="15">
      <c r="A38" s="29" t="s">
        <v>214</v>
      </c>
      <c r="B38" s="41" t="s">
        <v>489</v>
      </c>
      <c r="C38" s="53"/>
      <c r="D38" s="53"/>
      <c r="E38" s="53"/>
    </row>
    <row r="39" spans="1:5" ht="15">
      <c r="A39" s="64" t="s">
        <v>816</v>
      </c>
      <c r="B39" s="67" t="s">
        <v>490</v>
      </c>
      <c r="C39" s="53"/>
      <c r="D39" s="53"/>
      <c r="E39" s="53"/>
    </row>
    <row r="40" spans="1:5" ht="15.75">
      <c r="A40" s="83" t="s">
        <v>159</v>
      </c>
      <c r="B40" s="135"/>
      <c r="C40" s="53"/>
      <c r="D40" s="53"/>
      <c r="E40" s="53"/>
    </row>
    <row r="41" spans="1:5" ht="15">
      <c r="A41" s="45" t="s">
        <v>491</v>
      </c>
      <c r="B41" s="41" t="s">
        <v>492</v>
      </c>
      <c r="C41" s="53"/>
      <c r="D41" s="53"/>
      <c r="E41" s="53"/>
    </row>
    <row r="42" spans="1:5" ht="15">
      <c r="A42" s="45" t="s">
        <v>857</v>
      </c>
      <c r="B42" s="41" t="s">
        <v>493</v>
      </c>
      <c r="C42" s="53"/>
      <c r="D42" s="53"/>
      <c r="E42" s="53"/>
    </row>
    <row r="43" spans="1:5" ht="15">
      <c r="A43" s="45" t="s">
        <v>495</v>
      </c>
      <c r="B43" s="41" t="s">
        <v>496</v>
      </c>
      <c r="C43" s="53"/>
      <c r="D43" s="53"/>
      <c r="E43" s="53"/>
    </row>
    <row r="44" spans="1:5" ht="15">
      <c r="A44" s="45" t="s">
        <v>497</v>
      </c>
      <c r="B44" s="41" t="s">
        <v>498</v>
      </c>
      <c r="C44" s="53"/>
      <c r="D44" s="53"/>
      <c r="E44" s="53"/>
    </row>
    <row r="45" spans="1:5" ht="15">
      <c r="A45" s="6" t="s">
        <v>499</v>
      </c>
      <c r="B45" s="41" t="s">
        <v>500</v>
      </c>
      <c r="C45" s="53"/>
      <c r="D45" s="53"/>
      <c r="E45" s="53"/>
    </row>
    <row r="46" spans="1:5" ht="15">
      <c r="A46" s="6" t="s">
        <v>501</v>
      </c>
      <c r="B46" s="41" t="s">
        <v>502</v>
      </c>
      <c r="C46" s="53"/>
      <c r="D46" s="53"/>
      <c r="E46" s="53"/>
    </row>
    <row r="47" spans="1:5" ht="15">
      <c r="A47" s="6" t="s">
        <v>503</v>
      </c>
      <c r="B47" s="41" t="s">
        <v>504</v>
      </c>
      <c r="C47" s="53"/>
      <c r="D47" s="53"/>
      <c r="E47" s="53"/>
    </row>
    <row r="48" spans="1:5" ht="15">
      <c r="A48" s="65" t="s">
        <v>818</v>
      </c>
      <c r="B48" s="67" t="s">
        <v>505</v>
      </c>
      <c r="C48" s="53"/>
      <c r="D48" s="53"/>
      <c r="E48" s="53"/>
    </row>
    <row r="49" spans="1:5" ht="15">
      <c r="A49" s="17" t="s">
        <v>506</v>
      </c>
      <c r="B49" s="41" t="s">
        <v>507</v>
      </c>
      <c r="C49" s="53"/>
      <c r="D49" s="53"/>
      <c r="E49" s="53"/>
    </row>
    <row r="50" spans="1:5" ht="15">
      <c r="A50" s="17" t="s">
        <v>508</v>
      </c>
      <c r="B50" s="41" t="s">
        <v>509</v>
      </c>
      <c r="C50" s="53"/>
      <c r="D50" s="53"/>
      <c r="E50" s="53"/>
    </row>
    <row r="51" spans="1:5" ht="15">
      <c r="A51" s="17" t="s">
        <v>510</v>
      </c>
      <c r="B51" s="41" t="s">
        <v>511</v>
      </c>
      <c r="C51" s="53"/>
      <c r="D51" s="53"/>
      <c r="E51" s="53"/>
    </row>
    <row r="52" spans="1:5" ht="15">
      <c r="A52" s="17" t="s">
        <v>512</v>
      </c>
      <c r="B52" s="41" t="s">
        <v>513</v>
      </c>
      <c r="C52" s="53"/>
      <c r="D52" s="53"/>
      <c r="E52" s="53"/>
    </row>
    <row r="53" spans="1:5" ht="15">
      <c r="A53" s="64" t="s">
        <v>819</v>
      </c>
      <c r="B53" s="67" t="s">
        <v>514</v>
      </c>
      <c r="C53" s="53"/>
      <c r="D53" s="53"/>
      <c r="E53" s="53"/>
    </row>
    <row r="54" spans="1:5" ht="15">
      <c r="A54" s="17" t="s">
        <v>515</v>
      </c>
      <c r="B54" s="41" t="s">
        <v>516</v>
      </c>
      <c r="C54" s="53"/>
      <c r="D54" s="53"/>
      <c r="E54" s="53"/>
    </row>
    <row r="55" spans="1:5" ht="15">
      <c r="A55" s="17" t="s">
        <v>0</v>
      </c>
      <c r="B55" s="41" t="s">
        <v>517</v>
      </c>
      <c r="C55" s="53"/>
      <c r="D55" s="53"/>
      <c r="E55" s="53"/>
    </row>
    <row r="56" spans="1:5" ht="15">
      <c r="A56" s="17" t="s">
        <v>1</v>
      </c>
      <c r="B56" s="41" t="s">
        <v>518</v>
      </c>
      <c r="C56" s="53"/>
      <c r="D56" s="53"/>
      <c r="E56" s="53"/>
    </row>
    <row r="57" spans="1:5" ht="15">
      <c r="A57" s="17" t="s">
        <v>2</v>
      </c>
      <c r="B57" s="41" t="s">
        <v>519</v>
      </c>
      <c r="C57" s="53"/>
      <c r="D57" s="53"/>
      <c r="E57" s="53"/>
    </row>
    <row r="58" spans="1:5" ht="15">
      <c r="A58" s="17" t="s">
        <v>3</v>
      </c>
      <c r="B58" s="41" t="s">
        <v>520</v>
      </c>
      <c r="C58" s="53"/>
      <c r="D58" s="53"/>
      <c r="E58" s="53"/>
    </row>
    <row r="59" spans="1:5" ht="15">
      <c r="A59" s="17" t="s">
        <v>4</v>
      </c>
      <c r="B59" s="41" t="s">
        <v>521</v>
      </c>
      <c r="C59" s="53"/>
      <c r="D59" s="53"/>
      <c r="E59" s="53"/>
    </row>
    <row r="60" spans="1:5" ht="15">
      <c r="A60" s="17" t="s">
        <v>522</v>
      </c>
      <c r="B60" s="41" t="s">
        <v>523</v>
      </c>
      <c r="C60" s="53"/>
      <c r="D60" s="53"/>
      <c r="E60" s="53"/>
    </row>
    <row r="61" spans="1:5" ht="15">
      <c r="A61" s="17" t="s">
        <v>5</v>
      </c>
      <c r="B61" s="41" t="s">
        <v>524</v>
      </c>
      <c r="C61" s="53"/>
      <c r="D61" s="53"/>
      <c r="E61" s="53"/>
    </row>
    <row r="62" spans="1:5" ht="15">
      <c r="A62" s="64" t="s">
        <v>820</v>
      </c>
      <c r="B62" s="67" t="s">
        <v>525</v>
      </c>
      <c r="C62" s="53"/>
      <c r="D62" s="53"/>
      <c r="E62" s="53"/>
    </row>
    <row r="63" spans="1:5" ht="15.75">
      <c r="A63" s="83" t="s">
        <v>158</v>
      </c>
      <c r="B63" s="135"/>
      <c r="C63" s="53"/>
      <c r="D63" s="53"/>
      <c r="E63" s="53"/>
    </row>
    <row r="64" spans="1:5" ht="15.75">
      <c r="A64" s="46" t="s">
        <v>13</v>
      </c>
      <c r="B64" s="47" t="s">
        <v>526</v>
      </c>
      <c r="C64" s="53"/>
      <c r="D64" s="53"/>
      <c r="E64" s="53"/>
    </row>
    <row r="65" spans="1:5" ht="15">
      <c r="A65" s="20" t="s">
        <v>827</v>
      </c>
      <c r="B65" s="9" t="s">
        <v>534</v>
      </c>
      <c r="C65" s="20"/>
      <c r="D65" s="20"/>
      <c r="E65" s="20"/>
    </row>
    <row r="66" spans="1:5" ht="15">
      <c r="A66" s="18" t="s">
        <v>830</v>
      </c>
      <c r="B66" s="9" t="s">
        <v>542</v>
      </c>
      <c r="C66" s="18"/>
      <c r="D66" s="18"/>
      <c r="E66" s="18"/>
    </row>
    <row r="67" spans="1:5" ht="15">
      <c r="A67" s="48" t="s">
        <v>543</v>
      </c>
      <c r="B67" s="5" t="s">
        <v>544</v>
      </c>
      <c r="C67" s="48"/>
      <c r="D67" s="48"/>
      <c r="E67" s="48"/>
    </row>
    <row r="68" spans="1:5" ht="15">
      <c r="A68" s="48" t="s">
        <v>545</v>
      </c>
      <c r="B68" s="5" t="s">
        <v>546</v>
      </c>
      <c r="C68" s="48"/>
      <c r="D68" s="48"/>
      <c r="E68" s="48"/>
    </row>
    <row r="69" spans="1:5" ht="15">
      <c r="A69" s="18" t="s">
        <v>547</v>
      </c>
      <c r="B69" s="9" t="s">
        <v>548</v>
      </c>
      <c r="C69" s="48"/>
      <c r="D69" s="48"/>
      <c r="E69" s="48"/>
    </row>
    <row r="70" spans="1:5" ht="15">
      <c r="A70" s="48" t="s">
        <v>549</v>
      </c>
      <c r="B70" s="5" t="s">
        <v>550</v>
      </c>
      <c r="C70" s="48"/>
      <c r="D70" s="48"/>
      <c r="E70" s="48"/>
    </row>
    <row r="71" spans="1:5" ht="15">
      <c r="A71" s="48" t="s">
        <v>551</v>
      </c>
      <c r="B71" s="5" t="s">
        <v>552</v>
      </c>
      <c r="C71" s="48"/>
      <c r="D71" s="48"/>
      <c r="E71" s="48"/>
    </row>
    <row r="72" spans="1:5" ht="15">
      <c r="A72" s="48" t="s">
        <v>553</v>
      </c>
      <c r="B72" s="5" t="s">
        <v>554</v>
      </c>
      <c r="C72" s="48"/>
      <c r="D72" s="48"/>
      <c r="E72" s="48"/>
    </row>
    <row r="73" spans="1:5" ht="15">
      <c r="A73" s="49" t="s">
        <v>831</v>
      </c>
      <c r="B73" s="50" t="s">
        <v>555</v>
      </c>
      <c r="C73" s="18"/>
      <c r="D73" s="18"/>
      <c r="E73" s="18"/>
    </row>
    <row r="74" spans="1:5" ht="15">
      <c r="A74" s="48" t="s">
        <v>556</v>
      </c>
      <c r="B74" s="5" t="s">
        <v>557</v>
      </c>
      <c r="C74" s="48"/>
      <c r="D74" s="48"/>
      <c r="E74" s="48"/>
    </row>
    <row r="75" spans="1:5" ht="15">
      <c r="A75" s="17" t="s">
        <v>558</v>
      </c>
      <c r="B75" s="5" t="s">
        <v>559</v>
      </c>
      <c r="C75" s="17"/>
      <c r="D75" s="17"/>
      <c r="E75" s="17"/>
    </row>
    <row r="76" spans="1:5" ht="15">
      <c r="A76" s="48" t="s">
        <v>10</v>
      </c>
      <c r="B76" s="5" t="s">
        <v>560</v>
      </c>
      <c r="C76" s="48"/>
      <c r="D76" s="48"/>
      <c r="E76" s="48"/>
    </row>
    <row r="77" spans="1:5" ht="15">
      <c r="A77" s="48" t="s">
        <v>836</v>
      </c>
      <c r="B77" s="5" t="s">
        <v>561</v>
      </c>
      <c r="C77" s="48"/>
      <c r="D77" s="48"/>
      <c r="E77" s="48"/>
    </row>
    <row r="78" spans="1:5" ht="15">
      <c r="A78" s="49" t="s">
        <v>837</v>
      </c>
      <c r="B78" s="50" t="s">
        <v>565</v>
      </c>
      <c r="C78" s="18"/>
      <c r="D78" s="18"/>
      <c r="E78" s="18"/>
    </row>
    <row r="79" spans="1:5" ht="15">
      <c r="A79" s="17" t="s">
        <v>566</v>
      </c>
      <c r="B79" s="5" t="s">
        <v>567</v>
      </c>
      <c r="C79" s="17"/>
      <c r="D79" s="17"/>
      <c r="E79" s="17"/>
    </row>
    <row r="80" spans="1:5" ht="15.75">
      <c r="A80" s="51" t="s">
        <v>14</v>
      </c>
      <c r="B80" s="52" t="s">
        <v>568</v>
      </c>
      <c r="C80" s="18"/>
      <c r="D80" s="18"/>
      <c r="E80" s="18"/>
    </row>
    <row r="81" spans="1:5" ht="15.75">
      <c r="A81" s="56" t="s">
        <v>51</v>
      </c>
      <c r="B81" s="57"/>
      <c r="C81" s="53"/>
      <c r="D81" s="53"/>
      <c r="E81" s="53"/>
    </row>
    <row r="82" spans="1:5" ht="51.75" customHeight="1">
      <c r="A82" s="2" t="s">
        <v>378</v>
      </c>
      <c r="B82" s="3" t="s">
        <v>325</v>
      </c>
      <c r="C82" s="85" t="s">
        <v>341</v>
      </c>
      <c r="D82" s="85" t="s">
        <v>342</v>
      </c>
      <c r="E82" s="85" t="s">
        <v>340</v>
      </c>
    </row>
    <row r="83" spans="1:5" ht="15">
      <c r="A83" s="5" t="s">
        <v>54</v>
      </c>
      <c r="B83" s="6" t="s">
        <v>581</v>
      </c>
      <c r="C83" s="38"/>
      <c r="D83" s="38"/>
      <c r="E83" s="38"/>
    </row>
    <row r="84" spans="1:5" ht="15">
      <c r="A84" s="5" t="s">
        <v>582</v>
      </c>
      <c r="B84" s="6" t="s">
        <v>583</v>
      </c>
      <c r="C84" s="38"/>
      <c r="D84" s="38"/>
      <c r="E84" s="38"/>
    </row>
    <row r="85" spans="1:5" ht="15">
      <c r="A85" s="5" t="s">
        <v>584</v>
      </c>
      <c r="B85" s="6" t="s">
        <v>585</v>
      </c>
      <c r="C85" s="38"/>
      <c r="D85" s="38"/>
      <c r="E85" s="38"/>
    </row>
    <row r="86" spans="1:5" ht="15">
      <c r="A86" s="5" t="s">
        <v>15</v>
      </c>
      <c r="B86" s="6" t="s">
        <v>586</v>
      </c>
      <c r="C86" s="38"/>
      <c r="D86" s="38"/>
      <c r="E86" s="38"/>
    </row>
    <row r="87" spans="1:5" ht="15">
      <c r="A87" s="5" t="s">
        <v>16</v>
      </c>
      <c r="B87" s="6" t="s">
        <v>587</v>
      </c>
      <c r="C87" s="38"/>
      <c r="D87" s="38"/>
      <c r="E87" s="38"/>
    </row>
    <row r="88" spans="1:5" ht="15">
      <c r="A88" s="5" t="s">
        <v>17</v>
      </c>
      <c r="B88" s="6" t="s">
        <v>588</v>
      </c>
      <c r="C88" s="38"/>
      <c r="D88" s="38"/>
      <c r="E88" s="38"/>
    </row>
    <row r="89" spans="1:5" ht="15">
      <c r="A89" s="50" t="s">
        <v>55</v>
      </c>
      <c r="B89" s="65" t="s">
        <v>589</v>
      </c>
      <c r="C89" s="38"/>
      <c r="D89" s="38"/>
      <c r="E89" s="38"/>
    </row>
    <row r="90" spans="1:5" ht="15">
      <c r="A90" s="5" t="s">
        <v>57</v>
      </c>
      <c r="B90" s="6" t="s">
        <v>603</v>
      </c>
      <c r="C90" s="38"/>
      <c r="D90" s="38"/>
      <c r="E90" s="38"/>
    </row>
    <row r="91" spans="1:5" ht="15">
      <c r="A91" s="5" t="s">
        <v>23</v>
      </c>
      <c r="B91" s="6" t="s">
        <v>604</v>
      </c>
      <c r="C91" s="38"/>
      <c r="D91" s="38"/>
      <c r="E91" s="38"/>
    </row>
    <row r="92" spans="1:5" ht="15">
      <c r="A92" s="5" t="s">
        <v>24</v>
      </c>
      <c r="B92" s="6" t="s">
        <v>605</v>
      </c>
      <c r="C92" s="38"/>
      <c r="D92" s="38"/>
      <c r="E92" s="38"/>
    </row>
    <row r="93" spans="1:5" ht="15">
      <c r="A93" s="5" t="s">
        <v>25</v>
      </c>
      <c r="B93" s="6" t="s">
        <v>606</v>
      </c>
      <c r="C93" s="38"/>
      <c r="D93" s="38"/>
      <c r="E93" s="38"/>
    </row>
    <row r="94" spans="1:5" ht="15">
      <c r="A94" s="5" t="s">
        <v>58</v>
      </c>
      <c r="B94" s="6" t="s">
        <v>635</v>
      </c>
      <c r="C94" s="38"/>
      <c r="D94" s="38"/>
      <c r="E94" s="38"/>
    </row>
    <row r="95" spans="1:5" ht="15">
      <c r="A95" s="5" t="s">
        <v>30</v>
      </c>
      <c r="B95" s="6" t="s">
        <v>636</v>
      </c>
      <c r="C95" s="38"/>
      <c r="D95" s="38"/>
      <c r="E95" s="38"/>
    </row>
    <row r="96" spans="1:5" ht="15">
      <c r="A96" s="50" t="s">
        <v>59</v>
      </c>
      <c r="B96" s="65" t="s">
        <v>637</v>
      </c>
      <c r="C96" s="38"/>
      <c r="D96" s="38"/>
      <c r="E96" s="38"/>
    </row>
    <row r="97" spans="1:5" ht="15">
      <c r="A97" s="17" t="s">
        <v>638</v>
      </c>
      <c r="B97" s="6" t="s">
        <v>639</v>
      </c>
      <c r="C97" s="38"/>
      <c r="D97" s="38"/>
      <c r="E97" s="38"/>
    </row>
    <row r="98" spans="1:5" ht="15">
      <c r="A98" s="17" t="s">
        <v>31</v>
      </c>
      <c r="B98" s="6" t="s">
        <v>640</v>
      </c>
      <c r="C98" s="38"/>
      <c r="D98" s="38"/>
      <c r="E98" s="38"/>
    </row>
    <row r="99" spans="1:5" ht="15">
      <c r="A99" s="17" t="s">
        <v>32</v>
      </c>
      <c r="B99" s="6" t="s">
        <v>643</v>
      </c>
      <c r="C99" s="38"/>
      <c r="D99" s="38"/>
      <c r="E99" s="38"/>
    </row>
    <row r="100" spans="1:5" ht="15">
      <c r="A100" s="17" t="s">
        <v>33</v>
      </c>
      <c r="B100" s="6" t="s">
        <v>644</v>
      </c>
      <c r="C100" s="38"/>
      <c r="D100" s="38"/>
      <c r="E100" s="38"/>
    </row>
    <row r="101" spans="1:5" ht="15">
      <c r="A101" s="17" t="s">
        <v>651</v>
      </c>
      <c r="B101" s="6" t="s">
        <v>652</v>
      </c>
      <c r="C101" s="38"/>
      <c r="D101" s="38"/>
      <c r="E101" s="38"/>
    </row>
    <row r="102" spans="1:5" ht="15">
      <c r="A102" s="17" t="s">
        <v>653</v>
      </c>
      <c r="B102" s="6" t="s">
        <v>654</v>
      </c>
      <c r="C102" s="38"/>
      <c r="D102" s="38"/>
      <c r="E102" s="38"/>
    </row>
    <row r="103" spans="1:5" ht="15">
      <c r="A103" s="17" t="s">
        <v>655</v>
      </c>
      <c r="B103" s="6" t="s">
        <v>656</v>
      </c>
      <c r="C103" s="38"/>
      <c r="D103" s="38"/>
      <c r="E103" s="38"/>
    </row>
    <row r="104" spans="1:5" ht="15">
      <c r="A104" s="17" t="s">
        <v>34</v>
      </c>
      <c r="B104" s="6" t="s">
        <v>657</v>
      </c>
      <c r="C104" s="38"/>
      <c r="D104" s="38"/>
      <c r="E104" s="38"/>
    </row>
    <row r="105" spans="1:5" ht="15">
      <c r="A105" s="17" t="s">
        <v>35</v>
      </c>
      <c r="B105" s="6" t="s">
        <v>659</v>
      </c>
      <c r="C105" s="38"/>
      <c r="D105" s="38"/>
      <c r="E105" s="38"/>
    </row>
    <row r="106" spans="1:5" ht="15">
      <c r="A106" s="17" t="s">
        <v>36</v>
      </c>
      <c r="B106" s="6" t="s">
        <v>664</v>
      </c>
      <c r="C106" s="38"/>
      <c r="D106" s="38"/>
      <c r="E106" s="38"/>
    </row>
    <row r="107" spans="1:5" ht="15">
      <c r="A107" s="64" t="s">
        <v>60</v>
      </c>
      <c r="B107" s="65" t="s">
        <v>668</v>
      </c>
      <c r="C107" s="38"/>
      <c r="D107" s="38"/>
      <c r="E107" s="38"/>
    </row>
    <row r="108" spans="1:5" ht="15">
      <c r="A108" s="17" t="s">
        <v>680</v>
      </c>
      <c r="B108" s="6" t="s">
        <v>681</v>
      </c>
      <c r="C108" s="38"/>
      <c r="D108" s="38"/>
      <c r="E108" s="38"/>
    </row>
    <row r="109" spans="1:5" ht="15">
      <c r="A109" s="5" t="s">
        <v>40</v>
      </c>
      <c r="B109" s="6" t="s">
        <v>682</v>
      </c>
      <c r="C109" s="38"/>
      <c r="D109" s="38"/>
      <c r="E109" s="38"/>
    </row>
    <row r="110" spans="1:5" ht="15">
      <c r="A110" s="17" t="s">
        <v>41</v>
      </c>
      <c r="B110" s="6" t="s">
        <v>683</v>
      </c>
      <c r="C110" s="38"/>
      <c r="D110" s="38"/>
      <c r="E110" s="38"/>
    </row>
    <row r="111" spans="1:5" ht="15">
      <c r="A111" s="50" t="s">
        <v>62</v>
      </c>
      <c r="B111" s="65" t="s">
        <v>684</v>
      </c>
      <c r="C111" s="38"/>
      <c r="D111" s="38"/>
      <c r="E111" s="38"/>
    </row>
    <row r="112" spans="1:5" ht="15.75">
      <c r="A112" s="83" t="s">
        <v>159</v>
      </c>
      <c r="B112" s="88"/>
      <c r="C112" s="38"/>
      <c r="D112" s="38"/>
      <c r="E112" s="38"/>
    </row>
    <row r="113" spans="1:5" ht="15">
      <c r="A113" s="5" t="s">
        <v>590</v>
      </c>
      <c r="B113" s="6" t="s">
        <v>591</v>
      </c>
      <c r="C113" s="38"/>
      <c r="D113" s="38"/>
      <c r="E113" s="38"/>
    </row>
    <row r="114" spans="1:5" ht="15">
      <c r="A114" s="5" t="s">
        <v>592</v>
      </c>
      <c r="B114" s="6" t="s">
        <v>593</v>
      </c>
      <c r="C114" s="38"/>
      <c r="D114" s="38"/>
      <c r="E114" s="38"/>
    </row>
    <row r="115" spans="1:5" ht="15">
      <c r="A115" s="5" t="s">
        <v>18</v>
      </c>
      <c r="B115" s="6" t="s">
        <v>594</v>
      </c>
      <c r="C115" s="38"/>
      <c r="D115" s="38"/>
      <c r="E115" s="38"/>
    </row>
    <row r="116" spans="1:5" ht="15">
      <c r="A116" s="5" t="s">
        <v>19</v>
      </c>
      <c r="B116" s="6" t="s">
        <v>595</v>
      </c>
      <c r="C116" s="38"/>
      <c r="D116" s="38"/>
      <c r="E116" s="38"/>
    </row>
    <row r="117" spans="1:5" ht="15">
      <c r="A117" s="5" t="s">
        <v>20</v>
      </c>
      <c r="B117" s="6" t="s">
        <v>596</v>
      </c>
      <c r="C117" s="38"/>
      <c r="D117" s="38"/>
      <c r="E117" s="38"/>
    </row>
    <row r="118" spans="1:5" ht="15">
      <c r="A118" s="50" t="s">
        <v>56</v>
      </c>
      <c r="B118" s="65" t="s">
        <v>597</v>
      </c>
      <c r="C118" s="38"/>
      <c r="D118" s="38"/>
      <c r="E118" s="38"/>
    </row>
    <row r="119" spans="1:5" ht="15">
      <c r="A119" s="17" t="s">
        <v>37</v>
      </c>
      <c r="B119" s="6" t="s">
        <v>669</v>
      </c>
      <c r="C119" s="38"/>
      <c r="D119" s="38"/>
      <c r="E119" s="38"/>
    </row>
    <row r="120" spans="1:5" ht="15">
      <c r="A120" s="17" t="s">
        <v>38</v>
      </c>
      <c r="B120" s="6" t="s">
        <v>671</v>
      </c>
      <c r="C120" s="38"/>
      <c r="D120" s="38"/>
      <c r="E120" s="38"/>
    </row>
    <row r="121" spans="1:5" ht="15">
      <c r="A121" s="17" t="s">
        <v>673</v>
      </c>
      <c r="B121" s="6" t="s">
        <v>674</v>
      </c>
      <c r="C121" s="38"/>
      <c r="D121" s="38"/>
      <c r="E121" s="38"/>
    </row>
    <row r="122" spans="1:5" ht="15">
      <c r="A122" s="17" t="s">
        <v>39</v>
      </c>
      <c r="B122" s="6" t="s">
        <v>675</v>
      </c>
      <c r="C122" s="38"/>
      <c r="D122" s="38"/>
      <c r="E122" s="38"/>
    </row>
    <row r="123" spans="1:5" ht="15">
      <c r="A123" s="17" t="s">
        <v>677</v>
      </c>
      <c r="B123" s="6" t="s">
        <v>678</v>
      </c>
      <c r="C123" s="38"/>
      <c r="D123" s="38"/>
      <c r="E123" s="38"/>
    </row>
    <row r="124" spans="1:5" ht="15">
      <c r="A124" s="50" t="s">
        <v>61</v>
      </c>
      <c r="B124" s="65" t="s">
        <v>679</v>
      </c>
      <c r="C124" s="38"/>
      <c r="D124" s="38"/>
      <c r="E124" s="38"/>
    </row>
    <row r="125" spans="1:5" ht="15">
      <c r="A125" s="17" t="s">
        <v>685</v>
      </c>
      <c r="B125" s="6" t="s">
        <v>686</v>
      </c>
      <c r="C125" s="38"/>
      <c r="D125" s="38"/>
      <c r="E125" s="38"/>
    </row>
    <row r="126" spans="1:5" ht="15">
      <c r="A126" s="5" t="s">
        <v>42</v>
      </c>
      <c r="B126" s="6" t="s">
        <v>687</v>
      </c>
      <c r="C126" s="38"/>
      <c r="D126" s="38"/>
      <c r="E126" s="38"/>
    </row>
    <row r="127" spans="1:5" ht="15">
      <c r="A127" s="17" t="s">
        <v>43</v>
      </c>
      <c r="B127" s="6" t="s">
        <v>688</v>
      </c>
      <c r="C127" s="38"/>
      <c r="D127" s="38"/>
      <c r="E127" s="38"/>
    </row>
    <row r="128" spans="1:5" ht="15">
      <c r="A128" s="50" t="s">
        <v>64</v>
      </c>
      <c r="B128" s="65" t="s">
        <v>689</v>
      </c>
      <c r="C128" s="38"/>
      <c r="D128" s="38"/>
      <c r="E128" s="38"/>
    </row>
    <row r="129" spans="1:5" ht="15.75">
      <c r="A129" s="83" t="s">
        <v>158</v>
      </c>
      <c r="B129" s="88"/>
      <c r="C129" s="38"/>
      <c r="D129" s="38"/>
      <c r="E129" s="38"/>
    </row>
    <row r="130" spans="1:5" ht="15.75">
      <c r="A130" s="62" t="s">
        <v>63</v>
      </c>
      <c r="B130" s="46" t="s">
        <v>690</v>
      </c>
      <c r="C130" s="38"/>
      <c r="D130" s="38"/>
      <c r="E130" s="38"/>
    </row>
    <row r="131" spans="1:5" ht="15.75">
      <c r="A131" s="87" t="s">
        <v>211</v>
      </c>
      <c r="B131" s="86"/>
      <c r="C131" s="38"/>
      <c r="D131" s="38"/>
      <c r="E131" s="38"/>
    </row>
    <row r="132" spans="1:5" ht="15.75">
      <c r="A132" s="87" t="s">
        <v>212</v>
      </c>
      <c r="B132" s="86"/>
      <c r="C132" s="38"/>
      <c r="D132" s="38"/>
      <c r="E132" s="38"/>
    </row>
    <row r="133" spans="1:5" ht="15">
      <c r="A133" s="20" t="s">
        <v>65</v>
      </c>
      <c r="B133" s="9" t="s">
        <v>695</v>
      </c>
      <c r="C133" s="38"/>
      <c r="D133" s="38"/>
      <c r="E133" s="38"/>
    </row>
    <row r="134" spans="1:5" ht="15">
      <c r="A134" s="18" t="s">
        <v>66</v>
      </c>
      <c r="B134" s="9" t="s">
        <v>702</v>
      </c>
      <c r="C134" s="38"/>
      <c r="D134" s="38"/>
      <c r="E134" s="38"/>
    </row>
    <row r="135" spans="1:5" ht="15">
      <c r="A135" s="5" t="s">
        <v>209</v>
      </c>
      <c r="B135" s="5" t="s">
        <v>703</v>
      </c>
      <c r="C135" s="38"/>
      <c r="D135" s="38"/>
      <c r="E135" s="38"/>
    </row>
    <row r="136" spans="1:5" ht="15">
      <c r="A136" s="5" t="s">
        <v>210</v>
      </c>
      <c r="B136" s="5" t="s">
        <v>703</v>
      </c>
      <c r="C136" s="38"/>
      <c r="D136" s="38"/>
      <c r="E136" s="38"/>
    </row>
    <row r="137" spans="1:5" ht="15">
      <c r="A137" s="5" t="s">
        <v>207</v>
      </c>
      <c r="B137" s="5" t="s">
        <v>704</v>
      </c>
      <c r="C137" s="38"/>
      <c r="D137" s="38"/>
      <c r="E137" s="38"/>
    </row>
    <row r="138" spans="1:5" ht="15">
      <c r="A138" s="5" t="s">
        <v>208</v>
      </c>
      <c r="B138" s="5" t="s">
        <v>704</v>
      </c>
      <c r="C138" s="38"/>
      <c r="D138" s="38"/>
      <c r="E138" s="38"/>
    </row>
    <row r="139" spans="1:5" ht="15">
      <c r="A139" s="9" t="s">
        <v>67</v>
      </c>
      <c r="B139" s="9" t="s">
        <v>705</v>
      </c>
      <c r="C139" s="38"/>
      <c r="D139" s="38"/>
      <c r="E139" s="38"/>
    </row>
    <row r="140" spans="1:5" ht="15">
      <c r="A140" s="48" t="s">
        <v>706</v>
      </c>
      <c r="B140" s="5" t="s">
        <v>707</v>
      </c>
      <c r="C140" s="38"/>
      <c r="D140" s="38"/>
      <c r="E140" s="38"/>
    </row>
    <row r="141" spans="1:5" ht="15">
      <c r="A141" s="48" t="s">
        <v>708</v>
      </c>
      <c r="B141" s="5" t="s">
        <v>709</v>
      </c>
      <c r="C141" s="38"/>
      <c r="D141" s="38"/>
      <c r="E141" s="38"/>
    </row>
    <row r="142" spans="1:5" ht="15">
      <c r="A142" s="48" t="s">
        <v>710</v>
      </c>
      <c r="B142" s="5" t="s">
        <v>711</v>
      </c>
      <c r="C142" s="38"/>
      <c r="D142" s="38"/>
      <c r="E142" s="38"/>
    </row>
    <row r="143" spans="1:5" ht="15">
      <c r="A143" s="48" t="s">
        <v>712</v>
      </c>
      <c r="B143" s="5" t="s">
        <v>713</v>
      </c>
      <c r="C143" s="38"/>
      <c r="D143" s="38"/>
      <c r="E143" s="38"/>
    </row>
    <row r="144" spans="1:5" ht="15">
      <c r="A144" s="17" t="s">
        <v>49</v>
      </c>
      <c r="B144" s="5" t="s">
        <v>714</v>
      </c>
      <c r="C144" s="38"/>
      <c r="D144" s="38"/>
      <c r="E144" s="38"/>
    </row>
    <row r="145" spans="1:5" ht="15">
      <c r="A145" s="20" t="s">
        <v>68</v>
      </c>
      <c r="B145" s="9" t="s">
        <v>716</v>
      </c>
      <c r="C145" s="38"/>
      <c r="D145" s="38"/>
      <c r="E145" s="38"/>
    </row>
    <row r="146" spans="1:5" ht="15">
      <c r="A146" s="17" t="s">
        <v>717</v>
      </c>
      <c r="B146" s="5" t="s">
        <v>718</v>
      </c>
      <c r="C146" s="38"/>
      <c r="D146" s="38"/>
      <c r="E146" s="38"/>
    </row>
    <row r="147" spans="1:5" ht="15">
      <c r="A147" s="17" t="s">
        <v>719</v>
      </c>
      <c r="B147" s="5" t="s">
        <v>720</v>
      </c>
      <c r="C147" s="38"/>
      <c r="D147" s="38"/>
      <c r="E147" s="38"/>
    </row>
    <row r="148" spans="1:5" ht="15">
      <c r="A148" s="48" t="s">
        <v>721</v>
      </c>
      <c r="B148" s="5" t="s">
        <v>722</v>
      </c>
      <c r="C148" s="38"/>
      <c r="D148" s="38"/>
      <c r="E148" s="38"/>
    </row>
    <row r="149" spans="1:5" ht="15">
      <c r="A149" s="48" t="s">
        <v>50</v>
      </c>
      <c r="B149" s="5" t="s">
        <v>723</v>
      </c>
      <c r="C149" s="38"/>
      <c r="D149" s="38"/>
      <c r="E149" s="38"/>
    </row>
    <row r="150" spans="1:5" ht="15">
      <c r="A150" s="18" t="s">
        <v>69</v>
      </c>
      <c r="B150" s="9" t="s">
        <v>724</v>
      </c>
      <c r="C150" s="38"/>
      <c r="D150" s="38"/>
      <c r="E150" s="38"/>
    </row>
    <row r="151" spans="1:5" ht="15">
      <c r="A151" s="20" t="s">
        <v>725</v>
      </c>
      <c r="B151" s="9" t="s">
        <v>726</v>
      </c>
      <c r="C151" s="38"/>
      <c r="D151" s="38"/>
      <c r="E151" s="38"/>
    </row>
    <row r="152" spans="1:5" ht="15.75">
      <c r="A152" s="51" t="s">
        <v>70</v>
      </c>
      <c r="B152" s="52" t="s">
        <v>727</v>
      </c>
      <c r="C152" s="38"/>
      <c r="D152" s="38"/>
      <c r="E152" s="38"/>
    </row>
    <row r="153" spans="1:5" ht="15.75">
      <c r="A153" s="56" t="s">
        <v>52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15" t="s">
        <v>277</v>
      </c>
      <c r="B1" s="116"/>
      <c r="C1" s="116"/>
      <c r="D1" s="116"/>
      <c r="E1" s="136"/>
      <c r="F1" s="136"/>
    </row>
    <row r="2" spans="1:5" ht="26.25" customHeight="1">
      <c r="A2" s="305" t="s">
        <v>116</v>
      </c>
      <c r="B2" s="306"/>
      <c r="C2" s="306"/>
      <c r="D2" s="306"/>
      <c r="E2" s="306"/>
    </row>
    <row r="3" spans="1:5" ht="30" customHeight="1">
      <c r="A3" s="304" t="s">
        <v>293</v>
      </c>
      <c r="B3" s="308"/>
      <c r="C3" s="308"/>
      <c r="D3" s="308"/>
      <c r="E3" s="308"/>
    </row>
    <row r="5" ht="15">
      <c r="A5" s="4" t="s">
        <v>253</v>
      </c>
    </row>
    <row r="6" spans="1:5" ht="48.75" customHeight="1">
      <c r="A6" s="2" t="s">
        <v>378</v>
      </c>
      <c r="B6" s="3" t="s">
        <v>379</v>
      </c>
      <c r="C6" s="85" t="s">
        <v>341</v>
      </c>
      <c r="D6" s="85" t="s">
        <v>342</v>
      </c>
      <c r="E6" s="85" t="s">
        <v>340</v>
      </c>
    </row>
    <row r="7" spans="1:5" ht="15">
      <c r="A7" s="42" t="s">
        <v>729</v>
      </c>
      <c r="B7" s="41" t="s">
        <v>406</v>
      </c>
      <c r="C7" s="53"/>
      <c r="D7" s="53"/>
      <c r="E7" s="53"/>
    </row>
    <row r="8" spans="1:5" ht="15">
      <c r="A8" s="5" t="s">
        <v>730</v>
      </c>
      <c r="B8" s="41" t="s">
        <v>413</v>
      </c>
      <c r="C8" s="53"/>
      <c r="D8" s="53"/>
      <c r="E8" s="53"/>
    </row>
    <row r="9" spans="1:5" ht="15">
      <c r="A9" s="66" t="s">
        <v>11</v>
      </c>
      <c r="B9" s="67" t="s">
        <v>414</v>
      </c>
      <c r="C9" s="53"/>
      <c r="D9" s="53"/>
      <c r="E9" s="53"/>
    </row>
    <row r="10" spans="1:5" ht="15">
      <c r="A10" s="50" t="s">
        <v>840</v>
      </c>
      <c r="B10" s="67" t="s">
        <v>415</v>
      </c>
      <c r="C10" s="53"/>
      <c r="D10" s="53"/>
      <c r="E10" s="53"/>
    </row>
    <row r="11" spans="1:5" ht="15">
      <c r="A11" s="5" t="s">
        <v>740</v>
      </c>
      <c r="B11" s="41" t="s">
        <v>422</v>
      </c>
      <c r="C11" s="53"/>
      <c r="D11" s="53"/>
      <c r="E11" s="53"/>
    </row>
    <row r="12" spans="1:5" ht="15">
      <c r="A12" s="5" t="s">
        <v>12</v>
      </c>
      <c r="B12" s="41" t="s">
        <v>427</v>
      </c>
      <c r="C12" s="53"/>
      <c r="D12" s="53"/>
      <c r="E12" s="53"/>
    </row>
    <row r="13" spans="1:5" ht="15">
      <c r="A13" s="5" t="s">
        <v>745</v>
      </c>
      <c r="B13" s="41" t="s">
        <v>442</v>
      </c>
      <c r="C13" s="53"/>
      <c r="D13" s="53"/>
      <c r="E13" s="53"/>
    </row>
    <row r="14" spans="1:5" ht="15">
      <c r="A14" s="5" t="s">
        <v>746</v>
      </c>
      <c r="B14" s="41" t="s">
        <v>447</v>
      </c>
      <c r="C14" s="53"/>
      <c r="D14" s="53"/>
      <c r="E14" s="53"/>
    </row>
    <row r="15" spans="1:5" ht="15">
      <c r="A15" s="5" t="s">
        <v>749</v>
      </c>
      <c r="B15" s="41" t="s">
        <v>460</v>
      </c>
      <c r="C15" s="53"/>
      <c r="D15" s="53"/>
      <c r="E15" s="53"/>
    </row>
    <row r="16" spans="1:5" ht="15">
      <c r="A16" s="50" t="s">
        <v>750</v>
      </c>
      <c r="B16" s="67" t="s">
        <v>461</v>
      </c>
      <c r="C16" s="53"/>
      <c r="D16" s="53"/>
      <c r="E16" s="53"/>
    </row>
    <row r="17" spans="1:5" ht="15">
      <c r="A17" s="17" t="s">
        <v>462</v>
      </c>
      <c r="B17" s="41" t="s">
        <v>463</v>
      </c>
      <c r="C17" s="53"/>
      <c r="D17" s="53"/>
      <c r="E17" s="53"/>
    </row>
    <row r="18" spans="1:5" ht="15">
      <c r="A18" s="17" t="s">
        <v>775</v>
      </c>
      <c r="B18" s="41" t="s">
        <v>464</v>
      </c>
      <c r="C18" s="53"/>
      <c r="D18" s="53"/>
      <c r="E18" s="53"/>
    </row>
    <row r="19" spans="1:5" ht="15">
      <c r="A19" s="22" t="s">
        <v>846</v>
      </c>
      <c r="B19" s="41" t="s">
        <v>465</v>
      </c>
      <c r="C19" s="53"/>
      <c r="D19" s="53"/>
      <c r="E19" s="53"/>
    </row>
    <row r="20" spans="1:5" ht="15">
      <c r="A20" s="22" t="s">
        <v>847</v>
      </c>
      <c r="B20" s="41" t="s">
        <v>466</v>
      </c>
      <c r="C20" s="53"/>
      <c r="D20" s="53"/>
      <c r="E20" s="53"/>
    </row>
    <row r="21" spans="1:5" ht="15">
      <c r="A21" s="22" t="s">
        <v>848</v>
      </c>
      <c r="B21" s="41" t="s">
        <v>467</v>
      </c>
      <c r="C21" s="53"/>
      <c r="D21" s="53"/>
      <c r="E21" s="53"/>
    </row>
    <row r="22" spans="1:5" ht="15">
      <c r="A22" s="17" t="s">
        <v>849</v>
      </c>
      <c r="B22" s="41" t="s">
        <v>468</v>
      </c>
      <c r="C22" s="53"/>
      <c r="D22" s="53"/>
      <c r="E22" s="53"/>
    </row>
    <row r="23" spans="1:5" ht="15">
      <c r="A23" s="17" t="s">
        <v>850</v>
      </c>
      <c r="B23" s="41" t="s">
        <v>469</v>
      </c>
      <c r="C23" s="53"/>
      <c r="D23" s="53"/>
      <c r="E23" s="53"/>
    </row>
    <row r="24" spans="1:5" ht="15">
      <c r="A24" s="17" t="s">
        <v>851</v>
      </c>
      <c r="B24" s="41" t="s">
        <v>470</v>
      </c>
      <c r="C24" s="53"/>
      <c r="D24" s="53"/>
      <c r="E24" s="53"/>
    </row>
    <row r="25" spans="1:5" ht="15">
      <c r="A25" s="64" t="s">
        <v>808</v>
      </c>
      <c r="B25" s="67" t="s">
        <v>471</v>
      </c>
      <c r="C25" s="53"/>
      <c r="D25" s="53"/>
      <c r="E25" s="53"/>
    </row>
    <row r="26" spans="1:5" ht="15">
      <c r="A26" s="16" t="s">
        <v>852</v>
      </c>
      <c r="B26" s="41" t="s">
        <v>472</v>
      </c>
      <c r="C26" s="53"/>
      <c r="D26" s="53"/>
      <c r="E26" s="53"/>
    </row>
    <row r="27" spans="1:5" ht="15">
      <c r="A27" s="16" t="s">
        <v>474</v>
      </c>
      <c r="B27" s="41" t="s">
        <v>475</v>
      </c>
      <c r="C27" s="53"/>
      <c r="D27" s="53"/>
      <c r="E27" s="53"/>
    </row>
    <row r="28" spans="1:5" ht="15">
      <c r="A28" s="16" t="s">
        <v>476</v>
      </c>
      <c r="B28" s="41" t="s">
        <v>477</v>
      </c>
      <c r="C28" s="53"/>
      <c r="D28" s="53"/>
      <c r="E28" s="53"/>
    </row>
    <row r="29" spans="1:5" ht="15">
      <c r="A29" s="16" t="s">
        <v>810</v>
      </c>
      <c r="B29" s="41" t="s">
        <v>478</v>
      </c>
      <c r="C29" s="53"/>
      <c r="D29" s="53"/>
      <c r="E29" s="53"/>
    </row>
    <row r="30" spans="1:5" ht="15">
      <c r="A30" s="16" t="s">
        <v>853</v>
      </c>
      <c r="B30" s="41" t="s">
        <v>479</v>
      </c>
      <c r="C30" s="53"/>
      <c r="D30" s="53"/>
      <c r="E30" s="53"/>
    </row>
    <row r="31" spans="1:5" ht="15">
      <c r="A31" s="16" t="s">
        <v>812</v>
      </c>
      <c r="B31" s="41" t="s">
        <v>480</v>
      </c>
      <c r="C31" s="53"/>
      <c r="D31" s="53"/>
      <c r="E31" s="53"/>
    </row>
    <row r="32" spans="1:5" ht="15">
      <c r="A32" s="16" t="s">
        <v>854</v>
      </c>
      <c r="B32" s="41" t="s">
        <v>481</v>
      </c>
      <c r="C32" s="53"/>
      <c r="D32" s="53"/>
      <c r="E32" s="53"/>
    </row>
    <row r="33" spans="1:5" ht="15">
      <c r="A33" s="16" t="s">
        <v>855</v>
      </c>
      <c r="B33" s="41" t="s">
        <v>483</v>
      </c>
      <c r="C33" s="53"/>
      <c r="D33" s="53"/>
      <c r="E33" s="53"/>
    </row>
    <row r="34" spans="1:5" ht="15">
      <c r="A34" s="16" t="s">
        <v>484</v>
      </c>
      <c r="B34" s="41" t="s">
        <v>485</v>
      </c>
      <c r="C34" s="53"/>
      <c r="D34" s="53"/>
      <c r="E34" s="53"/>
    </row>
    <row r="35" spans="1:5" ht="15">
      <c r="A35" s="29" t="s">
        <v>486</v>
      </c>
      <c r="B35" s="41" t="s">
        <v>487</v>
      </c>
      <c r="C35" s="53"/>
      <c r="D35" s="53"/>
      <c r="E35" s="53"/>
    </row>
    <row r="36" spans="1:5" ht="15">
      <c r="A36" s="16" t="s">
        <v>856</v>
      </c>
      <c r="B36" s="41" t="s">
        <v>488</v>
      </c>
      <c r="C36" s="53"/>
      <c r="D36" s="53"/>
      <c r="E36" s="53"/>
    </row>
    <row r="37" spans="1:5" ht="15">
      <c r="A37" s="29" t="s">
        <v>213</v>
      </c>
      <c r="B37" s="41" t="s">
        <v>489</v>
      </c>
      <c r="C37" s="53"/>
      <c r="D37" s="53"/>
      <c r="E37" s="53"/>
    </row>
    <row r="38" spans="1:5" ht="15">
      <c r="A38" s="29" t="s">
        <v>214</v>
      </c>
      <c r="B38" s="41" t="s">
        <v>489</v>
      </c>
      <c r="C38" s="53"/>
      <c r="D38" s="53"/>
      <c r="E38" s="53"/>
    </row>
    <row r="39" spans="1:5" ht="15">
      <c r="A39" s="64" t="s">
        <v>816</v>
      </c>
      <c r="B39" s="67" t="s">
        <v>490</v>
      </c>
      <c r="C39" s="53"/>
      <c r="D39" s="53"/>
      <c r="E39" s="53"/>
    </row>
    <row r="40" spans="1:5" ht="15.75">
      <c r="A40" s="83" t="s">
        <v>159</v>
      </c>
      <c r="B40" s="135"/>
      <c r="C40" s="53"/>
      <c r="D40" s="53"/>
      <c r="E40" s="53"/>
    </row>
    <row r="41" spans="1:5" ht="15">
      <c r="A41" s="45" t="s">
        <v>491</v>
      </c>
      <c r="B41" s="41" t="s">
        <v>492</v>
      </c>
      <c r="C41" s="53"/>
      <c r="D41" s="53"/>
      <c r="E41" s="53"/>
    </row>
    <row r="42" spans="1:5" ht="15">
      <c r="A42" s="45" t="s">
        <v>857</v>
      </c>
      <c r="B42" s="41" t="s">
        <v>493</v>
      </c>
      <c r="C42" s="53"/>
      <c r="D42" s="53"/>
      <c r="E42" s="53"/>
    </row>
    <row r="43" spans="1:5" ht="15">
      <c r="A43" s="45" t="s">
        <v>495</v>
      </c>
      <c r="B43" s="41" t="s">
        <v>496</v>
      </c>
      <c r="C43" s="53"/>
      <c r="D43" s="53"/>
      <c r="E43" s="53"/>
    </row>
    <row r="44" spans="1:5" ht="15">
      <c r="A44" s="45" t="s">
        <v>497</v>
      </c>
      <c r="B44" s="41" t="s">
        <v>498</v>
      </c>
      <c r="C44" s="53"/>
      <c r="D44" s="53"/>
      <c r="E44" s="53"/>
    </row>
    <row r="45" spans="1:5" ht="15">
      <c r="A45" s="6" t="s">
        <v>499</v>
      </c>
      <c r="B45" s="41" t="s">
        <v>500</v>
      </c>
      <c r="C45" s="53"/>
      <c r="D45" s="53"/>
      <c r="E45" s="53"/>
    </row>
    <row r="46" spans="1:5" ht="15">
      <c r="A46" s="6" t="s">
        <v>501</v>
      </c>
      <c r="B46" s="41" t="s">
        <v>502</v>
      </c>
      <c r="C46" s="53"/>
      <c r="D46" s="53"/>
      <c r="E46" s="53"/>
    </row>
    <row r="47" spans="1:5" ht="15">
      <c r="A47" s="6" t="s">
        <v>503</v>
      </c>
      <c r="B47" s="41" t="s">
        <v>504</v>
      </c>
      <c r="C47" s="53"/>
      <c r="D47" s="53"/>
      <c r="E47" s="53"/>
    </row>
    <row r="48" spans="1:5" ht="15">
      <c r="A48" s="65" t="s">
        <v>818</v>
      </c>
      <c r="B48" s="67" t="s">
        <v>505</v>
      </c>
      <c r="C48" s="53"/>
      <c r="D48" s="53"/>
      <c r="E48" s="53"/>
    </row>
    <row r="49" spans="1:5" ht="15">
      <c r="A49" s="17" t="s">
        <v>506</v>
      </c>
      <c r="B49" s="41" t="s">
        <v>507</v>
      </c>
      <c r="C49" s="53"/>
      <c r="D49" s="53"/>
      <c r="E49" s="53"/>
    </row>
    <row r="50" spans="1:5" ht="15">
      <c r="A50" s="17" t="s">
        <v>508</v>
      </c>
      <c r="B50" s="41" t="s">
        <v>509</v>
      </c>
      <c r="C50" s="53"/>
      <c r="D50" s="53"/>
      <c r="E50" s="53"/>
    </row>
    <row r="51" spans="1:5" ht="15">
      <c r="A51" s="17" t="s">
        <v>510</v>
      </c>
      <c r="B51" s="41" t="s">
        <v>511</v>
      </c>
      <c r="C51" s="53"/>
      <c r="D51" s="53"/>
      <c r="E51" s="53"/>
    </row>
    <row r="52" spans="1:5" ht="15">
      <c r="A52" s="17" t="s">
        <v>512</v>
      </c>
      <c r="B52" s="41" t="s">
        <v>513</v>
      </c>
      <c r="C52" s="53"/>
      <c r="D52" s="53"/>
      <c r="E52" s="53"/>
    </row>
    <row r="53" spans="1:5" ht="15">
      <c r="A53" s="64" t="s">
        <v>819</v>
      </c>
      <c r="B53" s="67" t="s">
        <v>514</v>
      </c>
      <c r="C53" s="53"/>
      <c r="D53" s="53"/>
      <c r="E53" s="53"/>
    </row>
    <row r="54" spans="1:5" ht="15">
      <c r="A54" s="17" t="s">
        <v>515</v>
      </c>
      <c r="B54" s="41" t="s">
        <v>516</v>
      </c>
      <c r="C54" s="53"/>
      <c r="D54" s="53"/>
      <c r="E54" s="53"/>
    </row>
    <row r="55" spans="1:5" ht="15">
      <c r="A55" s="17" t="s">
        <v>0</v>
      </c>
      <c r="B55" s="41" t="s">
        <v>517</v>
      </c>
      <c r="C55" s="53"/>
      <c r="D55" s="53"/>
      <c r="E55" s="53"/>
    </row>
    <row r="56" spans="1:5" ht="15">
      <c r="A56" s="17" t="s">
        <v>1</v>
      </c>
      <c r="B56" s="41" t="s">
        <v>518</v>
      </c>
      <c r="C56" s="53"/>
      <c r="D56" s="53"/>
      <c r="E56" s="53"/>
    </row>
    <row r="57" spans="1:5" ht="15">
      <c r="A57" s="17" t="s">
        <v>2</v>
      </c>
      <c r="B57" s="41" t="s">
        <v>519</v>
      </c>
      <c r="C57" s="53"/>
      <c r="D57" s="53"/>
      <c r="E57" s="53"/>
    </row>
    <row r="58" spans="1:5" ht="15">
      <c r="A58" s="17" t="s">
        <v>3</v>
      </c>
      <c r="B58" s="41" t="s">
        <v>520</v>
      </c>
      <c r="C58" s="53"/>
      <c r="D58" s="53"/>
      <c r="E58" s="53"/>
    </row>
    <row r="59" spans="1:5" ht="15">
      <c r="A59" s="17" t="s">
        <v>4</v>
      </c>
      <c r="B59" s="41" t="s">
        <v>521</v>
      </c>
      <c r="C59" s="53"/>
      <c r="D59" s="53"/>
      <c r="E59" s="53"/>
    </row>
    <row r="60" spans="1:5" ht="15">
      <c r="A60" s="17" t="s">
        <v>522</v>
      </c>
      <c r="B60" s="41" t="s">
        <v>523</v>
      </c>
      <c r="C60" s="53"/>
      <c r="D60" s="53"/>
      <c r="E60" s="53"/>
    </row>
    <row r="61" spans="1:5" ht="15">
      <c r="A61" s="17" t="s">
        <v>5</v>
      </c>
      <c r="B61" s="41" t="s">
        <v>524</v>
      </c>
      <c r="C61" s="53"/>
      <c r="D61" s="53"/>
      <c r="E61" s="53"/>
    </row>
    <row r="62" spans="1:5" ht="15">
      <c r="A62" s="64" t="s">
        <v>820</v>
      </c>
      <c r="B62" s="67" t="s">
        <v>525</v>
      </c>
      <c r="C62" s="53"/>
      <c r="D62" s="53"/>
      <c r="E62" s="53"/>
    </row>
    <row r="63" spans="1:5" ht="15.75">
      <c r="A63" s="83" t="s">
        <v>158</v>
      </c>
      <c r="B63" s="135"/>
      <c r="C63" s="53"/>
      <c r="D63" s="53"/>
      <c r="E63" s="53"/>
    </row>
    <row r="64" spans="1:5" ht="15.75">
      <c r="A64" s="46" t="s">
        <v>13</v>
      </c>
      <c r="B64" s="47" t="s">
        <v>526</v>
      </c>
      <c r="C64" s="53"/>
      <c r="D64" s="53"/>
      <c r="E64" s="53"/>
    </row>
    <row r="65" spans="1:5" ht="15">
      <c r="A65" s="20" t="s">
        <v>827</v>
      </c>
      <c r="B65" s="9" t="s">
        <v>534</v>
      </c>
      <c r="C65" s="20"/>
      <c r="D65" s="20"/>
      <c r="E65" s="20"/>
    </row>
    <row r="66" spans="1:5" ht="15">
      <c r="A66" s="18" t="s">
        <v>830</v>
      </c>
      <c r="B66" s="9" t="s">
        <v>542</v>
      </c>
      <c r="C66" s="18"/>
      <c r="D66" s="18"/>
      <c r="E66" s="18"/>
    </row>
    <row r="67" spans="1:5" ht="15">
      <c r="A67" s="48" t="s">
        <v>543</v>
      </c>
      <c r="B67" s="5" t="s">
        <v>544</v>
      </c>
      <c r="C67" s="48"/>
      <c r="D67" s="48"/>
      <c r="E67" s="48"/>
    </row>
    <row r="68" spans="1:5" ht="15">
      <c r="A68" s="48" t="s">
        <v>545</v>
      </c>
      <c r="B68" s="5" t="s">
        <v>546</v>
      </c>
      <c r="C68" s="48"/>
      <c r="D68" s="48"/>
      <c r="E68" s="48"/>
    </row>
    <row r="69" spans="1:5" ht="15">
      <c r="A69" s="18" t="s">
        <v>547</v>
      </c>
      <c r="B69" s="9" t="s">
        <v>548</v>
      </c>
      <c r="C69" s="48"/>
      <c r="D69" s="48"/>
      <c r="E69" s="48"/>
    </row>
    <row r="70" spans="1:5" ht="15">
      <c r="A70" s="48" t="s">
        <v>549</v>
      </c>
      <c r="B70" s="5" t="s">
        <v>550</v>
      </c>
      <c r="C70" s="48"/>
      <c r="D70" s="48"/>
      <c r="E70" s="48"/>
    </row>
    <row r="71" spans="1:5" ht="15">
      <c r="A71" s="48" t="s">
        <v>551</v>
      </c>
      <c r="B71" s="5" t="s">
        <v>552</v>
      </c>
      <c r="C71" s="48"/>
      <c r="D71" s="48"/>
      <c r="E71" s="48"/>
    </row>
    <row r="72" spans="1:5" ht="15">
      <c r="A72" s="48" t="s">
        <v>553</v>
      </c>
      <c r="B72" s="5" t="s">
        <v>554</v>
      </c>
      <c r="C72" s="48"/>
      <c r="D72" s="48"/>
      <c r="E72" s="48"/>
    </row>
    <row r="73" spans="1:5" ht="15">
      <c r="A73" s="49" t="s">
        <v>831</v>
      </c>
      <c r="B73" s="50" t="s">
        <v>555</v>
      </c>
      <c r="C73" s="18"/>
      <c r="D73" s="18"/>
      <c r="E73" s="18"/>
    </row>
    <row r="74" spans="1:5" ht="15">
      <c r="A74" s="48" t="s">
        <v>556</v>
      </c>
      <c r="B74" s="5" t="s">
        <v>557</v>
      </c>
      <c r="C74" s="48"/>
      <c r="D74" s="48"/>
      <c r="E74" s="48"/>
    </row>
    <row r="75" spans="1:5" ht="15">
      <c r="A75" s="17" t="s">
        <v>558</v>
      </c>
      <c r="B75" s="5" t="s">
        <v>559</v>
      </c>
      <c r="C75" s="17"/>
      <c r="D75" s="17"/>
      <c r="E75" s="17"/>
    </row>
    <row r="76" spans="1:5" ht="15">
      <c r="A76" s="48" t="s">
        <v>10</v>
      </c>
      <c r="B76" s="5" t="s">
        <v>560</v>
      </c>
      <c r="C76" s="48"/>
      <c r="D76" s="48"/>
      <c r="E76" s="48"/>
    </row>
    <row r="77" spans="1:5" ht="15">
      <c r="A77" s="48" t="s">
        <v>836</v>
      </c>
      <c r="B77" s="5" t="s">
        <v>561</v>
      </c>
      <c r="C77" s="48"/>
      <c r="D77" s="48"/>
      <c r="E77" s="48"/>
    </row>
    <row r="78" spans="1:5" ht="15">
      <c r="A78" s="49" t="s">
        <v>837</v>
      </c>
      <c r="B78" s="50" t="s">
        <v>565</v>
      </c>
      <c r="C78" s="18"/>
      <c r="D78" s="18"/>
      <c r="E78" s="18"/>
    </row>
    <row r="79" spans="1:5" ht="15">
      <c r="A79" s="17" t="s">
        <v>566</v>
      </c>
      <c r="B79" s="5" t="s">
        <v>567</v>
      </c>
      <c r="C79" s="17"/>
      <c r="D79" s="17"/>
      <c r="E79" s="17"/>
    </row>
    <row r="80" spans="1:5" ht="23.25" customHeight="1">
      <c r="A80" s="51" t="s">
        <v>14</v>
      </c>
      <c r="B80" s="52" t="s">
        <v>568</v>
      </c>
      <c r="C80" s="18"/>
      <c r="D80" s="18"/>
      <c r="E80" s="18"/>
    </row>
    <row r="81" spans="1:5" ht="34.5" customHeight="1">
      <c r="A81" s="56" t="s">
        <v>51</v>
      </c>
      <c r="B81" s="57"/>
      <c r="C81" s="53"/>
      <c r="D81" s="53"/>
      <c r="E81" s="53"/>
    </row>
    <row r="82" spans="1:5" ht="49.5" customHeight="1">
      <c r="A82" s="2" t="s">
        <v>378</v>
      </c>
      <c r="B82" s="3" t="s">
        <v>325</v>
      </c>
      <c r="C82" s="85" t="s">
        <v>341</v>
      </c>
      <c r="D82" s="85" t="s">
        <v>342</v>
      </c>
      <c r="E82" s="85" t="s">
        <v>340</v>
      </c>
    </row>
    <row r="83" spans="1:5" ht="15">
      <c r="A83" s="5" t="s">
        <v>54</v>
      </c>
      <c r="B83" s="6" t="s">
        <v>581</v>
      </c>
      <c r="C83" s="38"/>
      <c r="D83" s="38"/>
      <c r="E83" s="38"/>
    </row>
    <row r="84" spans="1:5" ht="15">
      <c r="A84" s="5" t="s">
        <v>582</v>
      </c>
      <c r="B84" s="6" t="s">
        <v>583</v>
      </c>
      <c r="C84" s="38"/>
      <c r="D84" s="38"/>
      <c r="E84" s="38"/>
    </row>
    <row r="85" spans="1:5" ht="15">
      <c r="A85" s="5" t="s">
        <v>584</v>
      </c>
      <c r="B85" s="6" t="s">
        <v>585</v>
      </c>
      <c r="C85" s="38"/>
      <c r="D85" s="38"/>
      <c r="E85" s="38"/>
    </row>
    <row r="86" spans="1:5" ht="15">
      <c r="A86" s="5" t="s">
        <v>15</v>
      </c>
      <c r="B86" s="6" t="s">
        <v>586</v>
      </c>
      <c r="C86" s="38"/>
      <c r="D86" s="38"/>
      <c r="E86" s="38"/>
    </row>
    <row r="87" spans="1:5" ht="15">
      <c r="A87" s="5" t="s">
        <v>16</v>
      </c>
      <c r="B87" s="6" t="s">
        <v>587</v>
      </c>
      <c r="C87" s="38"/>
      <c r="D87" s="38"/>
      <c r="E87" s="38"/>
    </row>
    <row r="88" spans="1:5" ht="15">
      <c r="A88" s="5" t="s">
        <v>17</v>
      </c>
      <c r="B88" s="6" t="s">
        <v>588</v>
      </c>
      <c r="C88" s="38"/>
      <c r="D88" s="38"/>
      <c r="E88" s="38"/>
    </row>
    <row r="89" spans="1:5" ht="15">
      <c r="A89" s="50" t="s">
        <v>55</v>
      </c>
      <c r="B89" s="65" t="s">
        <v>589</v>
      </c>
      <c r="C89" s="38"/>
      <c r="D89" s="38"/>
      <c r="E89" s="38"/>
    </row>
    <row r="90" spans="1:5" ht="15">
      <c r="A90" s="5" t="s">
        <v>57</v>
      </c>
      <c r="B90" s="6" t="s">
        <v>603</v>
      </c>
      <c r="C90" s="38"/>
      <c r="D90" s="38"/>
      <c r="E90" s="38"/>
    </row>
    <row r="91" spans="1:5" ht="15">
      <c r="A91" s="5" t="s">
        <v>23</v>
      </c>
      <c r="B91" s="6" t="s">
        <v>604</v>
      </c>
      <c r="C91" s="38"/>
      <c r="D91" s="38"/>
      <c r="E91" s="38"/>
    </row>
    <row r="92" spans="1:5" ht="15">
      <c r="A92" s="5" t="s">
        <v>24</v>
      </c>
      <c r="B92" s="6" t="s">
        <v>605</v>
      </c>
      <c r="C92" s="38"/>
      <c r="D92" s="38"/>
      <c r="E92" s="38"/>
    </row>
    <row r="93" spans="1:5" ht="15">
      <c r="A93" s="5" t="s">
        <v>25</v>
      </c>
      <c r="B93" s="6" t="s">
        <v>606</v>
      </c>
      <c r="C93" s="38"/>
      <c r="D93" s="38"/>
      <c r="E93" s="38"/>
    </row>
    <row r="94" spans="1:5" ht="15">
      <c r="A94" s="5" t="s">
        <v>58</v>
      </c>
      <c r="B94" s="6" t="s">
        <v>635</v>
      </c>
      <c r="C94" s="38"/>
      <c r="D94" s="38"/>
      <c r="E94" s="38"/>
    </row>
    <row r="95" spans="1:5" ht="15">
      <c r="A95" s="5" t="s">
        <v>30</v>
      </c>
      <c r="B95" s="6" t="s">
        <v>636</v>
      </c>
      <c r="C95" s="38"/>
      <c r="D95" s="38"/>
      <c r="E95" s="38"/>
    </row>
    <row r="96" spans="1:5" ht="15">
      <c r="A96" s="50" t="s">
        <v>59</v>
      </c>
      <c r="B96" s="65" t="s">
        <v>637</v>
      </c>
      <c r="C96" s="38"/>
      <c r="D96" s="38"/>
      <c r="E96" s="38"/>
    </row>
    <row r="97" spans="1:5" ht="15">
      <c r="A97" s="17" t="s">
        <v>638</v>
      </c>
      <c r="B97" s="6" t="s">
        <v>639</v>
      </c>
      <c r="C97" s="38"/>
      <c r="D97" s="38"/>
      <c r="E97" s="38"/>
    </row>
    <row r="98" spans="1:5" ht="15">
      <c r="A98" s="17" t="s">
        <v>31</v>
      </c>
      <c r="B98" s="6" t="s">
        <v>640</v>
      </c>
      <c r="C98" s="38"/>
      <c r="D98" s="38"/>
      <c r="E98" s="38"/>
    </row>
    <row r="99" spans="1:5" ht="15">
      <c r="A99" s="17" t="s">
        <v>32</v>
      </c>
      <c r="B99" s="6" t="s">
        <v>643</v>
      </c>
      <c r="C99" s="38"/>
      <c r="D99" s="38"/>
      <c r="E99" s="38"/>
    </row>
    <row r="100" spans="1:5" ht="15">
      <c r="A100" s="17" t="s">
        <v>33</v>
      </c>
      <c r="B100" s="6" t="s">
        <v>644</v>
      </c>
      <c r="C100" s="38"/>
      <c r="D100" s="38"/>
      <c r="E100" s="38"/>
    </row>
    <row r="101" spans="1:5" ht="15">
      <c r="A101" s="17" t="s">
        <v>651</v>
      </c>
      <c r="B101" s="6" t="s">
        <v>652</v>
      </c>
      <c r="C101" s="38"/>
      <c r="D101" s="38"/>
      <c r="E101" s="38"/>
    </row>
    <row r="102" spans="1:5" ht="15">
      <c r="A102" s="17" t="s">
        <v>653</v>
      </c>
      <c r="B102" s="6" t="s">
        <v>654</v>
      </c>
      <c r="C102" s="38"/>
      <c r="D102" s="38"/>
      <c r="E102" s="38"/>
    </row>
    <row r="103" spans="1:5" ht="15">
      <c r="A103" s="17" t="s">
        <v>655</v>
      </c>
      <c r="B103" s="6" t="s">
        <v>656</v>
      </c>
      <c r="C103" s="38"/>
      <c r="D103" s="38"/>
      <c r="E103" s="38"/>
    </row>
    <row r="104" spans="1:5" ht="15">
      <c r="A104" s="17" t="s">
        <v>34</v>
      </c>
      <c r="B104" s="6" t="s">
        <v>657</v>
      </c>
      <c r="C104" s="38"/>
      <c r="D104" s="38"/>
      <c r="E104" s="38"/>
    </row>
    <row r="105" spans="1:5" ht="15">
      <c r="A105" s="17" t="s">
        <v>35</v>
      </c>
      <c r="B105" s="6" t="s">
        <v>659</v>
      </c>
      <c r="C105" s="38"/>
      <c r="D105" s="38"/>
      <c r="E105" s="38"/>
    </row>
    <row r="106" spans="1:5" ht="15">
      <c r="A106" s="17" t="s">
        <v>36</v>
      </c>
      <c r="B106" s="6" t="s">
        <v>664</v>
      </c>
      <c r="C106" s="38"/>
      <c r="D106" s="38"/>
      <c r="E106" s="38"/>
    </row>
    <row r="107" spans="1:5" ht="15">
      <c r="A107" s="64" t="s">
        <v>60</v>
      </c>
      <c r="B107" s="65" t="s">
        <v>668</v>
      </c>
      <c r="C107" s="38"/>
      <c r="D107" s="38"/>
      <c r="E107" s="38"/>
    </row>
    <row r="108" spans="1:5" ht="15">
      <c r="A108" s="17" t="s">
        <v>680</v>
      </c>
      <c r="B108" s="6" t="s">
        <v>681</v>
      </c>
      <c r="C108" s="38"/>
      <c r="D108" s="38"/>
      <c r="E108" s="38"/>
    </row>
    <row r="109" spans="1:5" ht="15">
      <c r="A109" s="5" t="s">
        <v>40</v>
      </c>
      <c r="B109" s="6" t="s">
        <v>682</v>
      </c>
      <c r="C109" s="38"/>
      <c r="D109" s="38"/>
      <c r="E109" s="38"/>
    </row>
    <row r="110" spans="1:5" ht="15">
      <c r="A110" s="17" t="s">
        <v>41</v>
      </c>
      <c r="B110" s="6" t="s">
        <v>683</v>
      </c>
      <c r="C110" s="38"/>
      <c r="D110" s="38"/>
      <c r="E110" s="38"/>
    </row>
    <row r="111" spans="1:5" ht="15">
      <c r="A111" s="50" t="s">
        <v>62</v>
      </c>
      <c r="B111" s="65" t="s">
        <v>684</v>
      </c>
      <c r="C111" s="38"/>
      <c r="D111" s="38"/>
      <c r="E111" s="38"/>
    </row>
    <row r="112" spans="1:5" ht="15.75">
      <c r="A112" s="83" t="s">
        <v>159</v>
      </c>
      <c r="B112" s="88"/>
      <c r="C112" s="38"/>
      <c r="D112" s="38"/>
      <c r="E112" s="38"/>
    </row>
    <row r="113" spans="1:5" ht="15">
      <c r="A113" s="5" t="s">
        <v>590</v>
      </c>
      <c r="B113" s="6" t="s">
        <v>591</v>
      </c>
      <c r="C113" s="38"/>
      <c r="D113" s="38"/>
      <c r="E113" s="38"/>
    </row>
    <row r="114" spans="1:5" ht="15">
      <c r="A114" s="5" t="s">
        <v>592</v>
      </c>
      <c r="B114" s="6" t="s">
        <v>593</v>
      </c>
      <c r="C114" s="38"/>
      <c r="D114" s="38"/>
      <c r="E114" s="38"/>
    </row>
    <row r="115" spans="1:5" ht="15">
      <c r="A115" s="5" t="s">
        <v>18</v>
      </c>
      <c r="B115" s="6" t="s">
        <v>594</v>
      </c>
      <c r="C115" s="38"/>
      <c r="D115" s="38"/>
      <c r="E115" s="38"/>
    </row>
    <row r="116" spans="1:5" ht="15">
      <c r="A116" s="5" t="s">
        <v>19</v>
      </c>
      <c r="B116" s="6" t="s">
        <v>595</v>
      </c>
      <c r="C116" s="38"/>
      <c r="D116" s="38"/>
      <c r="E116" s="38"/>
    </row>
    <row r="117" spans="1:5" ht="15">
      <c r="A117" s="5" t="s">
        <v>20</v>
      </c>
      <c r="B117" s="6" t="s">
        <v>596</v>
      </c>
      <c r="C117" s="38"/>
      <c r="D117" s="38"/>
      <c r="E117" s="38"/>
    </row>
    <row r="118" spans="1:5" ht="15">
      <c r="A118" s="50" t="s">
        <v>56</v>
      </c>
      <c r="B118" s="65" t="s">
        <v>597</v>
      </c>
      <c r="C118" s="38"/>
      <c r="D118" s="38"/>
      <c r="E118" s="38"/>
    </row>
    <row r="119" spans="1:5" ht="15">
      <c r="A119" s="17" t="s">
        <v>37</v>
      </c>
      <c r="B119" s="6" t="s">
        <v>669</v>
      </c>
      <c r="C119" s="38"/>
      <c r="D119" s="38"/>
      <c r="E119" s="38"/>
    </row>
    <row r="120" spans="1:5" ht="15">
      <c r="A120" s="17" t="s">
        <v>38</v>
      </c>
      <c r="B120" s="6" t="s">
        <v>671</v>
      </c>
      <c r="C120" s="38"/>
      <c r="D120" s="38"/>
      <c r="E120" s="38"/>
    </row>
    <row r="121" spans="1:5" ht="15">
      <c r="A121" s="17" t="s">
        <v>673</v>
      </c>
      <c r="B121" s="6" t="s">
        <v>674</v>
      </c>
      <c r="C121" s="38"/>
      <c r="D121" s="38"/>
      <c r="E121" s="38"/>
    </row>
    <row r="122" spans="1:5" ht="15">
      <c r="A122" s="17" t="s">
        <v>39</v>
      </c>
      <c r="B122" s="6" t="s">
        <v>675</v>
      </c>
      <c r="C122" s="38"/>
      <c r="D122" s="38"/>
      <c r="E122" s="38"/>
    </row>
    <row r="123" spans="1:5" ht="15">
      <c r="A123" s="17" t="s">
        <v>677</v>
      </c>
      <c r="B123" s="6" t="s">
        <v>678</v>
      </c>
      <c r="C123" s="38"/>
      <c r="D123" s="38"/>
      <c r="E123" s="38"/>
    </row>
    <row r="124" spans="1:5" ht="15">
      <c r="A124" s="50" t="s">
        <v>61</v>
      </c>
      <c r="B124" s="65" t="s">
        <v>679</v>
      </c>
      <c r="C124" s="38"/>
      <c r="D124" s="38"/>
      <c r="E124" s="38"/>
    </row>
    <row r="125" spans="1:5" ht="15">
      <c r="A125" s="17" t="s">
        <v>685</v>
      </c>
      <c r="B125" s="6" t="s">
        <v>686</v>
      </c>
      <c r="C125" s="38"/>
      <c r="D125" s="38"/>
      <c r="E125" s="38"/>
    </row>
    <row r="126" spans="1:5" ht="15">
      <c r="A126" s="5" t="s">
        <v>42</v>
      </c>
      <c r="B126" s="6" t="s">
        <v>687</v>
      </c>
      <c r="C126" s="38"/>
      <c r="D126" s="38"/>
      <c r="E126" s="38"/>
    </row>
    <row r="127" spans="1:5" ht="15">
      <c r="A127" s="17" t="s">
        <v>43</v>
      </c>
      <c r="B127" s="6" t="s">
        <v>688</v>
      </c>
      <c r="C127" s="38"/>
      <c r="D127" s="38"/>
      <c r="E127" s="38"/>
    </row>
    <row r="128" spans="1:5" ht="15">
      <c r="A128" s="50" t="s">
        <v>64</v>
      </c>
      <c r="B128" s="65" t="s">
        <v>689</v>
      </c>
      <c r="C128" s="38"/>
      <c r="D128" s="38"/>
      <c r="E128" s="38"/>
    </row>
    <row r="129" spans="1:5" ht="15.75">
      <c r="A129" s="83" t="s">
        <v>158</v>
      </c>
      <c r="B129" s="88"/>
      <c r="C129" s="38"/>
      <c r="D129" s="38"/>
      <c r="E129" s="38"/>
    </row>
    <row r="130" spans="1:5" ht="15.75">
      <c r="A130" s="62" t="s">
        <v>63</v>
      </c>
      <c r="B130" s="46" t="s">
        <v>690</v>
      </c>
      <c r="C130" s="38"/>
      <c r="D130" s="38"/>
      <c r="E130" s="38"/>
    </row>
    <row r="131" spans="1:5" ht="15.75">
      <c r="A131" s="87" t="s">
        <v>211</v>
      </c>
      <c r="B131" s="86"/>
      <c r="C131" s="38"/>
      <c r="D131" s="38"/>
      <c r="E131" s="38"/>
    </row>
    <row r="132" spans="1:5" ht="15.75">
      <c r="A132" s="87" t="s">
        <v>212</v>
      </c>
      <c r="B132" s="86"/>
      <c r="C132" s="38"/>
      <c r="D132" s="38"/>
      <c r="E132" s="38"/>
    </row>
    <row r="133" spans="1:5" ht="15">
      <c r="A133" s="20" t="s">
        <v>65</v>
      </c>
      <c r="B133" s="9" t="s">
        <v>695</v>
      </c>
      <c r="C133" s="38"/>
      <c r="D133" s="38"/>
      <c r="E133" s="38"/>
    </row>
    <row r="134" spans="1:5" ht="15">
      <c r="A134" s="18" t="s">
        <v>66</v>
      </c>
      <c r="B134" s="9" t="s">
        <v>702</v>
      </c>
      <c r="C134" s="38"/>
      <c r="D134" s="38"/>
      <c r="E134" s="38"/>
    </row>
    <row r="135" spans="1:5" ht="15">
      <c r="A135" s="5" t="s">
        <v>209</v>
      </c>
      <c r="B135" s="5" t="s">
        <v>703</v>
      </c>
      <c r="C135" s="38"/>
      <c r="D135" s="38"/>
      <c r="E135" s="38"/>
    </row>
    <row r="136" spans="1:5" ht="15">
      <c r="A136" s="5" t="s">
        <v>210</v>
      </c>
      <c r="B136" s="5" t="s">
        <v>703</v>
      </c>
      <c r="C136" s="38"/>
      <c r="D136" s="38"/>
      <c r="E136" s="38"/>
    </row>
    <row r="137" spans="1:5" ht="15">
      <c r="A137" s="5" t="s">
        <v>207</v>
      </c>
      <c r="B137" s="5" t="s">
        <v>704</v>
      </c>
      <c r="C137" s="38"/>
      <c r="D137" s="38"/>
      <c r="E137" s="38"/>
    </row>
    <row r="138" spans="1:5" ht="15">
      <c r="A138" s="5" t="s">
        <v>208</v>
      </c>
      <c r="B138" s="5" t="s">
        <v>704</v>
      </c>
      <c r="C138" s="38"/>
      <c r="D138" s="38"/>
      <c r="E138" s="38"/>
    </row>
    <row r="139" spans="1:5" ht="15">
      <c r="A139" s="9" t="s">
        <v>67</v>
      </c>
      <c r="B139" s="9" t="s">
        <v>705</v>
      </c>
      <c r="C139" s="38"/>
      <c r="D139" s="38"/>
      <c r="E139" s="38"/>
    </row>
    <row r="140" spans="1:5" ht="15">
      <c r="A140" s="48" t="s">
        <v>706</v>
      </c>
      <c r="B140" s="5" t="s">
        <v>707</v>
      </c>
      <c r="C140" s="38"/>
      <c r="D140" s="38"/>
      <c r="E140" s="38"/>
    </row>
    <row r="141" spans="1:5" ht="15">
      <c r="A141" s="48" t="s">
        <v>708</v>
      </c>
      <c r="B141" s="5" t="s">
        <v>709</v>
      </c>
      <c r="C141" s="38"/>
      <c r="D141" s="38"/>
      <c r="E141" s="38"/>
    </row>
    <row r="142" spans="1:5" ht="15">
      <c r="A142" s="48" t="s">
        <v>710</v>
      </c>
      <c r="B142" s="5" t="s">
        <v>711</v>
      </c>
      <c r="C142" s="38"/>
      <c r="D142" s="38"/>
      <c r="E142" s="38"/>
    </row>
    <row r="143" spans="1:5" ht="15">
      <c r="A143" s="48" t="s">
        <v>712</v>
      </c>
      <c r="B143" s="5" t="s">
        <v>713</v>
      </c>
      <c r="C143" s="38"/>
      <c r="D143" s="38"/>
      <c r="E143" s="38"/>
    </row>
    <row r="144" spans="1:5" ht="15">
      <c r="A144" s="17" t="s">
        <v>49</v>
      </c>
      <c r="B144" s="5" t="s">
        <v>714</v>
      </c>
      <c r="C144" s="38"/>
      <c r="D144" s="38"/>
      <c r="E144" s="38"/>
    </row>
    <row r="145" spans="1:5" ht="15">
      <c r="A145" s="20" t="s">
        <v>68</v>
      </c>
      <c r="B145" s="9" t="s">
        <v>716</v>
      </c>
      <c r="C145" s="38"/>
      <c r="D145" s="38"/>
      <c r="E145" s="38"/>
    </row>
    <row r="146" spans="1:5" ht="15">
      <c r="A146" s="17" t="s">
        <v>717</v>
      </c>
      <c r="B146" s="5" t="s">
        <v>718</v>
      </c>
      <c r="C146" s="38"/>
      <c r="D146" s="38"/>
      <c r="E146" s="38"/>
    </row>
    <row r="147" spans="1:5" ht="15">
      <c r="A147" s="17" t="s">
        <v>719</v>
      </c>
      <c r="B147" s="5" t="s">
        <v>720</v>
      </c>
      <c r="C147" s="38"/>
      <c r="D147" s="38"/>
      <c r="E147" s="38"/>
    </row>
    <row r="148" spans="1:5" ht="15">
      <c r="A148" s="48" t="s">
        <v>721</v>
      </c>
      <c r="B148" s="5" t="s">
        <v>722</v>
      </c>
      <c r="C148" s="38"/>
      <c r="D148" s="38"/>
      <c r="E148" s="38"/>
    </row>
    <row r="149" spans="1:5" ht="15">
      <c r="A149" s="48" t="s">
        <v>50</v>
      </c>
      <c r="B149" s="5" t="s">
        <v>723</v>
      </c>
      <c r="C149" s="38"/>
      <c r="D149" s="38"/>
      <c r="E149" s="38"/>
    </row>
    <row r="150" spans="1:5" ht="15">
      <c r="A150" s="18" t="s">
        <v>69</v>
      </c>
      <c r="B150" s="9" t="s">
        <v>724</v>
      </c>
      <c r="C150" s="38"/>
      <c r="D150" s="38"/>
      <c r="E150" s="38"/>
    </row>
    <row r="151" spans="1:5" ht="15">
      <c r="A151" s="20" t="s">
        <v>725</v>
      </c>
      <c r="B151" s="9" t="s">
        <v>726</v>
      </c>
      <c r="C151" s="38"/>
      <c r="D151" s="38"/>
      <c r="E151" s="38"/>
    </row>
    <row r="152" spans="1:5" ht="15.75">
      <c r="A152" s="51" t="s">
        <v>70</v>
      </c>
      <c r="B152" s="52" t="s">
        <v>727</v>
      </c>
      <c r="C152" s="38"/>
      <c r="D152" s="38"/>
      <c r="E152" s="38"/>
    </row>
    <row r="153" spans="1:5" ht="15.75">
      <c r="A153" s="56" t="s">
        <v>52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27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1.140625" style="0" customWidth="1"/>
    <col min="3" max="3" width="15.57421875" style="0" bestFit="1" customWidth="1"/>
    <col min="4" max="4" width="15.00390625" style="0" customWidth="1"/>
    <col min="5" max="5" width="15.421875" style="0" customWidth="1"/>
    <col min="6" max="6" width="14.28125" style="0" customWidth="1"/>
    <col min="7" max="7" width="16.00390625" style="0" customWidth="1"/>
    <col min="8" max="8" width="15.28125" style="0" customWidth="1"/>
    <col min="9" max="9" width="14.57421875" style="0" customWidth="1"/>
    <col min="10" max="10" width="15.57421875" style="0" bestFit="1" customWidth="1"/>
    <col min="11" max="11" width="16.140625" style="0" bestFit="1" customWidth="1"/>
    <col min="12" max="12" width="14.8515625" style="0" customWidth="1"/>
    <col min="13" max="13" width="15.57421875" style="0" bestFit="1" customWidth="1"/>
    <col min="14" max="14" width="14.8515625" style="0" bestFit="1" customWidth="1"/>
    <col min="15" max="15" width="19.28125" style="0" customWidth="1"/>
    <col min="16" max="16" width="21.28125" style="0" bestFit="1" customWidth="1"/>
    <col min="17" max="17" width="14.57421875" style="0" bestFit="1" customWidth="1"/>
  </cols>
  <sheetData>
    <row r="1" spans="1:15" ht="28.5" customHeight="1">
      <c r="A1" s="315" t="s">
        <v>906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5" ht="26.25" customHeight="1">
      <c r="A2" s="305" t="s">
        <v>867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1:15" ht="24" customHeight="1">
      <c r="A3" s="304" t="s">
        <v>140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ht="24" customHeight="1">
      <c r="A4" s="150" t="s">
        <v>862</v>
      </c>
    </row>
    <row r="5" spans="1:17" ht="25.5">
      <c r="A5" s="2" t="s">
        <v>378</v>
      </c>
      <c r="B5" s="3" t="s">
        <v>379</v>
      </c>
      <c r="C5" s="202" t="s">
        <v>265</v>
      </c>
      <c r="D5" s="202" t="s">
        <v>266</v>
      </c>
      <c r="E5" s="202" t="s">
        <v>267</v>
      </c>
      <c r="F5" s="202" t="s">
        <v>268</v>
      </c>
      <c r="G5" s="202" t="s">
        <v>269</v>
      </c>
      <c r="H5" s="202" t="s">
        <v>270</v>
      </c>
      <c r="I5" s="202" t="s">
        <v>271</v>
      </c>
      <c r="J5" s="202" t="s">
        <v>272</v>
      </c>
      <c r="K5" s="202" t="s">
        <v>273</v>
      </c>
      <c r="L5" s="202" t="s">
        <v>274</v>
      </c>
      <c r="M5" s="202" t="s">
        <v>275</v>
      </c>
      <c r="N5" s="202" t="s">
        <v>276</v>
      </c>
      <c r="O5" s="203" t="s">
        <v>252</v>
      </c>
      <c r="P5" s="4"/>
      <c r="Q5" s="4"/>
    </row>
    <row r="6" spans="1:17" ht="15.75" customHeight="1">
      <c r="A6" s="39" t="s">
        <v>380</v>
      </c>
      <c r="B6" s="40" t="s">
        <v>381</v>
      </c>
      <c r="C6" s="198">
        <v>7251550</v>
      </c>
      <c r="D6" s="198">
        <v>7251550</v>
      </c>
      <c r="E6" s="198">
        <v>7251550</v>
      </c>
      <c r="F6" s="198">
        <v>7251550</v>
      </c>
      <c r="G6" s="198">
        <v>7251550</v>
      </c>
      <c r="H6" s="198">
        <v>6915866</v>
      </c>
      <c r="I6" s="198">
        <v>7251550</v>
      </c>
      <c r="J6" s="198">
        <v>7251550</v>
      </c>
      <c r="K6" s="198">
        <v>7251550</v>
      </c>
      <c r="L6" s="198">
        <v>7251550</v>
      </c>
      <c r="M6" s="198">
        <v>7251550</v>
      </c>
      <c r="N6" s="198">
        <v>7251590</v>
      </c>
      <c r="O6" s="198">
        <f>SUM(C6:N6)</f>
        <v>86682956</v>
      </c>
      <c r="P6" s="4"/>
      <c r="Q6" s="4"/>
    </row>
    <row r="7" spans="1:17" ht="15">
      <c r="A7" s="39" t="s">
        <v>382</v>
      </c>
      <c r="B7" s="41" t="s">
        <v>383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4"/>
      <c r="Q7" s="4"/>
    </row>
    <row r="8" spans="1:17" ht="15">
      <c r="A8" s="39" t="s">
        <v>384</v>
      </c>
      <c r="B8" s="41" t="s">
        <v>385</v>
      </c>
      <c r="C8" s="198">
        <v>420000</v>
      </c>
      <c r="D8" s="198"/>
      <c r="E8" s="198"/>
      <c r="F8" s="198"/>
      <c r="G8" s="198"/>
      <c r="H8" s="198">
        <v>332330</v>
      </c>
      <c r="I8" s="198"/>
      <c r="J8" s="198"/>
      <c r="K8" s="198"/>
      <c r="L8" s="198"/>
      <c r="M8" s="198"/>
      <c r="N8" s="198"/>
      <c r="O8" s="198">
        <f>SUM(C8:N8)</f>
        <v>752330</v>
      </c>
      <c r="P8" s="4"/>
      <c r="Q8" s="4"/>
    </row>
    <row r="9" spans="1:17" ht="15">
      <c r="A9" s="42" t="s">
        <v>386</v>
      </c>
      <c r="B9" s="41" t="s">
        <v>387</v>
      </c>
      <c r="C9" s="198">
        <v>40000</v>
      </c>
      <c r="D9" s="198">
        <v>60000</v>
      </c>
      <c r="E9" s="198">
        <v>50000</v>
      </c>
      <c r="F9" s="198">
        <v>50000</v>
      </c>
      <c r="G9" s="198">
        <v>50000</v>
      </c>
      <c r="H9" s="198"/>
      <c r="I9" s="198"/>
      <c r="J9" s="198">
        <v>50000</v>
      </c>
      <c r="K9" s="198">
        <v>50000</v>
      </c>
      <c r="L9" s="198">
        <v>50000</v>
      </c>
      <c r="M9" s="198">
        <v>50000</v>
      </c>
      <c r="N9" s="198">
        <v>50000</v>
      </c>
      <c r="O9" s="198">
        <f>SUM(C9:N9)</f>
        <v>500000</v>
      </c>
      <c r="P9" s="4"/>
      <c r="Q9" s="4"/>
    </row>
    <row r="10" spans="1:17" ht="15">
      <c r="A10" s="42" t="s">
        <v>388</v>
      </c>
      <c r="B10" s="41" t="s">
        <v>389</v>
      </c>
      <c r="C10" s="198"/>
      <c r="D10" s="198">
        <v>1041390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>
        <f>SUM(C10:N10)</f>
        <v>1041390</v>
      </c>
      <c r="P10" s="4"/>
      <c r="Q10" s="4"/>
    </row>
    <row r="11" spans="1:17" ht="15">
      <c r="A11" s="42" t="s">
        <v>390</v>
      </c>
      <c r="B11" s="41" t="s">
        <v>391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4"/>
      <c r="Q11" s="4"/>
    </row>
    <row r="12" spans="1:17" ht="15">
      <c r="A12" s="42" t="s">
        <v>392</v>
      </c>
      <c r="B12" s="41" t="s">
        <v>393</v>
      </c>
      <c r="C12" s="198">
        <v>302170</v>
      </c>
      <c r="D12" s="198">
        <v>302170</v>
      </c>
      <c r="E12" s="198">
        <v>302170</v>
      </c>
      <c r="F12" s="198">
        <v>302170</v>
      </c>
      <c r="G12" s="198">
        <v>302170</v>
      </c>
      <c r="H12" s="198">
        <v>302170</v>
      </c>
      <c r="I12" s="198">
        <v>302170</v>
      </c>
      <c r="J12" s="198">
        <v>302170</v>
      </c>
      <c r="K12" s="198">
        <v>302170</v>
      </c>
      <c r="L12" s="198">
        <v>302170</v>
      </c>
      <c r="M12" s="198">
        <v>302170</v>
      </c>
      <c r="N12" s="198">
        <v>302130</v>
      </c>
      <c r="O12" s="198">
        <f>SUM(C12:N12)</f>
        <v>3626000</v>
      </c>
      <c r="P12" s="4"/>
      <c r="Q12" s="4"/>
    </row>
    <row r="13" spans="1:17" ht="15">
      <c r="A13" s="42" t="s">
        <v>394</v>
      </c>
      <c r="B13" s="41" t="s">
        <v>395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4"/>
      <c r="Q13" s="4"/>
    </row>
    <row r="14" spans="1:17" ht="15">
      <c r="A14" s="5" t="s">
        <v>396</v>
      </c>
      <c r="B14" s="41" t="s">
        <v>397</v>
      </c>
      <c r="C14" s="198">
        <v>63776</v>
      </c>
      <c r="D14" s="198">
        <v>63776</v>
      </c>
      <c r="E14" s="198">
        <v>63776</v>
      </c>
      <c r="F14" s="198">
        <v>63776</v>
      </c>
      <c r="G14" s="198">
        <v>63776</v>
      </c>
      <c r="H14" s="198">
        <v>63776</v>
      </c>
      <c r="I14" s="198">
        <v>63776</v>
      </c>
      <c r="J14" s="198">
        <v>63776</v>
      </c>
      <c r="K14" s="198">
        <v>63776</v>
      </c>
      <c r="L14" s="198">
        <v>63776</v>
      </c>
      <c r="M14" s="198">
        <v>63776</v>
      </c>
      <c r="N14" s="198">
        <v>63784</v>
      </c>
      <c r="O14" s="198">
        <f>SUM(C14:N14)</f>
        <v>765320</v>
      </c>
      <c r="P14" s="4"/>
      <c r="Q14" s="4"/>
    </row>
    <row r="15" spans="1:17" ht="15">
      <c r="A15" s="5" t="s">
        <v>398</v>
      </c>
      <c r="B15" s="41" t="s">
        <v>399</v>
      </c>
      <c r="C15" s="198"/>
      <c r="D15" s="198"/>
      <c r="E15" s="198"/>
      <c r="F15" s="198"/>
      <c r="G15" s="198">
        <v>100000</v>
      </c>
      <c r="H15" s="198"/>
      <c r="I15" s="198"/>
      <c r="J15" s="198">
        <v>100000</v>
      </c>
      <c r="K15" s="198"/>
      <c r="L15" s="198"/>
      <c r="M15" s="198"/>
      <c r="N15" s="198"/>
      <c r="O15" s="198">
        <f>SUM(C15:N15)</f>
        <v>200000</v>
      </c>
      <c r="P15" s="4"/>
      <c r="Q15" s="4"/>
    </row>
    <row r="16" spans="1:17" ht="15">
      <c r="A16" s="5" t="s">
        <v>400</v>
      </c>
      <c r="B16" s="41" t="s">
        <v>401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4"/>
      <c r="Q16" s="4"/>
    </row>
    <row r="17" spans="1:17" ht="15">
      <c r="A17" s="5" t="s">
        <v>402</v>
      </c>
      <c r="B17" s="41" t="s">
        <v>403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4"/>
      <c r="Q17" s="4"/>
    </row>
    <row r="18" spans="1:17" ht="15">
      <c r="A18" s="5" t="s">
        <v>839</v>
      </c>
      <c r="B18" s="41" t="s">
        <v>404</v>
      </c>
      <c r="C18" s="198">
        <v>290920</v>
      </c>
      <c r="D18" s="198">
        <v>290920</v>
      </c>
      <c r="E18" s="198">
        <v>290920</v>
      </c>
      <c r="F18" s="198">
        <v>290920</v>
      </c>
      <c r="G18" s="198">
        <v>290920</v>
      </c>
      <c r="H18" s="198">
        <v>1064357</v>
      </c>
      <c r="I18" s="198">
        <v>290920</v>
      </c>
      <c r="J18" s="198">
        <v>290920</v>
      </c>
      <c r="K18" s="198">
        <v>290920</v>
      </c>
      <c r="L18" s="198">
        <v>290920</v>
      </c>
      <c r="M18" s="198">
        <v>290920</v>
      </c>
      <c r="N18" s="198">
        <v>290880</v>
      </c>
      <c r="O18" s="198">
        <f>SUM(C18:N18)</f>
        <v>4264437</v>
      </c>
      <c r="P18" s="4"/>
      <c r="Q18" s="4"/>
    </row>
    <row r="19" spans="1:17" ht="15">
      <c r="A19" s="43" t="s">
        <v>729</v>
      </c>
      <c r="B19" s="44" t="s">
        <v>406</v>
      </c>
      <c r="C19" s="199">
        <f aca="true" t="shared" si="0" ref="C19:O19">SUM(C6:C18)</f>
        <v>8368416</v>
      </c>
      <c r="D19" s="199">
        <f t="shared" si="0"/>
        <v>9009806</v>
      </c>
      <c r="E19" s="199">
        <f t="shared" si="0"/>
        <v>7958416</v>
      </c>
      <c r="F19" s="199">
        <f t="shared" si="0"/>
        <v>7958416</v>
      </c>
      <c r="G19" s="199">
        <f t="shared" si="0"/>
        <v>8058416</v>
      </c>
      <c r="H19" s="199">
        <f t="shared" si="0"/>
        <v>8678499</v>
      </c>
      <c r="I19" s="199">
        <f t="shared" si="0"/>
        <v>7908416</v>
      </c>
      <c r="J19" s="199">
        <f t="shared" si="0"/>
        <v>8058416</v>
      </c>
      <c r="K19" s="199">
        <f t="shared" si="0"/>
        <v>7958416</v>
      </c>
      <c r="L19" s="199">
        <f t="shared" si="0"/>
        <v>7958416</v>
      </c>
      <c r="M19" s="199">
        <f t="shared" si="0"/>
        <v>7958416</v>
      </c>
      <c r="N19" s="199">
        <f t="shared" si="0"/>
        <v>7958384</v>
      </c>
      <c r="O19" s="199">
        <f t="shared" si="0"/>
        <v>97832433</v>
      </c>
      <c r="P19" s="201"/>
      <c r="Q19" s="4"/>
    </row>
    <row r="20" spans="1:17" ht="15">
      <c r="A20" s="5" t="s">
        <v>407</v>
      </c>
      <c r="B20" s="41" t="s">
        <v>408</v>
      </c>
      <c r="C20" s="198">
        <v>441549</v>
      </c>
      <c r="D20" s="198">
        <v>441549</v>
      </c>
      <c r="E20" s="198">
        <v>441549</v>
      </c>
      <c r="F20" s="198">
        <v>441549</v>
      </c>
      <c r="G20" s="198">
        <v>441549</v>
      </c>
      <c r="H20" s="198">
        <v>441549</v>
      </c>
      <c r="I20" s="198">
        <v>441549</v>
      </c>
      <c r="J20" s="198">
        <v>441549</v>
      </c>
      <c r="K20" s="198">
        <v>441549</v>
      </c>
      <c r="L20" s="198">
        <v>441549</v>
      </c>
      <c r="M20" s="198">
        <v>441549</v>
      </c>
      <c r="N20" s="198">
        <v>441549</v>
      </c>
      <c r="O20" s="198">
        <f>SUM(C20:N20)</f>
        <v>5298588</v>
      </c>
      <c r="P20" s="265"/>
      <c r="Q20" s="4"/>
    </row>
    <row r="21" spans="1:17" ht="15">
      <c r="A21" s="5" t="s">
        <v>409</v>
      </c>
      <c r="B21" s="41" t="s">
        <v>410</v>
      </c>
      <c r="C21" s="198">
        <v>217130</v>
      </c>
      <c r="D21" s="198">
        <v>217130</v>
      </c>
      <c r="E21" s="198">
        <v>217130</v>
      </c>
      <c r="F21" s="198">
        <v>217130</v>
      </c>
      <c r="G21" s="198">
        <v>217130</v>
      </c>
      <c r="H21" s="198">
        <v>217130</v>
      </c>
      <c r="I21" s="198">
        <v>217130</v>
      </c>
      <c r="J21" s="198">
        <v>217130</v>
      </c>
      <c r="K21" s="198">
        <v>217130</v>
      </c>
      <c r="L21" s="198">
        <v>217130</v>
      </c>
      <c r="M21" s="198">
        <v>217130</v>
      </c>
      <c r="N21" s="198">
        <v>217115</v>
      </c>
      <c r="O21" s="198">
        <f>SUM(C21:N21)</f>
        <v>2605545</v>
      </c>
      <c r="P21" s="201"/>
      <c r="Q21" s="4"/>
    </row>
    <row r="22" spans="1:17" ht="15">
      <c r="A22" s="6" t="s">
        <v>411</v>
      </c>
      <c r="B22" s="41" t="s">
        <v>412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198">
        <v>400000</v>
      </c>
      <c r="O22" s="198">
        <v>400000</v>
      </c>
      <c r="P22" s="201"/>
      <c r="Q22" s="201"/>
    </row>
    <row r="23" spans="1:17" ht="15">
      <c r="A23" s="9" t="s">
        <v>730</v>
      </c>
      <c r="B23" s="44" t="s">
        <v>413</v>
      </c>
      <c r="C23" s="199">
        <f aca="true" t="shared" si="1" ref="C23:O23">SUM(C20:C22)</f>
        <v>658679</v>
      </c>
      <c r="D23" s="199">
        <f t="shared" si="1"/>
        <v>658679</v>
      </c>
      <c r="E23" s="199">
        <f t="shared" si="1"/>
        <v>658679</v>
      </c>
      <c r="F23" s="199">
        <f t="shared" si="1"/>
        <v>658679</v>
      </c>
      <c r="G23" s="199">
        <f t="shared" si="1"/>
        <v>658679</v>
      </c>
      <c r="H23" s="199">
        <f t="shared" si="1"/>
        <v>658679</v>
      </c>
      <c r="I23" s="199">
        <f t="shared" si="1"/>
        <v>658679</v>
      </c>
      <c r="J23" s="199">
        <f t="shared" si="1"/>
        <v>658679</v>
      </c>
      <c r="K23" s="199">
        <f t="shared" si="1"/>
        <v>658679</v>
      </c>
      <c r="L23" s="199">
        <f t="shared" si="1"/>
        <v>658679</v>
      </c>
      <c r="M23" s="199">
        <f t="shared" si="1"/>
        <v>658679</v>
      </c>
      <c r="N23" s="199">
        <f t="shared" si="1"/>
        <v>1058664</v>
      </c>
      <c r="O23" s="199">
        <f t="shared" si="1"/>
        <v>8304133</v>
      </c>
      <c r="P23" s="201"/>
      <c r="Q23" s="4"/>
    </row>
    <row r="24" spans="1:17" ht="15">
      <c r="A24" s="252" t="s">
        <v>11</v>
      </c>
      <c r="B24" s="253" t="s">
        <v>414</v>
      </c>
      <c r="C24" s="258">
        <f>SUM(C19+C23)</f>
        <v>9027095</v>
      </c>
      <c r="D24" s="258">
        <f>SUM(D23,D19)</f>
        <v>9668485</v>
      </c>
      <c r="E24" s="258">
        <f aca="true" t="shared" si="2" ref="E24:N24">SUM(E19+E23)</f>
        <v>8617095</v>
      </c>
      <c r="F24" s="258">
        <f t="shared" si="2"/>
        <v>8617095</v>
      </c>
      <c r="G24" s="258">
        <f t="shared" si="2"/>
        <v>8717095</v>
      </c>
      <c r="H24" s="258">
        <f t="shared" si="2"/>
        <v>9337178</v>
      </c>
      <c r="I24" s="258">
        <f t="shared" si="2"/>
        <v>8567095</v>
      </c>
      <c r="J24" s="258">
        <f t="shared" si="2"/>
        <v>8717095</v>
      </c>
      <c r="K24" s="258">
        <f t="shared" si="2"/>
        <v>8617095</v>
      </c>
      <c r="L24" s="258">
        <f t="shared" si="2"/>
        <v>8617095</v>
      </c>
      <c r="M24" s="258">
        <f t="shared" si="2"/>
        <v>8617095</v>
      </c>
      <c r="N24" s="258">
        <f t="shared" si="2"/>
        <v>9017048</v>
      </c>
      <c r="O24" s="258">
        <f>SUM(O23,O19)</f>
        <v>106136566</v>
      </c>
      <c r="P24" s="201"/>
      <c r="Q24" s="4"/>
    </row>
    <row r="25" spans="1:17" ht="15">
      <c r="A25" s="255" t="s">
        <v>840</v>
      </c>
      <c r="B25" s="253" t="s">
        <v>415</v>
      </c>
      <c r="C25" s="258">
        <v>1612020</v>
      </c>
      <c r="D25" s="258">
        <v>1612020</v>
      </c>
      <c r="E25" s="258">
        <v>1612020</v>
      </c>
      <c r="F25" s="258">
        <v>1612020</v>
      </c>
      <c r="G25" s="258">
        <v>1612020</v>
      </c>
      <c r="H25" s="258">
        <v>1709750</v>
      </c>
      <c r="I25" s="258">
        <v>1612020</v>
      </c>
      <c r="J25" s="258">
        <v>1612020</v>
      </c>
      <c r="K25" s="258">
        <v>1612020</v>
      </c>
      <c r="L25" s="258">
        <v>1612020</v>
      </c>
      <c r="M25" s="258">
        <v>1612020</v>
      </c>
      <c r="N25" s="258">
        <v>1612002</v>
      </c>
      <c r="O25" s="258">
        <f>SUM(C25:N25)</f>
        <v>19441952</v>
      </c>
      <c r="P25" s="266"/>
      <c r="Q25" s="4"/>
    </row>
    <row r="26" spans="1:17" ht="15">
      <c r="A26" s="5" t="s">
        <v>416</v>
      </c>
      <c r="B26" s="41" t="s">
        <v>417</v>
      </c>
      <c r="C26" s="198">
        <v>46250</v>
      </c>
      <c r="D26" s="198">
        <v>46250</v>
      </c>
      <c r="E26" s="198">
        <v>46250</v>
      </c>
      <c r="F26" s="198">
        <v>46250</v>
      </c>
      <c r="G26" s="198">
        <v>46250</v>
      </c>
      <c r="H26" s="198">
        <v>46250</v>
      </c>
      <c r="I26" s="198">
        <v>46250</v>
      </c>
      <c r="J26" s="198">
        <v>46250</v>
      </c>
      <c r="K26" s="198">
        <v>46250</v>
      </c>
      <c r="L26" s="198">
        <v>46250</v>
      </c>
      <c r="M26" s="198">
        <v>46250</v>
      </c>
      <c r="N26" s="198">
        <v>46250</v>
      </c>
      <c r="O26" s="198">
        <f>SUM(C26:N26)</f>
        <v>555000</v>
      </c>
      <c r="P26" s="4"/>
      <c r="Q26" s="4"/>
    </row>
    <row r="27" spans="1:17" ht="15">
      <c r="A27" s="5" t="s">
        <v>418</v>
      </c>
      <c r="B27" s="41" t="s">
        <v>419</v>
      </c>
      <c r="C27" s="198">
        <v>773830</v>
      </c>
      <c r="D27" s="198">
        <v>773830</v>
      </c>
      <c r="E27" s="198">
        <v>773830</v>
      </c>
      <c r="F27" s="198">
        <v>773830</v>
      </c>
      <c r="G27" s="198">
        <v>773830</v>
      </c>
      <c r="H27" s="198">
        <v>773830</v>
      </c>
      <c r="I27" s="198">
        <v>773830</v>
      </c>
      <c r="J27" s="198">
        <v>773830</v>
      </c>
      <c r="K27" s="198">
        <v>773830</v>
      </c>
      <c r="L27" s="198">
        <v>773830</v>
      </c>
      <c r="M27" s="198">
        <v>773830</v>
      </c>
      <c r="N27" s="198">
        <v>773870</v>
      </c>
      <c r="O27" s="198">
        <f>SUM(C27:N27)</f>
        <v>9286000</v>
      </c>
      <c r="P27" s="4"/>
      <c r="Q27" s="4"/>
    </row>
    <row r="28" spans="1:17" ht="15">
      <c r="A28" s="5" t="s">
        <v>420</v>
      </c>
      <c r="B28" s="41" t="s">
        <v>421</v>
      </c>
      <c r="C28" s="198">
        <v>0</v>
      </c>
      <c r="D28" s="198">
        <v>0</v>
      </c>
      <c r="E28" s="198">
        <v>0</v>
      </c>
      <c r="F28" s="198">
        <v>0</v>
      </c>
      <c r="G28" s="198">
        <v>0</v>
      </c>
      <c r="H28" s="198">
        <v>0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98">
        <v>0</v>
      </c>
      <c r="O28" s="198">
        <f>SUM(C28:N28)</f>
        <v>0</v>
      </c>
      <c r="P28" s="4"/>
      <c r="Q28" s="4"/>
    </row>
    <row r="29" spans="1:17" ht="15">
      <c r="A29" s="9" t="s">
        <v>740</v>
      </c>
      <c r="B29" s="44" t="s">
        <v>422</v>
      </c>
      <c r="C29" s="199">
        <f aca="true" t="shared" si="3" ref="C29:O29">SUM(C26:C28)</f>
        <v>820080</v>
      </c>
      <c r="D29" s="199">
        <f t="shared" si="3"/>
        <v>820080</v>
      </c>
      <c r="E29" s="199">
        <f t="shared" si="3"/>
        <v>820080</v>
      </c>
      <c r="F29" s="199">
        <f t="shared" si="3"/>
        <v>820080</v>
      </c>
      <c r="G29" s="199">
        <f t="shared" si="3"/>
        <v>820080</v>
      </c>
      <c r="H29" s="199">
        <f t="shared" si="3"/>
        <v>820080</v>
      </c>
      <c r="I29" s="199">
        <f t="shared" si="3"/>
        <v>820080</v>
      </c>
      <c r="J29" s="199">
        <f t="shared" si="3"/>
        <v>820080</v>
      </c>
      <c r="K29" s="199">
        <f t="shared" si="3"/>
        <v>820080</v>
      </c>
      <c r="L29" s="199">
        <f t="shared" si="3"/>
        <v>820080</v>
      </c>
      <c r="M29" s="199">
        <f t="shared" si="3"/>
        <v>820080</v>
      </c>
      <c r="N29" s="199">
        <f t="shared" si="3"/>
        <v>820120</v>
      </c>
      <c r="O29" s="199">
        <f t="shared" si="3"/>
        <v>9841000</v>
      </c>
      <c r="P29" s="201"/>
      <c r="Q29" s="4"/>
    </row>
    <row r="30" spans="1:17" ht="15">
      <c r="A30" s="5" t="s">
        <v>423</v>
      </c>
      <c r="B30" s="41" t="s">
        <v>424</v>
      </c>
      <c r="C30" s="198">
        <v>53570</v>
      </c>
      <c r="D30" s="198">
        <v>53570</v>
      </c>
      <c r="E30" s="198">
        <v>53570</v>
      </c>
      <c r="F30" s="198">
        <v>53570</v>
      </c>
      <c r="G30" s="198">
        <v>53570</v>
      </c>
      <c r="H30" s="198">
        <v>53570</v>
      </c>
      <c r="I30" s="198">
        <v>53570</v>
      </c>
      <c r="J30" s="198">
        <v>53570</v>
      </c>
      <c r="K30" s="198">
        <v>53570</v>
      </c>
      <c r="L30" s="198">
        <v>53570</v>
      </c>
      <c r="M30" s="198">
        <v>53570</v>
      </c>
      <c r="N30" s="198">
        <v>53530</v>
      </c>
      <c r="O30" s="198">
        <f>SUM(C30:N30)</f>
        <v>642800</v>
      </c>
      <c r="P30" s="4"/>
      <c r="Q30" s="4"/>
    </row>
    <row r="31" spans="1:17" ht="15">
      <c r="A31" s="5" t="s">
        <v>425</v>
      </c>
      <c r="B31" s="41" t="s">
        <v>426</v>
      </c>
      <c r="C31" s="198">
        <v>80000</v>
      </c>
      <c r="D31" s="198">
        <v>80000</v>
      </c>
      <c r="E31" s="198">
        <v>80000</v>
      </c>
      <c r="F31" s="198">
        <v>80000</v>
      </c>
      <c r="G31" s="198">
        <v>80000</v>
      </c>
      <c r="H31" s="198">
        <v>80000</v>
      </c>
      <c r="I31" s="198">
        <v>80000</v>
      </c>
      <c r="J31" s="198">
        <v>80000</v>
      </c>
      <c r="K31" s="198">
        <v>80000</v>
      </c>
      <c r="L31" s="198">
        <v>80000</v>
      </c>
      <c r="M31" s="198">
        <v>80000</v>
      </c>
      <c r="N31" s="198">
        <v>80000</v>
      </c>
      <c r="O31" s="198">
        <f>SUM(C31:N31)</f>
        <v>960000</v>
      </c>
      <c r="P31" s="4"/>
      <c r="Q31" s="4"/>
    </row>
    <row r="32" spans="1:17" ht="15">
      <c r="A32" s="9" t="s">
        <v>12</v>
      </c>
      <c r="B32" s="44" t="s">
        <v>427</v>
      </c>
      <c r="C32" s="199">
        <f aca="true" t="shared" si="4" ref="C32:O32">SUM(C30:C31)</f>
        <v>133570</v>
      </c>
      <c r="D32" s="199">
        <f t="shared" si="4"/>
        <v>133570</v>
      </c>
      <c r="E32" s="199">
        <f t="shared" si="4"/>
        <v>133570</v>
      </c>
      <c r="F32" s="199">
        <f t="shared" si="4"/>
        <v>133570</v>
      </c>
      <c r="G32" s="199">
        <f t="shared" si="4"/>
        <v>133570</v>
      </c>
      <c r="H32" s="199">
        <f t="shared" si="4"/>
        <v>133570</v>
      </c>
      <c r="I32" s="199">
        <f t="shared" si="4"/>
        <v>133570</v>
      </c>
      <c r="J32" s="199">
        <f t="shared" si="4"/>
        <v>133570</v>
      </c>
      <c r="K32" s="199">
        <f t="shared" si="4"/>
        <v>133570</v>
      </c>
      <c r="L32" s="199">
        <f t="shared" si="4"/>
        <v>133570</v>
      </c>
      <c r="M32" s="199">
        <f t="shared" si="4"/>
        <v>133570</v>
      </c>
      <c r="N32" s="199">
        <f t="shared" si="4"/>
        <v>133530</v>
      </c>
      <c r="O32" s="199">
        <f t="shared" si="4"/>
        <v>1602800</v>
      </c>
      <c r="P32" s="201"/>
      <c r="Q32" s="4"/>
    </row>
    <row r="33" spans="1:17" ht="15">
      <c r="A33" s="5" t="s">
        <v>428</v>
      </c>
      <c r="B33" s="41" t="s">
        <v>429</v>
      </c>
      <c r="C33" s="198">
        <v>601750</v>
      </c>
      <c r="D33" s="198">
        <v>601750</v>
      </c>
      <c r="E33" s="198">
        <v>601750</v>
      </c>
      <c r="F33" s="198">
        <v>601750</v>
      </c>
      <c r="G33" s="198">
        <v>601750</v>
      </c>
      <c r="H33" s="198">
        <v>702732</v>
      </c>
      <c r="I33" s="198">
        <v>601750</v>
      </c>
      <c r="J33" s="198">
        <v>601750</v>
      </c>
      <c r="K33" s="198">
        <v>601750</v>
      </c>
      <c r="L33" s="198">
        <v>601750</v>
      </c>
      <c r="M33" s="198">
        <v>601750</v>
      </c>
      <c r="N33" s="198">
        <v>601750</v>
      </c>
      <c r="O33" s="198">
        <f aca="true" t="shared" si="5" ref="O33:O39">SUM(C33:N33)</f>
        <v>7321982</v>
      </c>
      <c r="P33" s="4"/>
      <c r="Q33" s="4"/>
    </row>
    <row r="34" spans="1:17" ht="15">
      <c r="A34" s="5" t="s">
        <v>430</v>
      </c>
      <c r="B34" s="41" t="s">
        <v>431</v>
      </c>
      <c r="C34" s="198">
        <v>1805443</v>
      </c>
      <c r="D34" s="198">
        <v>1805443</v>
      </c>
      <c r="E34" s="198">
        <v>1805443</v>
      </c>
      <c r="F34" s="198">
        <v>1805443</v>
      </c>
      <c r="G34" s="198">
        <v>1805443</v>
      </c>
      <c r="H34" s="198">
        <v>1805443</v>
      </c>
      <c r="I34" s="204">
        <v>0</v>
      </c>
      <c r="J34" s="204">
        <v>0</v>
      </c>
      <c r="K34" s="198">
        <v>1805443</v>
      </c>
      <c r="L34" s="198">
        <v>1805443</v>
      </c>
      <c r="M34" s="198">
        <v>1805443</v>
      </c>
      <c r="N34" s="198">
        <v>1805443</v>
      </c>
      <c r="O34" s="198">
        <f t="shared" si="5"/>
        <v>18054430</v>
      </c>
      <c r="P34" s="4"/>
      <c r="Q34" s="4"/>
    </row>
    <row r="35" spans="1:17" ht="15">
      <c r="A35" s="5" t="s">
        <v>841</v>
      </c>
      <c r="B35" s="41" t="s">
        <v>432</v>
      </c>
      <c r="C35" s="198">
        <v>30000</v>
      </c>
      <c r="D35" s="198">
        <v>30000</v>
      </c>
      <c r="E35" s="198">
        <v>30000</v>
      </c>
      <c r="F35" s="198">
        <v>30000</v>
      </c>
      <c r="G35" s="198">
        <v>30000</v>
      </c>
      <c r="H35" s="198">
        <v>363100</v>
      </c>
      <c r="I35" s="198">
        <v>30000</v>
      </c>
      <c r="J35" s="198">
        <v>30000</v>
      </c>
      <c r="K35" s="198">
        <v>30000</v>
      </c>
      <c r="L35" s="198">
        <v>30000</v>
      </c>
      <c r="M35" s="198">
        <v>30000</v>
      </c>
      <c r="N35" s="198">
        <v>30000</v>
      </c>
      <c r="O35" s="198">
        <f t="shared" si="5"/>
        <v>693100</v>
      </c>
      <c r="P35" s="4"/>
      <c r="Q35" s="4"/>
    </row>
    <row r="36" spans="1:17" ht="15">
      <c r="A36" s="5" t="s">
        <v>434</v>
      </c>
      <c r="B36" s="41" t="s">
        <v>435</v>
      </c>
      <c r="C36" s="198">
        <v>953330</v>
      </c>
      <c r="D36" s="198">
        <v>953330</v>
      </c>
      <c r="E36" s="198">
        <v>953330</v>
      </c>
      <c r="F36" s="198">
        <v>953330</v>
      </c>
      <c r="G36" s="198">
        <v>953330</v>
      </c>
      <c r="H36" s="198">
        <v>953330</v>
      </c>
      <c r="I36" s="198">
        <v>953330</v>
      </c>
      <c r="J36" s="198">
        <v>953330</v>
      </c>
      <c r="K36" s="198">
        <v>953330</v>
      </c>
      <c r="L36" s="198">
        <v>953330</v>
      </c>
      <c r="M36" s="198">
        <v>953330</v>
      </c>
      <c r="N36" s="198">
        <v>953370</v>
      </c>
      <c r="O36" s="198">
        <f t="shared" si="5"/>
        <v>11440000</v>
      </c>
      <c r="P36" s="4"/>
      <c r="Q36" s="4"/>
    </row>
    <row r="37" spans="1:17" ht="15">
      <c r="A37" s="14" t="s">
        <v>842</v>
      </c>
      <c r="B37" s="41" t="s">
        <v>436</v>
      </c>
      <c r="C37" s="198">
        <v>176732</v>
      </c>
      <c r="D37" s="198">
        <v>176732</v>
      </c>
      <c r="E37" s="198">
        <v>176732</v>
      </c>
      <c r="F37" s="198">
        <v>176732</v>
      </c>
      <c r="G37" s="198">
        <v>176732</v>
      </c>
      <c r="H37" s="198">
        <v>176732</v>
      </c>
      <c r="I37" s="198">
        <v>176732</v>
      </c>
      <c r="J37" s="198">
        <v>176732</v>
      </c>
      <c r="K37" s="198">
        <v>176732</v>
      </c>
      <c r="L37" s="198">
        <v>176732</v>
      </c>
      <c r="M37" s="198">
        <v>176732</v>
      </c>
      <c r="N37" s="198">
        <v>176732</v>
      </c>
      <c r="O37" s="198">
        <f t="shared" si="5"/>
        <v>2120784</v>
      </c>
      <c r="P37" s="4"/>
      <c r="Q37" s="4"/>
    </row>
    <row r="38" spans="1:17" ht="15">
      <c r="A38" s="6" t="s">
        <v>438</v>
      </c>
      <c r="B38" s="41" t="s">
        <v>439</v>
      </c>
      <c r="C38" s="198">
        <v>201660</v>
      </c>
      <c r="D38" s="198">
        <v>201660</v>
      </c>
      <c r="E38" s="198">
        <v>201660</v>
      </c>
      <c r="F38" s="198">
        <v>201660</v>
      </c>
      <c r="G38" s="198">
        <v>201660</v>
      </c>
      <c r="H38" s="198">
        <v>851660</v>
      </c>
      <c r="I38" s="198">
        <v>201660</v>
      </c>
      <c r="J38" s="198">
        <v>201660</v>
      </c>
      <c r="K38" s="198">
        <v>201660</v>
      </c>
      <c r="L38" s="198">
        <v>201660</v>
      </c>
      <c r="M38" s="198">
        <v>201660</v>
      </c>
      <c r="N38" s="198">
        <v>201740</v>
      </c>
      <c r="O38" s="198">
        <f t="shared" si="5"/>
        <v>3070000</v>
      </c>
      <c r="P38" s="4"/>
      <c r="Q38" s="4"/>
    </row>
    <row r="39" spans="1:17" ht="15">
      <c r="A39" s="5" t="s">
        <v>843</v>
      </c>
      <c r="B39" s="41" t="s">
        <v>440</v>
      </c>
      <c r="C39" s="198">
        <v>1694360</v>
      </c>
      <c r="D39" s="198">
        <v>1694360</v>
      </c>
      <c r="E39" s="198">
        <v>1694360</v>
      </c>
      <c r="F39" s="198">
        <v>1694360</v>
      </c>
      <c r="G39" s="198">
        <v>1694360</v>
      </c>
      <c r="H39" s="198">
        <v>1394360</v>
      </c>
      <c r="I39" s="198">
        <v>1694360</v>
      </c>
      <c r="J39" s="198">
        <v>1694360</v>
      </c>
      <c r="K39" s="198">
        <v>1694360</v>
      </c>
      <c r="L39" s="198">
        <v>1694360</v>
      </c>
      <c r="M39" s="198">
        <v>1694360</v>
      </c>
      <c r="N39" s="198">
        <v>1694375</v>
      </c>
      <c r="O39" s="198">
        <f t="shared" si="5"/>
        <v>20032335</v>
      </c>
      <c r="P39" s="4"/>
      <c r="Q39" s="4"/>
    </row>
    <row r="40" spans="1:17" ht="15">
      <c r="A40" s="9" t="s">
        <v>745</v>
      </c>
      <c r="B40" s="44" t="s">
        <v>442</v>
      </c>
      <c r="C40" s="199">
        <f aca="true" t="shared" si="6" ref="C40:O40">SUM(C33:C39)</f>
        <v>5463275</v>
      </c>
      <c r="D40" s="199">
        <f t="shared" si="6"/>
        <v>5463275</v>
      </c>
      <c r="E40" s="199">
        <f t="shared" si="6"/>
        <v>5463275</v>
      </c>
      <c r="F40" s="199">
        <f t="shared" si="6"/>
        <v>5463275</v>
      </c>
      <c r="G40" s="199">
        <f t="shared" si="6"/>
        <v>5463275</v>
      </c>
      <c r="H40" s="199">
        <f t="shared" si="6"/>
        <v>6247357</v>
      </c>
      <c r="I40" s="199">
        <f t="shared" si="6"/>
        <v>3657832</v>
      </c>
      <c r="J40" s="199">
        <f t="shared" si="6"/>
        <v>3657832</v>
      </c>
      <c r="K40" s="199">
        <f t="shared" si="6"/>
        <v>5463275</v>
      </c>
      <c r="L40" s="199">
        <f t="shared" si="6"/>
        <v>5463275</v>
      </c>
      <c r="M40" s="199">
        <f t="shared" si="6"/>
        <v>5463275</v>
      </c>
      <c r="N40" s="199">
        <f t="shared" si="6"/>
        <v>5463410</v>
      </c>
      <c r="O40" s="199">
        <f t="shared" si="6"/>
        <v>62732631</v>
      </c>
      <c r="P40" s="201"/>
      <c r="Q40" s="4"/>
    </row>
    <row r="41" spans="1:17" ht="15">
      <c r="A41" s="5" t="s">
        <v>443</v>
      </c>
      <c r="B41" s="41" t="s">
        <v>444</v>
      </c>
      <c r="C41" s="198">
        <v>26250</v>
      </c>
      <c r="D41" s="198">
        <v>26250</v>
      </c>
      <c r="E41" s="198">
        <v>26250</v>
      </c>
      <c r="F41" s="198">
        <v>26250</v>
      </c>
      <c r="G41" s="198">
        <v>26250</v>
      </c>
      <c r="H41" s="198">
        <v>26250</v>
      </c>
      <c r="I41" s="198">
        <v>26250</v>
      </c>
      <c r="J41" s="198">
        <v>26250</v>
      </c>
      <c r="K41" s="198">
        <v>26250</v>
      </c>
      <c r="L41" s="198">
        <v>26250</v>
      </c>
      <c r="M41" s="198">
        <v>26250</v>
      </c>
      <c r="N41" s="198">
        <v>26250</v>
      </c>
      <c r="O41" s="198">
        <f>SUM(C41:N41)</f>
        <v>315000</v>
      </c>
      <c r="P41" s="4"/>
      <c r="Q41" s="4"/>
    </row>
    <row r="42" spans="1:17" ht="15">
      <c r="A42" s="5" t="s">
        <v>445</v>
      </c>
      <c r="B42" s="41" t="s">
        <v>446</v>
      </c>
      <c r="C42" s="198">
        <v>0</v>
      </c>
      <c r="D42" s="198">
        <v>0</v>
      </c>
      <c r="E42" s="198">
        <v>0</v>
      </c>
      <c r="F42" s="198">
        <v>0</v>
      </c>
      <c r="G42" s="198">
        <v>0</v>
      </c>
      <c r="H42" s="198">
        <v>0</v>
      </c>
      <c r="I42" s="198">
        <v>0</v>
      </c>
      <c r="J42" s="198">
        <v>0</v>
      </c>
      <c r="K42" s="198">
        <v>0</v>
      </c>
      <c r="L42" s="198">
        <v>0</v>
      </c>
      <c r="M42" s="198">
        <v>0</v>
      </c>
      <c r="N42" s="198">
        <v>0</v>
      </c>
      <c r="O42" s="198">
        <v>0</v>
      </c>
      <c r="P42" s="4"/>
      <c r="Q42" s="4"/>
    </row>
    <row r="43" spans="1:17" ht="15">
      <c r="A43" s="9" t="s">
        <v>746</v>
      </c>
      <c r="B43" s="44" t="s">
        <v>447</v>
      </c>
      <c r="C43" s="199">
        <v>26250</v>
      </c>
      <c r="D43" s="199">
        <v>26250</v>
      </c>
      <c r="E43" s="199">
        <v>26250</v>
      </c>
      <c r="F43" s="199">
        <v>26250</v>
      </c>
      <c r="G43" s="199">
        <v>26250</v>
      </c>
      <c r="H43" s="199">
        <v>26250</v>
      </c>
      <c r="I43" s="199">
        <v>26250</v>
      </c>
      <c r="J43" s="199">
        <v>26250</v>
      </c>
      <c r="K43" s="199">
        <v>26250</v>
      </c>
      <c r="L43" s="199">
        <v>26250</v>
      </c>
      <c r="M43" s="199">
        <v>26250</v>
      </c>
      <c r="N43" s="199">
        <v>26250</v>
      </c>
      <c r="O43" s="199">
        <f>SUM(O41:O42)</f>
        <v>315000</v>
      </c>
      <c r="P43" s="201"/>
      <c r="Q43" s="4"/>
    </row>
    <row r="44" spans="1:17" ht="15">
      <c r="A44" s="5" t="s">
        <v>448</v>
      </c>
      <c r="B44" s="41" t="s">
        <v>449</v>
      </c>
      <c r="C44" s="198">
        <v>1616422</v>
      </c>
      <c r="D44" s="198">
        <v>1616422</v>
      </c>
      <c r="E44" s="198">
        <v>1616422</v>
      </c>
      <c r="F44" s="198">
        <v>1616422</v>
      </c>
      <c r="G44" s="198">
        <v>1616422</v>
      </c>
      <c r="H44" s="198">
        <v>1188077</v>
      </c>
      <c r="I44" s="198">
        <v>1616422</v>
      </c>
      <c r="J44" s="198">
        <v>1616422</v>
      </c>
      <c r="K44" s="198">
        <v>1616422</v>
      </c>
      <c r="L44" s="198">
        <v>1616422</v>
      </c>
      <c r="M44" s="198">
        <v>1616422</v>
      </c>
      <c r="N44" s="198">
        <v>1616425</v>
      </c>
      <c r="O44" s="198">
        <f>SUM(C44:N44)</f>
        <v>18968722</v>
      </c>
      <c r="P44" s="4"/>
      <c r="Q44" s="4"/>
    </row>
    <row r="45" spans="1:17" ht="15">
      <c r="A45" s="5" t="s">
        <v>450</v>
      </c>
      <c r="B45" s="41" t="s">
        <v>451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198">
        <v>500000</v>
      </c>
      <c r="O45" s="198">
        <f>SUM(N45)</f>
        <v>500000</v>
      </c>
      <c r="P45" s="4"/>
      <c r="Q45" s="4"/>
    </row>
    <row r="46" spans="1:17" ht="15">
      <c r="A46" s="5" t="s">
        <v>844</v>
      </c>
      <c r="B46" s="41" t="s">
        <v>452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4"/>
      <c r="Q46" s="4"/>
    </row>
    <row r="47" spans="1:17" ht="15">
      <c r="A47" s="5" t="s">
        <v>845</v>
      </c>
      <c r="B47" s="41" t="s">
        <v>454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4"/>
      <c r="Q47" s="4"/>
    </row>
    <row r="48" spans="1:17" ht="15">
      <c r="A48" s="5" t="s">
        <v>458</v>
      </c>
      <c r="B48" s="41" t="s">
        <v>459</v>
      </c>
      <c r="C48" s="198">
        <v>47420</v>
      </c>
      <c r="D48" s="198">
        <v>47420</v>
      </c>
      <c r="E48" s="198">
        <v>47420</v>
      </c>
      <c r="F48" s="198">
        <v>47420</v>
      </c>
      <c r="G48" s="198">
        <v>47420</v>
      </c>
      <c r="H48" s="198">
        <v>47420</v>
      </c>
      <c r="I48" s="198">
        <v>47420</v>
      </c>
      <c r="J48" s="198">
        <v>47420</v>
      </c>
      <c r="K48" s="198">
        <v>47420</v>
      </c>
      <c r="L48" s="198">
        <v>47420</v>
      </c>
      <c r="M48" s="198">
        <v>47420</v>
      </c>
      <c r="N48" s="198">
        <v>47380</v>
      </c>
      <c r="O48" s="198">
        <f>SUM(C48:N48)</f>
        <v>569000</v>
      </c>
      <c r="P48" s="4"/>
      <c r="Q48" s="4"/>
    </row>
    <row r="49" spans="1:17" ht="15">
      <c r="A49" s="9" t="s">
        <v>749</v>
      </c>
      <c r="B49" s="44" t="s">
        <v>460</v>
      </c>
      <c r="C49" s="277">
        <f>SUM(C44:C48)</f>
        <v>1663842</v>
      </c>
      <c r="D49" s="277">
        <f>SUM(D44:D48)</f>
        <v>1663842</v>
      </c>
      <c r="E49" s="277">
        <f>SUM(E44:E48)</f>
        <v>1663842</v>
      </c>
      <c r="F49" s="277">
        <f aca="true" t="shared" si="7" ref="F49:M49">SUM(F44:F48)</f>
        <v>1663842</v>
      </c>
      <c r="G49" s="277">
        <f t="shared" si="7"/>
        <v>1663842</v>
      </c>
      <c r="H49" s="277">
        <f t="shared" si="7"/>
        <v>1235497</v>
      </c>
      <c r="I49" s="277">
        <f t="shared" si="7"/>
        <v>1663842</v>
      </c>
      <c r="J49" s="277">
        <f t="shared" si="7"/>
        <v>1663842</v>
      </c>
      <c r="K49" s="277">
        <f t="shared" si="7"/>
        <v>1663842</v>
      </c>
      <c r="L49" s="277">
        <f t="shared" si="7"/>
        <v>1663842</v>
      </c>
      <c r="M49" s="277">
        <f t="shared" si="7"/>
        <v>1663842</v>
      </c>
      <c r="N49" s="277">
        <f>SUM(N44:N48)</f>
        <v>2163805</v>
      </c>
      <c r="O49" s="277">
        <f>SUM(O44:O48)</f>
        <v>20037722</v>
      </c>
      <c r="P49" s="201"/>
      <c r="Q49" s="4"/>
    </row>
    <row r="50" spans="1:17" ht="15">
      <c r="A50" s="255" t="s">
        <v>750</v>
      </c>
      <c r="B50" s="253" t="s">
        <v>461</v>
      </c>
      <c r="C50" s="258">
        <f aca="true" t="shared" si="8" ref="C50:O50">SUM(C29+C32+C40+C43+C49)</f>
        <v>8107017</v>
      </c>
      <c r="D50" s="258">
        <f t="shared" si="8"/>
        <v>8107017</v>
      </c>
      <c r="E50" s="258">
        <f t="shared" si="8"/>
        <v>8107017</v>
      </c>
      <c r="F50" s="258">
        <f t="shared" si="8"/>
        <v>8107017</v>
      </c>
      <c r="G50" s="258">
        <f t="shared" si="8"/>
        <v>8107017</v>
      </c>
      <c r="H50" s="258">
        <f t="shared" si="8"/>
        <v>8462754</v>
      </c>
      <c r="I50" s="258">
        <f t="shared" si="8"/>
        <v>6301574</v>
      </c>
      <c r="J50" s="258">
        <f t="shared" si="8"/>
        <v>6301574</v>
      </c>
      <c r="K50" s="258">
        <f t="shared" si="8"/>
        <v>8107017</v>
      </c>
      <c r="L50" s="258">
        <f t="shared" si="8"/>
        <v>8107017</v>
      </c>
      <c r="M50" s="258">
        <f t="shared" si="8"/>
        <v>8107017</v>
      </c>
      <c r="N50" s="258">
        <f t="shared" si="8"/>
        <v>8607115</v>
      </c>
      <c r="O50" s="258">
        <f t="shared" si="8"/>
        <v>94529153</v>
      </c>
      <c r="P50" s="201"/>
      <c r="Q50" s="4"/>
    </row>
    <row r="51" spans="1:17" ht="15">
      <c r="A51" s="17" t="s">
        <v>462</v>
      </c>
      <c r="B51" s="41" t="s">
        <v>463</v>
      </c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4"/>
      <c r="Q51" s="4"/>
    </row>
    <row r="52" spans="1:17" ht="15">
      <c r="A52" s="17" t="s">
        <v>775</v>
      </c>
      <c r="B52" s="41" t="s">
        <v>464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4"/>
      <c r="Q52" s="4"/>
    </row>
    <row r="53" spans="1:17" ht="15">
      <c r="A53" s="22" t="s">
        <v>846</v>
      </c>
      <c r="B53" s="41" t="s">
        <v>465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4"/>
      <c r="Q53" s="4"/>
    </row>
    <row r="54" spans="1:17" ht="15">
      <c r="A54" s="22" t="s">
        <v>847</v>
      </c>
      <c r="B54" s="41" t="s">
        <v>466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4"/>
      <c r="Q54" s="4"/>
    </row>
    <row r="55" spans="1:17" ht="15">
      <c r="A55" s="22" t="s">
        <v>848</v>
      </c>
      <c r="B55" s="41" t="s">
        <v>467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4"/>
      <c r="Q55" s="4"/>
    </row>
    <row r="56" spans="1:17" ht="15">
      <c r="A56" s="17" t="s">
        <v>849</v>
      </c>
      <c r="B56" s="41" t="s">
        <v>468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4"/>
      <c r="Q56" s="4"/>
    </row>
    <row r="57" spans="1:17" ht="15">
      <c r="A57" s="17" t="s">
        <v>850</v>
      </c>
      <c r="B57" s="41" t="s">
        <v>469</v>
      </c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4"/>
      <c r="Q57" s="4"/>
    </row>
    <row r="58" spans="1:17" ht="15">
      <c r="A58" s="17" t="s">
        <v>851</v>
      </c>
      <c r="B58" s="41" t="s">
        <v>470</v>
      </c>
      <c r="C58" s="198">
        <v>316800</v>
      </c>
      <c r="D58" s="198">
        <v>316800</v>
      </c>
      <c r="E58" s="198">
        <v>316800</v>
      </c>
      <c r="F58" s="198">
        <v>316800</v>
      </c>
      <c r="G58" s="198">
        <v>316800</v>
      </c>
      <c r="H58" s="198">
        <v>316800</v>
      </c>
      <c r="I58" s="198">
        <v>316800</v>
      </c>
      <c r="J58" s="198">
        <v>316800</v>
      </c>
      <c r="K58" s="198">
        <v>316800</v>
      </c>
      <c r="L58" s="198">
        <v>316800</v>
      </c>
      <c r="M58" s="198">
        <v>316800</v>
      </c>
      <c r="N58" s="198">
        <v>317200</v>
      </c>
      <c r="O58" s="198">
        <f>SUM(C58:N58)</f>
        <v>3802000</v>
      </c>
      <c r="P58" s="4"/>
      <c r="Q58" s="4"/>
    </row>
    <row r="59" spans="1:17" ht="15">
      <c r="A59" s="256" t="s">
        <v>808</v>
      </c>
      <c r="B59" s="253" t="s">
        <v>471</v>
      </c>
      <c r="C59" s="258">
        <v>316800</v>
      </c>
      <c r="D59" s="258">
        <v>316800</v>
      </c>
      <c r="E59" s="258">
        <v>316800</v>
      </c>
      <c r="F59" s="258">
        <v>316800</v>
      </c>
      <c r="G59" s="258">
        <v>316800</v>
      </c>
      <c r="H59" s="258">
        <v>316800</v>
      </c>
      <c r="I59" s="258">
        <v>316800</v>
      </c>
      <c r="J59" s="258">
        <v>316800</v>
      </c>
      <c r="K59" s="258">
        <v>316800</v>
      </c>
      <c r="L59" s="258">
        <v>316800</v>
      </c>
      <c r="M59" s="258">
        <v>316800</v>
      </c>
      <c r="N59" s="258">
        <v>317200</v>
      </c>
      <c r="O59" s="254">
        <f>SUM(C59:N59)</f>
        <v>3802000</v>
      </c>
      <c r="P59" s="201"/>
      <c r="Q59" s="4"/>
    </row>
    <row r="60" spans="1:17" ht="15">
      <c r="A60" s="16" t="s">
        <v>852</v>
      </c>
      <c r="B60" s="41" t="s">
        <v>472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4"/>
      <c r="Q60" s="4"/>
    </row>
    <row r="61" spans="1:17" ht="15">
      <c r="A61" s="16" t="s">
        <v>474</v>
      </c>
      <c r="B61" s="41" t="s">
        <v>475</v>
      </c>
      <c r="C61" s="198">
        <v>4662000</v>
      </c>
      <c r="D61" s="198">
        <v>4662000</v>
      </c>
      <c r="E61" s="198">
        <v>4662000</v>
      </c>
      <c r="F61" s="198">
        <v>4662000</v>
      </c>
      <c r="G61" s="198">
        <v>4662000</v>
      </c>
      <c r="H61" s="198">
        <v>4678471</v>
      </c>
      <c r="I61" s="198">
        <v>4662000</v>
      </c>
      <c r="J61" s="198">
        <v>4662000</v>
      </c>
      <c r="K61" s="198">
        <v>4662000</v>
      </c>
      <c r="L61" s="198">
        <v>4662000</v>
      </c>
      <c r="M61" s="198">
        <v>4662000</v>
      </c>
      <c r="N61" s="198">
        <v>4661978</v>
      </c>
      <c r="O61" s="198">
        <f>SUM(C61:N61)</f>
        <v>55960449</v>
      </c>
      <c r="P61" s="4"/>
      <c r="Q61" s="4"/>
    </row>
    <row r="62" spans="1:17" ht="15">
      <c r="A62" s="16" t="s">
        <v>476</v>
      </c>
      <c r="B62" s="41" t="s">
        <v>477</v>
      </c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4"/>
      <c r="Q62" s="4"/>
    </row>
    <row r="63" spans="1:17" ht="15">
      <c r="A63" s="16" t="s">
        <v>810</v>
      </c>
      <c r="B63" s="41" t="s">
        <v>478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4"/>
      <c r="Q63" s="4"/>
    </row>
    <row r="64" spans="1:17" ht="15">
      <c r="A64" s="16" t="s">
        <v>853</v>
      </c>
      <c r="B64" s="41" t="s">
        <v>479</v>
      </c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4"/>
      <c r="Q64" s="4"/>
    </row>
    <row r="65" spans="1:17" ht="15">
      <c r="A65" s="16" t="s">
        <v>812</v>
      </c>
      <c r="B65" s="41" t="s">
        <v>480</v>
      </c>
      <c r="C65" s="198">
        <v>2482345</v>
      </c>
      <c r="D65" s="198">
        <v>2482345</v>
      </c>
      <c r="E65" s="198">
        <v>2482345</v>
      </c>
      <c r="F65" s="198">
        <v>2482345</v>
      </c>
      <c r="G65" s="198">
        <v>2482345</v>
      </c>
      <c r="H65" s="198">
        <v>6212574</v>
      </c>
      <c r="I65" s="198">
        <v>2482345</v>
      </c>
      <c r="J65" s="198">
        <v>2482345</v>
      </c>
      <c r="K65" s="198">
        <v>2482345</v>
      </c>
      <c r="L65" s="198">
        <v>2482345</v>
      </c>
      <c r="M65" s="198">
        <v>2482345</v>
      </c>
      <c r="N65" s="198">
        <v>2482356</v>
      </c>
      <c r="O65" s="198">
        <f>SUM(C65:N65)</f>
        <v>33518380</v>
      </c>
      <c r="P65" s="4"/>
      <c r="Q65" s="4"/>
    </row>
    <row r="66" spans="1:17" ht="15">
      <c r="A66" s="16" t="s">
        <v>854</v>
      </c>
      <c r="B66" s="41" t="s">
        <v>481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4"/>
      <c r="Q66" s="4"/>
    </row>
    <row r="67" spans="1:17" ht="15">
      <c r="A67" s="16" t="s">
        <v>855</v>
      </c>
      <c r="B67" s="41" t="s">
        <v>483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4"/>
      <c r="Q67" s="4"/>
    </row>
    <row r="68" spans="1:17" ht="15">
      <c r="A68" s="16" t="s">
        <v>484</v>
      </c>
      <c r="B68" s="41" t="s">
        <v>485</v>
      </c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4"/>
      <c r="Q68" s="4"/>
    </row>
    <row r="69" spans="1:17" ht="15">
      <c r="A69" s="29" t="s">
        <v>486</v>
      </c>
      <c r="B69" s="41" t="s">
        <v>487</v>
      </c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4"/>
      <c r="Q69" s="4"/>
    </row>
    <row r="70" spans="1:17" ht="15">
      <c r="A70" s="16" t="s">
        <v>856</v>
      </c>
      <c r="B70" s="41" t="s">
        <v>489</v>
      </c>
      <c r="C70" s="198">
        <v>2851660</v>
      </c>
      <c r="D70" s="198">
        <v>2851660</v>
      </c>
      <c r="E70" s="198">
        <v>2851660</v>
      </c>
      <c r="F70" s="198">
        <v>2851660</v>
      </c>
      <c r="G70" s="198">
        <v>2851660</v>
      </c>
      <c r="H70" s="198">
        <v>2851660</v>
      </c>
      <c r="I70" s="198">
        <v>2851660</v>
      </c>
      <c r="J70" s="198">
        <v>2851660</v>
      </c>
      <c r="K70" s="198">
        <v>2851660</v>
      </c>
      <c r="L70" s="198">
        <v>2851660</v>
      </c>
      <c r="M70" s="198">
        <v>2851660</v>
      </c>
      <c r="N70" s="198">
        <v>2851741</v>
      </c>
      <c r="O70" s="198">
        <f>SUM(C70:N70)</f>
        <v>34220001</v>
      </c>
      <c r="P70" s="4"/>
      <c r="Q70" s="4"/>
    </row>
    <row r="71" spans="1:17" ht="15">
      <c r="A71" s="29" t="s">
        <v>213</v>
      </c>
      <c r="B71" s="41" t="s">
        <v>865</v>
      </c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>
        <v>11251836</v>
      </c>
      <c r="O71" s="198">
        <f>SUM(N71)</f>
        <v>11251836</v>
      </c>
      <c r="P71" s="4"/>
      <c r="Q71" s="4"/>
    </row>
    <row r="72" spans="1:17" ht="15">
      <c r="A72" s="29" t="s">
        <v>214</v>
      </c>
      <c r="B72" s="41" t="s">
        <v>865</v>
      </c>
      <c r="C72" s="198"/>
      <c r="D72" s="198"/>
      <c r="E72" s="198"/>
      <c r="F72" s="198"/>
      <c r="G72" s="198"/>
      <c r="H72" s="198"/>
      <c r="I72" s="198"/>
      <c r="J72" s="198"/>
      <c r="K72" s="198">
        <f>SUM(C72:J72)</f>
        <v>0</v>
      </c>
      <c r="L72" s="198"/>
      <c r="M72" s="198"/>
      <c r="N72" s="198"/>
      <c r="O72" s="198">
        <v>0</v>
      </c>
      <c r="P72" s="4"/>
      <c r="Q72" s="4"/>
    </row>
    <row r="73" spans="1:17" ht="24" customHeight="1">
      <c r="A73" s="256" t="s">
        <v>816</v>
      </c>
      <c r="B73" s="253" t="s">
        <v>490</v>
      </c>
      <c r="C73" s="258">
        <f>SUM(C60:C72)</f>
        <v>9996005</v>
      </c>
      <c r="D73" s="258">
        <f>SUM(D60:D72)</f>
        <v>9996005</v>
      </c>
      <c r="E73" s="258">
        <f>SUM(E60:E72)</f>
        <v>9996005</v>
      </c>
      <c r="F73" s="258">
        <f>SUM(F60:F72)</f>
        <v>9996005</v>
      </c>
      <c r="G73" s="258">
        <f>SUM(G60:G71)</f>
        <v>9996005</v>
      </c>
      <c r="H73" s="258">
        <f aca="true" t="shared" si="9" ref="H73:O73">SUM(H60:H72)</f>
        <v>13742705</v>
      </c>
      <c r="I73" s="258">
        <f t="shared" si="9"/>
        <v>9996005</v>
      </c>
      <c r="J73" s="258">
        <f t="shared" si="9"/>
        <v>9996005</v>
      </c>
      <c r="K73" s="258">
        <f t="shared" si="9"/>
        <v>9996005</v>
      </c>
      <c r="L73" s="258">
        <f t="shared" si="9"/>
        <v>9996005</v>
      </c>
      <c r="M73" s="258">
        <f t="shared" si="9"/>
        <v>9996005</v>
      </c>
      <c r="N73" s="258">
        <f t="shared" si="9"/>
        <v>21247911</v>
      </c>
      <c r="O73" s="258">
        <f t="shared" si="9"/>
        <v>134950666</v>
      </c>
      <c r="P73" s="201"/>
      <c r="Q73" s="4"/>
    </row>
    <row r="74" spans="1:17" ht="15.75">
      <c r="A74" s="83" t="s">
        <v>159</v>
      </c>
      <c r="B74" s="67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4"/>
      <c r="Q74" s="4"/>
    </row>
    <row r="75" spans="1:17" ht="15">
      <c r="A75" s="45" t="s">
        <v>491</v>
      </c>
      <c r="B75" s="41" t="s">
        <v>492</v>
      </c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4"/>
      <c r="Q75" s="4"/>
    </row>
    <row r="76" spans="1:17" ht="15">
      <c r="A76" s="45" t="s">
        <v>857</v>
      </c>
      <c r="B76" s="41" t="s">
        <v>493</v>
      </c>
      <c r="C76" s="198"/>
      <c r="D76" s="198"/>
      <c r="E76" s="198"/>
      <c r="F76" s="198"/>
      <c r="G76" s="198"/>
      <c r="H76" s="198">
        <v>2600000</v>
      </c>
      <c r="I76" s="198">
        <v>23036724</v>
      </c>
      <c r="J76" s="198"/>
      <c r="K76" s="198">
        <v>50000000</v>
      </c>
      <c r="L76" s="198">
        <v>50000000</v>
      </c>
      <c r="M76" s="198"/>
      <c r="N76" s="198"/>
      <c r="O76" s="198">
        <f>SUM(C76:N76)</f>
        <v>125636724</v>
      </c>
      <c r="P76" s="4"/>
      <c r="Q76" s="4"/>
    </row>
    <row r="77" spans="1:17" ht="15">
      <c r="A77" s="45" t="s">
        <v>495</v>
      </c>
      <c r="B77" s="41" t="s">
        <v>496</v>
      </c>
      <c r="C77" s="198"/>
      <c r="D77" s="198"/>
      <c r="E77" s="198"/>
      <c r="F77" s="198"/>
      <c r="G77" s="198"/>
      <c r="H77" s="198">
        <v>42362</v>
      </c>
      <c r="I77" s="198"/>
      <c r="J77" s="198"/>
      <c r="K77" s="198"/>
      <c r="L77" s="198"/>
      <c r="M77" s="198"/>
      <c r="N77" s="198"/>
      <c r="O77" s="198">
        <f>SUM(H77:N77)</f>
        <v>42362</v>
      </c>
      <c r="P77" s="4"/>
      <c r="Q77" s="4"/>
    </row>
    <row r="78" spans="1:17" ht="15">
      <c r="A78" s="45" t="s">
        <v>497</v>
      </c>
      <c r="B78" s="41" t="s">
        <v>498</v>
      </c>
      <c r="C78" s="198"/>
      <c r="D78" s="198"/>
      <c r="E78" s="198"/>
      <c r="F78" s="198"/>
      <c r="G78" s="198"/>
      <c r="H78" s="198">
        <v>48773</v>
      </c>
      <c r="I78" s="198">
        <v>1575000</v>
      </c>
      <c r="J78" s="198">
        <v>1700000</v>
      </c>
      <c r="K78" s="198"/>
      <c r="L78" s="198"/>
      <c r="M78" s="198"/>
      <c r="N78" s="198"/>
      <c r="O78" s="198">
        <f>SUM(C78:N78)</f>
        <v>3323773</v>
      </c>
      <c r="P78" s="4"/>
      <c r="Q78" s="4"/>
    </row>
    <row r="79" spans="1:17" ht="15">
      <c r="A79" s="6" t="s">
        <v>499</v>
      </c>
      <c r="B79" s="41" t="s">
        <v>500</v>
      </c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4"/>
      <c r="Q79" s="4"/>
    </row>
    <row r="80" spans="1:17" ht="15">
      <c r="A80" s="6" t="s">
        <v>501</v>
      </c>
      <c r="B80" s="41" t="s">
        <v>502</v>
      </c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4"/>
      <c r="Q80" s="4"/>
    </row>
    <row r="81" spans="1:17" ht="15">
      <c r="A81" s="6" t="s">
        <v>503</v>
      </c>
      <c r="B81" s="41" t="s">
        <v>504</v>
      </c>
      <c r="C81" s="198"/>
      <c r="D81" s="198"/>
      <c r="E81" s="198"/>
      <c r="F81" s="198"/>
      <c r="G81" s="198"/>
      <c r="H81" s="198">
        <v>834606</v>
      </c>
      <c r="I81" s="198">
        <v>5533000</v>
      </c>
      <c r="J81" s="198">
        <v>459000</v>
      </c>
      <c r="K81" s="198">
        <v>13500000</v>
      </c>
      <c r="L81" s="198">
        <v>13500000</v>
      </c>
      <c r="M81" s="198"/>
      <c r="N81" s="198"/>
      <c r="O81" s="198">
        <f>SUM(C81:N81)</f>
        <v>33826606</v>
      </c>
      <c r="P81" s="4"/>
      <c r="Q81" s="4"/>
    </row>
    <row r="82" spans="1:17" ht="18.75" customHeight="1">
      <c r="A82" s="257" t="s">
        <v>818</v>
      </c>
      <c r="B82" s="253" t="s">
        <v>505</v>
      </c>
      <c r="C82" s="258"/>
      <c r="D82" s="258"/>
      <c r="E82" s="258"/>
      <c r="F82" s="258"/>
      <c r="G82" s="258"/>
      <c r="H82" s="258">
        <f>SUM(H75:H81)</f>
        <v>3525741</v>
      </c>
      <c r="I82" s="258">
        <f>SUM(I75:I81)</f>
        <v>30144724</v>
      </c>
      <c r="J82" s="258">
        <f>SUM(J75:J81)</f>
        <v>2159000</v>
      </c>
      <c r="K82" s="258">
        <f>SUM(K75:K81)</f>
        <v>63500000</v>
      </c>
      <c r="L82" s="258">
        <f>SUM(L75:L81)</f>
        <v>63500000</v>
      </c>
      <c r="M82" s="258"/>
      <c r="N82" s="258"/>
      <c r="O82" s="258">
        <f>SUM(O75:O81)</f>
        <v>162829465</v>
      </c>
      <c r="P82" s="201"/>
      <c r="Q82" s="4"/>
    </row>
    <row r="83" spans="1:17" ht="15">
      <c r="A83" s="17" t="s">
        <v>506</v>
      </c>
      <c r="B83" s="41" t="s">
        <v>507</v>
      </c>
      <c r="C83" s="198"/>
      <c r="D83" s="198"/>
      <c r="E83" s="198"/>
      <c r="F83" s="198"/>
      <c r="G83" s="198"/>
      <c r="H83" s="198"/>
      <c r="I83" s="198"/>
      <c r="J83" s="198">
        <v>20000000</v>
      </c>
      <c r="K83" s="198"/>
      <c r="L83" s="198">
        <v>21200000</v>
      </c>
      <c r="M83" s="198"/>
      <c r="N83" s="198"/>
      <c r="O83" s="198">
        <f>SUM(C83:N83)</f>
        <v>41200000</v>
      </c>
      <c r="P83" s="4"/>
      <c r="Q83" s="4"/>
    </row>
    <row r="84" spans="1:17" ht="15">
      <c r="A84" s="17" t="s">
        <v>508</v>
      </c>
      <c r="B84" s="41" t="s">
        <v>509</v>
      </c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4"/>
      <c r="Q84" s="4"/>
    </row>
    <row r="85" spans="1:17" ht="15">
      <c r="A85" s="17" t="s">
        <v>510</v>
      </c>
      <c r="B85" s="41" t="s">
        <v>511</v>
      </c>
      <c r="C85" s="198">
        <v>1008850</v>
      </c>
      <c r="D85" s="198">
        <v>1008850</v>
      </c>
      <c r="E85" s="198">
        <v>1008850</v>
      </c>
      <c r="F85" s="198">
        <v>1008850</v>
      </c>
      <c r="G85" s="198">
        <v>1008850</v>
      </c>
      <c r="H85" s="198">
        <v>1008850</v>
      </c>
      <c r="I85" s="198">
        <v>1008850</v>
      </c>
      <c r="J85" s="198">
        <v>1008850</v>
      </c>
      <c r="K85" s="198">
        <v>1008850</v>
      </c>
      <c r="L85" s="198">
        <v>1008850</v>
      </c>
      <c r="M85" s="198">
        <v>1008850</v>
      </c>
      <c r="N85" s="198">
        <v>1008750</v>
      </c>
      <c r="O85" s="198">
        <f>SUM(C85:N85)</f>
        <v>12106100</v>
      </c>
      <c r="P85" s="4"/>
      <c r="Q85" s="4"/>
    </row>
    <row r="86" spans="1:17" ht="15">
      <c r="A86" s="17" t="s">
        <v>512</v>
      </c>
      <c r="B86" s="41" t="s">
        <v>513</v>
      </c>
      <c r="C86" s="198">
        <v>272390</v>
      </c>
      <c r="D86" s="198">
        <v>272390</v>
      </c>
      <c r="E86" s="198">
        <v>272390</v>
      </c>
      <c r="F86" s="198">
        <v>272390</v>
      </c>
      <c r="G86" s="198">
        <v>272390</v>
      </c>
      <c r="H86" s="198">
        <v>272390</v>
      </c>
      <c r="I86" s="198">
        <v>272390</v>
      </c>
      <c r="J86" s="198">
        <v>5834373</v>
      </c>
      <c r="K86" s="198">
        <v>272390</v>
      </c>
      <c r="L86" s="198">
        <v>5834374</v>
      </c>
      <c r="M86" s="198">
        <v>272390</v>
      </c>
      <c r="N86" s="198">
        <v>272390</v>
      </c>
      <c r="O86" s="198">
        <f>SUM(C86:N86)</f>
        <v>14392647</v>
      </c>
      <c r="P86" s="4"/>
      <c r="Q86" s="4"/>
    </row>
    <row r="87" spans="1:17" ht="19.5" customHeight="1">
      <c r="A87" s="256" t="s">
        <v>819</v>
      </c>
      <c r="B87" s="253" t="s">
        <v>514</v>
      </c>
      <c r="C87" s="258">
        <f aca="true" t="shared" si="10" ref="C87:O87">SUM(C83:C86)</f>
        <v>1281240</v>
      </c>
      <c r="D87" s="258">
        <f t="shared" si="10"/>
        <v>1281240</v>
      </c>
      <c r="E87" s="258">
        <f t="shared" si="10"/>
        <v>1281240</v>
      </c>
      <c r="F87" s="258">
        <f t="shared" si="10"/>
        <v>1281240</v>
      </c>
      <c r="G87" s="258">
        <f t="shared" si="10"/>
        <v>1281240</v>
      </c>
      <c r="H87" s="258">
        <f t="shared" si="10"/>
        <v>1281240</v>
      </c>
      <c r="I87" s="258">
        <f t="shared" si="10"/>
        <v>1281240</v>
      </c>
      <c r="J87" s="258">
        <f t="shared" si="10"/>
        <v>26843223</v>
      </c>
      <c r="K87" s="258">
        <f t="shared" si="10"/>
        <v>1281240</v>
      </c>
      <c r="L87" s="258">
        <f t="shared" si="10"/>
        <v>28043224</v>
      </c>
      <c r="M87" s="258">
        <f t="shared" si="10"/>
        <v>1281240</v>
      </c>
      <c r="N87" s="258">
        <f t="shared" si="10"/>
        <v>1281140</v>
      </c>
      <c r="O87" s="258">
        <f t="shared" si="10"/>
        <v>67698747</v>
      </c>
      <c r="P87" s="201"/>
      <c r="Q87" s="4"/>
    </row>
    <row r="88" spans="1:17" ht="30" hidden="1">
      <c r="A88" s="17" t="s">
        <v>515</v>
      </c>
      <c r="B88" s="41" t="s">
        <v>516</v>
      </c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4"/>
      <c r="Q88" s="4"/>
    </row>
    <row r="89" spans="1:17" ht="30" hidden="1">
      <c r="A89" s="17" t="s">
        <v>0</v>
      </c>
      <c r="B89" s="41" t="s">
        <v>517</v>
      </c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4"/>
      <c r="Q89" s="4"/>
    </row>
    <row r="90" spans="1:17" ht="30" hidden="1">
      <c r="A90" s="17" t="s">
        <v>1</v>
      </c>
      <c r="B90" s="41" t="s">
        <v>518</v>
      </c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4"/>
      <c r="Q90" s="4"/>
    </row>
    <row r="91" spans="1:17" ht="15" hidden="1">
      <c r="A91" s="17" t="s">
        <v>2</v>
      </c>
      <c r="B91" s="41" t="s">
        <v>519</v>
      </c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4"/>
      <c r="Q91" s="4"/>
    </row>
    <row r="92" spans="1:17" ht="30" hidden="1">
      <c r="A92" s="17" t="s">
        <v>3</v>
      </c>
      <c r="B92" s="41" t="s">
        <v>520</v>
      </c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4"/>
      <c r="Q92" s="4"/>
    </row>
    <row r="93" spans="1:17" ht="30" hidden="1">
      <c r="A93" s="17" t="s">
        <v>4</v>
      </c>
      <c r="B93" s="41" t="s">
        <v>521</v>
      </c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4"/>
      <c r="Q93" s="4"/>
    </row>
    <row r="94" spans="1:17" ht="15">
      <c r="A94" s="17" t="s">
        <v>522</v>
      </c>
      <c r="B94" s="41" t="s">
        <v>523</v>
      </c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4"/>
      <c r="Q94" s="4"/>
    </row>
    <row r="95" spans="1:17" ht="15">
      <c r="A95" s="17" t="s">
        <v>5</v>
      </c>
      <c r="B95" s="41" t="s">
        <v>352</v>
      </c>
      <c r="C95" s="198"/>
      <c r="D95" s="198"/>
      <c r="E95" s="198"/>
      <c r="F95" s="198"/>
      <c r="G95" s="198"/>
      <c r="H95" s="198">
        <v>25800000</v>
      </c>
      <c r="I95" s="198"/>
      <c r="J95" s="198">
        <v>400000</v>
      </c>
      <c r="K95" s="198"/>
      <c r="L95" s="198"/>
      <c r="M95" s="198"/>
      <c r="N95" s="198"/>
      <c r="O95" s="198">
        <f>SUM(C95:N95)</f>
        <v>26200000</v>
      </c>
      <c r="P95" s="4"/>
      <c r="Q95" s="4"/>
    </row>
    <row r="96" spans="1:17" ht="19.5" customHeight="1">
      <c r="A96" s="256" t="s">
        <v>820</v>
      </c>
      <c r="B96" s="253" t="s">
        <v>525</v>
      </c>
      <c r="C96" s="258"/>
      <c r="D96" s="258"/>
      <c r="E96" s="258"/>
      <c r="F96" s="258"/>
      <c r="G96" s="258"/>
      <c r="H96" s="258">
        <f>SUM(H94:H95)</f>
        <v>25800000</v>
      </c>
      <c r="I96" s="258"/>
      <c r="J96" s="258">
        <f>SUM(J94:J95)</f>
        <v>400000</v>
      </c>
      <c r="K96" s="258"/>
      <c r="L96" s="258"/>
      <c r="M96" s="258"/>
      <c r="N96" s="258"/>
      <c r="O96" s="258">
        <f>SUM(O94:O95)</f>
        <v>26200000</v>
      </c>
      <c r="P96" s="201"/>
      <c r="Q96" s="4"/>
    </row>
    <row r="97" spans="1:17" ht="15.75">
      <c r="A97" s="83" t="s">
        <v>158</v>
      </c>
      <c r="B97" s="67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4"/>
      <c r="Q97" s="4"/>
    </row>
    <row r="98" spans="1:17" ht="15.75">
      <c r="A98" s="46" t="s">
        <v>13</v>
      </c>
      <c r="B98" s="47" t="s">
        <v>526</v>
      </c>
      <c r="C98" s="263">
        <f aca="true" t="shared" si="11" ref="C98:O98">SUM(C24+C25+C50+C59+C73+C82+C87+C96)</f>
        <v>30340177</v>
      </c>
      <c r="D98" s="263">
        <f t="shared" si="11"/>
        <v>30981567</v>
      </c>
      <c r="E98" s="263">
        <f t="shared" si="11"/>
        <v>29930177</v>
      </c>
      <c r="F98" s="263">
        <f t="shared" si="11"/>
        <v>29930177</v>
      </c>
      <c r="G98" s="263">
        <f t="shared" si="11"/>
        <v>30030177</v>
      </c>
      <c r="H98" s="263">
        <f t="shared" si="11"/>
        <v>64176168</v>
      </c>
      <c r="I98" s="263">
        <f t="shared" si="11"/>
        <v>58219458</v>
      </c>
      <c r="J98" s="263">
        <f t="shared" si="11"/>
        <v>56345717</v>
      </c>
      <c r="K98" s="263">
        <f t="shared" si="11"/>
        <v>93430177</v>
      </c>
      <c r="L98" s="263">
        <f t="shared" si="11"/>
        <v>120192161</v>
      </c>
      <c r="M98" s="263">
        <f t="shared" si="11"/>
        <v>29930177</v>
      </c>
      <c r="N98" s="263">
        <f t="shared" si="11"/>
        <v>42082416</v>
      </c>
      <c r="O98" s="263">
        <f t="shared" si="11"/>
        <v>615588549</v>
      </c>
      <c r="P98" s="201"/>
      <c r="Q98" s="205">
        <f>SUM(P82+P87+P96)</f>
        <v>0</v>
      </c>
    </row>
    <row r="99" spans="1:17" ht="15" hidden="1">
      <c r="A99" s="17" t="s">
        <v>6</v>
      </c>
      <c r="B99" s="5" t="s">
        <v>527</v>
      </c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4"/>
      <c r="Q99" s="4"/>
    </row>
    <row r="100" spans="1:17" ht="15" hidden="1">
      <c r="A100" s="17" t="s">
        <v>530</v>
      </c>
      <c r="B100" s="5" t="s">
        <v>531</v>
      </c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4"/>
      <c r="Q100" s="4"/>
    </row>
    <row r="101" spans="1:17" ht="15" hidden="1">
      <c r="A101" s="17" t="s">
        <v>7</v>
      </c>
      <c r="B101" s="5" t="s">
        <v>532</v>
      </c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4"/>
      <c r="Q101" s="4"/>
    </row>
    <row r="102" spans="1:17" ht="15">
      <c r="A102" s="20" t="s">
        <v>827</v>
      </c>
      <c r="B102" s="9" t="s">
        <v>534</v>
      </c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4"/>
      <c r="Q102" s="4"/>
    </row>
    <row r="103" spans="1:17" ht="15" hidden="1">
      <c r="A103" s="48" t="s">
        <v>8</v>
      </c>
      <c r="B103" s="5" t="s">
        <v>535</v>
      </c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4"/>
      <c r="Q103" s="4"/>
    </row>
    <row r="104" spans="1:17" ht="15" hidden="1">
      <c r="A104" s="48" t="s">
        <v>833</v>
      </c>
      <c r="B104" s="5" t="s">
        <v>538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4"/>
      <c r="Q104" s="4"/>
    </row>
    <row r="105" spans="1:17" ht="15" hidden="1">
      <c r="A105" s="17" t="s">
        <v>539</v>
      </c>
      <c r="B105" s="5" t="s">
        <v>540</v>
      </c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4"/>
      <c r="Q105" s="4"/>
    </row>
    <row r="106" spans="1:17" ht="15" hidden="1">
      <c r="A106" s="17" t="s">
        <v>9</v>
      </c>
      <c r="B106" s="5" t="s">
        <v>541</v>
      </c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4"/>
      <c r="Q106" s="4"/>
    </row>
    <row r="107" spans="1:17" ht="15">
      <c r="A107" s="18" t="s">
        <v>830</v>
      </c>
      <c r="B107" s="9" t="s">
        <v>542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4"/>
      <c r="Q107" s="4"/>
    </row>
    <row r="108" spans="1:17" ht="15">
      <c r="A108" s="48" t="s">
        <v>543</v>
      </c>
      <c r="B108" s="5" t="s">
        <v>544</v>
      </c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4"/>
      <c r="Q108" s="4"/>
    </row>
    <row r="109" spans="1:17" ht="15">
      <c r="A109" s="48" t="s">
        <v>545</v>
      </c>
      <c r="B109" s="5" t="s">
        <v>546</v>
      </c>
      <c r="C109" s="198">
        <v>3252091</v>
      </c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>
        <f>SUM(C109:N109)</f>
        <v>3252091</v>
      </c>
      <c r="P109" s="4"/>
      <c r="Q109" s="4"/>
    </row>
    <row r="110" spans="1:17" ht="15">
      <c r="A110" s="18" t="s">
        <v>547</v>
      </c>
      <c r="B110" s="9" t="s">
        <v>548</v>
      </c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4"/>
      <c r="Q110" s="4"/>
    </row>
    <row r="111" spans="1:17" ht="15">
      <c r="A111" s="48" t="s">
        <v>549</v>
      </c>
      <c r="B111" s="5" t="s">
        <v>550</v>
      </c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4"/>
      <c r="Q111" s="4"/>
    </row>
    <row r="112" spans="1:17" ht="15">
      <c r="A112" s="48" t="s">
        <v>551</v>
      </c>
      <c r="B112" s="5" t="s">
        <v>552</v>
      </c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4"/>
      <c r="Q112" s="4"/>
    </row>
    <row r="113" spans="1:17" ht="15">
      <c r="A113" s="48" t="s">
        <v>553</v>
      </c>
      <c r="B113" s="5" t="s">
        <v>554</v>
      </c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4"/>
      <c r="Q113" s="4"/>
    </row>
    <row r="114" spans="1:17" ht="15">
      <c r="A114" s="49" t="s">
        <v>831</v>
      </c>
      <c r="B114" s="50" t="s">
        <v>555</v>
      </c>
      <c r="C114" s="199">
        <f>SUM(C102:C113)</f>
        <v>3252091</v>
      </c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>
        <f>SUM(O102:O113)</f>
        <v>3252091</v>
      </c>
      <c r="P114" s="201"/>
      <c r="Q114" s="4"/>
    </row>
    <row r="115" spans="1:17" ht="15">
      <c r="A115" s="48" t="s">
        <v>556</v>
      </c>
      <c r="B115" s="5" t="s">
        <v>557</v>
      </c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4"/>
      <c r="Q115" s="4"/>
    </row>
    <row r="116" spans="1:17" ht="15">
      <c r="A116" s="17" t="s">
        <v>558</v>
      </c>
      <c r="B116" s="5" t="s">
        <v>559</v>
      </c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4"/>
      <c r="Q116" s="4"/>
    </row>
    <row r="117" spans="1:17" ht="15">
      <c r="A117" s="48" t="s">
        <v>10</v>
      </c>
      <c r="B117" s="5" t="s">
        <v>560</v>
      </c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4"/>
      <c r="Q117" s="4"/>
    </row>
    <row r="118" spans="1:17" ht="15">
      <c r="A118" s="48" t="s">
        <v>836</v>
      </c>
      <c r="B118" s="5" t="s">
        <v>561</v>
      </c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4"/>
      <c r="Q118" s="4"/>
    </row>
    <row r="119" spans="1:17" ht="15">
      <c r="A119" s="49" t="s">
        <v>837</v>
      </c>
      <c r="B119" s="50" t="s">
        <v>565</v>
      </c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4"/>
      <c r="Q119" s="4"/>
    </row>
    <row r="120" spans="1:17" ht="15">
      <c r="A120" s="17" t="s">
        <v>566</v>
      </c>
      <c r="B120" s="5" t="s">
        <v>567</v>
      </c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4"/>
      <c r="Q120" s="4"/>
    </row>
    <row r="121" spans="1:17" ht="15.75">
      <c r="A121" s="51" t="s">
        <v>14</v>
      </c>
      <c r="B121" s="52" t="s">
        <v>568</v>
      </c>
      <c r="C121" s="258">
        <v>3252091</v>
      </c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>
        <v>3252091</v>
      </c>
      <c r="P121" s="4"/>
      <c r="Q121" s="4"/>
    </row>
    <row r="122" spans="1:17" ht="15.75">
      <c r="A122" s="56" t="s">
        <v>51</v>
      </c>
      <c r="B122" s="57"/>
      <c r="C122" s="278">
        <f>SUM(C98+C121)</f>
        <v>33592268</v>
      </c>
      <c r="D122" s="278">
        <v>30981567</v>
      </c>
      <c r="E122" s="278">
        <v>29930177</v>
      </c>
      <c r="F122" s="278">
        <v>29930177</v>
      </c>
      <c r="G122" s="278">
        <v>30030177</v>
      </c>
      <c r="H122" s="278">
        <v>58690177</v>
      </c>
      <c r="I122" s="278">
        <v>58219458</v>
      </c>
      <c r="J122" s="278">
        <v>56345717</v>
      </c>
      <c r="K122" s="278">
        <v>93430177</v>
      </c>
      <c r="L122" s="278">
        <v>120192161</v>
      </c>
      <c r="M122" s="278">
        <v>29930177</v>
      </c>
      <c r="N122" s="278">
        <v>43191987</v>
      </c>
      <c r="O122" s="278">
        <f>SUM(O98+O121)</f>
        <v>618840640</v>
      </c>
      <c r="P122" s="201"/>
      <c r="Q122" s="4"/>
    </row>
    <row r="123" spans="1:17" ht="25.5">
      <c r="A123" s="2" t="s">
        <v>378</v>
      </c>
      <c r="B123" s="3" t="s">
        <v>44</v>
      </c>
      <c r="C123" s="202" t="s">
        <v>265</v>
      </c>
      <c r="D123" s="202" t="s">
        <v>266</v>
      </c>
      <c r="E123" s="202" t="s">
        <v>267</v>
      </c>
      <c r="F123" s="202" t="s">
        <v>268</v>
      </c>
      <c r="G123" s="202" t="s">
        <v>269</v>
      </c>
      <c r="H123" s="202" t="s">
        <v>270</v>
      </c>
      <c r="I123" s="202" t="s">
        <v>271</v>
      </c>
      <c r="J123" s="202" t="s">
        <v>272</v>
      </c>
      <c r="K123" s="202" t="s">
        <v>273</v>
      </c>
      <c r="L123" s="202" t="s">
        <v>274</v>
      </c>
      <c r="M123" s="202" t="s">
        <v>275</v>
      </c>
      <c r="N123" s="202" t="s">
        <v>276</v>
      </c>
      <c r="O123" s="203" t="s">
        <v>252</v>
      </c>
      <c r="P123" s="4"/>
      <c r="Q123" s="4"/>
    </row>
    <row r="124" spans="1:17" ht="15">
      <c r="A124" s="42" t="s">
        <v>569</v>
      </c>
      <c r="B124" s="6" t="s">
        <v>570</v>
      </c>
      <c r="C124" s="198"/>
      <c r="D124" s="198"/>
      <c r="E124" s="198">
        <v>1440857</v>
      </c>
      <c r="F124" s="198">
        <v>1440857</v>
      </c>
      <c r="G124" s="198">
        <v>1440857</v>
      </c>
      <c r="H124" s="198">
        <v>1567407</v>
      </c>
      <c r="I124" s="198">
        <v>1440857</v>
      </c>
      <c r="J124" s="198">
        <v>1440857</v>
      </c>
      <c r="K124" s="198">
        <v>1440857</v>
      </c>
      <c r="L124" s="198">
        <v>1440857</v>
      </c>
      <c r="M124" s="198">
        <v>1440857</v>
      </c>
      <c r="N124" s="198">
        <v>1440858</v>
      </c>
      <c r="O124" s="199">
        <f>SUM(C124:N124)</f>
        <v>14535121</v>
      </c>
      <c r="P124" s="4"/>
      <c r="Q124" s="4"/>
    </row>
    <row r="125" spans="1:17" ht="15">
      <c r="A125" s="5" t="s">
        <v>571</v>
      </c>
      <c r="B125" s="6" t="s">
        <v>572</v>
      </c>
      <c r="C125" s="198">
        <v>3427144</v>
      </c>
      <c r="D125" s="198">
        <v>3427144</v>
      </c>
      <c r="E125" s="198">
        <v>3427144</v>
      </c>
      <c r="F125" s="198">
        <v>3427144</v>
      </c>
      <c r="G125" s="198">
        <v>3427144</v>
      </c>
      <c r="H125" s="198">
        <v>3427144</v>
      </c>
      <c r="I125" s="198">
        <v>3427144</v>
      </c>
      <c r="J125" s="198">
        <v>3427144</v>
      </c>
      <c r="K125" s="198">
        <v>3427144</v>
      </c>
      <c r="L125" s="198">
        <v>3427144</v>
      </c>
      <c r="M125" s="198">
        <v>3427144</v>
      </c>
      <c r="N125" s="198">
        <v>3427146</v>
      </c>
      <c r="O125" s="199">
        <f>SUM(C125:N125)</f>
        <v>41125730</v>
      </c>
      <c r="P125" s="4"/>
      <c r="Q125" s="4"/>
    </row>
    <row r="126" spans="1:17" ht="15">
      <c r="A126" s="5" t="s">
        <v>573</v>
      </c>
      <c r="B126" s="6" t="s">
        <v>889</v>
      </c>
      <c r="C126" s="198">
        <v>3179978</v>
      </c>
      <c r="D126" s="198">
        <v>3179978</v>
      </c>
      <c r="E126" s="198">
        <v>3179978</v>
      </c>
      <c r="F126" s="198">
        <v>3179978</v>
      </c>
      <c r="G126" s="198">
        <v>3179978</v>
      </c>
      <c r="H126" s="198">
        <v>3179980</v>
      </c>
      <c r="I126" s="198">
        <v>2470000</v>
      </c>
      <c r="J126" s="198">
        <v>2470000</v>
      </c>
      <c r="K126" s="198">
        <v>2470000</v>
      </c>
      <c r="L126" s="198">
        <v>2470000</v>
      </c>
      <c r="M126" s="198">
        <v>2470000</v>
      </c>
      <c r="N126" s="198">
        <v>2470000</v>
      </c>
      <c r="O126" s="199">
        <f>SUM(C126:N126)</f>
        <v>33899870</v>
      </c>
      <c r="P126" s="4"/>
      <c r="Q126" s="4"/>
    </row>
    <row r="127" spans="1:17" ht="15">
      <c r="A127" s="5" t="s">
        <v>890</v>
      </c>
      <c r="B127" s="6" t="s">
        <v>888</v>
      </c>
      <c r="C127" s="198">
        <v>933879</v>
      </c>
      <c r="D127" s="198">
        <v>933879</v>
      </c>
      <c r="E127" s="198">
        <v>933879</v>
      </c>
      <c r="F127" s="198">
        <v>933879</v>
      </c>
      <c r="G127" s="198">
        <v>933879</v>
      </c>
      <c r="H127" s="198">
        <v>933879</v>
      </c>
      <c r="I127" s="198">
        <v>933879</v>
      </c>
      <c r="J127" s="198">
        <v>933879</v>
      </c>
      <c r="K127" s="198">
        <v>933879</v>
      </c>
      <c r="L127" s="198">
        <v>933879</v>
      </c>
      <c r="M127" s="198">
        <v>933879</v>
      </c>
      <c r="N127" s="198">
        <v>933876</v>
      </c>
      <c r="O127" s="199">
        <f>SUM(C127:N127)</f>
        <v>11206545</v>
      </c>
      <c r="P127" s="4"/>
      <c r="Q127" s="4"/>
    </row>
    <row r="128" spans="1:17" ht="15">
      <c r="A128" s="5" t="s">
        <v>575</v>
      </c>
      <c r="B128" s="6" t="s">
        <v>576</v>
      </c>
      <c r="C128" s="198">
        <v>150000</v>
      </c>
      <c r="D128" s="198">
        <v>150000</v>
      </c>
      <c r="E128" s="198">
        <v>150000</v>
      </c>
      <c r="F128" s="198">
        <v>150000</v>
      </c>
      <c r="G128" s="198">
        <v>150000</v>
      </c>
      <c r="H128" s="198">
        <v>150000</v>
      </c>
      <c r="I128" s="198">
        <v>150000</v>
      </c>
      <c r="J128" s="198">
        <v>150000</v>
      </c>
      <c r="K128" s="198">
        <v>150000</v>
      </c>
      <c r="L128" s="198">
        <v>150000</v>
      </c>
      <c r="M128" s="198">
        <v>150000</v>
      </c>
      <c r="N128" s="198">
        <v>150000</v>
      </c>
      <c r="O128" s="199">
        <f>SUM(C128:N128)</f>
        <v>1800000</v>
      </c>
      <c r="P128" s="4"/>
      <c r="Q128" s="4"/>
    </row>
    <row r="129" spans="1:17" ht="15">
      <c r="A129" s="5" t="s">
        <v>577</v>
      </c>
      <c r="B129" s="6" t="s">
        <v>578</v>
      </c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9"/>
      <c r="P129" s="4"/>
      <c r="Q129" s="4"/>
    </row>
    <row r="130" spans="1:17" ht="15">
      <c r="A130" s="5" t="s">
        <v>579</v>
      </c>
      <c r="B130" s="6" t="s">
        <v>580</v>
      </c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200"/>
      <c r="N130" s="198"/>
      <c r="O130" s="199"/>
      <c r="P130" s="4"/>
      <c r="Q130" s="4"/>
    </row>
    <row r="131" spans="1:17" ht="15">
      <c r="A131" s="9" t="s">
        <v>54</v>
      </c>
      <c r="B131" s="10" t="s">
        <v>581</v>
      </c>
      <c r="C131" s="199">
        <f>SUM(C124:C130)</f>
        <v>7691001</v>
      </c>
      <c r="D131" s="199">
        <f aca="true" t="shared" si="12" ref="D131:O131">SUM(D124:D130)</f>
        <v>7691001</v>
      </c>
      <c r="E131" s="199">
        <f>SUM(E124:E130)</f>
        <v>9131858</v>
      </c>
      <c r="F131" s="199">
        <f t="shared" si="12"/>
        <v>9131858</v>
      </c>
      <c r="G131" s="199">
        <f t="shared" si="12"/>
        <v>9131858</v>
      </c>
      <c r="H131" s="199">
        <f>SUM(H124:H130)</f>
        <v>9258410</v>
      </c>
      <c r="I131" s="199">
        <f>SUM(I124:I130)</f>
        <v>8421880</v>
      </c>
      <c r="J131" s="199">
        <f>SUM(J124:J130)</f>
        <v>8421880</v>
      </c>
      <c r="K131" s="199">
        <f t="shared" si="12"/>
        <v>8421880</v>
      </c>
      <c r="L131" s="199">
        <f t="shared" si="12"/>
        <v>8421880</v>
      </c>
      <c r="M131" s="199">
        <f t="shared" si="12"/>
        <v>8421880</v>
      </c>
      <c r="N131" s="199">
        <f t="shared" si="12"/>
        <v>8421880</v>
      </c>
      <c r="O131" s="199">
        <f t="shared" si="12"/>
        <v>102567266</v>
      </c>
      <c r="P131" s="201">
        <f>SUM(C131:N131)</f>
        <v>102567266</v>
      </c>
      <c r="Q131" s="4"/>
    </row>
    <row r="132" spans="1:17" ht="15">
      <c r="A132" s="5" t="s">
        <v>582</v>
      </c>
      <c r="B132" s="6" t="s">
        <v>583</v>
      </c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200"/>
      <c r="N132" s="198"/>
      <c r="O132" s="199">
        <f>SUM(C132:N132)</f>
        <v>0</v>
      </c>
      <c r="P132" s="4"/>
      <c r="Q132" s="4"/>
    </row>
    <row r="133" spans="1:17" ht="30">
      <c r="A133" s="5" t="s">
        <v>584</v>
      </c>
      <c r="B133" s="6" t="s">
        <v>585</v>
      </c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9"/>
      <c r="P133" s="4"/>
      <c r="Q133" s="4"/>
    </row>
    <row r="134" spans="1:17" ht="30">
      <c r="A134" s="5" t="s">
        <v>15</v>
      </c>
      <c r="B134" s="6" t="s">
        <v>586</v>
      </c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9"/>
      <c r="P134" s="4"/>
      <c r="Q134" s="4"/>
    </row>
    <row r="135" spans="1:17" ht="30">
      <c r="A135" s="5" t="s">
        <v>16</v>
      </c>
      <c r="B135" s="6" t="s">
        <v>587</v>
      </c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9"/>
      <c r="P135" s="4"/>
      <c r="Q135" s="4"/>
    </row>
    <row r="136" spans="1:17" ht="15">
      <c r="A136" s="5" t="s">
        <v>17</v>
      </c>
      <c r="B136" s="6" t="s">
        <v>588</v>
      </c>
      <c r="C136" s="198">
        <v>482500</v>
      </c>
      <c r="D136" s="198">
        <v>482500</v>
      </c>
      <c r="E136" s="198">
        <v>2248500</v>
      </c>
      <c r="F136" s="198">
        <v>482500</v>
      </c>
      <c r="G136" s="198">
        <v>3561062</v>
      </c>
      <c r="H136" s="198">
        <v>482500</v>
      </c>
      <c r="I136" s="198">
        <v>482500</v>
      </c>
      <c r="J136" s="198">
        <v>482500</v>
      </c>
      <c r="K136" s="198">
        <v>482500</v>
      </c>
      <c r="L136" s="198">
        <v>482500</v>
      </c>
      <c r="M136" s="198">
        <v>482500</v>
      </c>
      <c r="N136" s="198">
        <v>482500</v>
      </c>
      <c r="O136" s="199">
        <f>SUM(C136:N136)</f>
        <v>10634562</v>
      </c>
      <c r="P136" s="201">
        <f>SUM(C136:N136)</f>
        <v>10634562</v>
      </c>
      <c r="Q136" s="4"/>
    </row>
    <row r="137" spans="1:17" ht="15">
      <c r="A137" s="255" t="s">
        <v>55</v>
      </c>
      <c r="B137" s="257" t="s">
        <v>589</v>
      </c>
      <c r="C137" s="258">
        <f aca="true" t="shared" si="13" ref="C137:O137">SUM(C131:C136)</f>
        <v>8173501</v>
      </c>
      <c r="D137" s="258">
        <f t="shared" si="13"/>
        <v>8173501</v>
      </c>
      <c r="E137" s="258">
        <f t="shared" si="13"/>
        <v>11380358</v>
      </c>
      <c r="F137" s="258">
        <f t="shared" si="13"/>
        <v>9614358</v>
      </c>
      <c r="G137" s="258">
        <f t="shared" si="13"/>
        <v>12692920</v>
      </c>
      <c r="H137" s="258">
        <f>SUM(H131+H136)</f>
        <v>9740910</v>
      </c>
      <c r="I137" s="258">
        <f t="shared" si="13"/>
        <v>8904380</v>
      </c>
      <c r="J137" s="258">
        <f t="shared" si="13"/>
        <v>8904380</v>
      </c>
      <c r="K137" s="258">
        <f t="shared" si="13"/>
        <v>8904380</v>
      </c>
      <c r="L137" s="258">
        <f t="shared" si="13"/>
        <v>8904380</v>
      </c>
      <c r="M137" s="258">
        <f t="shared" si="13"/>
        <v>8904380</v>
      </c>
      <c r="N137" s="258">
        <f t="shared" si="13"/>
        <v>8904380</v>
      </c>
      <c r="O137" s="258">
        <f t="shared" si="13"/>
        <v>113201828</v>
      </c>
      <c r="P137" s="201"/>
      <c r="Q137" s="4"/>
    </row>
    <row r="138" spans="1:17" ht="15">
      <c r="A138" s="5" t="s">
        <v>21</v>
      </c>
      <c r="B138" s="6" t="s">
        <v>598</v>
      </c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9"/>
      <c r="P138" s="4"/>
      <c r="Q138" s="4"/>
    </row>
    <row r="139" spans="1:17" ht="15">
      <c r="A139" s="5" t="s">
        <v>22</v>
      </c>
      <c r="B139" s="6" t="s">
        <v>602</v>
      </c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9"/>
      <c r="P139" s="4"/>
      <c r="Q139" s="4"/>
    </row>
    <row r="140" spans="1:17" ht="15">
      <c r="A140" s="9" t="s">
        <v>57</v>
      </c>
      <c r="B140" s="10" t="s">
        <v>603</v>
      </c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9"/>
      <c r="P140" s="4"/>
      <c r="Q140" s="4"/>
    </row>
    <row r="141" spans="1:17" ht="15">
      <c r="A141" s="5" t="s">
        <v>23</v>
      </c>
      <c r="B141" s="6" t="s">
        <v>604</v>
      </c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9"/>
      <c r="P141" s="4"/>
      <c r="Q141" s="4"/>
    </row>
    <row r="142" spans="1:17" ht="15">
      <c r="A142" s="5" t="s">
        <v>24</v>
      </c>
      <c r="B142" s="6" t="s">
        <v>605</v>
      </c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9"/>
      <c r="P142" s="4"/>
      <c r="Q142" s="4"/>
    </row>
    <row r="143" spans="1:17" ht="15">
      <c r="A143" s="5" t="s">
        <v>25</v>
      </c>
      <c r="B143" s="6" t="s">
        <v>606</v>
      </c>
      <c r="C143" s="198"/>
      <c r="D143" s="198"/>
      <c r="E143" s="198">
        <v>1650000</v>
      </c>
      <c r="F143" s="198"/>
      <c r="G143" s="198"/>
      <c r="H143" s="198"/>
      <c r="I143" s="198"/>
      <c r="J143" s="198"/>
      <c r="K143" s="198">
        <v>1650000</v>
      </c>
      <c r="L143" s="198"/>
      <c r="M143" s="198"/>
      <c r="N143" s="198"/>
      <c r="O143" s="199">
        <f>SUM(C143:N143)</f>
        <v>3300000</v>
      </c>
      <c r="P143" s="4"/>
      <c r="Q143" s="4"/>
    </row>
    <row r="144" spans="1:17" ht="15">
      <c r="A144" s="5" t="s">
        <v>26</v>
      </c>
      <c r="B144" s="6" t="s">
        <v>607</v>
      </c>
      <c r="C144" s="198"/>
      <c r="D144" s="198"/>
      <c r="E144" s="198">
        <v>90000000</v>
      </c>
      <c r="F144" s="198"/>
      <c r="G144" s="198">
        <v>50000000</v>
      </c>
      <c r="H144" s="198"/>
      <c r="I144" s="198"/>
      <c r="J144" s="198"/>
      <c r="K144" s="198">
        <v>100000000</v>
      </c>
      <c r="L144" s="198"/>
      <c r="M144" s="198"/>
      <c r="N144" s="198">
        <v>30000000</v>
      </c>
      <c r="O144" s="199">
        <f>SUM(C144:N144)</f>
        <v>270000000</v>
      </c>
      <c r="P144" s="4"/>
      <c r="Q144" s="4"/>
    </row>
    <row r="145" spans="1:17" ht="15">
      <c r="A145" s="5" t="s">
        <v>27</v>
      </c>
      <c r="B145" s="6" t="s">
        <v>610</v>
      </c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9"/>
      <c r="P145" s="4"/>
      <c r="Q145" s="4"/>
    </row>
    <row r="146" spans="1:17" ht="15">
      <c r="A146" s="5" t="s">
        <v>611</v>
      </c>
      <c r="B146" s="6" t="s">
        <v>612</v>
      </c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9"/>
      <c r="P146" s="4"/>
      <c r="Q146" s="4"/>
    </row>
    <row r="147" spans="1:17" ht="15">
      <c r="A147" s="5" t="s">
        <v>28</v>
      </c>
      <c r="B147" s="6" t="s">
        <v>613</v>
      </c>
      <c r="C147" s="198"/>
      <c r="D147" s="198"/>
      <c r="E147" s="198">
        <v>3600000</v>
      </c>
      <c r="F147" s="198"/>
      <c r="G147" s="198"/>
      <c r="H147" s="198"/>
      <c r="I147" s="198"/>
      <c r="J147" s="198"/>
      <c r="K147" s="198">
        <v>3600000</v>
      </c>
      <c r="L147" s="198"/>
      <c r="M147" s="198"/>
      <c r="N147" s="198"/>
      <c r="O147" s="199">
        <f>SUM(C147:N147)</f>
        <v>7200000</v>
      </c>
      <c r="P147" s="4"/>
      <c r="Q147" s="4"/>
    </row>
    <row r="148" spans="1:17" ht="15">
      <c r="A148" s="5" t="s">
        <v>29</v>
      </c>
      <c r="B148" s="6" t="s">
        <v>619</v>
      </c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9"/>
      <c r="P148" s="4"/>
      <c r="Q148" s="4"/>
    </row>
    <row r="149" spans="1:17" ht="15">
      <c r="A149" s="9" t="s">
        <v>58</v>
      </c>
      <c r="B149" s="10" t="s">
        <v>635</v>
      </c>
      <c r="C149" s="199"/>
      <c r="D149" s="199"/>
      <c r="E149" s="199">
        <v>93600000</v>
      </c>
      <c r="F149" s="199"/>
      <c r="G149" s="199">
        <v>50000000</v>
      </c>
      <c r="H149" s="199"/>
      <c r="I149" s="199"/>
      <c r="J149" s="199"/>
      <c r="K149" s="199">
        <v>103600000</v>
      </c>
      <c r="L149" s="199"/>
      <c r="M149" s="199"/>
      <c r="N149" s="199">
        <v>30000000</v>
      </c>
      <c r="O149" s="199">
        <v>277200000</v>
      </c>
      <c r="P149" s="201"/>
      <c r="Q149" s="4"/>
    </row>
    <row r="150" spans="1:17" ht="15">
      <c r="A150" s="5" t="s">
        <v>30</v>
      </c>
      <c r="B150" s="6" t="s">
        <v>636</v>
      </c>
      <c r="C150" s="198"/>
      <c r="D150" s="198"/>
      <c r="E150" s="198">
        <v>150000</v>
      </c>
      <c r="F150" s="198"/>
      <c r="G150" s="198"/>
      <c r="H150" s="198"/>
      <c r="I150" s="198"/>
      <c r="J150" s="198"/>
      <c r="K150" s="198">
        <v>150000</v>
      </c>
      <c r="L150" s="198"/>
      <c r="M150" s="198"/>
      <c r="N150" s="198"/>
      <c r="O150" s="199">
        <f>SUM(C150:N150)</f>
        <v>300000</v>
      </c>
      <c r="P150" s="4"/>
      <c r="Q150" s="4"/>
    </row>
    <row r="151" spans="1:17" ht="15">
      <c r="A151" s="255" t="s">
        <v>59</v>
      </c>
      <c r="B151" s="257" t="s">
        <v>637</v>
      </c>
      <c r="C151" s="258"/>
      <c r="D151" s="258"/>
      <c r="E151" s="258">
        <f>SUM(E140+E141+E142+E143+E149+E150)</f>
        <v>95400000</v>
      </c>
      <c r="F151" s="258"/>
      <c r="G151" s="258">
        <v>50000000</v>
      </c>
      <c r="H151" s="258"/>
      <c r="I151" s="258"/>
      <c r="J151" s="258"/>
      <c r="K151" s="258">
        <f>SUM(K140+K141+K142+K143+K149+K150)</f>
        <v>105400000</v>
      </c>
      <c r="L151" s="258"/>
      <c r="M151" s="258"/>
      <c r="N151" s="258">
        <v>30000000</v>
      </c>
      <c r="O151" s="258">
        <f>SUM(O140+O141+O142+O143+O149+O150)</f>
        <v>280800000</v>
      </c>
      <c r="P151" s="201"/>
      <c r="Q151" s="4"/>
    </row>
    <row r="152" spans="1:17" ht="15">
      <c r="A152" s="17" t="s">
        <v>638</v>
      </c>
      <c r="B152" s="6" t="s">
        <v>639</v>
      </c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9"/>
      <c r="P152" s="4"/>
      <c r="Q152" s="4"/>
    </row>
    <row r="153" spans="1:17" ht="15">
      <c r="A153" s="17" t="s">
        <v>31</v>
      </c>
      <c r="B153" s="6" t="s">
        <v>640</v>
      </c>
      <c r="C153" s="198">
        <v>1161600</v>
      </c>
      <c r="D153" s="198">
        <v>1161600</v>
      </c>
      <c r="E153" s="198">
        <v>1161600</v>
      </c>
      <c r="F153" s="198">
        <v>1161600</v>
      </c>
      <c r="G153" s="198">
        <v>1161600</v>
      </c>
      <c r="H153" s="198">
        <v>1161600</v>
      </c>
      <c r="I153" s="198">
        <v>1161600</v>
      </c>
      <c r="J153" s="198">
        <v>1161600</v>
      </c>
      <c r="K153" s="198">
        <v>1161600</v>
      </c>
      <c r="L153" s="198">
        <v>1162300</v>
      </c>
      <c r="M153" s="198">
        <v>1161600</v>
      </c>
      <c r="N153" s="198">
        <v>1161600</v>
      </c>
      <c r="O153" s="199">
        <f>SUM(C153:N153)</f>
        <v>13939900</v>
      </c>
      <c r="P153" s="201"/>
      <c r="Q153" s="4"/>
    </row>
    <row r="154" spans="1:17" ht="15">
      <c r="A154" s="17" t="s">
        <v>32</v>
      </c>
      <c r="B154" s="6" t="s">
        <v>643</v>
      </c>
      <c r="C154" s="198">
        <v>176732</v>
      </c>
      <c r="D154" s="198">
        <v>176732</v>
      </c>
      <c r="E154" s="198">
        <v>176732</v>
      </c>
      <c r="F154" s="198">
        <v>176732</v>
      </c>
      <c r="G154" s="198">
        <v>176732</v>
      </c>
      <c r="H154" s="198">
        <v>176732</v>
      </c>
      <c r="I154" s="198">
        <v>176732</v>
      </c>
      <c r="J154" s="198">
        <v>176732</v>
      </c>
      <c r="K154" s="198">
        <v>176732</v>
      </c>
      <c r="L154" s="198">
        <v>176732</v>
      </c>
      <c r="M154" s="198">
        <v>176732</v>
      </c>
      <c r="N154" s="198">
        <v>176732</v>
      </c>
      <c r="O154" s="199">
        <f>SUM(C154:N154)</f>
        <v>2120784</v>
      </c>
      <c r="P154" s="201"/>
      <c r="Q154" s="4"/>
    </row>
    <row r="155" spans="1:17" ht="15">
      <c r="A155" s="17" t="s">
        <v>33</v>
      </c>
      <c r="B155" s="6" t="s">
        <v>644</v>
      </c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9"/>
      <c r="P155" s="4"/>
      <c r="Q155" s="4"/>
    </row>
    <row r="156" spans="1:17" ht="15">
      <c r="A156" s="17" t="s">
        <v>651</v>
      </c>
      <c r="B156" s="6" t="s">
        <v>652</v>
      </c>
      <c r="C156" s="198">
        <v>462300</v>
      </c>
      <c r="D156" s="198">
        <v>462300</v>
      </c>
      <c r="E156" s="198">
        <v>462300</v>
      </c>
      <c r="F156" s="198">
        <v>462300</v>
      </c>
      <c r="G156" s="198">
        <v>462300</v>
      </c>
      <c r="H156" s="198">
        <v>462300</v>
      </c>
      <c r="I156" s="198">
        <v>0</v>
      </c>
      <c r="J156" s="198">
        <v>0</v>
      </c>
      <c r="K156" s="198">
        <v>462300</v>
      </c>
      <c r="L156" s="198">
        <v>462300</v>
      </c>
      <c r="M156" s="198">
        <v>462300</v>
      </c>
      <c r="N156" s="198">
        <v>462257</v>
      </c>
      <c r="O156" s="199">
        <f>SUM(C156:N156)</f>
        <v>4622957</v>
      </c>
      <c r="P156" s="201"/>
      <c r="Q156" s="4"/>
    </row>
    <row r="157" spans="1:17" ht="15">
      <c r="A157" s="17" t="s">
        <v>653</v>
      </c>
      <c r="B157" s="6" t="s">
        <v>654</v>
      </c>
      <c r="C157" s="198">
        <v>443860</v>
      </c>
      <c r="D157" s="198">
        <v>443860</v>
      </c>
      <c r="E157" s="198">
        <v>443860</v>
      </c>
      <c r="F157" s="198">
        <v>443860</v>
      </c>
      <c r="G157" s="198">
        <v>443860</v>
      </c>
      <c r="H157" s="198">
        <v>443860</v>
      </c>
      <c r="I157" s="198">
        <v>443860</v>
      </c>
      <c r="J157" s="198">
        <v>443860</v>
      </c>
      <c r="K157" s="198">
        <v>443860</v>
      </c>
      <c r="L157" s="198">
        <v>443860</v>
      </c>
      <c r="M157" s="198">
        <v>443860</v>
      </c>
      <c r="N157" s="198">
        <v>443934</v>
      </c>
      <c r="O157" s="199">
        <f>SUM(C157:N157)</f>
        <v>5326394</v>
      </c>
      <c r="P157" s="201"/>
      <c r="Q157" s="4"/>
    </row>
    <row r="158" spans="1:17" ht="15">
      <c r="A158" s="17" t="s">
        <v>655</v>
      </c>
      <c r="B158" s="6" t="s">
        <v>656</v>
      </c>
      <c r="C158" s="198"/>
      <c r="D158" s="198">
        <v>2223000</v>
      </c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9">
        <f>SUM(C158:N158)</f>
        <v>2223000</v>
      </c>
      <c r="P158" s="4"/>
      <c r="Q158" s="4"/>
    </row>
    <row r="159" spans="1:17" ht="15">
      <c r="A159" s="17" t="s">
        <v>35</v>
      </c>
      <c r="B159" s="6" t="s">
        <v>657</v>
      </c>
      <c r="C159" s="198"/>
      <c r="D159" s="198"/>
      <c r="E159" s="198">
        <v>300000</v>
      </c>
      <c r="F159" s="198"/>
      <c r="G159" s="198"/>
      <c r="H159" s="198">
        <v>300000</v>
      </c>
      <c r="I159" s="198"/>
      <c r="J159" s="198"/>
      <c r="K159" s="198">
        <v>300000</v>
      </c>
      <c r="L159" s="198"/>
      <c r="M159" s="198"/>
      <c r="N159" s="198">
        <v>300000</v>
      </c>
      <c r="O159" s="199">
        <f>SUM(C159:N159)</f>
        <v>1200000</v>
      </c>
      <c r="P159" s="4"/>
      <c r="Q159" s="4"/>
    </row>
    <row r="160" spans="1:17" ht="15">
      <c r="A160" s="17" t="s">
        <v>36</v>
      </c>
      <c r="B160" s="6" t="s">
        <v>863</v>
      </c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9">
        <v>0</v>
      </c>
      <c r="P160" s="4"/>
      <c r="Q160" s="4"/>
    </row>
    <row r="161" spans="1:17" ht="15">
      <c r="A161" s="256" t="s">
        <v>60</v>
      </c>
      <c r="B161" s="257" t="s">
        <v>668</v>
      </c>
      <c r="C161" s="258">
        <f>SUM(C152:C160)</f>
        <v>2244492</v>
      </c>
      <c r="D161" s="258">
        <f aca="true" t="shared" si="14" ref="D161:N161">SUM(D152:D160)</f>
        <v>4467492</v>
      </c>
      <c r="E161" s="258">
        <f t="shared" si="14"/>
        <v>2544492</v>
      </c>
      <c r="F161" s="258">
        <f t="shared" si="14"/>
        <v>2244492</v>
      </c>
      <c r="G161" s="258">
        <f t="shared" si="14"/>
        <v>2244492</v>
      </c>
      <c r="H161" s="258">
        <f>SUM(H152:H160)</f>
        <v>2544492</v>
      </c>
      <c r="I161" s="258">
        <f t="shared" si="14"/>
        <v>1782192</v>
      </c>
      <c r="J161" s="258">
        <f t="shared" si="14"/>
        <v>1782192</v>
      </c>
      <c r="K161" s="258">
        <f t="shared" si="14"/>
        <v>2544492</v>
      </c>
      <c r="L161" s="258">
        <f t="shared" si="14"/>
        <v>2245192</v>
      </c>
      <c r="M161" s="258">
        <f t="shared" si="14"/>
        <v>2244492</v>
      </c>
      <c r="N161" s="258">
        <f t="shared" si="14"/>
        <v>2544523</v>
      </c>
      <c r="O161" s="258">
        <f>SUM(O152:O160)</f>
        <v>29433035</v>
      </c>
      <c r="P161" s="201"/>
      <c r="Q161" s="4"/>
    </row>
    <row r="162" spans="1:17" ht="30" hidden="1">
      <c r="A162" s="259" t="s">
        <v>680</v>
      </c>
      <c r="B162" s="260" t="s">
        <v>681</v>
      </c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58"/>
      <c r="P162" s="4"/>
      <c r="Q162" s="4"/>
    </row>
    <row r="163" spans="1:17" ht="30" hidden="1">
      <c r="A163" s="261" t="s">
        <v>40</v>
      </c>
      <c r="B163" s="260" t="s">
        <v>682</v>
      </c>
      <c r="C163" s="264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58"/>
      <c r="P163" s="4"/>
      <c r="Q163" s="4"/>
    </row>
    <row r="164" spans="1:17" ht="15" hidden="1">
      <c r="A164" s="259" t="s">
        <v>41</v>
      </c>
      <c r="B164" s="260" t="s">
        <v>683</v>
      </c>
      <c r="C164" s="264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  <c r="N164" s="264"/>
      <c r="O164" s="258"/>
      <c r="P164" s="4"/>
      <c r="Q164" s="4"/>
    </row>
    <row r="165" spans="1:17" ht="15">
      <c r="A165" s="255" t="s">
        <v>62</v>
      </c>
      <c r="B165" s="257" t="s">
        <v>684</v>
      </c>
      <c r="C165" s="264"/>
      <c r="D165" s="264"/>
      <c r="E165" s="264"/>
      <c r="F165" s="264"/>
      <c r="G165" s="264"/>
      <c r="H165" s="264"/>
      <c r="I165" s="264"/>
      <c r="J165" s="264"/>
      <c r="K165" s="264"/>
      <c r="L165" s="264"/>
      <c r="M165" s="264"/>
      <c r="N165" s="264"/>
      <c r="O165" s="258"/>
      <c r="P165" s="4"/>
      <c r="Q165" s="4"/>
    </row>
    <row r="166" spans="1:17" ht="21.75" customHeight="1">
      <c r="A166" s="83" t="s">
        <v>159</v>
      </c>
      <c r="B166" s="88"/>
      <c r="C166" s="198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9"/>
      <c r="P166" s="4"/>
      <c r="Q166" s="4"/>
    </row>
    <row r="167" spans="1:17" ht="15" hidden="1">
      <c r="A167" s="5" t="s">
        <v>590</v>
      </c>
      <c r="B167" s="6" t="s">
        <v>591</v>
      </c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9"/>
      <c r="P167" s="4"/>
      <c r="Q167" s="4"/>
    </row>
    <row r="168" spans="1:17" ht="30" hidden="1">
      <c r="A168" s="5" t="s">
        <v>592</v>
      </c>
      <c r="B168" s="6" t="s">
        <v>593</v>
      </c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9"/>
      <c r="P168" s="4"/>
      <c r="Q168" s="4"/>
    </row>
    <row r="169" spans="1:17" ht="30" hidden="1">
      <c r="A169" s="5" t="s">
        <v>18</v>
      </c>
      <c r="B169" s="6" t="s">
        <v>594</v>
      </c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9"/>
      <c r="P169" s="4"/>
      <c r="Q169" s="4"/>
    </row>
    <row r="170" spans="1:17" ht="30" hidden="1">
      <c r="A170" s="5" t="s">
        <v>19</v>
      </c>
      <c r="B170" s="6" t="s">
        <v>595</v>
      </c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9"/>
      <c r="P170" s="4"/>
      <c r="Q170" s="4"/>
    </row>
    <row r="171" spans="1:17" ht="15" hidden="1">
      <c r="A171" s="5" t="s">
        <v>20</v>
      </c>
      <c r="B171" s="6" t="s">
        <v>596</v>
      </c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9"/>
      <c r="P171" s="4"/>
      <c r="Q171" s="4"/>
    </row>
    <row r="172" spans="1:17" ht="15">
      <c r="A172" s="255" t="s">
        <v>56</v>
      </c>
      <c r="B172" s="257" t="s">
        <v>597</v>
      </c>
      <c r="C172" s="258"/>
      <c r="D172" s="258"/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4"/>
      <c r="Q172" s="4"/>
    </row>
    <row r="173" spans="1:17" ht="15" hidden="1">
      <c r="A173" s="259" t="s">
        <v>37</v>
      </c>
      <c r="B173" s="260" t="s">
        <v>669</v>
      </c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  <c r="O173" s="258"/>
      <c r="P173" s="4"/>
      <c r="Q173" s="4"/>
    </row>
    <row r="174" spans="1:17" ht="15" hidden="1">
      <c r="A174" s="259" t="s">
        <v>38</v>
      </c>
      <c r="B174" s="260" t="s">
        <v>671</v>
      </c>
      <c r="C174" s="264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  <c r="N174" s="264"/>
      <c r="O174" s="258"/>
      <c r="P174" s="4"/>
      <c r="Q174" s="4"/>
    </row>
    <row r="175" spans="1:17" ht="15" hidden="1">
      <c r="A175" s="259" t="s">
        <v>673</v>
      </c>
      <c r="B175" s="260" t="s">
        <v>674</v>
      </c>
      <c r="C175" s="264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  <c r="N175" s="264"/>
      <c r="O175" s="258"/>
      <c r="P175" s="4"/>
      <c r="Q175" s="4"/>
    </row>
    <row r="176" spans="1:17" ht="15" hidden="1">
      <c r="A176" s="259" t="s">
        <v>39</v>
      </c>
      <c r="B176" s="260" t="s">
        <v>675</v>
      </c>
      <c r="C176" s="264"/>
      <c r="D176" s="264"/>
      <c r="E176" s="264"/>
      <c r="F176" s="264"/>
      <c r="G176" s="264"/>
      <c r="H176" s="264"/>
      <c r="I176" s="264"/>
      <c r="J176" s="264"/>
      <c r="K176" s="264"/>
      <c r="L176" s="264"/>
      <c r="M176" s="264"/>
      <c r="N176" s="264"/>
      <c r="O176" s="258"/>
      <c r="P176" s="4"/>
      <c r="Q176" s="4"/>
    </row>
    <row r="177" spans="1:17" ht="15" hidden="1">
      <c r="A177" s="259" t="s">
        <v>677</v>
      </c>
      <c r="B177" s="260" t="s">
        <v>678</v>
      </c>
      <c r="C177" s="264"/>
      <c r="D177" s="264"/>
      <c r="E177" s="264"/>
      <c r="F177" s="264"/>
      <c r="G177" s="264"/>
      <c r="H177" s="264"/>
      <c r="I177" s="264"/>
      <c r="J177" s="264"/>
      <c r="K177" s="264"/>
      <c r="L177" s="264"/>
      <c r="M177" s="264"/>
      <c r="N177" s="264"/>
      <c r="O177" s="258"/>
      <c r="P177" s="4"/>
      <c r="Q177" s="4"/>
    </row>
    <row r="178" spans="1:17" ht="15">
      <c r="A178" s="255" t="s">
        <v>61</v>
      </c>
      <c r="B178" s="257" t="s">
        <v>679</v>
      </c>
      <c r="C178" s="264"/>
      <c r="D178" s="264"/>
      <c r="E178" s="264"/>
      <c r="F178" s="264"/>
      <c r="G178" s="264"/>
      <c r="H178" s="264"/>
      <c r="I178" s="264"/>
      <c r="J178" s="264"/>
      <c r="K178" s="264"/>
      <c r="L178" s="264"/>
      <c r="M178" s="264"/>
      <c r="N178" s="264"/>
      <c r="O178" s="258"/>
      <c r="P178" s="4"/>
      <c r="Q178" s="4"/>
    </row>
    <row r="179" spans="1:17" ht="30" hidden="1">
      <c r="A179" s="259" t="s">
        <v>685</v>
      </c>
      <c r="B179" s="260" t="s">
        <v>686</v>
      </c>
      <c r="C179" s="264"/>
      <c r="D179" s="264"/>
      <c r="E179" s="264"/>
      <c r="F179" s="264"/>
      <c r="G179" s="264"/>
      <c r="H179" s="264"/>
      <c r="I179" s="264"/>
      <c r="J179" s="264"/>
      <c r="K179" s="264"/>
      <c r="L179" s="264"/>
      <c r="M179" s="264"/>
      <c r="N179" s="264"/>
      <c r="O179" s="258"/>
      <c r="P179" s="4"/>
      <c r="Q179" s="4"/>
    </row>
    <row r="180" spans="1:17" ht="30" hidden="1">
      <c r="A180" s="261" t="s">
        <v>42</v>
      </c>
      <c r="B180" s="260" t="s">
        <v>687</v>
      </c>
      <c r="C180" s="264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58"/>
      <c r="P180" s="4"/>
      <c r="Q180" s="4"/>
    </row>
    <row r="181" spans="1:17" ht="15" hidden="1">
      <c r="A181" s="259" t="s">
        <v>43</v>
      </c>
      <c r="B181" s="260" t="s">
        <v>688</v>
      </c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  <c r="N181" s="264"/>
      <c r="O181" s="258"/>
      <c r="P181" s="4"/>
      <c r="Q181" s="4"/>
    </row>
    <row r="182" spans="1:17" ht="15">
      <c r="A182" s="255" t="s">
        <v>64</v>
      </c>
      <c r="B182" s="257" t="s">
        <v>689</v>
      </c>
      <c r="C182" s="264"/>
      <c r="D182" s="264"/>
      <c r="E182" s="264"/>
      <c r="F182" s="264"/>
      <c r="G182" s="264"/>
      <c r="H182" s="264"/>
      <c r="I182" s="264"/>
      <c r="J182" s="264"/>
      <c r="K182" s="264"/>
      <c r="L182" s="264"/>
      <c r="M182" s="264"/>
      <c r="N182" s="264"/>
      <c r="O182" s="258"/>
      <c r="P182" s="4"/>
      <c r="Q182" s="4"/>
    </row>
    <row r="183" spans="1:17" ht="15.75">
      <c r="A183" s="83" t="s">
        <v>158</v>
      </c>
      <c r="B183" s="88"/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  <c r="O183" s="199"/>
      <c r="P183" s="4"/>
      <c r="Q183" s="4"/>
    </row>
    <row r="184" spans="1:17" ht="15.75">
      <c r="A184" s="62" t="s">
        <v>63</v>
      </c>
      <c r="B184" s="46" t="s">
        <v>690</v>
      </c>
      <c r="C184" s="263">
        <f aca="true" t="shared" si="15" ref="C184:O184">SUM(C137+C151+C161+C165+C172+C178+C182)</f>
        <v>10417993</v>
      </c>
      <c r="D184" s="263">
        <f t="shared" si="15"/>
        <v>12640993</v>
      </c>
      <c r="E184" s="263">
        <f t="shared" si="15"/>
        <v>109324850</v>
      </c>
      <c r="F184" s="263">
        <f t="shared" si="15"/>
        <v>11858850</v>
      </c>
      <c r="G184" s="263">
        <f t="shared" si="15"/>
        <v>64937412</v>
      </c>
      <c r="H184" s="263">
        <f t="shared" si="15"/>
        <v>12285402</v>
      </c>
      <c r="I184" s="263">
        <f t="shared" si="15"/>
        <v>10686572</v>
      </c>
      <c r="J184" s="263">
        <f t="shared" si="15"/>
        <v>10686572</v>
      </c>
      <c r="K184" s="263">
        <f t="shared" si="15"/>
        <v>116848872</v>
      </c>
      <c r="L184" s="263">
        <f t="shared" si="15"/>
        <v>11149572</v>
      </c>
      <c r="M184" s="263">
        <f t="shared" si="15"/>
        <v>11148872</v>
      </c>
      <c r="N184" s="263">
        <f t="shared" si="15"/>
        <v>41448903</v>
      </c>
      <c r="O184" s="263">
        <f t="shared" si="15"/>
        <v>423434863</v>
      </c>
      <c r="P184" s="201"/>
      <c r="Q184" s="4"/>
    </row>
    <row r="185" spans="1:17" ht="15.75">
      <c r="A185" s="87" t="s">
        <v>211</v>
      </c>
      <c r="B185" s="86"/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  <c r="O185" s="199"/>
      <c r="P185" s="201"/>
      <c r="Q185" s="4"/>
    </row>
    <row r="186" spans="1:17" ht="15.75">
      <c r="A186" s="87" t="s">
        <v>212</v>
      </c>
      <c r="B186" s="86"/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  <c r="O186" s="199"/>
      <c r="P186" s="4"/>
      <c r="Q186" s="4"/>
    </row>
    <row r="187" spans="1:17" ht="15">
      <c r="A187" s="48" t="s">
        <v>45</v>
      </c>
      <c r="B187" s="5" t="s">
        <v>691</v>
      </c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9"/>
      <c r="P187" s="4"/>
      <c r="Q187" s="4"/>
    </row>
    <row r="188" spans="1:17" ht="15">
      <c r="A188" s="17" t="s">
        <v>692</v>
      </c>
      <c r="B188" s="5" t="s">
        <v>693</v>
      </c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9"/>
      <c r="P188" s="4"/>
      <c r="Q188" s="4"/>
    </row>
    <row r="189" spans="1:17" ht="15">
      <c r="A189" s="48" t="s">
        <v>46</v>
      </c>
      <c r="B189" s="5" t="s">
        <v>694</v>
      </c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9"/>
      <c r="P189" s="4"/>
      <c r="Q189" s="4"/>
    </row>
    <row r="190" spans="1:17" ht="15">
      <c r="A190" s="20" t="s">
        <v>65</v>
      </c>
      <c r="B190" s="9" t="s">
        <v>695</v>
      </c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9"/>
      <c r="P190" s="4"/>
      <c r="Q190" s="4"/>
    </row>
    <row r="191" spans="1:17" ht="15">
      <c r="A191" s="17" t="s">
        <v>47</v>
      </c>
      <c r="B191" s="5" t="s">
        <v>696</v>
      </c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9"/>
      <c r="P191" s="4"/>
      <c r="Q191" s="4"/>
    </row>
    <row r="192" spans="1:17" ht="15">
      <c r="A192" s="48" t="s">
        <v>697</v>
      </c>
      <c r="B192" s="5" t="s">
        <v>698</v>
      </c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9"/>
      <c r="P192" s="4"/>
      <c r="Q192" s="4"/>
    </row>
    <row r="193" spans="1:17" ht="15">
      <c r="A193" s="17" t="s">
        <v>48</v>
      </c>
      <c r="B193" s="5" t="s">
        <v>699</v>
      </c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9"/>
      <c r="P193" s="4"/>
      <c r="Q193" s="4"/>
    </row>
    <row r="194" spans="1:17" ht="15">
      <c r="A194" s="48" t="s">
        <v>700</v>
      </c>
      <c r="B194" s="5" t="s">
        <v>701</v>
      </c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9"/>
      <c r="P194" s="4"/>
      <c r="Q194" s="4"/>
    </row>
    <row r="195" spans="1:17" ht="15">
      <c r="A195" s="18" t="s">
        <v>66</v>
      </c>
      <c r="B195" s="9" t="s">
        <v>702</v>
      </c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9"/>
      <c r="P195" s="4"/>
      <c r="Q195" s="4"/>
    </row>
    <row r="196" spans="1:17" ht="15">
      <c r="A196" s="5" t="s">
        <v>209</v>
      </c>
      <c r="B196" s="5" t="s">
        <v>703</v>
      </c>
      <c r="C196" s="198">
        <v>195405777</v>
      </c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9">
        <v>195405777</v>
      </c>
      <c r="P196" s="4"/>
      <c r="Q196" s="4"/>
    </row>
    <row r="197" spans="1:17" ht="15">
      <c r="A197" s="5" t="s">
        <v>210</v>
      </c>
      <c r="B197" s="5" t="s">
        <v>703</v>
      </c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9"/>
      <c r="P197" s="4"/>
      <c r="Q197" s="4"/>
    </row>
    <row r="198" spans="1:17" ht="15">
      <c r="A198" s="5" t="s">
        <v>207</v>
      </c>
      <c r="B198" s="5" t="s">
        <v>704</v>
      </c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9"/>
      <c r="P198" s="4"/>
      <c r="Q198" s="4"/>
    </row>
    <row r="199" spans="1:17" ht="15">
      <c r="A199" s="5" t="s">
        <v>208</v>
      </c>
      <c r="B199" s="5" t="s">
        <v>704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"/>
      <c r="Q199" s="4"/>
    </row>
    <row r="200" spans="1:17" ht="15">
      <c r="A200" s="9" t="s">
        <v>67</v>
      </c>
      <c r="B200" s="9" t="s">
        <v>705</v>
      </c>
      <c r="C200" s="199">
        <f>SUM(C196:C199)</f>
        <v>195405777</v>
      </c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>
        <v>195405777</v>
      </c>
      <c r="P200" s="4"/>
      <c r="Q200" s="4"/>
    </row>
    <row r="201" spans="1:17" ht="15">
      <c r="A201" s="48" t="s">
        <v>706</v>
      </c>
      <c r="B201" s="5" t="s">
        <v>707</v>
      </c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9"/>
      <c r="P201" s="4"/>
      <c r="Q201" s="4"/>
    </row>
    <row r="202" spans="1:17" ht="15">
      <c r="A202" s="48" t="s">
        <v>708</v>
      </c>
      <c r="B202" s="5" t="s">
        <v>709</v>
      </c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9"/>
      <c r="P202" s="4"/>
      <c r="Q202" s="4"/>
    </row>
    <row r="203" spans="1:17" ht="15">
      <c r="A203" s="48" t="s">
        <v>710</v>
      </c>
      <c r="B203" s="5" t="s">
        <v>711</v>
      </c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9"/>
      <c r="P203" s="4"/>
      <c r="Q203" s="4"/>
    </row>
    <row r="204" spans="1:17" ht="15">
      <c r="A204" s="48" t="s">
        <v>712</v>
      </c>
      <c r="B204" s="5" t="s">
        <v>713</v>
      </c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9"/>
      <c r="P204" s="4"/>
      <c r="Q204" s="4"/>
    </row>
    <row r="205" spans="1:17" ht="15">
      <c r="A205" s="17" t="s">
        <v>49</v>
      </c>
      <c r="B205" s="5" t="s">
        <v>714</v>
      </c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9"/>
      <c r="P205" s="4"/>
      <c r="Q205" s="4"/>
    </row>
    <row r="206" spans="1:17" ht="15">
      <c r="A206" s="20" t="s">
        <v>68</v>
      </c>
      <c r="B206" s="9" t="s">
        <v>716</v>
      </c>
      <c r="C206" s="199">
        <v>195405777</v>
      </c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>
        <v>195405777</v>
      </c>
      <c r="P206" s="4"/>
      <c r="Q206" s="4"/>
    </row>
    <row r="207" spans="1:17" ht="15">
      <c r="A207" s="17" t="s">
        <v>717</v>
      </c>
      <c r="B207" s="5" t="s">
        <v>718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"/>
      <c r="Q207" s="4"/>
    </row>
    <row r="208" spans="1:17" ht="15">
      <c r="A208" s="17" t="s">
        <v>719</v>
      </c>
      <c r="B208" s="5" t="s">
        <v>720</v>
      </c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9"/>
      <c r="P208" s="4"/>
      <c r="Q208" s="4"/>
    </row>
    <row r="209" spans="1:17" ht="15">
      <c r="A209" s="48" t="s">
        <v>721</v>
      </c>
      <c r="B209" s="5" t="s">
        <v>722</v>
      </c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9"/>
      <c r="P209" s="4"/>
      <c r="Q209" s="4"/>
    </row>
    <row r="210" spans="1:17" ht="15">
      <c r="A210" s="48" t="s">
        <v>50</v>
      </c>
      <c r="B210" s="5" t="s">
        <v>723</v>
      </c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9"/>
      <c r="P210" s="4"/>
      <c r="Q210" s="4"/>
    </row>
    <row r="211" spans="1:17" ht="15">
      <c r="A211" s="18" t="s">
        <v>69</v>
      </c>
      <c r="B211" s="9" t="s">
        <v>724</v>
      </c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9"/>
      <c r="P211" s="4"/>
      <c r="Q211" s="4"/>
    </row>
    <row r="212" spans="1:17" ht="15">
      <c r="A212" s="20" t="s">
        <v>725</v>
      </c>
      <c r="B212" s="9" t="s">
        <v>726</v>
      </c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9"/>
      <c r="P212" s="4"/>
      <c r="Q212" s="4"/>
    </row>
    <row r="213" spans="1:17" ht="15.75">
      <c r="A213" s="51" t="s">
        <v>70</v>
      </c>
      <c r="B213" s="52" t="s">
        <v>727</v>
      </c>
      <c r="C213" s="258">
        <v>195405777</v>
      </c>
      <c r="D213" s="258">
        <v>0</v>
      </c>
      <c r="E213" s="258">
        <v>0</v>
      </c>
      <c r="F213" s="258">
        <v>0</v>
      </c>
      <c r="G213" s="258">
        <v>0</v>
      </c>
      <c r="H213" s="258">
        <v>0</v>
      </c>
      <c r="I213" s="258">
        <v>0</v>
      </c>
      <c r="J213" s="258">
        <v>0</v>
      </c>
      <c r="K213" s="258">
        <v>0</v>
      </c>
      <c r="L213" s="258">
        <v>0</v>
      </c>
      <c r="M213" s="258">
        <v>0</v>
      </c>
      <c r="N213" s="258">
        <v>0</v>
      </c>
      <c r="O213" s="258">
        <v>195405777</v>
      </c>
      <c r="P213" s="4"/>
      <c r="Q213" s="4"/>
    </row>
    <row r="214" spans="1:17" ht="15.75">
      <c r="A214" s="56" t="s">
        <v>52</v>
      </c>
      <c r="B214" s="57"/>
      <c r="C214" s="278">
        <f>SUM(C184+C213)</f>
        <v>205823770</v>
      </c>
      <c r="D214" s="278">
        <v>11931015</v>
      </c>
      <c r="E214" s="278">
        <v>108614872</v>
      </c>
      <c r="F214" s="278">
        <v>11148872</v>
      </c>
      <c r="G214" s="278">
        <v>64227434</v>
      </c>
      <c r="H214" s="278">
        <v>11448872</v>
      </c>
      <c r="I214" s="278">
        <v>10686572</v>
      </c>
      <c r="J214" s="278">
        <v>10686572</v>
      </c>
      <c r="K214" s="278">
        <v>116848872</v>
      </c>
      <c r="L214" s="278">
        <v>11149572</v>
      </c>
      <c r="M214" s="278">
        <v>11148872</v>
      </c>
      <c r="N214" s="278">
        <v>41448903</v>
      </c>
      <c r="O214" s="278">
        <f>SUM(O184+O213)</f>
        <v>618840640</v>
      </c>
      <c r="P214" s="201"/>
      <c r="Q214" s="4"/>
    </row>
    <row r="215" spans="2:17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</sheetData>
  <sheetProtection/>
  <mergeCells count="3">
    <mergeCell ref="A1:O1"/>
    <mergeCell ref="A2:O2"/>
    <mergeCell ref="A3:O3"/>
  </mergeCells>
  <printOptions horizontalCentered="1"/>
  <pageMargins left="0" right="0" top="0.7480314960629921" bottom="0.7480314960629921" header="0.31496062992125984" footer="0.31496062992125984"/>
  <pageSetup fitToHeight="2" horizontalDpi="600" verticalDpi="600" orientation="landscape" paperSize="8" scale="4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2">
      <selection activeCell="A6" sqref="A6"/>
    </sheetView>
  </sheetViews>
  <sheetFormatPr defaultColWidth="9.140625" defaultRowHeight="15"/>
  <cols>
    <col min="1" max="1" width="91.140625" style="0" customWidth="1"/>
    <col min="3" max="3" width="15.140625" style="0" customWidth="1"/>
    <col min="4" max="4" width="14.00390625" style="0" customWidth="1"/>
    <col min="5" max="5" width="15.57421875" style="0" customWidth="1"/>
    <col min="6" max="6" width="15.421875" style="0" customWidth="1"/>
    <col min="7" max="7" width="14.7109375" style="0" customWidth="1"/>
    <col min="8" max="8" width="15.28125" style="0" customWidth="1"/>
    <col min="9" max="9" width="14.8515625" style="0" customWidth="1"/>
    <col min="10" max="10" width="15.8515625" style="0" bestFit="1" customWidth="1"/>
    <col min="11" max="11" width="16.140625" style="0" bestFit="1" customWidth="1"/>
    <col min="12" max="12" width="15.7109375" style="0" customWidth="1"/>
    <col min="13" max="13" width="15.7109375" style="0" bestFit="1" customWidth="1"/>
    <col min="14" max="14" width="15.140625" style="0" customWidth="1"/>
    <col min="15" max="15" width="19.421875" style="0" customWidth="1"/>
    <col min="16" max="16" width="20.57421875" style="0" customWidth="1"/>
  </cols>
  <sheetData>
    <row r="1" spans="1:6" ht="15" hidden="1">
      <c r="A1" s="115" t="s">
        <v>277</v>
      </c>
      <c r="B1" s="116"/>
      <c r="C1" s="116"/>
      <c r="D1" s="116"/>
      <c r="E1" s="116"/>
      <c r="F1" s="116"/>
    </row>
    <row r="2" spans="1:15" ht="18" customHeight="1">
      <c r="A2" s="315" t="s">
        <v>907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1:15" ht="19.5" customHeight="1">
      <c r="A3" s="305" t="s">
        <v>867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1:15" ht="18" customHeight="1">
      <c r="A4" s="304" t="s">
        <v>140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5" ht="15">
      <c r="A5" s="150" t="s">
        <v>881</v>
      </c>
    </row>
    <row r="6" spans="1:17" ht="25.5">
      <c r="A6" s="2" t="s">
        <v>378</v>
      </c>
      <c r="B6" s="3" t="s">
        <v>379</v>
      </c>
      <c r="C6" s="202" t="s">
        <v>265</v>
      </c>
      <c r="D6" s="202" t="s">
        <v>266</v>
      </c>
      <c r="E6" s="202" t="s">
        <v>267</v>
      </c>
      <c r="F6" s="202" t="s">
        <v>268</v>
      </c>
      <c r="G6" s="202" t="s">
        <v>269</v>
      </c>
      <c r="H6" s="202" t="s">
        <v>270</v>
      </c>
      <c r="I6" s="202" t="s">
        <v>271</v>
      </c>
      <c r="J6" s="202" t="s">
        <v>272</v>
      </c>
      <c r="K6" s="202" t="s">
        <v>273</v>
      </c>
      <c r="L6" s="202" t="s">
        <v>274</v>
      </c>
      <c r="M6" s="202" t="s">
        <v>275</v>
      </c>
      <c r="N6" s="202" t="s">
        <v>276</v>
      </c>
      <c r="O6" s="203" t="s">
        <v>252</v>
      </c>
      <c r="P6" s="4"/>
      <c r="Q6" s="4"/>
    </row>
    <row r="7" spans="1:17" ht="15">
      <c r="A7" s="39" t="s">
        <v>380</v>
      </c>
      <c r="B7" s="40" t="s">
        <v>381</v>
      </c>
      <c r="C7" s="198">
        <v>1794250</v>
      </c>
      <c r="D7" s="198">
        <v>1794250</v>
      </c>
      <c r="E7" s="198">
        <v>1794250</v>
      </c>
      <c r="F7" s="198">
        <v>1794250</v>
      </c>
      <c r="G7" s="198">
        <v>1794250</v>
      </c>
      <c r="H7" s="198">
        <v>1959081</v>
      </c>
      <c r="I7" s="198">
        <v>1794250</v>
      </c>
      <c r="J7" s="198">
        <v>1794250</v>
      </c>
      <c r="K7" s="198">
        <v>1794250</v>
      </c>
      <c r="L7" s="198">
        <v>1794250</v>
      </c>
      <c r="M7" s="198">
        <v>1794250</v>
      </c>
      <c r="N7" s="198">
        <v>1794310</v>
      </c>
      <c r="O7" s="198">
        <f>SUM(C7:N7)</f>
        <v>21695891</v>
      </c>
      <c r="P7" s="4"/>
      <c r="Q7" s="4"/>
    </row>
    <row r="8" spans="1:17" ht="15">
      <c r="A8" s="39" t="s">
        <v>382</v>
      </c>
      <c r="B8" s="41" t="s">
        <v>383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>
        <v>0</v>
      </c>
      <c r="P8" s="4"/>
      <c r="Q8" s="4"/>
    </row>
    <row r="9" spans="1:17" ht="15">
      <c r="A9" s="39" t="s">
        <v>384</v>
      </c>
      <c r="B9" s="41" t="s">
        <v>385</v>
      </c>
      <c r="C9" s="198">
        <v>420000</v>
      </c>
      <c r="D9" s="198"/>
      <c r="E9" s="198"/>
      <c r="F9" s="198"/>
      <c r="G9" s="198"/>
      <c r="H9" s="198">
        <v>332330</v>
      </c>
      <c r="I9" s="198"/>
      <c r="J9" s="198"/>
      <c r="K9" s="198"/>
      <c r="L9" s="198"/>
      <c r="M9" s="198"/>
      <c r="N9" s="198"/>
      <c r="O9" s="198">
        <f>SUM(C9:N9)</f>
        <v>752330</v>
      </c>
      <c r="P9" s="4"/>
      <c r="Q9" s="4"/>
    </row>
    <row r="10" spans="1:17" ht="15">
      <c r="A10" s="42" t="s">
        <v>386</v>
      </c>
      <c r="B10" s="41" t="s">
        <v>387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>
        <v>0</v>
      </c>
      <c r="P10" s="4"/>
      <c r="Q10" s="4"/>
    </row>
    <row r="11" spans="1:17" ht="15">
      <c r="A11" s="42" t="s">
        <v>388</v>
      </c>
      <c r="B11" s="41" t="s">
        <v>389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>
        <v>0</v>
      </c>
      <c r="P11" s="4"/>
      <c r="Q11" s="4"/>
    </row>
    <row r="12" spans="1:17" ht="15">
      <c r="A12" s="42" t="s">
        <v>390</v>
      </c>
      <c r="B12" s="41" t="s">
        <v>391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>
        <v>0</v>
      </c>
      <c r="P12" s="4"/>
      <c r="Q12" s="4"/>
    </row>
    <row r="13" spans="1:17" ht="15">
      <c r="A13" s="42" t="s">
        <v>392</v>
      </c>
      <c r="B13" s="41" t="s">
        <v>393</v>
      </c>
      <c r="C13" s="198">
        <v>75000</v>
      </c>
      <c r="D13" s="198">
        <v>75000</v>
      </c>
      <c r="E13" s="198">
        <v>75000</v>
      </c>
      <c r="F13" s="198">
        <v>75000</v>
      </c>
      <c r="G13" s="198">
        <v>75000</v>
      </c>
      <c r="H13" s="198">
        <v>75000</v>
      </c>
      <c r="I13" s="198">
        <v>75000</v>
      </c>
      <c r="J13" s="198">
        <v>75000</v>
      </c>
      <c r="K13" s="198">
        <v>75000</v>
      </c>
      <c r="L13" s="198">
        <v>75000</v>
      </c>
      <c r="M13" s="198">
        <v>75000</v>
      </c>
      <c r="N13" s="198">
        <v>75000</v>
      </c>
      <c r="O13" s="198">
        <f>SUM(C13:N13)</f>
        <v>900000</v>
      </c>
      <c r="P13" s="4"/>
      <c r="Q13" s="4"/>
    </row>
    <row r="14" spans="1:17" ht="15">
      <c r="A14" s="42" t="s">
        <v>394</v>
      </c>
      <c r="B14" s="41" t="s">
        <v>395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>
        <v>0</v>
      </c>
      <c r="P14" s="4"/>
      <c r="Q14" s="4"/>
    </row>
    <row r="15" spans="1:17" ht="15">
      <c r="A15" s="5" t="s">
        <v>396</v>
      </c>
      <c r="B15" s="41" t="s">
        <v>397</v>
      </c>
      <c r="C15" s="198">
        <v>12110</v>
      </c>
      <c r="D15" s="198">
        <v>12110</v>
      </c>
      <c r="E15" s="198">
        <v>12110</v>
      </c>
      <c r="F15" s="198">
        <v>12110</v>
      </c>
      <c r="G15" s="198">
        <v>12110</v>
      </c>
      <c r="H15" s="198">
        <v>12110</v>
      </c>
      <c r="I15" s="198">
        <v>12110</v>
      </c>
      <c r="J15" s="198">
        <v>12110</v>
      </c>
      <c r="K15" s="198">
        <v>12110</v>
      </c>
      <c r="L15" s="198">
        <v>12110</v>
      </c>
      <c r="M15" s="198">
        <v>12110</v>
      </c>
      <c r="N15" s="198">
        <v>12110</v>
      </c>
      <c r="O15" s="198">
        <f>SUM(C15:N15)</f>
        <v>145320</v>
      </c>
      <c r="P15" s="4"/>
      <c r="Q15" s="4"/>
    </row>
    <row r="16" spans="1:17" ht="15">
      <c r="A16" s="5" t="s">
        <v>398</v>
      </c>
      <c r="B16" s="41" t="s">
        <v>399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>
        <v>0</v>
      </c>
      <c r="P16" s="4"/>
      <c r="Q16" s="4"/>
    </row>
    <row r="17" spans="1:17" ht="15">
      <c r="A17" s="5" t="s">
        <v>400</v>
      </c>
      <c r="B17" s="41" t="s">
        <v>401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>
        <v>0</v>
      </c>
      <c r="P17" s="4"/>
      <c r="Q17" s="4"/>
    </row>
    <row r="18" spans="1:17" ht="15">
      <c r="A18" s="5" t="s">
        <v>402</v>
      </c>
      <c r="B18" s="41" t="s">
        <v>403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>
        <v>0</v>
      </c>
      <c r="P18" s="4"/>
      <c r="Q18" s="4"/>
    </row>
    <row r="19" spans="1:17" ht="15">
      <c r="A19" s="5" t="s">
        <v>839</v>
      </c>
      <c r="B19" s="41" t="s">
        <v>404</v>
      </c>
      <c r="C19" s="198">
        <v>28500</v>
      </c>
      <c r="D19" s="198">
        <v>28500</v>
      </c>
      <c r="E19" s="198">
        <v>28500</v>
      </c>
      <c r="F19" s="198">
        <v>28500</v>
      </c>
      <c r="G19" s="198">
        <v>28500</v>
      </c>
      <c r="H19" s="198">
        <v>53300</v>
      </c>
      <c r="I19" s="198">
        <v>28500</v>
      </c>
      <c r="J19" s="198">
        <v>28500</v>
      </c>
      <c r="K19" s="198">
        <v>28500</v>
      </c>
      <c r="L19" s="198">
        <v>28500</v>
      </c>
      <c r="M19" s="198">
        <v>28500</v>
      </c>
      <c r="N19" s="198">
        <v>28500</v>
      </c>
      <c r="O19" s="198">
        <f>SUM(C19:N19)</f>
        <v>366800</v>
      </c>
      <c r="P19" s="4"/>
      <c r="Q19" s="4"/>
    </row>
    <row r="20" spans="1:17" ht="15">
      <c r="A20" s="43" t="s">
        <v>729</v>
      </c>
      <c r="B20" s="44" t="s">
        <v>406</v>
      </c>
      <c r="C20" s="199">
        <f aca="true" t="shared" si="0" ref="C20:O20">SUM(C7:C19)</f>
        <v>2329860</v>
      </c>
      <c r="D20" s="199">
        <f t="shared" si="0"/>
        <v>1909860</v>
      </c>
      <c r="E20" s="199">
        <f t="shared" si="0"/>
        <v>1909860</v>
      </c>
      <c r="F20" s="199">
        <f t="shared" si="0"/>
        <v>1909860</v>
      </c>
      <c r="G20" s="199">
        <f t="shared" si="0"/>
        <v>1909860</v>
      </c>
      <c r="H20" s="199">
        <f t="shared" si="0"/>
        <v>2431821</v>
      </c>
      <c r="I20" s="199">
        <f t="shared" si="0"/>
        <v>1909860</v>
      </c>
      <c r="J20" s="199">
        <f t="shared" si="0"/>
        <v>1909860</v>
      </c>
      <c r="K20" s="199">
        <f t="shared" si="0"/>
        <v>1909860</v>
      </c>
      <c r="L20" s="199">
        <f t="shared" si="0"/>
        <v>1909860</v>
      </c>
      <c r="M20" s="199">
        <f t="shared" si="0"/>
        <v>1909860</v>
      </c>
      <c r="N20" s="199">
        <f t="shared" si="0"/>
        <v>1909920</v>
      </c>
      <c r="O20" s="199">
        <f t="shared" si="0"/>
        <v>23860341</v>
      </c>
      <c r="P20" s="205"/>
      <c r="Q20" s="4"/>
    </row>
    <row r="21" spans="1:17" ht="15">
      <c r="A21" s="5" t="s">
        <v>407</v>
      </c>
      <c r="B21" s="41" t="s">
        <v>408</v>
      </c>
      <c r="C21" s="198">
        <v>441549</v>
      </c>
      <c r="D21" s="198">
        <v>441549</v>
      </c>
      <c r="E21" s="198">
        <v>441549</v>
      </c>
      <c r="F21" s="198">
        <v>441549</v>
      </c>
      <c r="G21" s="198">
        <v>441549</v>
      </c>
      <c r="H21" s="198">
        <v>441549</v>
      </c>
      <c r="I21" s="198">
        <v>441549</v>
      </c>
      <c r="J21" s="198">
        <v>441549</v>
      </c>
      <c r="K21" s="198">
        <v>441549</v>
      </c>
      <c r="L21" s="198">
        <v>441549</v>
      </c>
      <c r="M21" s="198">
        <v>441549</v>
      </c>
      <c r="N21" s="198">
        <v>441549</v>
      </c>
      <c r="O21" s="198">
        <f>SUM(C21:N21)</f>
        <v>5298588</v>
      </c>
      <c r="P21" s="4"/>
      <c r="Q21" s="4"/>
    </row>
    <row r="22" spans="1:17" ht="15">
      <c r="A22" s="5" t="s">
        <v>409</v>
      </c>
      <c r="B22" s="41" t="s">
        <v>410</v>
      </c>
      <c r="C22" s="198">
        <v>209130</v>
      </c>
      <c r="D22" s="198">
        <v>209130</v>
      </c>
      <c r="E22" s="198">
        <v>209130</v>
      </c>
      <c r="F22" s="198">
        <v>209130</v>
      </c>
      <c r="G22" s="198">
        <v>209130</v>
      </c>
      <c r="H22" s="198">
        <v>209130</v>
      </c>
      <c r="I22" s="198">
        <v>209130</v>
      </c>
      <c r="J22" s="198">
        <v>209130</v>
      </c>
      <c r="K22" s="198">
        <v>209130</v>
      </c>
      <c r="L22" s="198">
        <v>209130</v>
      </c>
      <c r="M22" s="198">
        <v>209130</v>
      </c>
      <c r="N22" s="198">
        <v>209115</v>
      </c>
      <c r="O22" s="198">
        <f>SUM(C22:N22)</f>
        <v>2509545</v>
      </c>
      <c r="P22" s="4"/>
      <c r="Q22" s="4"/>
    </row>
    <row r="23" spans="1:17" ht="15">
      <c r="A23" s="6" t="s">
        <v>411</v>
      </c>
      <c r="B23" s="41" t="s">
        <v>412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>
        <f>SUM(C23:K23)</f>
        <v>0</v>
      </c>
      <c r="M23" s="198"/>
      <c r="N23" s="198">
        <v>400000</v>
      </c>
      <c r="O23" s="198">
        <f>SUM(C23:N23)</f>
        <v>400000</v>
      </c>
      <c r="P23" s="201"/>
      <c r="Q23" s="4"/>
    </row>
    <row r="24" spans="1:17" ht="15">
      <c r="A24" s="9" t="s">
        <v>730</v>
      </c>
      <c r="B24" s="44" t="s">
        <v>413</v>
      </c>
      <c r="C24" s="199">
        <f aca="true" t="shared" si="1" ref="C24:O24">SUM(C21:C23)</f>
        <v>650679</v>
      </c>
      <c r="D24" s="199">
        <f t="shared" si="1"/>
        <v>650679</v>
      </c>
      <c r="E24" s="199">
        <f t="shared" si="1"/>
        <v>650679</v>
      </c>
      <c r="F24" s="199">
        <f t="shared" si="1"/>
        <v>650679</v>
      </c>
      <c r="G24" s="199">
        <f t="shared" si="1"/>
        <v>650679</v>
      </c>
      <c r="H24" s="199">
        <f t="shared" si="1"/>
        <v>650679</v>
      </c>
      <c r="I24" s="199">
        <f t="shared" si="1"/>
        <v>650679</v>
      </c>
      <c r="J24" s="199">
        <f t="shared" si="1"/>
        <v>650679</v>
      </c>
      <c r="K24" s="199">
        <f t="shared" si="1"/>
        <v>650679</v>
      </c>
      <c r="L24" s="199">
        <f t="shared" si="1"/>
        <v>650679</v>
      </c>
      <c r="M24" s="199">
        <f t="shared" si="1"/>
        <v>650679</v>
      </c>
      <c r="N24" s="199">
        <f t="shared" si="1"/>
        <v>1050664</v>
      </c>
      <c r="O24" s="199">
        <f t="shared" si="1"/>
        <v>8208133</v>
      </c>
      <c r="P24" s="205"/>
      <c r="Q24" s="4"/>
    </row>
    <row r="25" spans="1:17" ht="15">
      <c r="A25" s="252" t="s">
        <v>11</v>
      </c>
      <c r="B25" s="253" t="s">
        <v>414</v>
      </c>
      <c r="C25" s="258">
        <f>SUM(C24,C20)</f>
        <v>2980539</v>
      </c>
      <c r="D25" s="258">
        <f>SUM(D24,D20)</f>
        <v>2560539</v>
      </c>
      <c r="E25" s="258">
        <f aca="true" t="shared" si="2" ref="E25:N25">SUM(E20+E24)</f>
        <v>2560539</v>
      </c>
      <c r="F25" s="258">
        <f t="shared" si="2"/>
        <v>2560539</v>
      </c>
      <c r="G25" s="258">
        <f t="shared" si="2"/>
        <v>2560539</v>
      </c>
      <c r="H25" s="258">
        <f t="shared" si="2"/>
        <v>3082500</v>
      </c>
      <c r="I25" s="258">
        <f t="shared" si="2"/>
        <v>2560539</v>
      </c>
      <c r="J25" s="258">
        <f t="shared" si="2"/>
        <v>2560539</v>
      </c>
      <c r="K25" s="258">
        <f t="shared" si="2"/>
        <v>2560539</v>
      </c>
      <c r="L25" s="258">
        <f t="shared" si="2"/>
        <v>2560539</v>
      </c>
      <c r="M25" s="258">
        <f t="shared" si="2"/>
        <v>2560539</v>
      </c>
      <c r="N25" s="258">
        <f t="shared" si="2"/>
        <v>2960584</v>
      </c>
      <c r="O25" s="258">
        <f>SUM(O24,O20)</f>
        <v>32068474</v>
      </c>
      <c r="P25" s="205"/>
      <c r="Q25" s="4"/>
    </row>
    <row r="26" spans="1:17" ht="15">
      <c r="A26" s="255" t="s">
        <v>840</v>
      </c>
      <c r="B26" s="253" t="s">
        <v>415</v>
      </c>
      <c r="C26" s="258">
        <v>507752</v>
      </c>
      <c r="D26" s="258">
        <v>507752</v>
      </c>
      <c r="E26" s="258">
        <v>507752</v>
      </c>
      <c r="F26" s="258">
        <v>507752</v>
      </c>
      <c r="G26" s="258">
        <v>507752</v>
      </c>
      <c r="H26" s="258">
        <v>599094</v>
      </c>
      <c r="I26" s="258">
        <v>507752</v>
      </c>
      <c r="J26" s="258">
        <v>507752</v>
      </c>
      <c r="K26" s="258">
        <v>507752</v>
      </c>
      <c r="L26" s="258">
        <v>507752</v>
      </c>
      <c r="M26" s="258">
        <v>507752</v>
      </c>
      <c r="N26" s="258">
        <v>507755</v>
      </c>
      <c r="O26" s="258">
        <f>SUM(C26:N26)</f>
        <v>6184369</v>
      </c>
      <c r="P26" s="201"/>
      <c r="Q26" s="4"/>
    </row>
    <row r="27" spans="1:17" ht="15">
      <c r="A27" s="5" t="s">
        <v>416</v>
      </c>
      <c r="B27" s="41" t="s">
        <v>417</v>
      </c>
      <c r="C27" s="198">
        <v>15000</v>
      </c>
      <c r="D27" s="198">
        <v>10000</v>
      </c>
      <c r="E27" s="198">
        <v>10000</v>
      </c>
      <c r="F27" s="198">
        <v>10000</v>
      </c>
      <c r="G27" s="198">
        <v>10000</v>
      </c>
      <c r="H27" s="198">
        <v>10000</v>
      </c>
      <c r="I27" s="198">
        <v>10000</v>
      </c>
      <c r="J27" s="198">
        <v>10000</v>
      </c>
      <c r="K27" s="198">
        <v>10000</v>
      </c>
      <c r="L27" s="198">
        <v>10000</v>
      </c>
      <c r="M27" s="198">
        <v>10000</v>
      </c>
      <c r="N27" s="198">
        <v>10000</v>
      </c>
      <c r="O27" s="198">
        <f>SUM(C27:N27)</f>
        <v>125000</v>
      </c>
      <c r="P27" s="4"/>
      <c r="Q27" s="4"/>
    </row>
    <row r="28" spans="1:17" ht="15">
      <c r="A28" s="5" t="s">
        <v>418</v>
      </c>
      <c r="B28" s="41" t="s">
        <v>419</v>
      </c>
      <c r="C28" s="198">
        <v>620000</v>
      </c>
      <c r="D28" s="198">
        <v>620000</v>
      </c>
      <c r="E28" s="198">
        <v>620000</v>
      </c>
      <c r="F28" s="198">
        <v>620000</v>
      </c>
      <c r="G28" s="198">
        <v>620000</v>
      </c>
      <c r="H28" s="198">
        <v>620000</v>
      </c>
      <c r="I28" s="198">
        <v>620000</v>
      </c>
      <c r="J28" s="198">
        <v>620000</v>
      </c>
      <c r="K28" s="198">
        <v>620000</v>
      </c>
      <c r="L28" s="198">
        <v>620000</v>
      </c>
      <c r="M28" s="198">
        <v>620000</v>
      </c>
      <c r="N28" s="198">
        <v>616000</v>
      </c>
      <c r="O28" s="198">
        <f>SUM(C28:N28)</f>
        <v>7436000</v>
      </c>
      <c r="P28" s="4"/>
      <c r="Q28" s="4"/>
    </row>
    <row r="29" spans="1:17" ht="15">
      <c r="A29" s="5" t="s">
        <v>420</v>
      </c>
      <c r="B29" s="41" t="s">
        <v>421</v>
      </c>
      <c r="C29" s="198">
        <v>0</v>
      </c>
      <c r="D29" s="198">
        <v>0</v>
      </c>
      <c r="E29" s="198">
        <v>0</v>
      </c>
      <c r="F29" s="198">
        <v>0</v>
      </c>
      <c r="G29" s="198">
        <v>0</v>
      </c>
      <c r="H29" s="198">
        <v>0</v>
      </c>
      <c r="I29" s="198">
        <v>0</v>
      </c>
      <c r="J29" s="198">
        <v>0</v>
      </c>
      <c r="K29" s="198">
        <v>0</v>
      </c>
      <c r="L29" s="198">
        <v>0</v>
      </c>
      <c r="M29" s="198">
        <v>0</v>
      </c>
      <c r="N29" s="198">
        <v>0</v>
      </c>
      <c r="O29" s="198">
        <v>0</v>
      </c>
      <c r="P29" s="4"/>
      <c r="Q29" s="4"/>
    </row>
    <row r="30" spans="1:17" ht="15">
      <c r="A30" s="9" t="s">
        <v>740</v>
      </c>
      <c r="B30" s="44" t="s">
        <v>422</v>
      </c>
      <c r="C30" s="199">
        <f aca="true" t="shared" si="3" ref="C30:O30">SUM(C27:C29)</f>
        <v>635000</v>
      </c>
      <c r="D30" s="199">
        <f t="shared" si="3"/>
        <v>630000</v>
      </c>
      <c r="E30" s="199">
        <f t="shared" si="3"/>
        <v>630000</v>
      </c>
      <c r="F30" s="199">
        <f t="shared" si="3"/>
        <v>630000</v>
      </c>
      <c r="G30" s="199">
        <f t="shared" si="3"/>
        <v>630000</v>
      </c>
      <c r="H30" s="199">
        <f t="shared" si="3"/>
        <v>630000</v>
      </c>
      <c r="I30" s="199">
        <f t="shared" si="3"/>
        <v>630000</v>
      </c>
      <c r="J30" s="199">
        <f t="shared" si="3"/>
        <v>630000</v>
      </c>
      <c r="K30" s="199">
        <f t="shared" si="3"/>
        <v>630000</v>
      </c>
      <c r="L30" s="199">
        <f t="shared" si="3"/>
        <v>630000</v>
      </c>
      <c r="M30" s="199">
        <f t="shared" si="3"/>
        <v>630000</v>
      </c>
      <c r="N30" s="199">
        <f t="shared" si="3"/>
        <v>626000</v>
      </c>
      <c r="O30" s="199">
        <f t="shared" si="3"/>
        <v>7561000</v>
      </c>
      <c r="P30" s="205"/>
      <c r="Q30" s="4"/>
    </row>
    <row r="31" spans="1:17" ht="15">
      <c r="A31" s="5" t="s">
        <v>423</v>
      </c>
      <c r="B31" s="41" t="s">
        <v>424</v>
      </c>
      <c r="C31" s="198">
        <v>46900</v>
      </c>
      <c r="D31" s="198">
        <v>46900</v>
      </c>
      <c r="E31" s="198">
        <v>46900</v>
      </c>
      <c r="F31" s="198">
        <v>46900</v>
      </c>
      <c r="G31" s="198">
        <v>46900</v>
      </c>
      <c r="H31" s="198">
        <v>46900</v>
      </c>
      <c r="I31" s="198">
        <v>46900</v>
      </c>
      <c r="J31" s="198">
        <v>46900</v>
      </c>
      <c r="K31" s="198">
        <v>46900</v>
      </c>
      <c r="L31" s="198">
        <v>46900</v>
      </c>
      <c r="M31" s="198">
        <v>46900</v>
      </c>
      <c r="N31" s="198">
        <v>46900</v>
      </c>
      <c r="O31" s="198">
        <f>SUM(C31:N31)</f>
        <v>562800</v>
      </c>
      <c r="P31" s="4"/>
      <c r="Q31" s="4"/>
    </row>
    <row r="32" spans="1:17" ht="15">
      <c r="A32" s="5" t="s">
        <v>425</v>
      </c>
      <c r="B32" s="41" t="s">
        <v>426</v>
      </c>
      <c r="C32" s="198">
        <v>45000</v>
      </c>
      <c r="D32" s="198">
        <v>45000</v>
      </c>
      <c r="E32" s="198">
        <v>45000</v>
      </c>
      <c r="F32" s="198">
        <v>45000</v>
      </c>
      <c r="G32" s="198">
        <v>45000</v>
      </c>
      <c r="H32" s="198">
        <v>45000</v>
      </c>
      <c r="I32" s="198">
        <v>45000</v>
      </c>
      <c r="J32" s="198">
        <v>45000</v>
      </c>
      <c r="K32" s="198">
        <v>45000</v>
      </c>
      <c r="L32" s="198">
        <v>45000</v>
      </c>
      <c r="M32" s="198">
        <v>45000</v>
      </c>
      <c r="N32" s="198">
        <v>45000</v>
      </c>
      <c r="O32" s="198">
        <f>SUM(C32:N32)</f>
        <v>540000</v>
      </c>
      <c r="P32" s="4"/>
      <c r="Q32" s="4"/>
    </row>
    <row r="33" spans="1:17" ht="15">
      <c r="A33" s="9" t="s">
        <v>12</v>
      </c>
      <c r="B33" s="44" t="s">
        <v>427</v>
      </c>
      <c r="C33" s="199">
        <f aca="true" t="shared" si="4" ref="C33:O33">SUM(C31:C32)</f>
        <v>91900</v>
      </c>
      <c r="D33" s="199">
        <f t="shared" si="4"/>
        <v>91900</v>
      </c>
      <c r="E33" s="199">
        <f t="shared" si="4"/>
        <v>91900</v>
      </c>
      <c r="F33" s="199">
        <f t="shared" si="4"/>
        <v>91900</v>
      </c>
      <c r="G33" s="199">
        <f t="shared" si="4"/>
        <v>91900</v>
      </c>
      <c r="H33" s="199">
        <f t="shared" si="4"/>
        <v>91900</v>
      </c>
      <c r="I33" s="199">
        <f t="shared" si="4"/>
        <v>91900</v>
      </c>
      <c r="J33" s="199">
        <f t="shared" si="4"/>
        <v>91900</v>
      </c>
      <c r="K33" s="199">
        <f t="shared" si="4"/>
        <v>91900</v>
      </c>
      <c r="L33" s="199">
        <f t="shared" si="4"/>
        <v>91900</v>
      </c>
      <c r="M33" s="199">
        <f t="shared" si="4"/>
        <v>91900</v>
      </c>
      <c r="N33" s="199">
        <f t="shared" si="4"/>
        <v>91900</v>
      </c>
      <c r="O33" s="199">
        <f t="shared" si="4"/>
        <v>1102800</v>
      </c>
      <c r="P33" s="205"/>
      <c r="Q33" s="4"/>
    </row>
    <row r="34" spans="1:17" ht="15">
      <c r="A34" s="5" t="s">
        <v>428</v>
      </c>
      <c r="B34" s="41" t="s">
        <v>429</v>
      </c>
      <c r="C34" s="198">
        <v>497580</v>
      </c>
      <c r="D34" s="198">
        <v>497580</v>
      </c>
      <c r="E34" s="198">
        <v>497580</v>
      </c>
      <c r="F34" s="198">
        <v>497580</v>
      </c>
      <c r="G34" s="198">
        <v>497580</v>
      </c>
      <c r="H34" s="198">
        <v>497580</v>
      </c>
      <c r="I34" s="198">
        <v>497580</v>
      </c>
      <c r="J34" s="198">
        <v>497580</v>
      </c>
      <c r="K34" s="198">
        <v>497580</v>
      </c>
      <c r="L34" s="198">
        <v>497580</v>
      </c>
      <c r="M34" s="198">
        <v>497580</v>
      </c>
      <c r="N34" s="198">
        <v>497620</v>
      </c>
      <c r="O34" s="198">
        <f aca="true" t="shared" si="5" ref="O34:O40">SUM(C34:N34)</f>
        <v>5971000</v>
      </c>
      <c r="P34" s="4"/>
      <c r="Q34" s="4"/>
    </row>
    <row r="35" spans="1:17" ht="15">
      <c r="A35" s="5" t="s">
        <v>430</v>
      </c>
      <c r="B35" s="41" t="s">
        <v>431</v>
      </c>
      <c r="C35" s="198">
        <v>1805443</v>
      </c>
      <c r="D35" s="198">
        <v>1805443</v>
      </c>
      <c r="E35" s="198">
        <v>1805443</v>
      </c>
      <c r="F35" s="198">
        <v>1805443</v>
      </c>
      <c r="G35" s="198">
        <v>1805443</v>
      </c>
      <c r="H35" s="198">
        <v>1805443</v>
      </c>
      <c r="I35" s="198">
        <v>0</v>
      </c>
      <c r="J35" s="198">
        <v>0</v>
      </c>
      <c r="K35" s="198">
        <v>1805443</v>
      </c>
      <c r="L35" s="198">
        <v>1805443</v>
      </c>
      <c r="M35" s="198">
        <v>1805443</v>
      </c>
      <c r="N35" s="198">
        <v>1805443</v>
      </c>
      <c r="O35" s="198">
        <f t="shared" si="5"/>
        <v>18054430</v>
      </c>
      <c r="P35" s="4"/>
      <c r="Q35" s="4"/>
    </row>
    <row r="36" spans="1:17" ht="15">
      <c r="A36" s="5" t="s">
        <v>841</v>
      </c>
      <c r="B36" s="41" t="s">
        <v>432</v>
      </c>
      <c r="C36" s="198">
        <v>30000</v>
      </c>
      <c r="D36" s="198">
        <v>30000</v>
      </c>
      <c r="E36" s="198">
        <v>30000</v>
      </c>
      <c r="F36" s="198">
        <v>30000</v>
      </c>
      <c r="G36" s="198">
        <v>30000</v>
      </c>
      <c r="H36" s="198">
        <v>363100</v>
      </c>
      <c r="I36" s="198">
        <v>30000</v>
      </c>
      <c r="J36" s="198">
        <v>30000</v>
      </c>
      <c r="K36" s="198">
        <v>30000</v>
      </c>
      <c r="L36" s="198">
        <v>30000</v>
      </c>
      <c r="M36" s="198">
        <v>30000</v>
      </c>
      <c r="N36" s="198">
        <v>30000</v>
      </c>
      <c r="O36" s="198">
        <f t="shared" si="5"/>
        <v>693100</v>
      </c>
      <c r="P36" s="4"/>
      <c r="Q36" s="4"/>
    </row>
    <row r="37" spans="1:17" ht="15">
      <c r="A37" s="5" t="s">
        <v>434</v>
      </c>
      <c r="B37" s="41" t="s">
        <v>435</v>
      </c>
      <c r="C37" s="198">
        <v>895000</v>
      </c>
      <c r="D37" s="198">
        <v>895000</v>
      </c>
      <c r="E37" s="198">
        <v>895000</v>
      </c>
      <c r="F37" s="198">
        <v>895000</v>
      </c>
      <c r="G37" s="198">
        <v>895000</v>
      </c>
      <c r="H37" s="198">
        <v>895000</v>
      </c>
      <c r="I37" s="198">
        <v>895000</v>
      </c>
      <c r="J37" s="198">
        <v>895000</v>
      </c>
      <c r="K37" s="198">
        <v>895000</v>
      </c>
      <c r="L37" s="198">
        <v>895000</v>
      </c>
      <c r="M37" s="198">
        <v>895000</v>
      </c>
      <c r="N37" s="198">
        <v>895000</v>
      </c>
      <c r="O37" s="198">
        <f t="shared" si="5"/>
        <v>10740000</v>
      </c>
      <c r="P37" s="4"/>
      <c r="Q37" s="4"/>
    </row>
    <row r="38" spans="1:17" ht="15">
      <c r="A38" s="14" t="s">
        <v>842</v>
      </c>
      <c r="B38" s="41" t="s">
        <v>436</v>
      </c>
      <c r="C38" s="198">
        <v>176732</v>
      </c>
      <c r="D38" s="198">
        <v>176732</v>
      </c>
      <c r="E38" s="198">
        <v>176732</v>
      </c>
      <c r="F38" s="198">
        <v>176732</v>
      </c>
      <c r="G38" s="198">
        <v>176732</v>
      </c>
      <c r="H38" s="198">
        <v>176732</v>
      </c>
      <c r="I38" s="198">
        <v>176732</v>
      </c>
      <c r="J38" s="198">
        <v>176732</v>
      </c>
      <c r="K38" s="198">
        <v>176732</v>
      </c>
      <c r="L38" s="198">
        <v>176732</v>
      </c>
      <c r="M38" s="198">
        <v>176732</v>
      </c>
      <c r="N38" s="198">
        <v>176732</v>
      </c>
      <c r="O38" s="198">
        <f t="shared" si="5"/>
        <v>2120784</v>
      </c>
      <c r="P38" s="4"/>
      <c r="Q38" s="4"/>
    </row>
    <row r="39" spans="1:17" ht="15">
      <c r="A39" s="6" t="s">
        <v>438</v>
      </c>
      <c r="B39" s="41" t="s">
        <v>439</v>
      </c>
      <c r="C39" s="198">
        <v>68000</v>
      </c>
      <c r="D39" s="198">
        <v>68000</v>
      </c>
      <c r="E39" s="198">
        <v>68000</v>
      </c>
      <c r="F39" s="198">
        <v>68000</v>
      </c>
      <c r="G39" s="198">
        <v>68000</v>
      </c>
      <c r="H39" s="198">
        <v>718000</v>
      </c>
      <c r="I39" s="198">
        <v>68000</v>
      </c>
      <c r="J39" s="198">
        <v>68000</v>
      </c>
      <c r="K39" s="198">
        <v>68000</v>
      </c>
      <c r="L39" s="198">
        <v>68000</v>
      </c>
      <c r="M39" s="198">
        <v>68000</v>
      </c>
      <c r="N39" s="198">
        <v>72000</v>
      </c>
      <c r="O39" s="198">
        <f t="shared" si="5"/>
        <v>1470000</v>
      </c>
      <c r="P39" s="4"/>
      <c r="Q39" s="4"/>
    </row>
    <row r="40" spans="1:17" ht="15">
      <c r="A40" s="5" t="s">
        <v>843</v>
      </c>
      <c r="B40" s="41" t="s">
        <v>440</v>
      </c>
      <c r="C40" s="198">
        <v>1256360</v>
      </c>
      <c r="D40" s="198">
        <v>1256360</v>
      </c>
      <c r="E40" s="198">
        <v>1256360</v>
      </c>
      <c r="F40" s="198">
        <v>1256360</v>
      </c>
      <c r="G40" s="198">
        <v>1256360</v>
      </c>
      <c r="H40" s="198">
        <v>956360</v>
      </c>
      <c r="I40" s="198">
        <v>1256360</v>
      </c>
      <c r="J40" s="198">
        <v>1256360</v>
      </c>
      <c r="K40" s="198">
        <v>1256360</v>
      </c>
      <c r="L40" s="198">
        <v>1256360</v>
      </c>
      <c r="M40" s="198">
        <v>1256360</v>
      </c>
      <c r="N40" s="198">
        <v>1256375</v>
      </c>
      <c r="O40" s="198">
        <f t="shared" si="5"/>
        <v>14776335</v>
      </c>
      <c r="P40" s="4"/>
      <c r="Q40" s="4"/>
    </row>
    <row r="41" spans="1:17" ht="15">
      <c r="A41" s="9" t="s">
        <v>745</v>
      </c>
      <c r="B41" s="44" t="s">
        <v>442</v>
      </c>
      <c r="C41" s="199">
        <f aca="true" t="shared" si="6" ref="C41:O41">SUM(C34:C40)</f>
        <v>4729115</v>
      </c>
      <c r="D41" s="199">
        <f t="shared" si="6"/>
        <v>4729115</v>
      </c>
      <c r="E41" s="199">
        <f t="shared" si="6"/>
        <v>4729115</v>
      </c>
      <c r="F41" s="199">
        <f t="shared" si="6"/>
        <v>4729115</v>
      </c>
      <c r="G41" s="199">
        <f t="shared" si="6"/>
        <v>4729115</v>
      </c>
      <c r="H41" s="199">
        <f t="shared" si="6"/>
        <v>5412215</v>
      </c>
      <c r="I41" s="199">
        <f t="shared" si="6"/>
        <v>2923672</v>
      </c>
      <c r="J41" s="199">
        <f t="shared" si="6"/>
        <v>2923672</v>
      </c>
      <c r="K41" s="199">
        <f t="shared" si="6"/>
        <v>4729115</v>
      </c>
      <c r="L41" s="199">
        <f t="shared" si="6"/>
        <v>4729115</v>
      </c>
      <c r="M41" s="199">
        <f t="shared" si="6"/>
        <v>4729115</v>
      </c>
      <c r="N41" s="199">
        <f t="shared" si="6"/>
        <v>4733170</v>
      </c>
      <c r="O41" s="199">
        <f t="shared" si="6"/>
        <v>53825649</v>
      </c>
      <c r="P41" s="205"/>
      <c r="Q41" s="4"/>
    </row>
    <row r="42" spans="1:17" ht="15">
      <c r="A42" s="5" t="s">
        <v>443</v>
      </c>
      <c r="B42" s="41" t="s">
        <v>444</v>
      </c>
      <c r="C42" s="198">
        <v>3000</v>
      </c>
      <c r="D42" s="198">
        <v>3000</v>
      </c>
      <c r="E42" s="198">
        <v>3000</v>
      </c>
      <c r="F42" s="198">
        <v>3000</v>
      </c>
      <c r="G42" s="198">
        <v>3000</v>
      </c>
      <c r="H42" s="198">
        <v>3000</v>
      </c>
      <c r="I42" s="198">
        <v>3000</v>
      </c>
      <c r="J42" s="198">
        <v>3000</v>
      </c>
      <c r="K42" s="198">
        <v>3000</v>
      </c>
      <c r="L42" s="198">
        <v>3000</v>
      </c>
      <c r="M42" s="198">
        <v>3000</v>
      </c>
      <c r="N42" s="198">
        <v>2000</v>
      </c>
      <c r="O42" s="198">
        <f>SUM(C42:N42)</f>
        <v>35000</v>
      </c>
      <c r="P42" s="4"/>
      <c r="Q42" s="4"/>
    </row>
    <row r="43" spans="1:17" ht="15">
      <c r="A43" s="5" t="s">
        <v>445</v>
      </c>
      <c r="B43" s="41" t="s">
        <v>446</v>
      </c>
      <c r="C43" s="198">
        <v>0</v>
      </c>
      <c r="D43" s="198">
        <v>0</v>
      </c>
      <c r="E43" s="198">
        <v>0</v>
      </c>
      <c r="F43" s="198">
        <v>0</v>
      </c>
      <c r="G43" s="198">
        <v>0</v>
      </c>
      <c r="H43" s="198">
        <v>0</v>
      </c>
      <c r="I43" s="198">
        <v>0</v>
      </c>
      <c r="J43" s="198">
        <v>0</v>
      </c>
      <c r="K43" s="198">
        <v>0</v>
      </c>
      <c r="L43" s="198">
        <v>0</v>
      </c>
      <c r="M43" s="198">
        <v>0</v>
      </c>
      <c r="N43" s="198">
        <v>0</v>
      </c>
      <c r="O43" s="198">
        <f>SUM(C43:N43)</f>
        <v>0</v>
      </c>
      <c r="P43" s="4"/>
      <c r="Q43" s="4"/>
    </row>
    <row r="44" spans="1:17" ht="15">
      <c r="A44" s="9" t="s">
        <v>746</v>
      </c>
      <c r="B44" s="44" t="s">
        <v>447</v>
      </c>
      <c r="C44" s="199">
        <v>3000</v>
      </c>
      <c r="D44" s="199">
        <v>3000</v>
      </c>
      <c r="E44" s="199">
        <v>3000</v>
      </c>
      <c r="F44" s="199">
        <v>3000</v>
      </c>
      <c r="G44" s="199">
        <v>3000</v>
      </c>
      <c r="H44" s="199">
        <v>3000</v>
      </c>
      <c r="I44" s="199">
        <v>3000</v>
      </c>
      <c r="J44" s="199">
        <v>3000</v>
      </c>
      <c r="K44" s="199">
        <v>3000</v>
      </c>
      <c r="L44" s="199">
        <v>3000</v>
      </c>
      <c r="M44" s="199">
        <v>3000</v>
      </c>
      <c r="N44" s="199">
        <v>2000</v>
      </c>
      <c r="O44" s="199">
        <f>SUM(O42:O43)</f>
        <v>35000</v>
      </c>
      <c r="P44" s="205"/>
      <c r="Q44" s="4"/>
    </row>
    <row r="45" spans="1:17" ht="15">
      <c r="A45" s="5" t="s">
        <v>448</v>
      </c>
      <c r="B45" s="41" t="s">
        <v>449</v>
      </c>
      <c r="C45" s="198">
        <v>1377505</v>
      </c>
      <c r="D45" s="198">
        <v>1377505</v>
      </c>
      <c r="E45" s="198">
        <v>1377505</v>
      </c>
      <c r="F45" s="198">
        <v>1377505</v>
      </c>
      <c r="G45" s="198">
        <v>1377505</v>
      </c>
      <c r="H45" s="198">
        <v>1377505</v>
      </c>
      <c r="I45" s="198">
        <v>1377505</v>
      </c>
      <c r="J45" s="198">
        <v>1377505</v>
      </c>
      <c r="K45" s="198">
        <v>1377505</v>
      </c>
      <c r="L45" s="198">
        <v>1377505</v>
      </c>
      <c r="M45" s="198">
        <v>1377505</v>
      </c>
      <c r="N45" s="198">
        <v>1377512</v>
      </c>
      <c r="O45" s="198">
        <f>SUM(C45:N45)</f>
        <v>16530067</v>
      </c>
      <c r="P45" s="4"/>
      <c r="Q45" s="4"/>
    </row>
    <row r="46" spans="1:17" ht="15">
      <c r="A46" s="5" t="s">
        <v>450</v>
      </c>
      <c r="B46" s="41" t="s">
        <v>451</v>
      </c>
      <c r="C46" s="198">
        <v>0</v>
      </c>
      <c r="D46" s="198">
        <v>0</v>
      </c>
      <c r="E46" s="198">
        <v>0</v>
      </c>
      <c r="F46" s="198">
        <v>0</v>
      </c>
      <c r="G46" s="198">
        <v>0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198">
        <v>0</v>
      </c>
      <c r="N46" s="198">
        <v>500000</v>
      </c>
      <c r="O46" s="198">
        <f>SUM(C46:N46)</f>
        <v>500000</v>
      </c>
      <c r="P46" s="4"/>
      <c r="Q46" s="4"/>
    </row>
    <row r="47" spans="1:17" ht="15">
      <c r="A47" s="5" t="s">
        <v>844</v>
      </c>
      <c r="B47" s="41" t="s">
        <v>452</v>
      </c>
      <c r="C47" s="198">
        <v>0</v>
      </c>
      <c r="D47" s="198">
        <v>0</v>
      </c>
      <c r="E47" s="198">
        <v>0</v>
      </c>
      <c r="F47" s="198">
        <v>0</v>
      </c>
      <c r="G47" s="198">
        <v>0</v>
      </c>
      <c r="H47" s="198">
        <v>0</v>
      </c>
      <c r="I47" s="198">
        <v>0</v>
      </c>
      <c r="J47" s="198">
        <v>0</v>
      </c>
      <c r="K47" s="198">
        <v>0</v>
      </c>
      <c r="L47" s="198">
        <v>0</v>
      </c>
      <c r="M47" s="198">
        <v>0</v>
      </c>
      <c r="N47" s="198">
        <v>0</v>
      </c>
      <c r="O47" s="198">
        <v>0</v>
      </c>
      <c r="P47" s="4"/>
      <c r="Q47" s="4"/>
    </row>
    <row r="48" spans="1:17" ht="15">
      <c r="A48" s="5" t="s">
        <v>845</v>
      </c>
      <c r="B48" s="41" t="s">
        <v>454</v>
      </c>
      <c r="C48" s="198">
        <v>0</v>
      </c>
      <c r="D48" s="198">
        <v>0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0</v>
      </c>
      <c r="K48" s="198">
        <v>0</v>
      </c>
      <c r="L48" s="198">
        <v>0</v>
      </c>
      <c r="M48" s="198">
        <v>0</v>
      </c>
      <c r="N48" s="198">
        <v>0</v>
      </c>
      <c r="O48" s="198">
        <v>0</v>
      </c>
      <c r="P48" s="4"/>
      <c r="Q48" s="4"/>
    </row>
    <row r="49" spans="1:17" ht="15">
      <c r="A49" s="5" t="s">
        <v>458</v>
      </c>
      <c r="B49" s="41" t="s">
        <v>459</v>
      </c>
      <c r="C49" s="198">
        <v>43600</v>
      </c>
      <c r="D49" s="198">
        <v>43600</v>
      </c>
      <c r="E49" s="198">
        <v>43600</v>
      </c>
      <c r="F49" s="198">
        <v>43600</v>
      </c>
      <c r="G49" s="198">
        <v>43600</v>
      </c>
      <c r="H49" s="198">
        <v>43600</v>
      </c>
      <c r="I49" s="198">
        <v>43600</v>
      </c>
      <c r="J49" s="198">
        <v>43600</v>
      </c>
      <c r="K49" s="198">
        <v>43600</v>
      </c>
      <c r="L49" s="198">
        <v>43600</v>
      </c>
      <c r="M49" s="198">
        <v>43600</v>
      </c>
      <c r="N49" s="198">
        <v>44400</v>
      </c>
      <c r="O49" s="198">
        <f>SUM(C49:N49)</f>
        <v>524000</v>
      </c>
      <c r="P49" s="201"/>
      <c r="Q49" s="4"/>
    </row>
    <row r="50" spans="1:17" ht="15">
      <c r="A50" s="9" t="s">
        <v>749</v>
      </c>
      <c r="B50" s="44" t="s">
        <v>460</v>
      </c>
      <c r="C50" s="199">
        <f aca="true" t="shared" si="7" ref="C50:O50">SUM(C45:C49)</f>
        <v>1421105</v>
      </c>
      <c r="D50" s="199">
        <f t="shared" si="7"/>
        <v>1421105</v>
      </c>
      <c r="E50" s="199">
        <f t="shared" si="7"/>
        <v>1421105</v>
      </c>
      <c r="F50" s="199">
        <f t="shared" si="7"/>
        <v>1421105</v>
      </c>
      <c r="G50" s="199">
        <f t="shared" si="7"/>
        <v>1421105</v>
      </c>
      <c r="H50" s="199">
        <f t="shared" si="7"/>
        <v>1421105</v>
      </c>
      <c r="I50" s="199">
        <f t="shared" si="7"/>
        <v>1421105</v>
      </c>
      <c r="J50" s="199">
        <f t="shared" si="7"/>
        <v>1421105</v>
      </c>
      <c r="K50" s="199">
        <f t="shared" si="7"/>
        <v>1421105</v>
      </c>
      <c r="L50" s="199">
        <f t="shared" si="7"/>
        <v>1421105</v>
      </c>
      <c r="M50" s="199">
        <f t="shared" si="7"/>
        <v>1421105</v>
      </c>
      <c r="N50" s="199">
        <f t="shared" si="7"/>
        <v>1921912</v>
      </c>
      <c r="O50" s="199">
        <f t="shared" si="7"/>
        <v>17554067</v>
      </c>
      <c r="P50" s="205"/>
      <c r="Q50" s="4"/>
    </row>
    <row r="51" spans="1:17" ht="15">
      <c r="A51" s="255" t="s">
        <v>750</v>
      </c>
      <c r="B51" s="253" t="s">
        <v>461</v>
      </c>
      <c r="C51" s="258">
        <f aca="true" t="shared" si="8" ref="C51:O51">SUM(C30+C33+C41+C44+C50)</f>
        <v>6880120</v>
      </c>
      <c r="D51" s="258">
        <f t="shared" si="8"/>
        <v>6875120</v>
      </c>
      <c r="E51" s="258">
        <f t="shared" si="8"/>
        <v>6875120</v>
      </c>
      <c r="F51" s="258">
        <f t="shared" si="8"/>
        <v>6875120</v>
      </c>
      <c r="G51" s="258">
        <f t="shared" si="8"/>
        <v>6875120</v>
      </c>
      <c r="H51" s="258">
        <f t="shared" si="8"/>
        <v>7558220</v>
      </c>
      <c r="I51" s="258">
        <f t="shared" si="8"/>
        <v>5069677</v>
      </c>
      <c r="J51" s="258">
        <f t="shared" si="8"/>
        <v>5069677</v>
      </c>
      <c r="K51" s="258">
        <f t="shared" si="8"/>
        <v>6875120</v>
      </c>
      <c r="L51" s="258">
        <f t="shared" si="8"/>
        <v>6875120</v>
      </c>
      <c r="M51" s="258">
        <f t="shared" si="8"/>
        <v>6875120</v>
      </c>
      <c r="N51" s="258">
        <f t="shared" si="8"/>
        <v>7374982</v>
      </c>
      <c r="O51" s="258">
        <f t="shared" si="8"/>
        <v>80078516</v>
      </c>
      <c r="P51" s="205"/>
      <c r="Q51" s="4"/>
    </row>
    <row r="52" spans="1:17" ht="15">
      <c r="A52" s="17" t="s">
        <v>462</v>
      </c>
      <c r="B52" s="41" t="s">
        <v>463</v>
      </c>
      <c r="C52" s="198">
        <v>0</v>
      </c>
      <c r="D52" s="198">
        <v>0</v>
      </c>
      <c r="E52" s="198">
        <v>0</v>
      </c>
      <c r="F52" s="198">
        <v>0</v>
      </c>
      <c r="G52" s="198">
        <v>0</v>
      </c>
      <c r="H52" s="198">
        <v>0</v>
      </c>
      <c r="I52" s="198">
        <v>0</v>
      </c>
      <c r="J52" s="198">
        <v>0</v>
      </c>
      <c r="K52" s="198">
        <v>0</v>
      </c>
      <c r="L52" s="198">
        <v>0</v>
      </c>
      <c r="M52" s="198">
        <v>0</v>
      </c>
      <c r="N52" s="198">
        <v>0</v>
      </c>
      <c r="O52" s="198">
        <v>0</v>
      </c>
      <c r="P52" s="206"/>
      <c r="Q52" s="4"/>
    </row>
    <row r="53" spans="1:17" ht="15">
      <c r="A53" s="17" t="s">
        <v>775</v>
      </c>
      <c r="B53" s="41" t="s">
        <v>464</v>
      </c>
      <c r="C53" s="198">
        <v>0</v>
      </c>
      <c r="D53" s="198">
        <v>0</v>
      </c>
      <c r="E53" s="198">
        <v>0</v>
      </c>
      <c r="F53" s="198">
        <v>0</v>
      </c>
      <c r="G53" s="198">
        <v>0</v>
      </c>
      <c r="H53" s="198">
        <v>0</v>
      </c>
      <c r="I53" s="198">
        <v>0</v>
      </c>
      <c r="J53" s="198">
        <v>0</v>
      </c>
      <c r="K53" s="198">
        <v>0</v>
      </c>
      <c r="L53" s="198">
        <v>0</v>
      </c>
      <c r="M53" s="198">
        <v>0</v>
      </c>
      <c r="N53" s="198">
        <v>0</v>
      </c>
      <c r="O53" s="198">
        <v>0</v>
      </c>
      <c r="P53" s="4"/>
      <c r="Q53" s="4"/>
    </row>
    <row r="54" spans="1:17" ht="15">
      <c r="A54" s="22" t="s">
        <v>846</v>
      </c>
      <c r="B54" s="41" t="s">
        <v>465</v>
      </c>
      <c r="C54" s="198">
        <v>0</v>
      </c>
      <c r="D54" s="198">
        <v>0</v>
      </c>
      <c r="E54" s="198">
        <v>0</v>
      </c>
      <c r="F54" s="198">
        <v>0</v>
      </c>
      <c r="G54" s="198">
        <v>0</v>
      </c>
      <c r="H54" s="198">
        <v>0</v>
      </c>
      <c r="I54" s="198">
        <v>0</v>
      </c>
      <c r="J54" s="198">
        <v>0</v>
      </c>
      <c r="K54" s="198">
        <v>0</v>
      </c>
      <c r="L54" s="198">
        <v>0</v>
      </c>
      <c r="M54" s="198">
        <v>0</v>
      </c>
      <c r="N54" s="198">
        <v>0</v>
      </c>
      <c r="O54" s="198">
        <v>0</v>
      </c>
      <c r="P54" s="4"/>
      <c r="Q54" s="4"/>
    </row>
    <row r="55" spans="1:17" ht="15">
      <c r="A55" s="22" t="s">
        <v>847</v>
      </c>
      <c r="B55" s="41" t="s">
        <v>466</v>
      </c>
      <c r="C55" s="198">
        <v>0</v>
      </c>
      <c r="D55" s="198">
        <v>0</v>
      </c>
      <c r="E55" s="198">
        <v>0</v>
      </c>
      <c r="F55" s="198">
        <v>0</v>
      </c>
      <c r="G55" s="198">
        <v>0</v>
      </c>
      <c r="H55" s="198">
        <v>0</v>
      </c>
      <c r="I55" s="198">
        <v>0</v>
      </c>
      <c r="J55" s="198">
        <v>0</v>
      </c>
      <c r="K55" s="198">
        <v>0</v>
      </c>
      <c r="L55" s="198">
        <v>0</v>
      </c>
      <c r="M55" s="198">
        <v>0</v>
      </c>
      <c r="N55" s="198">
        <v>0</v>
      </c>
      <c r="O55" s="198">
        <v>0</v>
      </c>
      <c r="P55" s="4"/>
      <c r="Q55" s="4"/>
    </row>
    <row r="56" spans="1:17" ht="15">
      <c r="A56" s="22" t="s">
        <v>848</v>
      </c>
      <c r="B56" s="41" t="s">
        <v>467</v>
      </c>
      <c r="C56" s="198">
        <v>0</v>
      </c>
      <c r="D56" s="198">
        <v>0</v>
      </c>
      <c r="E56" s="198">
        <v>0</v>
      </c>
      <c r="F56" s="198">
        <v>0</v>
      </c>
      <c r="G56" s="198">
        <v>0</v>
      </c>
      <c r="H56" s="198">
        <v>0</v>
      </c>
      <c r="I56" s="198">
        <v>0</v>
      </c>
      <c r="J56" s="198">
        <v>0</v>
      </c>
      <c r="K56" s="198">
        <v>0</v>
      </c>
      <c r="L56" s="198">
        <v>0</v>
      </c>
      <c r="M56" s="198">
        <v>0</v>
      </c>
      <c r="N56" s="198">
        <v>0</v>
      </c>
      <c r="O56" s="198">
        <v>0</v>
      </c>
      <c r="P56" s="4"/>
      <c r="Q56" s="4"/>
    </row>
    <row r="57" spans="1:17" ht="15">
      <c r="A57" s="17" t="s">
        <v>849</v>
      </c>
      <c r="B57" s="41" t="s">
        <v>468</v>
      </c>
      <c r="C57" s="198">
        <v>0</v>
      </c>
      <c r="D57" s="198">
        <v>0</v>
      </c>
      <c r="E57" s="198">
        <v>0</v>
      </c>
      <c r="F57" s="198">
        <v>0</v>
      </c>
      <c r="G57" s="198">
        <v>0</v>
      </c>
      <c r="H57" s="198">
        <v>0</v>
      </c>
      <c r="I57" s="198">
        <v>0</v>
      </c>
      <c r="J57" s="198">
        <v>0</v>
      </c>
      <c r="K57" s="198">
        <v>0</v>
      </c>
      <c r="L57" s="198">
        <v>0</v>
      </c>
      <c r="M57" s="198">
        <v>0</v>
      </c>
      <c r="N57" s="198">
        <v>0</v>
      </c>
      <c r="O57" s="198">
        <v>0</v>
      </c>
      <c r="P57" s="4"/>
      <c r="Q57" s="4"/>
    </row>
    <row r="58" spans="1:17" ht="15">
      <c r="A58" s="17" t="s">
        <v>850</v>
      </c>
      <c r="B58" s="41" t="s">
        <v>469</v>
      </c>
      <c r="C58" s="198">
        <v>0</v>
      </c>
      <c r="D58" s="198">
        <v>0</v>
      </c>
      <c r="E58" s="198">
        <v>0</v>
      </c>
      <c r="F58" s="198">
        <v>0</v>
      </c>
      <c r="G58" s="198">
        <v>0</v>
      </c>
      <c r="H58" s="198">
        <v>0</v>
      </c>
      <c r="I58" s="198">
        <v>0</v>
      </c>
      <c r="J58" s="198">
        <v>0</v>
      </c>
      <c r="K58" s="198">
        <v>0</v>
      </c>
      <c r="L58" s="198">
        <v>0</v>
      </c>
      <c r="M58" s="198">
        <v>0</v>
      </c>
      <c r="N58" s="198">
        <v>0</v>
      </c>
      <c r="O58" s="198">
        <v>0</v>
      </c>
      <c r="P58" s="4"/>
      <c r="Q58" s="4"/>
    </row>
    <row r="59" spans="1:17" ht="15">
      <c r="A59" s="17" t="s">
        <v>851</v>
      </c>
      <c r="B59" s="41" t="s">
        <v>470</v>
      </c>
      <c r="C59" s="198">
        <v>316800</v>
      </c>
      <c r="D59" s="198">
        <v>316800</v>
      </c>
      <c r="E59" s="198">
        <v>316800</v>
      </c>
      <c r="F59" s="198">
        <v>316800</v>
      </c>
      <c r="G59" s="198">
        <v>316800</v>
      </c>
      <c r="H59" s="198">
        <v>316800</v>
      </c>
      <c r="I59" s="198">
        <v>316800</v>
      </c>
      <c r="J59" s="198">
        <v>316800</v>
      </c>
      <c r="K59" s="198">
        <v>316800</v>
      </c>
      <c r="L59" s="198">
        <v>316800</v>
      </c>
      <c r="M59" s="198">
        <v>316800</v>
      </c>
      <c r="N59" s="198">
        <v>317200</v>
      </c>
      <c r="O59" s="198">
        <f>SUM(C59:N59)</f>
        <v>3802000</v>
      </c>
      <c r="P59" s="201"/>
      <c r="Q59" s="4"/>
    </row>
    <row r="60" spans="1:17" ht="15">
      <c r="A60" s="256" t="s">
        <v>808</v>
      </c>
      <c r="B60" s="253" t="s">
        <v>471</v>
      </c>
      <c r="C60" s="258">
        <v>316800</v>
      </c>
      <c r="D60" s="258">
        <v>316800</v>
      </c>
      <c r="E60" s="258">
        <v>316800</v>
      </c>
      <c r="F60" s="258">
        <v>316800</v>
      </c>
      <c r="G60" s="258">
        <v>316800</v>
      </c>
      <c r="H60" s="258">
        <v>316800</v>
      </c>
      <c r="I60" s="258">
        <v>316800</v>
      </c>
      <c r="J60" s="258">
        <v>316800</v>
      </c>
      <c r="K60" s="258">
        <v>316800</v>
      </c>
      <c r="L60" s="258">
        <v>316800</v>
      </c>
      <c r="M60" s="258">
        <v>316800</v>
      </c>
      <c r="N60" s="258">
        <v>317200</v>
      </c>
      <c r="O60" s="258">
        <f>SUM(O52:O59)</f>
        <v>3802000</v>
      </c>
      <c r="P60" s="205"/>
      <c r="Q60" s="4"/>
    </row>
    <row r="61" spans="1:17" ht="15">
      <c r="A61" s="16" t="s">
        <v>852</v>
      </c>
      <c r="B61" s="41" t="s">
        <v>472</v>
      </c>
      <c r="C61" s="198">
        <v>0</v>
      </c>
      <c r="D61" s="198">
        <v>0</v>
      </c>
      <c r="E61" s="198">
        <v>0</v>
      </c>
      <c r="F61" s="198">
        <v>0</v>
      </c>
      <c r="G61" s="198">
        <v>0</v>
      </c>
      <c r="H61" s="198">
        <v>0</v>
      </c>
      <c r="I61" s="198">
        <v>0</v>
      </c>
      <c r="J61" s="198">
        <v>0</v>
      </c>
      <c r="K61" s="198">
        <v>0</v>
      </c>
      <c r="L61" s="198">
        <v>0</v>
      </c>
      <c r="M61" s="198">
        <v>0</v>
      </c>
      <c r="N61" s="198">
        <v>0</v>
      </c>
      <c r="O61" s="198">
        <v>0</v>
      </c>
      <c r="P61" s="4"/>
      <c r="Q61" s="4"/>
    </row>
    <row r="62" spans="1:17" ht="15">
      <c r="A62" s="281" t="s">
        <v>474</v>
      </c>
      <c r="B62" s="282" t="s">
        <v>475</v>
      </c>
      <c r="C62" s="283">
        <v>4662000</v>
      </c>
      <c r="D62" s="283">
        <v>4662000</v>
      </c>
      <c r="E62" s="283">
        <v>4662000</v>
      </c>
      <c r="F62" s="283">
        <v>4662000</v>
      </c>
      <c r="G62" s="283">
        <v>4662000</v>
      </c>
      <c r="H62" s="283">
        <v>4678471</v>
      </c>
      <c r="I62" s="283">
        <v>4662000</v>
      </c>
      <c r="J62" s="283">
        <v>4662000</v>
      </c>
      <c r="K62" s="283">
        <v>4662000</v>
      </c>
      <c r="L62" s="283">
        <v>4662000</v>
      </c>
      <c r="M62" s="283">
        <v>4662000</v>
      </c>
      <c r="N62" s="283">
        <v>4661978</v>
      </c>
      <c r="O62" s="283">
        <f>SUM(C62:N62)</f>
        <v>55960449</v>
      </c>
      <c r="P62" s="4"/>
      <c r="Q62" s="4"/>
    </row>
    <row r="63" spans="1:17" ht="15" hidden="1">
      <c r="A63" s="16" t="s">
        <v>476</v>
      </c>
      <c r="B63" s="41" t="s">
        <v>477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4"/>
      <c r="Q63" s="4"/>
    </row>
    <row r="64" spans="1:17" ht="15" hidden="1">
      <c r="A64" s="16" t="s">
        <v>810</v>
      </c>
      <c r="B64" s="41" t="s">
        <v>478</v>
      </c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4"/>
      <c r="Q64" s="4"/>
    </row>
    <row r="65" spans="1:17" ht="15" hidden="1">
      <c r="A65" s="16" t="s">
        <v>853</v>
      </c>
      <c r="B65" s="41" t="s">
        <v>479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4"/>
      <c r="Q65" s="4"/>
    </row>
    <row r="66" spans="1:17" ht="15">
      <c r="A66" s="16" t="s">
        <v>812</v>
      </c>
      <c r="B66" s="41" t="s">
        <v>480</v>
      </c>
      <c r="C66" s="198">
        <v>2482345</v>
      </c>
      <c r="D66" s="198">
        <v>2482345</v>
      </c>
      <c r="E66" s="198">
        <v>2482345</v>
      </c>
      <c r="F66" s="198">
        <v>2482345</v>
      </c>
      <c r="G66" s="198">
        <v>2482345</v>
      </c>
      <c r="H66" s="198">
        <v>6212574</v>
      </c>
      <c r="I66" s="198">
        <v>2482345</v>
      </c>
      <c r="J66" s="198">
        <v>2482345</v>
      </c>
      <c r="K66" s="198">
        <v>2482345</v>
      </c>
      <c r="L66" s="198">
        <v>2482345</v>
      </c>
      <c r="M66" s="198">
        <v>2482345</v>
      </c>
      <c r="N66" s="198">
        <v>2482356</v>
      </c>
      <c r="O66" s="198">
        <f>SUM(C66:N66)</f>
        <v>33518380</v>
      </c>
      <c r="P66" s="4"/>
      <c r="Q66" s="4"/>
    </row>
    <row r="67" spans="1:17" ht="15" hidden="1">
      <c r="A67" s="16" t="s">
        <v>854</v>
      </c>
      <c r="B67" s="41" t="s">
        <v>481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4"/>
      <c r="Q67" s="4"/>
    </row>
    <row r="68" spans="1:17" ht="15" hidden="1">
      <c r="A68" s="16" t="s">
        <v>855</v>
      </c>
      <c r="B68" s="41" t="s">
        <v>483</v>
      </c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4"/>
      <c r="Q68" s="4"/>
    </row>
    <row r="69" spans="1:17" ht="15" hidden="1">
      <c r="A69" s="16" t="s">
        <v>484</v>
      </c>
      <c r="B69" s="41" t="s">
        <v>485</v>
      </c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4"/>
      <c r="Q69" s="4"/>
    </row>
    <row r="70" spans="1:17" ht="15" hidden="1">
      <c r="A70" s="29" t="s">
        <v>486</v>
      </c>
      <c r="B70" s="41" t="s">
        <v>487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4"/>
      <c r="Q70" s="4"/>
    </row>
    <row r="71" spans="1:17" ht="15">
      <c r="A71" s="16" t="s">
        <v>856</v>
      </c>
      <c r="B71" s="41" t="s">
        <v>489</v>
      </c>
      <c r="C71" s="198">
        <v>2851660</v>
      </c>
      <c r="D71" s="198">
        <v>2851660</v>
      </c>
      <c r="E71" s="198">
        <v>2851660</v>
      </c>
      <c r="F71" s="198">
        <v>2851660</v>
      </c>
      <c r="G71" s="198">
        <v>2851660</v>
      </c>
      <c r="H71" s="198">
        <v>2851660</v>
      </c>
      <c r="I71" s="198">
        <v>2851660</v>
      </c>
      <c r="J71" s="198">
        <v>2851660</v>
      </c>
      <c r="K71" s="198">
        <v>2851660</v>
      </c>
      <c r="L71" s="198">
        <v>2851660</v>
      </c>
      <c r="M71" s="198">
        <v>2851660</v>
      </c>
      <c r="N71" s="198">
        <v>2851741</v>
      </c>
      <c r="O71" s="198">
        <f>SUM(C71:N71)</f>
        <v>34220001</v>
      </c>
      <c r="P71" s="4"/>
      <c r="Q71" s="4"/>
    </row>
    <row r="72" spans="1:17" ht="15">
      <c r="A72" s="29" t="s">
        <v>213</v>
      </c>
      <c r="B72" s="41" t="s">
        <v>865</v>
      </c>
      <c r="C72" s="198">
        <v>0</v>
      </c>
      <c r="D72" s="198">
        <v>0</v>
      </c>
      <c r="E72" s="198">
        <v>0</v>
      </c>
      <c r="F72" s="198">
        <v>0</v>
      </c>
      <c r="G72" s="198">
        <v>0</v>
      </c>
      <c r="H72" s="198">
        <v>0</v>
      </c>
      <c r="I72" s="198">
        <v>0</v>
      </c>
      <c r="J72" s="198">
        <v>0</v>
      </c>
      <c r="K72" s="198">
        <v>0</v>
      </c>
      <c r="L72" s="198">
        <v>0</v>
      </c>
      <c r="M72" s="198">
        <v>0</v>
      </c>
      <c r="N72" s="198">
        <v>11251836</v>
      </c>
      <c r="O72" s="198">
        <f>SUM(C72:N72)</f>
        <v>11251836</v>
      </c>
      <c r="P72" s="4"/>
      <c r="Q72" s="4"/>
    </row>
    <row r="73" spans="1:17" ht="15">
      <c r="A73" s="29" t="s">
        <v>214</v>
      </c>
      <c r="B73" s="41" t="s">
        <v>865</v>
      </c>
      <c r="C73" s="198">
        <v>0</v>
      </c>
      <c r="D73" s="198">
        <v>0</v>
      </c>
      <c r="E73" s="198">
        <v>0</v>
      </c>
      <c r="F73" s="198">
        <v>0</v>
      </c>
      <c r="G73" s="198">
        <v>0</v>
      </c>
      <c r="H73" s="198">
        <v>0</v>
      </c>
      <c r="I73" s="198">
        <v>0</v>
      </c>
      <c r="J73" s="198">
        <v>0</v>
      </c>
      <c r="K73" s="198">
        <v>0</v>
      </c>
      <c r="L73" s="198">
        <v>0</v>
      </c>
      <c r="M73" s="198">
        <v>0</v>
      </c>
      <c r="N73" s="198">
        <v>0</v>
      </c>
      <c r="O73" s="198">
        <v>0</v>
      </c>
      <c r="P73" s="4"/>
      <c r="Q73" s="4"/>
    </row>
    <row r="74" spans="1:17" ht="15">
      <c r="A74" s="256" t="s">
        <v>816</v>
      </c>
      <c r="B74" s="253" t="s">
        <v>490</v>
      </c>
      <c r="C74" s="258">
        <f aca="true" t="shared" si="9" ref="C74:O74">SUM(C61:C73)</f>
        <v>9996005</v>
      </c>
      <c r="D74" s="258">
        <f t="shared" si="9"/>
        <v>9996005</v>
      </c>
      <c r="E74" s="258">
        <f t="shared" si="9"/>
        <v>9996005</v>
      </c>
      <c r="F74" s="258">
        <f t="shared" si="9"/>
        <v>9996005</v>
      </c>
      <c r="G74" s="258">
        <f t="shared" si="9"/>
        <v>9996005</v>
      </c>
      <c r="H74" s="258">
        <f t="shared" si="9"/>
        <v>13742705</v>
      </c>
      <c r="I74" s="258">
        <f t="shared" si="9"/>
        <v>9996005</v>
      </c>
      <c r="J74" s="258">
        <f t="shared" si="9"/>
        <v>9996005</v>
      </c>
      <c r="K74" s="258">
        <f t="shared" si="9"/>
        <v>9996005</v>
      </c>
      <c r="L74" s="258">
        <f t="shared" si="9"/>
        <v>9996005</v>
      </c>
      <c r="M74" s="258">
        <f t="shared" si="9"/>
        <v>9996005</v>
      </c>
      <c r="N74" s="258">
        <f t="shared" si="9"/>
        <v>21247911</v>
      </c>
      <c r="O74" s="258">
        <f t="shared" si="9"/>
        <v>134950666</v>
      </c>
      <c r="P74" s="205"/>
      <c r="Q74" s="4"/>
    </row>
    <row r="75" spans="1:17" ht="15.75">
      <c r="A75" s="83" t="s">
        <v>159</v>
      </c>
      <c r="B75" s="67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4"/>
      <c r="Q75" s="4"/>
    </row>
    <row r="76" spans="1:17" ht="15">
      <c r="A76" s="45" t="s">
        <v>491</v>
      </c>
      <c r="B76" s="41" t="s">
        <v>492</v>
      </c>
      <c r="C76" s="198">
        <v>0</v>
      </c>
      <c r="D76" s="198">
        <v>0</v>
      </c>
      <c r="E76" s="198">
        <v>0</v>
      </c>
      <c r="F76" s="198">
        <v>0</v>
      </c>
      <c r="G76" s="198">
        <v>0</v>
      </c>
      <c r="H76" s="198">
        <v>0</v>
      </c>
      <c r="I76" s="198">
        <v>0</v>
      </c>
      <c r="J76" s="198">
        <v>0</v>
      </c>
      <c r="K76" s="198">
        <v>0</v>
      </c>
      <c r="L76" s="198">
        <v>0</v>
      </c>
      <c r="M76" s="198">
        <v>0</v>
      </c>
      <c r="N76" s="198">
        <v>0</v>
      </c>
      <c r="O76" s="198">
        <v>0</v>
      </c>
      <c r="P76" s="4"/>
      <c r="Q76" s="4"/>
    </row>
    <row r="77" spans="1:17" ht="15">
      <c r="A77" s="45" t="s">
        <v>857</v>
      </c>
      <c r="B77" s="41" t="s">
        <v>493</v>
      </c>
      <c r="C77" s="198">
        <v>0</v>
      </c>
      <c r="D77" s="198">
        <v>0</v>
      </c>
      <c r="E77" s="198">
        <v>0</v>
      </c>
      <c r="F77" s="198">
        <v>0</v>
      </c>
      <c r="G77" s="198">
        <v>0</v>
      </c>
      <c r="H77" s="198">
        <v>2600000</v>
      </c>
      <c r="I77" s="198">
        <v>23036724</v>
      </c>
      <c r="J77" s="198">
        <v>0</v>
      </c>
      <c r="K77" s="198">
        <v>50000000</v>
      </c>
      <c r="L77" s="198">
        <v>50000000</v>
      </c>
      <c r="M77" s="198">
        <v>0</v>
      </c>
      <c r="N77" s="198">
        <v>0</v>
      </c>
      <c r="O77" s="198">
        <f>SUM(C77:N77)</f>
        <v>125636724</v>
      </c>
      <c r="P77" s="4"/>
      <c r="Q77" s="4"/>
    </row>
    <row r="78" spans="1:17" ht="15">
      <c r="A78" s="45" t="s">
        <v>495</v>
      </c>
      <c r="B78" s="41" t="s">
        <v>496</v>
      </c>
      <c r="C78" s="198">
        <v>0</v>
      </c>
      <c r="D78" s="198">
        <v>0</v>
      </c>
      <c r="E78" s="198">
        <v>0</v>
      </c>
      <c r="F78" s="198">
        <v>0</v>
      </c>
      <c r="G78" s="198">
        <v>0</v>
      </c>
      <c r="H78" s="198">
        <v>0</v>
      </c>
      <c r="I78" s="198">
        <v>0</v>
      </c>
      <c r="J78" s="198">
        <v>0</v>
      </c>
      <c r="K78" s="198">
        <v>0</v>
      </c>
      <c r="L78" s="198">
        <v>0</v>
      </c>
      <c r="M78" s="198">
        <v>0</v>
      </c>
      <c r="N78" s="198">
        <v>0</v>
      </c>
      <c r="O78" s="198">
        <v>0</v>
      </c>
      <c r="P78" s="4"/>
      <c r="Q78" s="4"/>
    </row>
    <row r="79" spans="1:17" ht="15">
      <c r="A79" s="45" t="s">
        <v>497</v>
      </c>
      <c r="B79" s="41" t="s">
        <v>498</v>
      </c>
      <c r="C79" s="198">
        <v>0</v>
      </c>
      <c r="D79" s="198">
        <v>0</v>
      </c>
      <c r="E79" s="198">
        <v>0</v>
      </c>
      <c r="F79" s="198">
        <v>0</v>
      </c>
      <c r="G79" s="198">
        <v>0</v>
      </c>
      <c r="H79" s="198">
        <v>0</v>
      </c>
      <c r="I79" s="198">
        <v>1575000</v>
      </c>
      <c r="J79" s="198">
        <v>0</v>
      </c>
      <c r="K79" s="198">
        <v>0</v>
      </c>
      <c r="L79" s="198">
        <v>0</v>
      </c>
      <c r="M79" s="198">
        <v>0</v>
      </c>
      <c r="N79" s="198">
        <v>0</v>
      </c>
      <c r="O79" s="198">
        <f>SUM(C79:N79)</f>
        <v>1575000</v>
      </c>
      <c r="P79" s="4"/>
      <c r="Q79" s="4"/>
    </row>
    <row r="80" spans="1:17" ht="15">
      <c r="A80" s="6" t="s">
        <v>499</v>
      </c>
      <c r="B80" s="41" t="s">
        <v>500</v>
      </c>
      <c r="C80" s="198">
        <v>0</v>
      </c>
      <c r="D80" s="198">
        <v>0</v>
      </c>
      <c r="E80" s="198">
        <v>0</v>
      </c>
      <c r="F80" s="198">
        <v>0</v>
      </c>
      <c r="G80" s="198">
        <v>0</v>
      </c>
      <c r="H80" s="198">
        <v>0</v>
      </c>
      <c r="I80" s="198">
        <v>0</v>
      </c>
      <c r="J80" s="198">
        <v>0</v>
      </c>
      <c r="K80" s="198">
        <v>0</v>
      </c>
      <c r="L80" s="198">
        <v>0</v>
      </c>
      <c r="M80" s="198">
        <v>0</v>
      </c>
      <c r="N80" s="198">
        <v>0</v>
      </c>
      <c r="O80" s="198">
        <v>0</v>
      </c>
      <c r="P80" s="4"/>
      <c r="Q80" s="4"/>
    </row>
    <row r="81" spans="1:17" ht="15">
      <c r="A81" s="6" t="s">
        <v>501</v>
      </c>
      <c r="B81" s="41" t="s">
        <v>502</v>
      </c>
      <c r="C81" s="198">
        <v>0</v>
      </c>
      <c r="D81" s="198">
        <v>0</v>
      </c>
      <c r="E81" s="198">
        <v>0</v>
      </c>
      <c r="F81" s="198">
        <v>0</v>
      </c>
      <c r="G81" s="198">
        <v>0</v>
      </c>
      <c r="H81" s="198">
        <v>0</v>
      </c>
      <c r="I81" s="198">
        <v>0</v>
      </c>
      <c r="J81" s="198">
        <v>0</v>
      </c>
      <c r="K81" s="198">
        <v>0</v>
      </c>
      <c r="L81" s="198">
        <v>0</v>
      </c>
      <c r="M81" s="198">
        <v>0</v>
      </c>
      <c r="N81" s="198">
        <v>0</v>
      </c>
      <c r="O81" s="198">
        <v>0</v>
      </c>
      <c r="P81" s="4"/>
      <c r="Q81" s="4"/>
    </row>
    <row r="82" spans="1:17" ht="15">
      <c r="A82" s="6" t="s">
        <v>503</v>
      </c>
      <c r="B82" s="41" t="s">
        <v>504</v>
      </c>
      <c r="C82" s="198">
        <v>0</v>
      </c>
      <c r="D82" s="198">
        <v>0</v>
      </c>
      <c r="E82" s="198">
        <v>0</v>
      </c>
      <c r="F82" s="198">
        <v>0</v>
      </c>
      <c r="G82" s="198">
        <v>0</v>
      </c>
      <c r="H82" s="198">
        <v>810000</v>
      </c>
      <c r="I82" s="198">
        <v>5533000</v>
      </c>
      <c r="J82" s="198"/>
      <c r="K82" s="198">
        <v>13500000</v>
      </c>
      <c r="L82" s="198">
        <v>13500000</v>
      </c>
      <c r="M82" s="198"/>
      <c r="N82" s="198"/>
      <c r="O82" s="198">
        <f>SUM(C82:N82)</f>
        <v>33343000</v>
      </c>
      <c r="P82" s="4"/>
      <c r="Q82" s="4"/>
    </row>
    <row r="83" spans="1:17" ht="20.25" customHeight="1">
      <c r="A83" s="257" t="s">
        <v>818</v>
      </c>
      <c r="B83" s="253" t="s">
        <v>505</v>
      </c>
      <c r="C83" s="258">
        <v>0</v>
      </c>
      <c r="D83" s="258">
        <v>0</v>
      </c>
      <c r="E83" s="258">
        <v>0</v>
      </c>
      <c r="F83" s="258">
        <v>0</v>
      </c>
      <c r="G83" s="258">
        <v>0</v>
      </c>
      <c r="H83" s="258">
        <f>SUM(H76:H82)</f>
        <v>3410000</v>
      </c>
      <c r="I83" s="258">
        <f>SUM(I76:I82)</f>
        <v>30144724</v>
      </c>
      <c r="J83" s="258">
        <v>0</v>
      </c>
      <c r="K83" s="258">
        <f>SUM(K76:K82)</f>
        <v>63500000</v>
      </c>
      <c r="L83" s="258">
        <f>SUM(L76:L82)</f>
        <v>63500000</v>
      </c>
      <c r="M83" s="258">
        <v>0</v>
      </c>
      <c r="N83" s="258">
        <v>0</v>
      </c>
      <c r="O83" s="258">
        <f>SUM(O76:O82)</f>
        <v>160554724</v>
      </c>
      <c r="P83" s="205"/>
      <c r="Q83" s="4"/>
    </row>
    <row r="84" spans="1:17" ht="15">
      <c r="A84" s="17" t="s">
        <v>506</v>
      </c>
      <c r="B84" s="41" t="s">
        <v>507</v>
      </c>
      <c r="C84" s="198">
        <v>0</v>
      </c>
      <c r="D84" s="198">
        <v>0</v>
      </c>
      <c r="E84" s="198">
        <v>0</v>
      </c>
      <c r="F84" s="198">
        <v>0</v>
      </c>
      <c r="G84" s="198">
        <v>0</v>
      </c>
      <c r="H84" s="198">
        <v>0</v>
      </c>
      <c r="I84" s="198">
        <v>0</v>
      </c>
      <c r="J84" s="198">
        <v>20000000</v>
      </c>
      <c r="K84" s="198">
        <v>0</v>
      </c>
      <c r="L84" s="198">
        <v>21200000</v>
      </c>
      <c r="M84" s="198">
        <v>0</v>
      </c>
      <c r="N84" s="198">
        <v>0</v>
      </c>
      <c r="O84" s="198">
        <f>SUM(C84:N84)</f>
        <v>41200000</v>
      </c>
      <c r="P84" s="4"/>
      <c r="Q84" s="4"/>
    </row>
    <row r="85" spans="1:17" ht="15">
      <c r="A85" s="17" t="s">
        <v>508</v>
      </c>
      <c r="B85" s="41" t="s">
        <v>509</v>
      </c>
      <c r="C85" s="198">
        <v>0</v>
      </c>
      <c r="D85" s="198">
        <v>0</v>
      </c>
      <c r="E85" s="198">
        <v>0</v>
      </c>
      <c r="F85" s="198">
        <v>0</v>
      </c>
      <c r="G85" s="198">
        <v>0</v>
      </c>
      <c r="H85" s="198">
        <v>0</v>
      </c>
      <c r="I85" s="198">
        <v>0</v>
      </c>
      <c r="J85" s="198">
        <v>0</v>
      </c>
      <c r="K85" s="198">
        <v>0</v>
      </c>
      <c r="L85" s="198">
        <v>0</v>
      </c>
      <c r="M85" s="198">
        <v>0</v>
      </c>
      <c r="N85" s="198">
        <v>0</v>
      </c>
      <c r="O85" s="198">
        <f>SUM(C85:N85)</f>
        <v>0</v>
      </c>
      <c r="P85" s="4"/>
      <c r="Q85" s="4"/>
    </row>
    <row r="86" spans="1:17" ht="15">
      <c r="A86" s="17" t="s">
        <v>510</v>
      </c>
      <c r="B86" s="41" t="s">
        <v>511</v>
      </c>
      <c r="C86" s="198">
        <v>1008850</v>
      </c>
      <c r="D86" s="198">
        <v>1008850</v>
      </c>
      <c r="E86" s="198">
        <v>1008850</v>
      </c>
      <c r="F86" s="198">
        <v>1008850</v>
      </c>
      <c r="G86" s="198">
        <v>1008850</v>
      </c>
      <c r="H86" s="198">
        <v>1008850</v>
      </c>
      <c r="I86" s="198">
        <v>1008850</v>
      </c>
      <c r="J86" s="198">
        <v>1008850</v>
      </c>
      <c r="K86" s="198">
        <v>1008850</v>
      </c>
      <c r="L86" s="198">
        <v>1008850</v>
      </c>
      <c r="M86" s="198">
        <v>1008850</v>
      </c>
      <c r="N86" s="198">
        <v>1008750</v>
      </c>
      <c r="O86" s="198">
        <f>SUM(C86:N86)</f>
        <v>12106100</v>
      </c>
      <c r="P86" s="4"/>
      <c r="Q86" s="4"/>
    </row>
    <row r="87" spans="1:17" ht="15">
      <c r="A87" s="17" t="s">
        <v>512</v>
      </c>
      <c r="B87" s="41" t="s">
        <v>513</v>
      </c>
      <c r="C87" s="198">
        <v>272390</v>
      </c>
      <c r="D87" s="198">
        <v>272390</v>
      </c>
      <c r="E87" s="198">
        <v>272390</v>
      </c>
      <c r="F87" s="198">
        <v>272390</v>
      </c>
      <c r="G87" s="198">
        <v>272390</v>
      </c>
      <c r="H87" s="198">
        <v>272390</v>
      </c>
      <c r="I87" s="198">
        <v>272390</v>
      </c>
      <c r="J87" s="198">
        <v>5834373</v>
      </c>
      <c r="K87" s="198">
        <v>272390</v>
      </c>
      <c r="L87" s="198">
        <v>5834374</v>
      </c>
      <c r="M87" s="198">
        <v>272390</v>
      </c>
      <c r="N87" s="198">
        <v>272390</v>
      </c>
      <c r="O87" s="198">
        <f>SUM(C87:N87)</f>
        <v>14392647</v>
      </c>
      <c r="P87" s="4"/>
      <c r="Q87" s="4"/>
    </row>
    <row r="88" spans="1:17" ht="23.25" customHeight="1">
      <c r="A88" s="256" t="s">
        <v>819</v>
      </c>
      <c r="B88" s="253" t="s">
        <v>514</v>
      </c>
      <c r="C88" s="258">
        <f aca="true" t="shared" si="10" ref="C88:O88">SUM(C84:C87)</f>
        <v>1281240</v>
      </c>
      <c r="D88" s="258">
        <f t="shared" si="10"/>
        <v>1281240</v>
      </c>
      <c r="E88" s="258">
        <f t="shared" si="10"/>
        <v>1281240</v>
      </c>
      <c r="F88" s="258">
        <f t="shared" si="10"/>
        <v>1281240</v>
      </c>
      <c r="G88" s="258">
        <f t="shared" si="10"/>
        <v>1281240</v>
      </c>
      <c r="H88" s="258">
        <f t="shared" si="10"/>
        <v>1281240</v>
      </c>
      <c r="I88" s="258">
        <f t="shared" si="10"/>
        <v>1281240</v>
      </c>
      <c r="J88" s="258">
        <f t="shared" si="10"/>
        <v>26843223</v>
      </c>
      <c r="K88" s="258">
        <f t="shared" si="10"/>
        <v>1281240</v>
      </c>
      <c r="L88" s="258">
        <f t="shared" si="10"/>
        <v>28043224</v>
      </c>
      <c r="M88" s="258">
        <f t="shared" si="10"/>
        <v>1281240</v>
      </c>
      <c r="N88" s="258">
        <f t="shared" si="10"/>
        <v>1281140</v>
      </c>
      <c r="O88" s="258">
        <f t="shared" si="10"/>
        <v>67698747</v>
      </c>
      <c r="P88" s="205"/>
      <c r="Q88" s="4"/>
    </row>
    <row r="89" spans="1:17" ht="30" hidden="1">
      <c r="A89" s="17" t="s">
        <v>515</v>
      </c>
      <c r="B89" s="41" t="s">
        <v>516</v>
      </c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4"/>
      <c r="Q89" s="4"/>
    </row>
    <row r="90" spans="1:17" ht="30" hidden="1">
      <c r="A90" s="17" t="s">
        <v>0</v>
      </c>
      <c r="B90" s="41" t="s">
        <v>517</v>
      </c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4"/>
      <c r="Q90" s="4"/>
    </row>
    <row r="91" spans="1:17" ht="30" hidden="1">
      <c r="A91" s="17" t="s">
        <v>1</v>
      </c>
      <c r="B91" s="41" t="s">
        <v>518</v>
      </c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4"/>
      <c r="Q91" s="4"/>
    </row>
    <row r="92" spans="1:17" ht="15" hidden="1">
      <c r="A92" s="17" t="s">
        <v>2</v>
      </c>
      <c r="B92" s="41" t="s">
        <v>519</v>
      </c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4"/>
      <c r="Q92" s="4"/>
    </row>
    <row r="93" spans="1:17" ht="30" hidden="1">
      <c r="A93" s="17" t="s">
        <v>3</v>
      </c>
      <c r="B93" s="41" t="s">
        <v>520</v>
      </c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4"/>
      <c r="Q93" s="4"/>
    </row>
    <row r="94" spans="1:17" ht="30" hidden="1">
      <c r="A94" s="17" t="s">
        <v>4</v>
      </c>
      <c r="B94" s="41" t="s">
        <v>521</v>
      </c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4"/>
      <c r="Q94" s="4"/>
    </row>
    <row r="95" spans="1:17" ht="15">
      <c r="A95" s="17" t="s">
        <v>522</v>
      </c>
      <c r="B95" s="41" t="s">
        <v>523</v>
      </c>
      <c r="C95" s="198">
        <v>0</v>
      </c>
      <c r="D95" s="198">
        <v>0</v>
      </c>
      <c r="E95" s="198">
        <v>0</v>
      </c>
      <c r="F95" s="198">
        <v>0</v>
      </c>
      <c r="G95" s="198">
        <v>0</v>
      </c>
      <c r="H95" s="198">
        <v>0</v>
      </c>
      <c r="I95" s="198">
        <v>0</v>
      </c>
      <c r="J95" s="198">
        <v>0</v>
      </c>
      <c r="K95" s="198">
        <v>0</v>
      </c>
      <c r="L95" s="198">
        <v>0</v>
      </c>
      <c r="M95" s="198">
        <v>0</v>
      </c>
      <c r="N95" s="198">
        <v>0</v>
      </c>
      <c r="O95" s="198">
        <v>0</v>
      </c>
      <c r="P95" s="4"/>
      <c r="Q95" s="4"/>
    </row>
    <row r="96" spans="1:17" ht="15">
      <c r="A96" s="17" t="s">
        <v>5</v>
      </c>
      <c r="B96" s="41" t="s">
        <v>352</v>
      </c>
      <c r="C96" s="198">
        <v>0</v>
      </c>
      <c r="D96" s="198">
        <v>0</v>
      </c>
      <c r="E96" s="198">
        <v>0</v>
      </c>
      <c r="F96" s="198">
        <v>0</v>
      </c>
      <c r="G96" s="198">
        <v>0</v>
      </c>
      <c r="H96" s="198">
        <v>800000</v>
      </c>
      <c r="I96" s="198">
        <v>0</v>
      </c>
      <c r="J96" s="198">
        <v>0</v>
      </c>
      <c r="K96" s="198">
        <v>25000000</v>
      </c>
      <c r="L96" s="198">
        <v>400000</v>
      </c>
      <c r="M96" s="198">
        <v>0</v>
      </c>
      <c r="N96" s="198">
        <v>0</v>
      </c>
      <c r="O96" s="198">
        <f>SUM(C96:N96)</f>
        <v>26200000</v>
      </c>
      <c r="P96" s="4"/>
      <c r="Q96" s="4"/>
    </row>
    <row r="97" spans="1:17" ht="23.25" customHeight="1">
      <c r="A97" s="256" t="s">
        <v>820</v>
      </c>
      <c r="B97" s="253" t="s">
        <v>525</v>
      </c>
      <c r="C97" s="258">
        <v>0</v>
      </c>
      <c r="D97" s="258">
        <v>0</v>
      </c>
      <c r="E97" s="258">
        <v>0</v>
      </c>
      <c r="F97" s="258">
        <v>0</v>
      </c>
      <c r="G97" s="258">
        <v>0</v>
      </c>
      <c r="H97" s="258">
        <f>SUM(H95:H96)</f>
        <v>800000</v>
      </c>
      <c r="I97" s="258">
        <v>0</v>
      </c>
      <c r="J97" s="258">
        <v>0</v>
      </c>
      <c r="K97" s="258">
        <f>SUM(K95:K96)</f>
        <v>25000000</v>
      </c>
      <c r="L97" s="258">
        <f>SUM(L95:L96)</f>
        <v>400000</v>
      </c>
      <c r="M97" s="258">
        <v>0</v>
      </c>
      <c r="N97" s="258">
        <v>0</v>
      </c>
      <c r="O97" s="258">
        <f>SUM(O95:O96)</f>
        <v>26200000</v>
      </c>
      <c r="P97" s="205"/>
      <c r="Q97" s="4"/>
    </row>
    <row r="98" spans="1:17" ht="15.75">
      <c r="A98" s="83" t="s">
        <v>158</v>
      </c>
      <c r="B98" s="67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4"/>
      <c r="Q98" s="4"/>
    </row>
    <row r="99" spans="1:17" ht="15.75">
      <c r="A99" s="46" t="s">
        <v>13</v>
      </c>
      <c r="B99" s="47" t="s">
        <v>526</v>
      </c>
      <c r="C99" s="279">
        <f aca="true" t="shared" si="11" ref="C99:O99">SUM(C25+C26+C51+C60+C74+C83+C88+C97)</f>
        <v>21962456</v>
      </c>
      <c r="D99" s="279">
        <f t="shared" si="11"/>
        <v>21537456</v>
      </c>
      <c r="E99" s="279">
        <f t="shared" si="11"/>
        <v>21537456</v>
      </c>
      <c r="F99" s="279">
        <f t="shared" si="11"/>
        <v>21537456</v>
      </c>
      <c r="G99" s="279">
        <f t="shared" si="11"/>
        <v>21537456</v>
      </c>
      <c r="H99" s="279">
        <f t="shared" si="11"/>
        <v>30790559</v>
      </c>
      <c r="I99" s="279">
        <f t="shared" si="11"/>
        <v>49876737</v>
      </c>
      <c r="J99" s="279">
        <f t="shared" si="11"/>
        <v>45293996</v>
      </c>
      <c r="K99" s="279">
        <f t="shared" si="11"/>
        <v>110037456</v>
      </c>
      <c r="L99" s="279">
        <f t="shared" si="11"/>
        <v>112199440</v>
      </c>
      <c r="M99" s="279">
        <f t="shared" si="11"/>
        <v>21537456</v>
      </c>
      <c r="N99" s="279">
        <f t="shared" si="11"/>
        <v>33689572</v>
      </c>
      <c r="O99" s="279">
        <f t="shared" si="11"/>
        <v>511537496</v>
      </c>
      <c r="P99" s="205"/>
      <c r="Q99" s="4"/>
    </row>
    <row r="100" spans="1:17" ht="15" hidden="1">
      <c r="A100" s="17" t="s">
        <v>6</v>
      </c>
      <c r="B100" s="5" t="s">
        <v>527</v>
      </c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4"/>
      <c r="Q100" s="4"/>
    </row>
    <row r="101" spans="1:17" ht="15" hidden="1">
      <c r="A101" s="17" t="s">
        <v>530</v>
      </c>
      <c r="B101" s="5" t="s">
        <v>531</v>
      </c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4"/>
      <c r="Q101" s="4"/>
    </row>
    <row r="102" spans="1:17" ht="15" hidden="1">
      <c r="A102" s="17" t="s">
        <v>7</v>
      </c>
      <c r="B102" s="5" t="s">
        <v>532</v>
      </c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4"/>
      <c r="Q102" s="4"/>
    </row>
    <row r="103" spans="1:17" ht="15">
      <c r="A103" s="20" t="s">
        <v>827</v>
      </c>
      <c r="B103" s="9" t="s">
        <v>534</v>
      </c>
      <c r="C103" s="198">
        <v>0</v>
      </c>
      <c r="D103" s="198">
        <v>0</v>
      </c>
      <c r="E103" s="198">
        <v>0</v>
      </c>
      <c r="F103" s="198">
        <v>0</v>
      </c>
      <c r="G103" s="198">
        <v>0</v>
      </c>
      <c r="H103" s="198">
        <v>0</v>
      </c>
      <c r="I103" s="198">
        <v>0</v>
      </c>
      <c r="J103" s="198">
        <v>0</v>
      </c>
      <c r="K103" s="198">
        <v>0</v>
      </c>
      <c r="L103" s="198">
        <v>0</v>
      </c>
      <c r="M103" s="198">
        <v>0</v>
      </c>
      <c r="N103" s="198">
        <v>0</v>
      </c>
      <c r="O103" s="198">
        <v>0</v>
      </c>
      <c r="P103" s="4"/>
      <c r="Q103" s="4"/>
    </row>
    <row r="104" spans="1:17" ht="15" hidden="1">
      <c r="A104" s="48" t="s">
        <v>8</v>
      </c>
      <c r="B104" s="5" t="s">
        <v>535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4"/>
      <c r="Q104" s="4"/>
    </row>
    <row r="105" spans="1:17" ht="15" hidden="1">
      <c r="A105" s="48" t="s">
        <v>833</v>
      </c>
      <c r="B105" s="5" t="s">
        <v>538</v>
      </c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4"/>
      <c r="Q105" s="4"/>
    </row>
    <row r="106" spans="1:17" ht="15" hidden="1">
      <c r="A106" s="17" t="s">
        <v>539</v>
      </c>
      <c r="B106" s="5" t="s">
        <v>540</v>
      </c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4"/>
      <c r="Q106" s="4"/>
    </row>
    <row r="107" spans="1:17" ht="15" hidden="1">
      <c r="A107" s="17" t="s">
        <v>9</v>
      </c>
      <c r="B107" s="5" t="s">
        <v>541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4"/>
      <c r="Q107" s="4"/>
    </row>
    <row r="108" spans="1:17" ht="15">
      <c r="A108" s="18" t="s">
        <v>830</v>
      </c>
      <c r="B108" s="9" t="s">
        <v>542</v>
      </c>
      <c r="C108" s="198">
        <v>0</v>
      </c>
      <c r="D108" s="198">
        <v>0</v>
      </c>
      <c r="E108" s="198">
        <v>0</v>
      </c>
      <c r="F108" s="198">
        <v>0</v>
      </c>
      <c r="G108" s="198">
        <v>0</v>
      </c>
      <c r="H108" s="198">
        <v>0</v>
      </c>
      <c r="I108" s="198">
        <v>0</v>
      </c>
      <c r="J108" s="198">
        <v>0</v>
      </c>
      <c r="K108" s="198">
        <v>0</v>
      </c>
      <c r="L108" s="198">
        <v>0</v>
      </c>
      <c r="M108" s="198">
        <v>0</v>
      </c>
      <c r="N108" s="198">
        <v>0</v>
      </c>
      <c r="O108" s="198">
        <v>0</v>
      </c>
      <c r="P108" s="4"/>
      <c r="Q108" s="4"/>
    </row>
    <row r="109" spans="1:17" ht="15">
      <c r="A109" s="48" t="s">
        <v>543</v>
      </c>
      <c r="B109" s="5" t="s">
        <v>544</v>
      </c>
      <c r="C109" s="198">
        <v>0</v>
      </c>
      <c r="D109" s="198">
        <v>0</v>
      </c>
      <c r="E109" s="198">
        <v>0</v>
      </c>
      <c r="F109" s="198">
        <v>0</v>
      </c>
      <c r="G109" s="198">
        <v>0</v>
      </c>
      <c r="H109" s="198">
        <v>0</v>
      </c>
      <c r="I109" s="198">
        <v>0</v>
      </c>
      <c r="J109" s="198">
        <v>0</v>
      </c>
      <c r="K109" s="198">
        <v>0</v>
      </c>
      <c r="L109" s="198">
        <v>0</v>
      </c>
      <c r="M109" s="198">
        <v>0</v>
      </c>
      <c r="N109" s="198">
        <v>0</v>
      </c>
      <c r="O109" s="198">
        <v>0</v>
      </c>
      <c r="P109" s="4"/>
      <c r="Q109" s="4"/>
    </row>
    <row r="110" spans="1:17" ht="15">
      <c r="A110" s="48" t="s">
        <v>545</v>
      </c>
      <c r="B110" s="5" t="s">
        <v>546</v>
      </c>
      <c r="C110" s="198">
        <v>3252091</v>
      </c>
      <c r="D110" s="198">
        <v>0</v>
      </c>
      <c r="E110" s="198">
        <v>0</v>
      </c>
      <c r="F110" s="198">
        <v>0</v>
      </c>
      <c r="G110" s="198">
        <v>0</v>
      </c>
      <c r="H110" s="198">
        <v>0</v>
      </c>
      <c r="I110" s="198">
        <v>0</v>
      </c>
      <c r="J110" s="198">
        <v>0</v>
      </c>
      <c r="K110" s="198">
        <v>0</v>
      </c>
      <c r="L110" s="198">
        <v>0</v>
      </c>
      <c r="M110" s="198">
        <v>0</v>
      </c>
      <c r="N110" s="198">
        <v>0</v>
      </c>
      <c r="O110" s="198">
        <f>SUM(C110:N110)</f>
        <v>3252091</v>
      </c>
      <c r="P110" s="4"/>
      <c r="Q110" s="4"/>
    </row>
    <row r="111" spans="1:17" ht="15">
      <c r="A111" s="18" t="s">
        <v>547</v>
      </c>
      <c r="B111" s="9" t="s">
        <v>548</v>
      </c>
      <c r="C111" s="198">
        <v>8376272</v>
      </c>
      <c r="D111" s="198">
        <v>8376272</v>
      </c>
      <c r="E111" s="198">
        <v>8376272</v>
      </c>
      <c r="F111" s="198">
        <v>8376272</v>
      </c>
      <c r="G111" s="198">
        <v>8376272</v>
      </c>
      <c r="H111" s="198">
        <v>8419160</v>
      </c>
      <c r="I111" s="198">
        <v>8376272</v>
      </c>
      <c r="J111" s="198">
        <v>8376272</v>
      </c>
      <c r="K111" s="198">
        <v>8376272</v>
      </c>
      <c r="L111" s="198">
        <v>8376272</v>
      </c>
      <c r="M111" s="198">
        <v>8376272</v>
      </c>
      <c r="N111" s="198">
        <v>8376269</v>
      </c>
      <c r="O111" s="198">
        <f>SUM(C111:N111)</f>
        <v>100558149</v>
      </c>
      <c r="P111" s="201"/>
      <c r="Q111" s="4"/>
    </row>
    <row r="112" spans="1:17" ht="15">
      <c r="A112" s="48" t="s">
        <v>549</v>
      </c>
      <c r="B112" s="5" t="s">
        <v>550</v>
      </c>
      <c r="C112" s="198">
        <v>0</v>
      </c>
      <c r="D112" s="198">
        <v>0</v>
      </c>
      <c r="E112" s="198">
        <v>0</v>
      </c>
      <c r="F112" s="198">
        <v>0</v>
      </c>
      <c r="G112" s="198">
        <v>0</v>
      </c>
      <c r="H112" s="198">
        <v>0</v>
      </c>
      <c r="I112" s="198">
        <v>0</v>
      </c>
      <c r="J112" s="198">
        <v>0</v>
      </c>
      <c r="K112" s="198">
        <v>0</v>
      </c>
      <c r="L112" s="198">
        <v>0</v>
      </c>
      <c r="M112" s="198">
        <v>0</v>
      </c>
      <c r="N112" s="198">
        <v>0</v>
      </c>
      <c r="O112" s="198">
        <v>0</v>
      </c>
      <c r="P112" s="4"/>
      <c r="Q112" s="4"/>
    </row>
    <row r="113" spans="1:17" ht="15">
      <c r="A113" s="48" t="s">
        <v>551</v>
      </c>
      <c r="B113" s="5" t="s">
        <v>552</v>
      </c>
      <c r="C113" s="198">
        <v>0</v>
      </c>
      <c r="D113" s="198">
        <v>0</v>
      </c>
      <c r="E113" s="198">
        <v>0</v>
      </c>
      <c r="F113" s="198">
        <v>0</v>
      </c>
      <c r="G113" s="198">
        <v>0</v>
      </c>
      <c r="H113" s="198">
        <v>0</v>
      </c>
      <c r="I113" s="198">
        <v>0</v>
      </c>
      <c r="J113" s="198">
        <v>0</v>
      </c>
      <c r="K113" s="198">
        <v>0</v>
      </c>
      <c r="L113" s="198">
        <v>0</v>
      </c>
      <c r="M113" s="198">
        <v>0</v>
      </c>
      <c r="N113" s="198">
        <v>0</v>
      </c>
      <c r="O113" s="198">
        <v>0</v>
      </c>
      <c r="P113" s="4"/>
      <c r="Q113" s="4"/>
    </row>
    <row r="114" spans="1:17" ht="15">
      <c r="A114" s="48" t="s">
        <v>553</v>
      </c>
      <c r="B114" s="5" t="s">
        <v>554</v>
      </c>
      <c r="C114" s="198">
        <v>0</v>
      </c>
      <c r="D114" s="198">
        <v>0</v>
      </c>
      <c r="E114" s="198">
        <v>0</v>
      </c>
      <c r="F114" s="198">
        <v>0</v>
      </c>
      <c r="G114" s="198">
        <v>0</v>
      </c>
      <c r="H114" s="198">
        <v>0</v>
      </c>
      <c r="I114" s="198">
        <v>0</v>
      </c>
      <c r="J114" s="198">
        <v>0</v>
      </c>
      <c r="K114" s="198">
        <v>0</v>
      </c>
      <c r="L114" s="198">
        <v>0</v>
      </c>
      <c r="M114" s="198">
        <v>0</v>
      </c>
      <c r="N114" s="198">
        <v>0</v>
      </c>
      <c r="O114" s="198">
        <v>0</v>
      </c>
      <c r="P114" s="4"/>
      <c r="Q114" s="4"/>
    </row>
    <row r="115" spans="1:17" ht="15">
      <c r="A115" s="49" t="s">
        <v>831</v>
      </c>
      <c r="B115" s="50" t="s">
        <v>555</v>
      </c>
      <c r="C115" s="199">
        <f aca="true" t="shared" si="12" ref="C115:O115">SUM(C103:C114)</f>
        <v>11628363</v>
      </c>
      <c r="D115" s="199">
        <f t="shared" si="12"/>
        <v>8376272</v>
      </c>
      <c r="E115" s="199">
        <f t="shared" si="12"/>
        <v>8376272</v>
      </c>
      <c r="F115" s="199">
        <f t="shared" si="12"/>
        <v>8376272</v>
      </c>
      <c r="G115" s="199">
        <f t="shared" si="12"/>
        <v>8376272</v>
      </c>
      <c r="H115" s="199">
        <f t="shared" si="12"/>
        <v>8419160</v>
      </c>
      <c r="I115" s="199">
        <f t="shared" si="12"/>
        <v>8376272</v>
      </c>
      <c r="J115" s="199">
        <f t="shared" si="12"/>
        <v>8376272</v>
      </c>
      <c r="K115" s="199">
        <f t="shared" si="12"/>
        <v>8376272</v>
      </c>
      <c r="L115" s="199">
        <f t="shared" si="12"/>
        <v>8376272</v>
      </c>
      <c r="M115" s="199">
        <f t="shared" si="12"/>
        <v>8376272</v>
      </c>
      <c r="N115" s="199">
        <f t="shared" si="12"/>
        <v>8376269</v>
      </c>
      <c r="O115" s="199">
        <f t="shared" si="12"/>
        <v>103810240</v>
      </c>
      <c r="P115" s="4"/>
      <c r="Q115" s="4"/>
    </row>
    <row r="116" spans="1:17" ht="15" hidden="1">
      <c r="A116" s="48" t="s">
        <v>556</v>
      </c>
      <c r="B116" s="5" t="s">
        <v>557</v>
      </c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4"/>
      <c r="Q116" s="4"/>
    </row>
    <row r="117" spans="1:17" ht="15" hidden="1">
      <c r="A117" s="17" t="s">
        <v>558</v>
      </c>
      <c r="B117" s="5" t="s">
        <v>559</v>
      </c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4"/>
      <c r="Q117" s="4"/>
    </row>
    <row r="118" spans="1:17" ht="15" hidden="1">
      <c r="A118" s="48" t="s">
        <v>10</v>
      </c>
      <c r="B118" s="5" t="s">
        <v>560</v>
      </c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4"/>
      <c r="Q118" s="4"/>
    </row>
    <row r="119" spans="1:17" ht="15" hidden="1">
      <c r="A119" s="48" t="s">
        <v>836</v>
      </c>
      <c r="B119" s="5" t="s">
        <v>561</v>
      </c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4"/>
      <c r="Q119" s="4"/>
    </row>
    <row r="120" spans="1:17" ht="15">
      <c r="A120" s="49" t="s">
        <v>837</v>
      </c>
      <c r="B120" s="50" t="s">
        <v>565</v>
      </c>
      <c r="C120" s="199">
        <v>0</v>
      </c>
      <c r="D120" s="199">
        <v>0</v>
      </c>
      <c r="E120" s="199">
        <v>0</v>
      </c>
      <c r="F120" s="199">
        <v>0</v>
      </c>
      <c r="G120" s="199">
        <v>0</v>
      </c>
      <c r="H120" s="199">
        <v>0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4"/>
      <c r="Q120" s="4"/>
    </row>
    <row r="121" spans="1:17" ht="15" hidden="1">
      <c r="A121" s="17" t="s">
        <v>566</v>
      </c>
      <c r="B121" s="5" t="s">
        <v>567</v>
      </c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4"/>
      <c r="Q121" s="4"/>
    </row>
    <row r="122" spans="1:17" ht="15.75">
      <c r="A122" s="51" t="s">
        <v>14</v>
      </c>
      <c r="B122" s="52" t="s">
        <v>568</v>
      </c>
      <c r="C122" s="258">
        <f>SUM(C115+C120)</f>
        <v>11628363</v>
      </c>
      <c r="D122" s="258">
        <f aca="true" t="shared" si="13" ref="D122:O122">SUM(D115:D120)</f>
        <v>8376272</v>
      </c>
      <c r="E122" s="258">
        <f t="shared" si="13"/>
        <v>8376272</v>
      </c>
      <c r="F122" s="258">
        <f t="shared" si="13"/>
        <v>8376272</v>
      </c>
      <c r="G122" s="258">
        <f t="shared" si="13"/>
        <v>8376272</v>
      </c>
      <c r="H122" s="258">
        <f t="shared" si="13"/>
        <v>8419160</v>
      </c>
      <c r="I122" s="258">
        <f t="shared" si="13"/>
        <v>8376272</v>
      </c>
      <c r="J122" s="258">
        <f t="shared" si="13"/>
        <v>8376272</v>
      </c>
      <c r="K122" s="258">
        <f t="shared" si="13"/>
        <v>8376272</v>
      </c>
      <c r="L122" s="258">
        <f t="shared" si="13"/>
        <v>8376272</v>
      </c>
      <c r="M122" s="258">
        <f t="shared" si="13"/>
        <v>8376272</v>
      </c>
      <c r="N122" s="258">
        <f t="shared" si="13"/>
        <v>8376269</v>
      </c>
      <c r="O122" s="258">
        <f t="shared" si="13"/>
        <v>103810240</v>
      </c>
      <c r="P122" s="205"/>
      <c r="Q122" s="4"/>
    </row>
    <row r="123" spans="1:17" ht="19.5" customHeight="1">
      <c r="A123" s="56" t="s">
        <v>51</v>
      </c>
      <c r="B123" s="57"/>
      <c r="C123" s="278">
        <f aca="true" t="shared" si="14" ref="C123:O123">SUM(C99+C122)</f>
        <v>33590819</v>
      </c>
      <c r="D123" s="278">
        <f t="shared" si="14"/>
        <v>29913728</v>
      </c>
      <c r="E123" s="278">
        <f t="shared" si="14"/>
        <v>29913728</v>
      </c>
      <c r="F123" s="278">
        <f t="shared" si="14"/>
        <v>29913728</v>
      </c>
      <c r="G123" s="278">
        <f t="shared" si="14"/>
        <v>29913728</v>
      </c>
      <c r="H123" s="278">
        <f t="shared" si="14"/>
        <v>39209719</v>
      </c>
      <c r="I123" s="278">
        <f t="shared" si="14"/>
        <v>58253009</v>
      </c>
      <c r="J123" s="278">
        <f t="shared" si="14"/>
        <v>53670268</v>
      </c>
      <c r="K123" s="278">
        <f t="shared" si="14"/>
        <v>118413728</v>
      </c>
      <c r="L123" s="278">
        <f t="shared" si="14"/>
        <v>120575712</v>
      </c>
      <c r="M123" s="278">
        <f t="shared" si="14"/>
        <v>29913728</v>
      </c>
      <c r="N123" s="278">
        <f t="shared" si="14"/>
        <v>42065841</v>
      </c>
      <c r="O123" s="278">
        <f t="shared" si="14"/>
        <v>615347736</v>
      </c>
      <c r="P123" s="205"/>
      <c r="Q123" s="4"/>
    </row>
    <row r="124" spans="1:17" ht="25.5">
      <c r="A124" s="2" t="s">
        <v>378</v>
      </c>
      <c r="B124" s="3" t="s">
        <v>44</v>
      </c>
      <c r="C124" s="202" t="s">
        <v>265</v>
      </c>
      <c r="D124" s="202" t="s">
        <v>266</v>
      </c>
      <c r="E124" s="202" t="s">
        <v>267</v>
      </c>
      <c r="F124" s="202" t="s">
        <v>268</v>
      </c>
      <c r="G124" s="202" t="s">
        <v>269</v>
      </c>
      <c r="H124" s="202" t="s">
        <v>270</v>
      </c>
      <c r="I124" s="202" t="s">
        <v>271</v>
      </c>
      <c r="J124" s="202" t="s">
        <v>272</v>
      </c>
      <c r="K124" s="202" t="s">
        <v>273</v>
      </c>
      <c r="L124" s="202" t="s">
        <v>274</v>
      </c>
      <c r="M124" s="202" t="s">
        <v>275</v>
      </c>
      <c r="N124" s="202" t="s">
        <v>276</v>
      </c>
      <c r="O124" s="203" t="s">
        <v>252</v>
      </c>
      <c r="P124" s="4"/>
      <c r="Q124" s="4"/>
    </row>
    <row r="125" spans="1:17" ht="15">
      <c r="A125" s="42" t="s">
        <v>569</v>
      </c>
      <c r="B125" s="6" t="s">
        <v>570</v>
      </c>
      <c r="C125" s="198">
        <v>0</v>
      </c>
      <c r="D125" s="198">
        <v>0</v>
      </c>
      <c r="E125" s="198">
        <v>1440857</v>
      </c>
      <c r="F125" s="198">
        <v>1440857</v>
      </c>
      <c r="G125" s="198">
        <v>1440857</v>
      </c>
      <c r="H125" s="198">
        <v>1567407</v>
      </c>
      <c r="I125" s="198">
        <v>1440857</v>
      </c>
      <c r="J125" s="198">
        <v>1440857</v>
      </c>
      <c r="K125" s="198">
        <v>1440857</v>
      </c>
      <c r="L125" s="198">
        <v>1440857</v>
      </c>
      <c r="M125" s="198">
        <v>1440857</v>
      </c>
      <c r="N125" s="198">
        <v>1440858</v>
      </c>
      <c r="O125" s="198">
        <f>SUM(C125:N125)</f>
        <v>14535121</v>
      </c>
      <c r="P125" s="4"/>
      <c r="Q125" s="4"/>
    </row>
    <row r="126" spans="1:17" ht="15">
      <c r="A126" s="5" t="s">
        <v>571</v>
      </c>
      <c r="B126" s="6" t="s">
        <v>572</v>
      </c>
      <c r="C126" s="198">
        <v>3427144</v>
      </c>
      <c r="D126" s="198">
        <v>3427144</v>
      </c>
      <c r="E126" s="198">
        <v>3427144</v>
      </c>
      <c r="F126" s="198">
        <v>3427144</v>
      </c>
      <c r="G126" s="198">
        <v>3427144</v>
      </c>
      <c r="H126" s="198">
        <v>3427144</v>
      </c>
      <c r="I126" s="198">
        <v>3427144</v>
      </c>
      <c r="J126" s="198">
        <v>3427144</v>
      </c>
      <c r="K126" s="198">
        <v>3427144</v>
      </c>
      <c r="L126" s="198">
        <v>3427144</v>
      </c>
      <c r="M126" s="198">
        <v>3427144</v>
      </c>
      <c r="N126" s="198">
        <v>3427146</v>
      </c>
      <c r="O126" s="198">
        <f>SUM(C126:N126)</f>
        <v>41125730</v>
      </c>
      <c r="P126" s="4"/>
      <c r="Q126" s="4"/>
    </row>
    <row r="127" spans="1:17" ht="15">
      <c r="A127" s="5" t="s">
        <v>573</v>
      </c>
      <c r="B127" s="6" t="s">
        <v>889</v>
      </c>
      <c r="C127" s="198">
        <v>3179978</v>
      </c>
      <c r="D127" s="198">
        <v>3179978</v>
      </c>
      <c r="E127" s="198">
        <v>3179978</v>
      </c>
      <c r="F127" s="198">
        <v>3179978</v>
      </c>
      <c r="G127" s="198">
        <v>3179978</v>
      </c>
      <c r="H127" s="198">
        <v>3179980</v>
      </c>
      <c r="I127" s="198">
        <v>2470000</v>
      </c>
      <c r="J127" s="198">
        <v>2470000</v>
      </c>
      <c r="K127" s="198">
        <v>2470000</v>
      </c>
      <c r="L127" s="198">
        <v>2470000</v>
      </c>
      <c r="M127" s="198">
        <v>2470000</v>
      </c>
      <c r="N127" s="198">
        <v>2470000</v>
      </c>
      <c r="O127" s="198">
        <f>SUM(C127:N127)</f>
        <v>33899870</v>
      </c>
      <c r="P127" s="4"/>
      <c r="Q127" s="4"/>
    </row>
    <row r="128" spans="1:17" ht="15">
      <c r="A128" s="5" t="s">
        <v>890</v>
      </c>
      <c r="B128" s="6" t="s">
        <v>888</v>
      </c>
      <c r="C128" s="198">
        <v>933879</v>
      </c>
      <c r="D128" s="198">
        <v>933879</v>
      </c>
      <c r="E128" s="198">
        <v>933879</v>
      </c>
      <c r="F128" s="198">
        <v>933879</v>
      </c>
      <c r="G128" s="198">
        <v>933879</v>
      </c>
      <c r="H128" s="198">
        <v>933879</v>
      </c>
      <c r="I128" s="198">
        <v>933879</v>
      </c>
      <c r="J128" s="198">
        <v>933879</v>
      </c>
      <c r="K128" s="198">
        <v>933879</v>
      </c>
      <c r="L128" s="198">
        <v>933879</v>
      </c>
      <c r="M128" s="198">
        <v>933879</v>
      </c>
      <c r="N128" s="198">
        <v>933876</v>
      </c>
      <c r="O128" s="198">
        <f>SUM(C128:N128)</f>
        <v>11206545</v>
      </c>
      <c r="P128" s="4"/>
      <c r="Q128" s="4"/>
    </row>
    <row r="129" spans="1:17" ht="15">
      <c r="A129" s="5" t="s">
        <v>575</v>
      </c>
      <c r="B129" s="6" t="s">
        <v>576</v>
      </c>
      <c r="C129" s="198">
        <v>150000</v>
      </c>
      <c r="D129" s="198">
        <v>150000</v>
      </c>
      <c r="E129" s="198">
        <v>150000</v>
      </c>
      <c r="F129" s="198">
        <v>150000</v>
      </c>
      <c r="G129" s="198">
        <v>150000</v>
      </c>
      <c r="H129" s="198">
        <v>150000</v>
      </c>
      <c r="I129" s="198">
        <v>150000</v>
      </c>
      <c r="J129" s="198">
        <v>150000</v>
      </c>
      <c r="K129" s="198">
        <v>150000</v>
      </c>
      <c r="L129" s="198">
        <v>150000</v>
      </c>
      <c r="M129" s="198">
        <v>150000</v>
      </c>
      <c r="N129" s="198">
        <v>150000</v>
      </c>
      <c r="O129" s="198">
        <f>SUM(C129:N129)</f>
        <v>1800000</v>
      </c>
      <c r="P129" s="4"/>
      <c r="Q129" s="4"/>
    </row>
    <row r="130" spans="1:17" ht="15">
      <c r="A130" s="5" t="s">
        <v>577</v>
      </c>
      <c r="B130" s="6" t="s">
        <v>578</v>
      </c>
      <c r="C130" s="198">
        <v>0</v>
      </c>
      <c r="D130" s="198">
        <v>0</v>
      </c>
      <c r="E130" s="198">
        <v>0</v>
      </c>
      <c r="F130" s="198">
        <v>0</v>
      </c>
      <c r="G130" s="198">
        <v>0</v>
      </c>
      <c r="H130" s="198">
        <v>0</v>
      </c>
      <c r="I130" s="198">
        <v>0</v>
      </c>
      <c r="J130" s="198">
        <v>0</v>
      </c>
      <c r="K130" s="198">
        <v>0</v>
      </c>
      <c r="L130" s="198">
        <v>0</v>
      </c>
      <c r="M130" s="198">
        <v>0</v>
      </c>
      <c r="N130" s="198">
        <v>0</v>
      </c>
      <c r="O130" s="198">
        <v>0</v>
      </c>
      <c r="P130" s="4"/>
      <c r="Q130" s="4"/>
    </row>
    <row r="131" spans="1:17" ht="15">
      <c r="A131" s="5" t="s">
        <v>579</v>
      </c>
      <c r="B131" s="6" t="s">
        <v>580</v>
      </c>
      <c r="C131" s="198">
        <v>0</v>
      </c>
      <c r="D131" s="198">
        <v>0</v>
      </c>
      <c r="E131" s="198">
        <v>0</v>
      </c>
      <c r="F131" s="198">
        <v>0</v>
      </c>
      <c r="G131" s="198">
        <v>0</v>
      </c>
      <c r="H131" s="198">
        <v>0</v>
      </c>
      <c r="I131" s="198">
        <v>0</v>
      </c>
      <c r="J131" s="198">
        <v>0</v>
      </c>
      <c r="K131" s="198">
        <v>0</v>
      </c>
      <c r="L131" s="198">
        <v>0</v>
      </c>
      <c r="M131" s="280">
        <v>0</v>
      </c>
      <c r="N131" s="198">
        <v>0</v>
      </c>
      <c r="O131" s="198">
        <v>0</v>
      </c>
      <c r="P131" s="4"/>
      <c r="Q131" s="4"/>
    </row>
    <row r="132" spans="1:17" ht="15">
      <c r="A132" s="9" t="s">
        <v>54</v>
      </c>
      <c r="B132" s="10" t="s">
        <v>581</v>
      </c>
      <c r="C132" s="199">
        <f aca="true" t="shared" si="15" ref="C132:O132">SUM(C125:C131)</f>
        <v>7691001</v>
      </c>
      <c r="D132" s="199">
        <f t="shared" si="15"/>
        <v>7691001</v>
      </c>
      <c r="E132" s="199">
        <f t="shared" si="15"/>
        <v>9131858</v>
      </c>
      <c r="F132" s="199">
        <f t="shared" si="15"/>
        <v>9131858</v>
      </c>
      <c r="G132" s="199">
        <f t="shared" si="15"/>
        <v>9131858</v>
      </c>
      <c r="H132" s="199">
        <f t="shared" si="15"/>
        <v>9258410</v>
      </c>
      <c r="I132" s="199">
        <f t="shared" si="15"/>
        <v>8421880</v>
      </c>
      <c r="J132" s="199">
        <f t="shared" si="15"/>
        <v>8421880</v>
      </c>
      <c r="K132" s="199">
        <f t="shared" si="15"/>
        <v>8421880</v>
      </c>
      <c r="L132" s="199">
        <f t="shared" si="15"/>
        <v>8421880</v>
      </c>
      <c r="M132" s="199">
        <f t="shared" si="15"/>
        <v>8421880</v>
      </c>
      <c r="N132" s="199">
        <f t="shared" si="15"/>
        <v>8421880</v>
      </c>
      <c r="O132" s="199">
        <f t="shared" si="15"/>
        <v>102567266</v>
      </c>
      <c r="P132" s="205"/>
      <c r="Q132" s="4"/>
    </row>
    <row r="133" spans="1:17" ht="15">
      <c r="A133" s="5" t="s">
        <v>582</v>
      </c>
      <c r="B133" s="6" t="s">
        <v>583</v>
      </c>
      <c r="C133" s="198">
        <v>0</v>
      </c>
      <c r="D133" s="198">
        <v>0</v>
      </c>
      <c r="E133" s="198">
        <v>0</v>
      </c>
      <c r="F133" s="198">
        <v>0</v>
      </c>
      <c r="G133" s="198">
        <v>0</v>
      </c>
      <c r="H133" s="198">
        <v>0</v>
      </c>
      <c r="I133" s="198">
        <v>0</v>
      </c>
      <c r="J133" s="198">
        <v>0</v>
      </c>
      <c r="K133" s="198">
        <v>0</v>
      </c>
      <c r="L133" s="198">
        <v>0</v>
      </c>
      <c r="M133" s="280">
        <v>0</v>
      </c>
      <c r="N133" s="198">
        <v>0</v>
      </c>
      <c r="O133" s="198">
        <f>SUM(C133:N133)</f>
        <v>0</v>
      </c>
      <c r="P133" s="4"/>
      <c r="Q133" s="4"/>
    </row>
    <row r="134" spans="1:17" ht="30" hidden="1">
      <c r="A134" s="5" t="s">
        <v>584</v>
      </c>
      <c r="B134" s="6" t="s">
        <v>585</v>
      </c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4"/>
      <c r="Q134" s="4"/>
    </row>
    <row r="135" spans="1:17" ht="30" hidden="1">
      <c r="A135" s="5" t="s">
        <v>15</v>
      </c>
      <c r="B135" s="6" t="s">
        <v>586</v>
      </c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4"/>
      <c r="Q135" s="4"/>
    </row>
    <row r="136" spans="1:17" ht="30" hidden="1">
      <c r="A136" s="5" t="s">
        <v>16</v>
      </c>
      <c r="B136" s="6" t="s">
        <v>587</v>
      </c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4"/>
      <c r="Q136" s="4"/>
    </row>
    <row r="137" spans="1:17" ht="15">
      <c r="A137" s="5" t="s">
        <v>17</v>
      </c>
      <c r="B137" s="6" t="s">
        <v>588</v>
      </c>
      <c r="C137" s="198">
        <v>482500</v>
      </c>
      <c r="D137" s="198">
        <v>482500</v>
      </c>
      <c r="E137" s="198">
        <v>2248500</v>
      </c>
      <c r="F137" s="198">
        <v>482500</v>
      </c>
      <c r="G137" s="198">
        <v>3561062</v>
      </c>
      <c r="H137" s="198">
        <v>482500</v>
      </c>
      <c r="I137" s="198">
        <v>482500</v>
      </c>
      <c r="J137" s="198">
        <v>482500</v>
      </c>
      <c r="K137" s="198">
        <v>482500</v>
      </c>
      <c r="L137" s="198">
        <v>482500</v>
      </c>
      <c r="M137" s="198">
        <v>482500</v>
      </c>
      <c r="N137" s="198">
        <v>482500</v>
      </c>
      <c r="O137" s="198">
        <f>SUM(C137:N137)</f>
        <v>10634562</v>
      </c>
      <c r="P137" s="4"/>
      <c r="Q137" s="4"/>
    </row>
    <row r="138" spans="1:17" ht="15">
      <c r="A138" s="255" t="s">
        <v>55</v>
      </c>
      <c r="B138" s="257" t="s">
        <v>589</v>
      </c>
      <c r="C138" s="258">
        <f aca="true" t="shared" si="16" ref="C138:O138">SUM(C132:C137)</f>
        <v>8173501</v>
      </c>
      <c r="D138" s="258">
        <f t="shared" si="16"/>
        <v>8173501</v>
      </c>
      <c r="E138" s="258">
        <f t="shared" si="16"/>
        <v>11380358</v>
      </c>
      <c r="F138" s="258">
        <f t="shared" si="16"/>
        <v>9614358</v>
      </c>
      <c r="G138" s="258">
        <f t="shared" si="16"/>
        <v>12692920</v>
      </c>
      <c r="H138" s="258">
        <f t="shared" si="16"/>
        <v>9740910</v>
      </c>
      <c r="I138" s="258">
        <f t="shared" si="16"/>
        <v>8904380</v>
      </c>
      <c r="J138" s="258">
        <f t="shared" si="16"/>
        <v>8904380</v>
      </c>
      <c r="K138" s="258">
        <f t="shared" si="16"/>
        <v>8904380</v>
      </c>
      <c r="L138" s="258">
        <f t="shared" si="16"/>
        <v>8904380</v>
      </c>
      <c r="M138" s="258">
        <f t="shared" si="16"/>
        <v>8904380</v>
      </c>
      <c r="N138" s="258">
        <f t="shared" si="16"/>
        <v>8904380</v>
      </c>
      <c r="O138" s="258">
        <f t="shared" si="16"/>
        <v>113201828</v>
      </c>
      <c r="P138" s="205"/>
      <c r="Q138" s="4"/>
    </row>
    <row r="139" spans="1:17" ht="15" hidden="1">
      <c r="A139" s="5" t="s">
        <v>21</v>
      </c>
      <c r="B139" s="6" t="s">
        <v>598</v>
      </c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4"/>
      <c r="Q139" s="4"/>
    </row>
    <row r="140" spans="1:17" ht="15" hidden="1">
      <c r="A140" s="5" t="s">
        <v>22</v>
      </c>
      <c r="B140" s="6" t="s">
        <v>602</v>
      </c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4"/>
      <c r="Q140" s="4"/>
    </row>
    <row r="141" spans="1:17" ht="15">
      <c r="A141" s="9" t="s">
        <v>57</v>
      </c>
      <c r="B141" s="10" t="s">
        <v>603</v>
      </c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4"/>
      <c r="Q141" s="4"/>
    </row>
    <row r="142" spans="1:17" ht="15">
      <c r="A142" s="5" t="s">
        <v>23</v>
      </c>
      <c r="B142" s="6" t="s">
        <v>604</v>
      </c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4"/>
      <c r="Q142" s="4"/>
    </row>
    <row r="143" spans="1:17" ht="15">
      <c r="A143" s="5" t="s">
        <v>24</v>
      </c>
      <c r="B143" s="6" t="s">
        <v>605</v>
      </c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4"/>
      <c r="Q143" s="4"/>
    </row>
    <row r="144" spans="1:17" ht="15">
      <c r="A144" s="5" t="s">
        <v>25</v>
      </c>
      <c r="B144" s="6" t="s">
        <v>606</v>
      </c>
      <c r="C144" s="199"/>
      <c r="D144" s="199"/>
      <c r="E144" s="199">
        <v>1650000</v>
      </c>
      <c r="F144" s="199"/>
      <c r="G144" s="199"/>
      <c r="H144" s="199"/>
      <c r="I144" s="199"/>
      <c r="J144" s="199"/>
      <c r="K144" s="199">
        <v>1650000</v>
      </c>
      <c r="L144" s="199"/>
      <c r="M144" s="199"/>
      <c r="N144" s="199"/>
      <c r="O144" s="199">
        <f>SUM(C144:N144)</f>
        <v>3300000</v>
      </c>
      <c r="P144" s="262"/>
      <c r="Q144" s="4"/>
    </row>
    <row r="145" spans="1:17" ht="15">
      <c r="A145" s="5" t="s">
        <v>26</v>
      </c>
      <c r="B145" s="6" t="s">
        <v>607</v>
      </c>
      <c r="C145" s="198"/>
      <c r="D145" s="198"/>
      <c r="E145" s="198">
        <v>90000000</v>
      </c>
      <c r="F145" s="198"/>
      <c r="G145" s="198">
        <v>50000000</v>
      </c>
      <c r="H145" s="198"/>
      <c r="I145" s="198"/>
      <c r="J145" s="198"/>
      <c r="K145" s="198">
        <v>100000000</v>
      </c>
      <c r="L145" s="198"/>
      <c r="M145" s="198"/>
      <c r="N145" s="198">
        <v>30000000</v>
      </c>
      <c r="O145" s="198">
        <f>SUM(C145:N145)</f>
        <v>270000000</v>
      </c>
      <c r="P145" s="4"/>
      <c r="Q145" s="4"/>
    </row>
    <row r="146" spans="1:17" ht="15">
      <c r="A146" s="5" t="s">
        <v>27</v>
      </c>
      <c r="B146" s="6" t="s">
        <v>610</v>
      </c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4"/>
      <c r="Q146" s="4"/>
    </row>
    <row r="147" spans="1:17" ht="15">
      <c r="A147" s="5" t="s">
        <v>611</v>
      </c>
      <c r="B147" s="6" t="s">
        <v>612</v>
      </c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4"/>
      <c r="Q147" s="4"/>
    </row>
    <row r="148" spans="1:17" ht="15">
      <c r="A148" s="5" t="s">
        <v>28</v>
      </c>
      <c r="B148" s="6" t="s">
        <v>613</v>
      </c>
      <c r="C148" s="198"/>
      <c r="D148" s="198"/>
      <c r="E148" s="198">
        <v>3600000</v>
      </c>
      <c r="F148" s="198"/>
      <c r="G148" s="198"/>
      <c r="H148" s="198"/>
      <c r="I148" s="198"/>
      <c r="J148" s="198"/>
      <c r="K148" s="198">
        <v>3600000</v>
      </c>
      <c r="L148" s="198"/>
      <c r="M148" s="198"/>
      <c r="N148" s="198"/>
      <c r="O148" s="198">
        <f>SUM(C148:N148)</f>
        <v>7200000</v>
      </c>
      <c r="P148" s="4"/>
      <c r="Q148" s="4"/>
    </row>
    <row r="149" spans="1:17" ht="15">
      <c r="A149" s="5" t="s">
        <v>29</v>
      </c>
      <c r="B149" s="6" t="s">
        <v>619</v>
      </c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4"/>
      <c r="Q149" s="4"/>
    </row>
    <row r="150" spans="1:17" ht="15">
      <c r="A150" s="9" t="s">
        <v>58</v>
      </c>
      <c r="B150" s="10" t="s">
        <v>635</v>
      </c>
      <c r="C150" s="199"/>
      <c r="D150" s="199"/>
      <c r="E150" s="199">
        <f>SUM(E145:E149)</f>
        <v>93600000</v>
      </c>
      <c r="F150" s="199"/>
      <c r="G150" s="199">
        <f>SUM(G145:G149)</f>
        <v>50000000</v>
      </c>
      <c r="H150" s="199"/>
      <c r="I150" s="199"/>
      <c r="J150" s="199"/>
      <c r="K150" s="199">
        <f>SUM(K145:K149)</f>
        <v>103600000</v>
      </c>
      <c r="L150" s="199"/>
      <c r="M150" s="199"/>
      <c r="N150" s="199">
        <f>SUM(N145:N149)</f>
        <v>30000000</v>
      </c>
      <c r="O150" s="199">
        <f>SUM(O145:O149)</f>
        <v>277200000</v>
      </c>
      <c r="P150" s="205"/>
      <c r="Q150" s="4"/>
    </row>
    <row r="151" spans="1:17" ht="15">
      <c r="A151" s="5" t="s">
        <v>30</v>
      </c>
      <c r="B151" s="6" t="s">
        <v>636</v>
      </c>
      <c r="C151" s="199"/>
      <c r="D151" s="199"/>
      <c r="E151" s="199">
        <v>150000</v>
      </c>
      <c r="F151" s="199"/>
      <c r="G151" s="199"/>
      <c r="H151" s="199"/>
      <c r="I151" s="199"/>
      <c r="J151" s="199"/>
      <c r="K151" s="199">
        <v>150000</v>
      </c>
      <c r="L151" s="199"/>
      <c r="M151" s="199"/>
      <c r="N151" s="199"/>
      <c r="O151" s="199">
        <f>SUM(C151:N151)</f>
        <v>300000</v>
      </c>
      <c r="P151" s="4"/>
      <c r="Q151" s="4"/>
    </row>
    <row r="152" spans="1:17" ht="15">
      <c r="A152" s="255" t="s">
        <v>59</v>
      </c>
      <c r="B152" s="257" t="s">
        <v>637</v>
      </c>
      <c r="C152" s="258"/>
      <c r="D152" s="258"/>
      <c r="E152" s="258">
        <f>SUM(E141+E142+E143+E144+E150+E151)</f>
        <v>95400000</v>
      </c>
      <c r="F152" s="258"/>
      <c r="G152" s="258">
        <v>50000000</v>
      </c>
      <c r="H152" s="258"/>
      <c r="I152" s="258"/>
      <c r="J152" s="258"/>
      <c r="K152" s="258">
        <f>SUM(K141+K142+K143+K144+K150+K151)</f>
        <v>105400000</v>
      </c>
      <c r="L152" s="258"/>
      <c r="M152" s="258"/>
      <c r="N152" s="258">
        <v>30000000</v>
      </c>
      <c r="O152" s="258">
        <f>SUM(O141+O142+O143+O144+O150+O151)</f>
        <v>280800000</v>
      </c>
      <c r="P152" s="205"/>
      <c r="Q152" s="4"/>
    </row>
    <row r="153" spans="1:17" ht="15">
      <c r="A153" s="17" t="s">
        <v>638</v>
      </c>
      <c r="B153" s="6" t="s">
        <v>639</v>
      </c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>
        <v>0</v>
      </c>
      <c r="P153" s="4"/>
      <c r="Q153" s="4"/>
    </row>
    <row r="154" spans="1:17" ht="15">
      <c r="A154" s="17" t="s">
        <v>31</v>
      </c>
      <c r="B154" s="6" t="s">
        <v>640</v>
      </c>
      <c r="C154" s="198">
        <v>1161600</v>
      </c>
      <c r="D154" s="198">
        <v>1161600</v>
      </c>
      <c r="E154" s="198">
        <v>1161600</v>
      </c>
      <c r="F154" s="198">
        <v>1161600</v>
      </c>
      <c r="G154" s="198">
        <v>1161600</v>
      </c>
      <c r="H154" s="198">
        <v>1161600</v>
      </c>
      <c r="I154" s="198">
        <v>1161600</v>
      </c>
      <c r="J154" s="198">
        <v>1161600</v>
      </c>
      <c r="K154" s="198">
        <v>1161600</v>
      </c>
      <c r="L154" s="198">
        <v>1162300</v>
      </c>
      <c r="M154" s="198">
        <v>1161600</v>
      </c>
      <c r="N154" s="198">
        <v>1161600</v>
      </c>
      <c r="O154" s="198">
        <f>SUM(C154:N154)</f>
        <v>13939900</v>
      </c>
      <c r="P154" s="4"/>
      <c r="Q154" s="4"/>
    </row>
    <row r="155" spans="1:17" ht="15">
      <c r="A155" s="17" t="s">
        <v>32</v>
      </c>
      <c r="B155" s="6" t="s">
        <v>643</v>
      </c>
      <c r="C155" s="198">
        <v>176732</v>
      </c>
      <c r="D155" s="198">
        <v>176732</v>
      </c>
      <c r="E155" s="198">
        <v>176732</v>
      </c>
      <c r="F155" s="198">
        <v>176732</v>
      </c>
      <c r="G155" s="198">
        <v>176732</v>
      </c>
      <c r="H155" s="198">
        <v>176732</v>
      </c>
      <c r="I155" s="198">
        <v>176732</v>
      </c>
      <c r="J155" s="198">
        <v>176732</v>
      </c>
      <c r="K155" s="198">
        <v>176732</v>
      </c>
      <c r="L155" s="198">
        <v>176732</v>
      </c>
      <c r="M155" s="198">
        <v>176732</v>
      </c>
      <c r="N155" s="198">
        <v>176732</v>
      </c>
      <c r="O155" s="198">
        <f>SUM(C155:N155)</f>
        <v>2120784</v>
      </c>
      <c r="P155" s="4"/>
      <c r="Q155" s="4"/>
    </row>
    <row r="156" spans="1:17" ht="15">
      <c r="A156" s="17" t="s">
        <v>33</v>
      </c>
      <c r="B156" s="6" t="s">
        <v>644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>
        <v>0</v>
      </c>
      <c r="P156" s="4"/>
      <c r="Q156" s="4"/>
    </row>
    <row r="157" spans="1:17" ht="15">
      <c r="A157" s="17" t="s">
        <v>651</v>
      </c>
      <c r="B157" s="6" t="s">
        <v>652</v>
      </c>
      <c r="C157" s="198">
        <v>462300</v>
      </c>
      <c r="D157" s="198">
        <v>462300</v>
      </c>
      <c r="E157" s="198">
        <v>462300</v>
      </c>
      <c r="F157" s="198">
        <v>462300</v>
      </c>
      <c r="G157" s="198">
        <v>462300</v>
      </c>
      <c r="H157" s="198">
        <v>462300</v>
      </c>
      <c r="I157" s="198">
        <v>0</v>
      </c>
      <c r="J157" s="198">
        <v>0</v>
      </c>
      <c r="K157" s="198">
        <v>462300</v>
      </c>
      <c r="L157" s="198">
        <v>462300</v>
      </c>
      <c r="M157" s="198">
        <v>462300</v>
      </c>
      <c r="N157" s="198">
        <v>462257</v>
      </c>
      <c r="O157" s="198">
        <f>SUM(C157:N157)</f>
        <v>4622957</v>
      </c>
      <c r="P157" s="4"/>
      <c r="Q157" s="4"/>
    </row>
    <row r="158" spans="1:17" ht="15">
      <c r="A158" s="17" t="s">
        <v>653</v>
      </c>
      <c r="B158" s="6" t="s">
        <v>654</v>
      </c>
      <c r="C158" s="198">
        <v>443860</v>
      </c>
      <c r="D158" s="198">
        <v>443860</v>
      </c>
      <c r="E158" s="198">
        <v>443860</v>
      </c>
      <c r="F158" s="198">
        <v>443860</v>
      </c>
      <c r="G158" s="198">
        <v>443860</v>
      </c>
      <c r="H158" s="198">
        <v>443860</v>
      </c>
      <c r="I158" s="198">
        <v>443860</v>
      </c>
      <c r="J158" s="198">
        <v>443860</v>
      </c>
      <c r="K158" s="198">
        <v>443860</v>
      </c>
      <c r="L158" s="198">
        <v>443860</v>
      </c>
      <c r="M158" s="198">
        <v>443860</v>
      </c>
      <c r="N158" s="198">
        <v>443934</v>
      </c>
      <c r="O158" s="198">
        <f>SUM(C158:N158)</f>
        <v>5326394</v>
      </c>
      <c r="P158" s="4"/>
      <c r="Q158" s="4"/>
    </row>
    <row r="159" spans="1:17" ht="15">
      <c r="A159" s="17" t="s">
        <v>655</v>
      </c>
      <c r="B159" s="6" t="s">
        <v>656</v>
      </c>
      <c r="C159" s="198">
        <v>0</v>
      </c>
      <c r="D159" s="198">
        <v>2223000</v>
      </c>
      <c r="E159" s="198">
        <v>0</v>
      </c>
      <c r="F159" s="198">
        <v>0</v>
      </c>
      <c r="G159" s="198">
        <v>0</v>
      </c>
      <c r="H159" s="198">
        <v>0</v>
      </c>
      <c r="I159" s="198">
        <v>0</v>
      </c>
      <c r="J159" s="198">
        <v>0</v>
      </c>
      <c r="K159" s="198">
        <v>0</v>
      </c>
      <c r="L159" s="198">
        <v>0</v>
      </c>
      <c r="M159" s="198">
        <v>0</v>
      </c>
      <c r="N159" s="198">
        <v>0</v>
      </c>
      <c r="O159" s="198">
        <f>SUM(C159:N159)</f>
        <v>2223000</v>
      </c>
      <c r="P159" s="4"/>
      <c r="Q159" s="4"/>
    </row>
    <row r="160" spans="1:17" ht="15">
      <c r="A160" s="17" t="s">
        <v>35</v>
      </c>
      <c r="B160" s="6" t="s">
        <v>657</v>
      </c>
      <c r="C160" s="198"/>
      <c r="D160" s="198"/>
      <c r="E160" s="198">
        <v>300000</v>
      </c>
      <c r="F160" s="198"/>
      <c r="G160" s="198"/>
      <c r="H160" s="198">
        <v>300000</v>
      </c>
      <c r="I160" s="198"/>
      <c r="J160" s="198"/>
      <c r="K160" s="198">
        <v>300000</v>
      </c>
      <c r="L160" s="198"/>
      <c r="M160" s="198"/>
      <c r="N160" s="198">
        <v>300000</v>
      </c>
      <c r="O160" s="198">
        <f>SUM(C160:N160)</f>
        <v>1200000</v>
      </c>
      <c r="P160" s="4"/>
      <c r="Q160" s="4"/>
    </row>
    <row r="161" spans="1:17" ht="15">
      <c r="A161" s="17" t="s">
        <v>36</v>
      </c>
      <c r="B161" s="6" t="s">
        <v>863</v>
      </c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>
        <v>0</v>
      </c>
      <c r="P161" s="4"/>
      <c r="Q161" s="4"/>
    </row>
    <row r="162" spans="1:17" ht="15">
      <c r="A162" s="256" t="s">
        <v>60</v>
      </c>
      <c r="B162" s="257" t="s">
        <v>668</v>
      </c>
      <c r="C162" s="258">
        <f aca="true" t="shared" si="17" ref="C162:O162">SUM(C153:C161)</f>
        <v>2244492</v>
      </c>
      <c r="D162" s="258">
        <f t="shared" si="17"/>
        <v>4467492</v>
      </c>
      <c r="E162" s="258">
        <f t="shared" si="17"/>
        <v>2544492</v>
      </c>
      <c r="F162" s="258">
        <f t="shared" si="17"/>
        <v>2244492</v>
      </c>
      <c r="G162" s="258">
        <f t="shared" si="17"/>
        <v>2244492</v>
      </c>
      <c r="H162" s="258">
        <f t="shared" si="17"/>
        <v>2544492</v>
      </c>
      <c r="I162" s="258">
        <f t="shared" si="17"/>
        <v>1782192</v>
      </c>
      <c r="J162" s="258">
        <f t="shared" si="17"/>
        <v>1782192</v>
      </c>
      <c r="K162" s="258">
        <f t="shared" si="17"/>
        <v>2544492</v>
      </c>
      <c r="L162" s="258">
        <f t="shared" si="17"/>
        <v>2245192</v>
      </c>
      <c r="M162" s="258">
        <f t="shared" si="17"/>
        <v>2244492</v>
      </c>
      <c r="N162" s="258">
        <f t="shared" si="17"/>
        <v>2544523</v>
      </c>
      <c r="O162" s="258">
        <f t="shared" si="17"/>
        <v>29433035</v>
      </c>
      <c r="P162" s="205"/>
      <c r="Q162" s="4"/>
    </row>
    <row r="163" spans="1:17" ht="30" hidden="1">
      <c r="A163" s="17" t="s">
        <v>680</v>
      </c>
      <c r="B163" s="6" t="s">
        <v>681</v>
      </c>
      <c r="C163" s="198"/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4"/>
      <c r="Q163" s="4"/>
    </row>
    <row r="164" spans="1:17" ht="30" hidden="1">
      <c r="A164" s="5" t="s">
        <v>40</v>
      </c>
      <c r="B164" s="6" t="s">
        <v>682</v>
      </c>
      <c r="C164" s="198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  <c r="P164" s="4"/>
      <c r="Q164" s="4"/>
    </row>
    <row r="165" spans="1:17" ht="15" hidden="1">
      <c r="A165" s="17" t="s">
        <v>41</v>
      </c>
      <c r="B165" s="6" t="s">
        <v>683</v>
      </c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4"/>
      <c r="Q165" s="4"/>
    </row>
    <row r="166" spans="1:17" ht="15">
      <c r="A166" s="255" t="s">
        <v>62</v>
      </c>
      <c r="B166" s="257" t="s">
        <v>684</v>
      </c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4"/>
      <c r="Q166" s="4"/>
    </row>
    <row r="167" spans="1:17" ht="15.75">
      <c r="A167" s="83" t="s">
        <v>159</v>
      </c>
      <c r="B167" s="88"/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4"/>
      <c r="Q167" s="4"/>
    </row>
    <row r="168" spans="1:17" ht="15" hidden="1">
      <c r="A168" s="5" t="s">
        <v>590</v>
      </c>
      <c r="B168" s="6" t="s">
        <v>591</v>
      </c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  <c r="P168" s="4"/>
      <c r="Q168" s="4"/>
    </row>
    <row r="169" spans="1:17" ht="30" hidden="1">
      <c r="A169" s="5" t="s">
        <v>592</v>
      </c>
      <c r="B169" s="6" t="s">
        <v>593</v>
      </c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4"/>
      <c r="Q169" s="4"/>
    </row>
    <row r="170" spans="1:17" ht="30" hidden="1">
      <c r="A170" s="5" t="s">
        <v>18</v>
      </c>
      <c r="B170" s="6" t="s">
        <v>594</v>
      </c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  <c r="P170" s="4"/>
      <c r="Q170" s="4"/>
    </row>
    <row r="171" spans="1:17" ht="30" hidden="1">
      <c r="A171" s="5" t="s">
        <v>19</v>
      </c>
      <c r="B171" s="6" t="s">
        <v>595</v>
      </c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4"/>
      <c r="Q171" s="4"/>
    </row>
    <row r="172" spans="1:17" ht="15" hidden="1">
      <c r="A172" s="5" t="s">
        <v>20</v>
      </c>
      <c r="B172" s="6" t="s">
        <v>596</v>
      </c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4"/>
      <c r="Q172" s="4"/>
    </row>
    <row r="173" spans="1:17" ht="15">
      <c r="A173" s="255" t="s">
        <v>56</v>
      </c>
      <c r="B173" s="257" t="s">
        <v>597</v>
      </c>
      <c r="C173" s="258"/>
      <c r="D173" s="258"/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4"/>
      <c r="Q173" s="4"/>
    </row>
    <row r="174" spans="1:17" ht="15" hidden="1">
      <c r="A174" s="259" t="s">
        <v>37</v>
      </c>
      <c r="B174" s="260" t="s">
        <v>669</v>
      </c>
      <c r="C174" s="264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4"/>
      <c r="Q174" s="4"/>
    </row>
    <row r="175" spans="1:17" ht="15" hidden="1">
      <c r="A175" s="259" t="s">
        <v>38</v>
      </c>
      <c r="B175" s="260" t="s">
        <v>671</v>
      </c>
      <c r="C175" s="264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4"/>
      <c r="Q175" s="4"/>
    </row>
    <row r="176" spans="1:17" ht="15" hidden="1">
      <c r="A176" s="259" t="s">
        <v>673</v>
      </c>
      <c r="B176" s="260" t="s">
        <v>674</v>
      </c>
      <c r="C176" s="264"/>
      <c r="D176" s="264"/>
      <c r="E176" s="264"/>
      <c r="F176" s="264"/>
      <c r="G176" s="264"/>
      <c r="H176" s="264"/>
      <c r="I176" s="264"/>
      <c r="J176" s="264"/>
      <c r="K176" s="264"/>
      <c r="L176" s="264"/>
      <c r="M176" s="264"/>
      <c r="N176" s="264"/>
      <c r="O176" s="264"/>
      <c r="P176" s="4"/>
      <c r="Q176" s="4"/>
    </row>
    <row r="177" spans="1:17" ht="15" hidden="1">
      <c r="A177" s="259" t="s">
        <v>39</v>
      </c>
      <c r="B177" s="260" t="s">
        <v>675</v>
      </c>
      <c r="C177" s="264"/>
      <c r="D177" s="264"/>
      <c r="E177" s="264"/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4"/>
      <c r="Q177" s="4"/>
    </row>
    <row r="178" spans="1:17" ht="15" hidden="1">
      <c r="A178" s="259" t="s">
        <v>677</v>
      </c>
      <c r="B178" s="260" t="s">
        <v>678</v>
      </c>
      <c r="C178" s="264"/>
      <c r="D178" s="264"/>
      <c r="E178" s="264"/>
      <c r="F178" s="264"/>
      <c r="G178" s="264"/>
      <c r="H178" s="264"/>
      <c r="I178" s="264"/>
      <c r="J178" s="264"/>
      <c r="K178" s="264"/>
      <c r="L178" s="264"/>
      <c r="M178" s="264"/>
      <c r="N178" s="264"/>
      <c r="O178" s="264"/>
      <c r="P178" s="4"/>
      <c r="Q178" s="4"/>
    </row>
    <row r="179" spans="1:17" ht="15">
      <c r="A179" s="255" t="s">
        <v>61</v>
      </c>
      <c r="B179" s="257" t="s">
        <v>679</v>
      </c>
      <c r="C179" s="258"/>
      <c r="D179" s="258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4"/>
      <c r="Q179" s="4"/>
    </row>
    <row r="180" spans="1:17" ht="30" hidden="1">
      <c r="A180" s="259" t="s">
        <v>685</v>
      </c>
      <c r="B180" s="260" t="s">
        <v>686</v>
      </c>
      <c r="C180" s="264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4"/>
      <c r="Q180" s="4"/>
    </row>
    <row r="181" spans="1:17" ht="30" hidden="1">
      <c r="A181" s="261" t="s">
        <v>42</v>
      </c>
      <c r="B181" s="260" t="s">
        <v>687</v>
      </c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4"/>
      <c r="Q181" s="4"/>
    </row>
    <row r="182" spans="1:17" ht="15" hidden="1">
      <c r="A182" s="259" t="s">
        <v>43</v>
      </c>
      <c r="B182" s="260" t="s">
        <v>688</v>
      </c>
      <c r="C182" s="264"/>
      <c r="D182" s="264"/>
      <c r="E182" s="264"/>
      <c r="F182" s="264"/>
      <c r="G182" s="264"/>
      <c r="H182" s="264"/>
      <c r="I182" s="264"/>
      <c r="J182" s="264"/>
      <c r="K182" s="264"/>
      <c r="L182" s="264"/>
      <c r="M182" s="264"/>
      <c r="N182" s="264"/>
      <c r="O182" s="264"/>
      <c r="P182" s="4"/>
      <c r="Q182" s="4"/>
    </row>
    <row r="183" spans="1:17" ht="15">
      <c r="A183" s="255" t="s">
        <v>64</v>
      </c>
      <c r="B183" s="257" t="s">
        <v>689</v>
      </c>
      <c r="C183" s="258"/>
      <c r="D183" s="258"/>
      <c r="E183" s="258"/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4"/>
      <c r="Q183" s="4"/>
    </row>
    <row r="184" spans="1:17" ht="15.75">
      <c r="A184" s="83" t="s">
        <v>158</v>
      </c>
      <c r="B184" s="88"/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  <c r="P184" s="4"/>
      <c r="Q184" s="4"/>
    </row>
    <row r="185" spans="1:17" ht="15.75">
      <c r="A185" s="62" t="s">
        <v>63</v>
      </c>
      <c r="B185" s="46" t="s">
        <v>690</v>
      </c>
      <c r="C185" s="263">
        <f>SUM(C138+C152+C162+C166+C173+C179+C183)</f>
        <v>10417993</v>
      </c>
      <c r="D185" s="263">
        <f>SUM(D138+D152+D162+D166+D179+D183+D184)</f>
        <v>12640993</v>
      </c>
      <c r="E185" s="263">
        <f aca="true" t="shared" si="18" ref="E185:O185">SUM(E138+E152+E162+E166+E173+E179+E183)</f>
        <v>109324850</v>
      </c>
      <c r="F185" s="263">
        <f t="shared" si="18"/>
        <v>11858850</v>
      </c>
      <c r="G185" s="263">
        <f t="shared" si="18"/>
        <v>64937412</v>
      </c>
      <c r="H185" s="263">
        <f t="shared" si="18"/>
        <v>12285402</v>
      </c>
      <c r="I185" s="263">
        <f t="shared" si="18"/>
        <v>10686572</v>
      </c>
      <c r="J185" s="263">
        <f t="shared" si="18"/>
        <v>10686572</v>
      </c>
      <c r="K185" s="263">
        <f t="shared" si="18"/>
        <v>116848872</v>
      </c>
      <c r="L185" s="263">
        <f t="shared" si="18"/>
        <v>11149572</v>
      </c>
      <c r="M185" s="263">
        <f t="shared" si="18"/>
        <v>11148872</v>
      </c>
      <c r="N185" s="263">
        <f t="shared" si="18"/>
        <v>41448903</v>
      </c>
      <c r="O185" s="263">
        <f t="shared" si="18"/>
        <v>423434863</v>
      </c>
      <c r="P185" s="201"/>
      <c r="Q185" s="4"/>
    </row>
    <row r="186" spans="1:17" ht="15.75">
      <c r="A186" s="87" t="s">
        <v>211</v>
      </c>
      <c r="B186" s="86"/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  <c r="P186" s="4"/>
      <c r="Q186" s="4"/>
    </row>
    <row r="187" spans="1:17" ht="15.75">
      <c r="A187" s="87" t="s">
        <v>212</v>
      </c>
      <c r="B187" s="86"/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4"/>
      <c r="Q187" s="4"/>
    </row>
    <row r="188" spans="1:17" ht="15" hidden="1">
      <c r="A188" s="48" t="s">
        <v>45</v>
      </c>
      <c r="B188" s="5" t="s">
        <v>691</v>
      </c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4"/>
      <c r="Q188" s="4"/>
    </row>
    <row r="189" spans="1:17" ht="15" hidden="1">
      <c r="A189" s="17" t="s">
        <v>692</v>
      </c>
      <c r="B189" s="5" t="s">
        <v>693</v>
      </c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4"/>
      <c r="Q189" s="4"/>
    </row>
    <row r="190" spans="1:17" ht="15" hidden="1">
      <c r="A190" s="48" t="s">
        <v>46</v>
      </c>
      <c r="B190" s="5" t="s">
        <v>694</v>
      </c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4"/>
      <c r="Q190" s="4"/>
    </row>
    <row r="191" spans="1:17" ht="15">
      <c r="A191" s="20" t="s">
        <v>65</v>
      </c>
      <c r="B191" s="9" t="s">
        <v>695</v>
      </c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  <c r="P191" s="4"/>
      <c r="Q191" s="4"/>
    </row>
    <row r="192" spans="1:17" ht="15" hidden="1">
      <c r="A192" s="17" t="s">
        <v>47</v>
      </c>
      <c r="B192" s="5" t="s">
        <v>696</v>
      </c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4"/>
      <c r="Q192" s="4"/>
    </row>
    <row r="193" spans="1:17" ht="15" hidden="1">
      <c r="A193" s="48" t="s">
        <v>697</v>
      </c>
      <c r="B193" s="5" t="s">
        <v>698</v>
      </c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4"/>
      <c r="Q193" s="4"/>
    </row>
    <row r="194" spans="1:17" ht="15" hidden="1">
      <c r="A194" s="17" t="s">
        <v>48</v>
      </c>
      <c r="B194" s="5" t="s">
        <v>699</v>
      </c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4"/>
      <c r="Q194" s="4"/>
    </row>
    <row r="195" spans="1:17" ht="15" hidden="1">
      <c r="A195" s="48" t="s">
        <v>700</v>
      </c>
      <c r="B195" s="5" t="s">
        <v>701</v>
      </c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  <c r="P195" s="4"/>
      <c r="Q195" s="4"/>
    </row>
    <row r="196" spans="1:17" ht="15">
      <c r="A196" s="18" t="s">
        <v>66</v>
      </c>
      <c r="B196" s="9" t="s">
        <v>702</v>
      </c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4"/>
      <c r="Q196" s="4"/>
    </row>
    <row r="197" spans="1:17" ht="15">
      <c r="A197" s="5" t="s">
        <v>209</v>
      </c>
      <c r="B197" s="5" t="s">
        <v>703</v>
      </c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4"/>
      <c r="Q197" s="4"/>
    </row>
    <row r="198" spans="1:17" ht="15">
      <c r="A198" s="5" t="s">
        <v>210</v>
      </c>
      <c r="B198" s="5" t="s">
        <v>703</v>
      </c>
      <c r="C198" s="198">
        <v>191912873</v>
      </c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>
        <f>SUM(C198:N198)</f>
        <v>191912873</v>
      </c>
      <c r="P198" s="4"/>
      <c r="Q198" s="4"/>
    </row>
    <row r="199" spans="1:17" ht="15">
      <c r="A199" s="5" t="s">
        <v>207</v>
      </c>
      <c r="B199" s="5" t="s">
        <v>704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4"/>
      <c r="Q199" s="4"/>
    </row>
    <row r="200" spans="1:17" ht="15">
      <c r="A200" s="5" t="s">
        <v>208</v>
      </c>
      <c r="B200" s="5" t="s">
        <v>704</v>
      </c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4"/>
      <c r="Q200" s="4"/>
    </row>
    <row r="201" spans="1:17" ht="15">
      <c r="A201" s="9" t="s">
        <v>67</v>
      </c>
      <c r="B201" s="9" t="s">
        <v>705</v>
      </c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4"/>
      <c r="Q201" s="4"/>
    </row>
    <row r="202" spans="1:17" ht="15" hidden="1">
      <c r="A202" s="48" t="s">
        <v>706</v>
      </c>
      <c r="B202" s="5" t="s">
        <v>707</v>
      </c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4"/>
      <c r="Q202" s="4"/>
    </row>
    <row r="203" spans="1:17" ht="15" hidden="1">
      <c r="A203" s="48" t="s">
        <v>708</v>
      </c>
      <c r="B203" s="5" t="s">
        <v>709</v>
      </c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4"/>
      <c r="Q203" s="4"/>
    </row>
    <row r="204" spans="1:17" ht="15" hidden="1">
      <c r="A204" s="48" t="s">
        <v>710</v>
      </c>
      <c r="B204" s="5" t="s">
        <v>711</v>
      </c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4"/>
      <c r="Q204" s="4"/>
    </row>
    <row r="205" spans="1:17" ht="15" hidden="1">
      <c r="A205" s="48" t="s">
        <v>712</v>
      </c>
      <c r="B205" s="5" t="s">
        <v>713</v>
      </c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  <c r="P205" s="4"/>
      <c r="Q205" s="4"/>
    </row>
    <row r="206" spans="1:17" ht="15">
      <c r="A206" s="17" t="s">
        <v>49</v>
      </c>
      <c r="B206" s="5" t="s">
        <v>714</v>
      </c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  <c r="P206" s="4"/>
      <c r="Q206" s="4"/>
    </row>
    <row r="207" spans="1:17" ht="15">
      <c r="A207" s="20" t="s">
        <v>68</v>
      </c>
      <c r="B207" s="9" t="s">
        <v>716</v>
      </c>
      <c r="C207" s="199">
        <v>191912873</v>
      </c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>
        <v>191912873</v>
      </c>
      <c r="P207" s="4"/>
      <c r="Q207" s="4"/>
    </row>
    <row r="208" spans="1:17" ht="15" hidden="1">
      <c r="A208" s="17" t="s">
        <v>717</v>
      </c>
      <c r="B208" s="5" t="s">
        <v>718</v>
      </c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  <c r="P208" s="4"/>
      <c r="Q208" s="4"/>
    </row>
    <row r="209" spans="1:17" ht="15" hidden="1">
      <c r="A209" s="17" t="s">
        <v>719</v>
      </c>
      <c r="B209" s="5" t="s">
        <v>720</v>
      </c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4"/>
      <c r="Q209" s="4"/>
    </row>
    <row r="210" spans="1:17" ht="15" hidden="1">
      <c r="A210" s="48" t="s">
        <v>721</v>
      </c>
      <c r="B210" s="5" t="s">
        <v>722</v>
      </c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4"/>
      <c r="Q210" s="4"/>
    </row>
    <row r="211" spans="1:17" ht="15" hidden="1">
      <c r="A211" s="48" t="s">
        <v>50</v>
      </c>
      <c r="B211" s="5" t="s">
        <v>723</v>
      </c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4"/>
      <c r="Q211" s="4"/>
    </row>
    <row r="212" spans="1:17" ht="15">
      <c r="A212" s="18" t="s">
        <v>69</v>
      </c>
      <c r="B212" s="9" t="s">
        <v>724</v>
      </c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4"/>
      <c r="Q212" s="4"/>
    </row>
    <row r="213" spans="1:17" ht="15">
      <c r="A213" s="20" t="s">
        <v>725</v>
      </c>
      <c r="B213" s="9" t="s">
        <v>726</v>
      </c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  <c r="P213" s="4"/>
      <c r="Q213" s="4"/>
    </row>
    <row r="214" spans="1:17" ht="15.75">
      <c r="A214" s="51" t="s">
        <v>70</v>
      </c>
      <c r="B214" s="52" t="s">
        <v>727</v>
      </c>
      <c r="C214" s="258">
        <v>191912873</v>
      </c>
      <c r="D214" s="264">
        <v>0</v>
      </c>
      <c r="E214" s="264">
        <v>0</v>
      </c>
      <c r="F214" s="264">
        <v>0</v>
      </c>
      <c r="G214" s="264">
        <v>0</v>
      </c>
      <c r="H214" s="264">
        <v>0</v>
      </c>
      <c r="I214" s="264">
        <v>0</v>
      </c>
      <c r="J214" s="264">
        <v>0</v>
      </c>
      <c r="K214" s="264">
        <v>0</v>
      </c>
      <c r="L214" s="264">
        <v>0</v>
      </c>
      <c r="M214" s="264">
        <v>0</v>
      </c>
      <c r="N214" s="264">
        <v>0</v>
      </c>
      <c r="O214" s="258">
        <v>191912873</v>
      </c>
      <c r="P214" s="4"/>
      <c r="Q214" s="4"/>
    </row>
    <row r="215" spans="1:17" ht="15.75">
      <c r="A215" s="56" t="s">
        <v>52</v>
      </c>
      <c r="B215" s="57"/>
      <c r="C215" s="278">
        <f aca="true" t="shared" si="19" ref="C215:O215">SUM(C185+C214)</f>
        <v>202330866</v>
      </c>
      <c r="D215" s="278">
        <f t="shared" si="19"/>
        <v>12640993</v>
      </c>
      <c r="E215" s="278">
        <f t="shared" si="19"/>
        <v>109324850</v>
      </c>
      <c r="F215" s="278">
        <f t="shared" si="19"/>
        <v>11858850</v>
      </c>
      <c r="G215" s="278">
        <f t="shared" si="19"/>
        <v>64937412</v>
      </c>
      <c r="H215" s="278">
        <f t="shared" si="19"/>
        <v>12285402</v>
      </c>
      <c r="I215" s="278">
        <f t="shared" si="19"/>
        <v>10686572</v>
      </c>
      <c r="J215" s="278">
        <f t="shared" si="19"/>
        <v>10686572</v>
      </c>
      <c r="K215" s="278">
        <f t="shared" si="19"/>
        <v>116848872</v>
      </c>
      <c r="L215" s="278">
        <f t="shared" si="19"/>
        <v>11149572</v>
      </c>
      <c r="M215" s="278">
        <f t="shared" si="19"/>
        <v>11148872</v>
      </c>
      <c r="N215" s="278">
        <f t="shared" si="19"/>
        <v>41448903</v>
      </c>
      <c r="O215" s="278">
        <f t="shared" si="19"/>
        <v>615347736</v>
      </c>
      <c r="P215" s="205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3">
    <mergeCell ref="A3:O3"/>
    <mergeCell ref="A4:O4"/>
    <mergeCell ref="A2:O2"/>
  </mergeCells>
  <printOptions horizontalCentered="1"/>
  <pageMargins left="0" right="0" top="0.7480314960629921" bottom="0.7480314960629921" header="0.31496062992125984" footer="0.31496062992125984"/>
  <pageSetup fitToHeight="2" horizontalDpi="600" verticalDpi="600" orientation="landscape" paperSize="8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5" t="s">
        <v>277</v>
      </c>
      <c r="B1" s="116"/>
      <c r="C1" s="116"/>
      <c r="D1" s="116"/>
      <c r="E1" s="116"/>
      <c r="F1" s="116"/>
    </row>
    <row r="2" spans="1:9" ht="30.75" customHeight="1">
      <c r="A2" s="305" t="s">
        <v>116</v>
      </c>
      <c r="B2" s="306"/>
      <c r="C2" s="306"/>
      <c r="D2" s="306"/>
      <c r="E2" s="306"/>
      <c r="F2" s="306"/>
      <c r="G2" s="306"/>
      <c r="H2" s="306"/>
      <c r="I2" s="306"/>
    </row>
    <row r="3" spans="1:9" ht="23.25" customHeight="1">
      <c r="A3" s="304" t="s">
        <v>294</v>
      </c>
      <c r="B3" s="308"/>
      <c r="C3" s="308"/>
      <c r="D3" s="308"/>
      <c r="E3" s="308"/>
      <c r="F3" s="308"/>
      <c r="G3" s="308"/>
      <c r="H3" s="308"/>
      <c r="I3" s="308"/>
    </row>
    <row r="5" ht="15">
      <c r="A5" s="4" t="s">
        <v>251</v>
      </c>
    </row>
    <row r="6" spans="1:9" ht="36.75">
      <c r="A6" s="126" t="s">
        <v>326</v>
      </c>
      <c r="B6" s="127" t="s">
        <v>327</v>
      </c>
      <c r="C6" s="127" t="s">
        <v>328</v>
      </c>
      <c r="D6" s="127" t="s">
        <v>336</v>
      </c>
      <c r="E6" s="127" t="s">
        <v>329</v>
      </c>
      <c r="F6" s="127" t="s">
        <v>337</v>
      </c>
      <c r="G6" s="127" t="s">
        <v>338</v>
      </c>
      <c r="H6" s="127" t="s">
        <v>339</v>
      </c>
      <c r="I6" s="134" t="s">
        <v>330</v>
      </c>
    </row>
    <row r="7" spans="1:9" ht="15.75">
      <c r="A7" s="128"/>
      <c r="B7" s="128"/>
      <c r="C7" s="129"/>
      <c r="D7" s="129"/>
      <c r="E7" s="129"/>
      <c r="F7" s="129"/>
      <c r="G7" s="129"/>
      <c r="H7" s="129"/>
      <c r="I7" s="129"/>
    </row>
    <row r="8" spans="1:9" ht="15.75">
      <c r="A8" s="128"/>
      <c r="B8" s="128"/>
      <c r="C8" s="129"/>
      <c r="D8" s="129"/>
      <c r="E8" s="129"/>
      <c r="F8" s="129"/>
      <c r="G8" s="129"/>
      <c r="H8" s="129"/>
      <c r="I8" s="129"/>
    </row>
    <row r="9" spans="1:9" ht="15.75">
      <c r="A9" s="128"/>
      <c r="B9" s="128"/>
      <c r="C9" s="129"/>
      <c r="D9" s="129"/>
      <c r="E9" s="129"/>
      <c r="F9" s="129"/>
      <c r="G9" s="129"/>
      <c r="H9" s="129"/>
      <c r="I9" s="129"/>
    </row>
    <row r="10" spans="1:9" ht="15.75">
      <c r="A10" s="128"/>
      <c r="B10" s="128"/>
      <c r="C10" s="129"/>
      <c r="D10" s="129"/>
      <c r="E10" s="129"/>
      <c r="F10" s="129"/>
      <c r="G10" s="129"/>
      <c r="H10" s="129"/>
      <c r="I10" s="129"/>
    </row>
    <row r="11" spans="1:9" ht="15">
      <c r="A11" s="130" t="s">
        <v>331</v>
      </c>
      <c r="B11" s="130"/>
      <c r="C11" s="131"/>
      <c r="D11" s="131"/>
      <c r="E11" s="131"/>
      <c r="F11" s="131"/>
      <c r="G11" s="131"/>
      <c r="H11" s="131"/>
      <c r="I11" s="131"/>
    </row>
    <row r="12" spans="1:9" ht="15.75">
      <c r="A12" s="128"/>
      <c r="B12" s="128"/>
      <c r="C12" s="129"/>
      <c r="D12" s="129"/>
      <c r="E12" s="129"/>
      <c r="F12" s="129"/>
      <c r="G12" s="129"/>
      <c r="H12" s="129"/>
      <c r="I12" s="129"/>
    </row>
    <row r="13" spans="1:9" ht="15.75">
      <c r="A13" s="128"/>
      <c r="B13" s="128"/>
      <c r="C13" s="129"/>
      <c r="D13" s="129"/>
      <c r="E13" s="129"/>
      <c r="F13" s="129"/>
      <c r="G13" s="129"/>
      <c r="H13" s="129"/>
      <c r="I13" s="129"/>
    </row>
    <row r="14" spans="1:9" ht="15.75">
      <c r="A14" s="128"/>
      <c r="B14" s="128"/>
      <c r="C14" s="129"/>
      <c r="D14" s="129"/>
      <c r="E14" s="129"/>
      <c r="F14" s="129"/>
      <c r="G14" s="129"/>
      <c r="H14" s="129"/>
      <c r="I14" s="129"/>
    </row>
    <row r="15" spans="1:9" ht="15.75">
      <c r="A15" s="128"/>
      <c r="B15" s="128"/>
      <c r="C15" s="129"/>
      <c r="D15" s="129"/>
      <c r="E15" s="129"/>
      <c r="F15" s="129"/>
      <c r="G15" s="129"/>
      <c r="H15" s="129"/>
      <c r="I15" s="129"/>
    </row>
    <row r="16" spans="1:9" ht="15">
      <c r="A16" s="130" t="s">
        <v>332</v>
      </c>
      <c r="B16" s="130"/>
      <c r="C16" s="131"/>
      <c r="D16" s="131"/>
      <c r="E16" s="131"/>
      <c r="F16" s="131"/>
      <c r="G16" s="131"/>
      <c r="H16" s="131"/>
      <c r="I16" s="131"/>
    </row>
    <row r="17" spans="1:9" ht="15.75">
      <c r="A17" s="128"/>
      <c r="B17" s="128"/>
      <c r="C17" s="129"/>
      <c r="D17" s="129"/>
      <c r="E17" s="129"/>
      <c r="F17" s="129"/>
      <c r="G17" s="129"/>
      <c r="H17" s="129"/>
      <c r="I17" s="129"/>
    </row>
    <row r="18" spans="1:9" ht="15.75">
      <c r="A18" s="128"/>
      <c r="B18" s="128"/>
      <c r="C18" s="129"/>
      <c r="D18" s="129"/>
      <c r="E18" s="129"/>
      <c r="F18" s="129"/>
      <c r="G18" s="129"/>
      <c r="H18" s="129"/>
      <c r="I18" s="129"/>
    </row>
    <row r="19" spans="1:9" ht="15.75">
      <c r="A19" s="128"/>
      <c r="B19" s="128"/>
      <c r="C19" s="129"/>
      <c r="D19" s="129"/>
      <c r="E19" s="129"/>
      <c r="F19" s="129"/>
      <c r="G19" s="129"/>
      <c r="H19" s="129"/>
      <c r="I19" s="129"/>
    </row>
    <row r="20" spans="1:9" ht="15.75">
      <c r="A20" s="128"/>
      <c r="B20" s="128"/>
      <c r="C20" s="129"/>
      <c r="D20" s="129"/>
      <c r="E20" s="129"/>
      <c r="F20" s="129"/>
      <c r="G20" s="129"/>
      <c r="H20" s="129"/>
      <c r="I20" s="129"/>
    </row>
    <row r="21" spans="1:9" ht="15">
      <c r="A21" s="130" t="s">
        <v>333</v>
      </c>
      <c r="B21" s="130"/>
      <c r="C21" s="131"/>
      <c r="D21" s="131"/>
      <c r="E21" s="131"/>
      <c r="F21" s="131"/>
      <c r="G21" s="131"/>
      <c r="H21" s="131"/>
      <c r="I21" s="131"/>
    </row>
    <row r="22" spans="1:9" ht="15.75">
      <c r="A22" s="128"/>
      <c r="B22" s="128"/>
      <c r="C22" s="129"/>
      <c r="D22" s="129"/>
      <c r="E22" s="129"/>
      <c r="F22" s="129"/>
      <c r="G22" s="129"/>
      <c r="H22" s="129"/>
      <c r="I22" s="129"/>
    </row>
    <row r="23" spans="1:9" ht="15.75">
      <c r="A23" s="128"/>
      <c r="B23" s="128"/>
      <c r="C23" s="129"/>
      <c r="D23" s="129"/>
      <c r="E23" s="129"/>
      <c r="F23" s="129"/>
      <c r="G23" s="129"/>
      <c r="H23" s="129"/>
      <c r="I23" s="129"/>
    </row>
    <row r="24" spans="1:9" ht="15.75">
      <c r="A24" s="128"/>
      <c r="B24" s="128"/>
      <c r="C24" s="129"/>
      <c r="D24" s="129"/>
      <c r="E24" s="129"/>
      <c r="F24" s="129"/>
      <c r="G24" s="129"/>
      <c r="H24" s="129"/>
      <c r="I24" s="129"/>
    </row>
    <row r="25" spans="1:9" ht="15.75">
      <c r="A25" s="128"/>
      <c r="B25" s="128"/>
      <c r="C25" s="129"/>
      <c r="D25" s="129"/>
      <c r="E25" s="129"/>
      <c r="F25" s="129"/>
      <c r="G25" s="129"/>
      <c r="H25" s="129"/>
      <c r="I25" s="129"/>
    </row>
    <row r="26" spans="1:9" ht="15">
      <c r="A26" s="130" t="s">
        <v>334</v>
      </c>
      <c r="B26" s="130"/>
      <c r="C26" s="131"/>
      <c r="D26" s="131"/>
      <c r="E26" s="131"/>
      <c r="F26" s="131"/>
      <c r="G26" s="131"/>
      <c r="H26" s="131"/>
      <c r="I26" s="131"/>
    </row>
    <row r="27" spans="1:9" ht="15">
      <c r="A27" s="130"/>
      <c r="B27" s="130"/>
      <c r="C27" s="131"/>
      <c r="D27" s="131"/>
      <c r="E27" s="131"/>
      <c r="F27" s="131"/>
      <c r="G27" s="131"/>
      <c r="H27" s="131"/>
      <c r="I27" s="131"/>
    </row>
    <row r="28" spans="1:9" ht="15">
      <c r="A28" s="130"/>
      <c r="B28" s="130"/>
      <c r="C28" s="131"/>
      <c r="D28" s="131"/>
      <c r="E28" s="131"/>
      <c r="F28" s="131"/>
      <c r="G28" s="131"/>
      <c r="H28" s="131"/>
      <c r="I28" s="131"/>
    </row>
    <row r="29" spans="1:9" ht="15">
      <c r="A29" s="130"/>
      <c r="B29" s="130"/>
      <c r="C29" s="131"/>
      <c r="D29" s="131"/>
      <c r="E29" s="131"/>
      <c r="F29" s="131"/>
      <c r="G29" s="131"/>
      <c r="H29" s="131"/>
      <c r="I29" s="131"/>
    </row>
    <row r="30" spans="1:9" ht="15">
      <c r="A30" s="130"/>
      <c r="B30" s="130"/>
      <c r="C30" s="131"/>
      <c r="D30" s="131"/>
      <c r="E30" s="131"/>
      <c r="F30" s="131"/>
      <c r="G30" s="131"/>
      <c r="H30" s="131"/>
      <c r="I30" s="131"/>
    </row>
    <row r="31" spans="1:9" ht="16.5">
      <c r="A31" s="132" t="s">
        <v>335</v>
      </c>
      <c r="B31" s="128"/>
      <c r="C31" s="133"/>
      <c r="D31" s="133"/>
      <c r="E31" s="133"/>
      <c r="F31" s="133"/>
      <c r="G31" s="133"/>
      <c r="H31" s="133"/>
      <c r="I31" s="133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5" t="s">
        <v>277</v>
      </c>
      <c r="B1" s="116"/>
      <c r="C1" s="116"/>
      <c r="D1" s="116"/>
    </row>
    <row r="2" spans="1:5" ht="27" customHeight="1">
      <c r="A2" s="305" t="s">
        <v>116</v>
      </c>
      <c r="B2" s="306"/>
      <c r="C2" s="306"/>
      <c r="D2" s="306"/>
      <c r="E2" s="306"/>
    </row>
    <row r="3" spans="1:5" ht="22.5" customHeight="1">
      <c r="A3" s="304" t="s">
        <v>295</v>
      </c>
      <c r="B3" s="308"/>
      <c r="C3" s="308"/>
      <c r="D3" s="308"/>
      <c r="E3" s="308"/>
    </row>
    <row r="4" ht="18">
      <c r="A4" s="108"/>
    </row>
    <row r="5" ht="15">
      <c r="A5" s="4" t="s">
        <v>251</v>
      </c>
    </row>
    <row r="6" spans="1:5" ht="31.5" customHeight="1">
      <c r="A6" s="109" t="s">
        <v>378</v>
      </c>
      <c r="B6" s="110" t="s">
        <v>379</v>
      </c>
      <c r="C6" s="97" t="s">
        <v>289</v>
      </c>
      <c r="D6" s="97" t="s">
        <v>290</v>
      </c>
      <c r="E6" s="97" t="s">
        <v>291</v>
      </c>
    </row>
    <row r="7" spans="1:5" ht="15" customHeight="1">
      <c r="A7" s="111"/>
      <c r="B7" s="53"/>
      <c r="C7" s="53"/>
      <c r="D7" s="53"/>
      <c r="E7" s="53"/>
    </row>
    <row r="8" spans="1:5" ht="15" customHeight="1">
      <c r="A8" s="111"/>
      <c r="B8" s="53"/>
      <c r="C8" s="53"/>
      <c r="D8" s="53"/>
      <c r="E8" s="53"/>
    </row>
    <row r="9" spans="1:5" ht="15" customHeight="1">
      <c r="A9" s="111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2" t="s">
        <v>282</v>
      </c>
      <c r="B11" s="65" t="s">
        <v>652</v>
      </c>
      <c r="C11" s="53"/>
      <c r="D11" s="53"/>
      <c r="E11" s="53"/>
    </row>
    <row r="12" spans="1:5" ht="15" customHeight="1">
      <c r="A12" s="112"/>
      <c r="B12" s="53"/>
      <c r="C12" s="53"/>
      <c r="D12" s="53"/>
      <c r="E12" s="53"/>
    </row>
    <row r="13" spans="1:5" ht="15" customHeight="1">
      <c r="A13" s="112"/>
      <c r="B13" s="53"/>
      <c r="C13" s="53"/>
      <c r="D13" s="53"/>
      <c r="E13" s="53"/>
    </row>
    <row r="14" spans="1:5" ht="15" customHeight="1">
      <c r="A14" s="113"/>
      <c r="B14" s="53"/>
      <c r="C14" s="53"/>
      <c r="D14" s="53"/>
      <c r="E14" s="53"/>
    </row>
    <row r="15" spans="1:5" ht="15" customHeight="1">
      <c r="A15" s="113"/>
      <c r="B15" s="53"/>
      <c r="C15" s="53"/>
      <c r="D15" s="53"/>
      <c r="E15" s="53"/>
    </row>
    <row r="16" spans="1:5" ht="15" customHeight="1">
      <c r="A16" s="112" t="s">
        <v>283</v>
      </c>
      <c r="B16" s="50" t="s">
        <v>687</v>
      </c>
      <c r="C16" s="53"/>
      <c r="D16" s="53"/>
      <c r="E16" s="53"/>
    </row>
    <row r="17" spans="1:5" ht="15" customHeight="1">
      <c r="A17" s="102" t="s">
        <v>78</v>
      </c>
      <c r="B17" s="102" t="s">
        <v>606</v>
      </c>
      <c r="C17" s="53"/>
      <c r="D17" s="53"/>
      <c r="E17" s="53"/>
    </row>
    <row r="18" spans="1:5" ht="15" customHeight="1">
      <c r="A18" s="102" t="s">
        <v>79</v>
      </c>
      <c r="B18" s="102" t="s">
        <v>606</v>
      </c>
      <c r="C18" s="53"/>
      <c r="D18" s="53"/>
      <c r="E18" s="53"/>
    </row>
    <row r="19" spans="1:5" ht="15" customHeight="1">
      <c r="A19" s="102" t="s">
        <v>80</v>
      </c>
      <c r="B19" s="102" t="s">
        <v>606</v>
      </c>
      <c r="C19" s="53"/>
      <c r="D19" s="53"/>
      <c r="E19" s="53"/>
    </row>
    <row r="20" spans="1:5" ht="15" customHeight="1">
      <c r="A20" s="102" t="s">
        <v>81</v>
      </c>
      <c r="B20" s="102" t="s">
        <v>606</v>
      </c>
      <c r="C20" s="53"/>
      <c r="D20" s="53"/>
      <c r="E20" s="53"/>
    </row>
    <row r="21" spans="1:5" ht="15" customHeight="1">
      <c r="A21" s="102" t="s">
        <v>28</v>
      </c>
      <c r="B21" s="114" t="s">
        <v>613</v>
      </c>
      <c r="C21" s="53"/>
      <c r="D21" s="53"/>
      <c r="E21" s="53"/>
    </row>
    <row r="22" spans="1:5" ht="15" customHeight="1">
      <c r="A22" s="102" t="s">
        <v>26</v>
      </c>
      <c r="B22" s="114" t="s">
        <v>607</v>
      </c>
      <c r="C22" s="53"/>
      <c r="D22" s="53"/>
      <c r="E22" s="53"/>
    </row>
    <row r="23" spans="1:5" ht="15" customHeight="1">
      <c r="A23" s="113"/>
      <c r="B23" s="53"/>
      <c r="C23" s="53"/>
      <c r="D23" s="53"/>
      <c r="E23" s="53"/>
    </row>
    <row r="24" spans="1:5" ht="15" customHeight="1">
      <c r="A24" s="112" t="s">
        <v>284</v>
      </c>
      <c r="B24" s="54" t="s">
        <v>287</v>
      </c>
      <c r="C24" s="53"/>
      <c r="D24" s="53"/>
      <c r="E24" s="53"/>
    </row>
    <row r="25" spans="1:5" ht="15" customHeight="1">
      <c r="A25" s="112"/>
      <c r="B25" s="53" t="s">
        <v>640</v>
      </c>
      <c r="C25" s="53"/>
      <c r="D25" s="53"/>
      <c r="E25" s="53"/>
    </row>
    <row r="26" spans="1:5" ht="15" customHeight="1">
      <c r="A26" s="112"/>
      <c r="B26" s="53" t="s">
        <v>679</v>
      </c>
      <c r="C26" s="53"/>
      <c r="D26" s="53"/>
      <c r="E26" s="53"/>
    </row>
    <row r="27" spans="1:5" ht="15" customHeight="1">
      <c r="A27" s="113"/>
      <c r="B27" s="53"/>
      <c r="C27" s="53"/>
      <c r="D27" s="53"/>
      <c r="E27" s="53"/>
    </row>
    <row r="28" spans="1:5" ht="15" customHeight="1">
      <c r="A28" s="113"/>
      <c r="B28" s="53"/>
      <c r="C28" s="53"/>
      <c r="D28" s="53"/>
      <c r="E28" s="53"/>
    </row>
    <row r="29" spans="1:5" ht="15" customHeight="1">
      <c r="A29" s="112" t="s">
        <v>285</v>
      </c>
      <c r="B29" s="54" t="s">
        <v>288</v>
      </c>
      <c r="C29" s="53"/>
      <c r="D29" s="53"/>
      <c r="E29" s="53"/>
    </row>
    <row r="30" spans="1:5" ht="15" customHeight="1">
      <c r="A30" s="112"/>
      <c r="B30" s="53"/>
      <c r="C30" s="53"/>
      <c r="D30" s="53"/>
      <c r="E30" s="53"/>
    </row>
    <row r="31" spans="1:5" ht="15" customHeight="1">
      <c r="A31" s="112"/>
      <c r="B31" s="53"/>
      <c r="C31" s="53"/>
      <c r="D31" s="53"/>
      <c r="E31" s="53"/>
    </row>
    <row r="32" spans="1:5" ht="15" customHeight="1">
      <c r="A32" s="113"/>
      <c r="B32" s="53"/>
      <c r="C32" s="53"/>
      <c r="D32" s="53"/>
      <c r="E32" s="53"/>
    </row>
    <row r="33" spans="1:5" ht="15" customHeight="1">
      <c r="A33" s="113"/>
      <c r="B33" s="53"/>
      <c r="C33" s="53"/>
      <c r="D33" s="53"/>
      <c r="E33" s="53"/>
    </row>
    <row r="34" spans="1:5" ht="15" customHeight="1">
      <c r="A34" s="112" t="s">
        <v>286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72"/>
  <sheetViews>
    <sheetView zoomScalePageLayoutView="0" workbookViewId="0" topLeftCell="A2">
      <selection activeCell="A14" sqref="A14"/>
    </sheetView>
  </sheetViews>
  <sheetFormatPr defaultColWidth="9.140625" defaultRowHeight="15"/>
  <cols>
    <col min="1" max="1" width="105.140625" style="0" customWidth="1"/>
    <col min="3" max="3" width="15.00390625" style="0" customWidth="1"/>
    <col min="4" max="4" width="15.57421875" style="0" customWidth="1"/>
    <col min="5" max="5" width="17.140625" style="0" customWidth="1"/>
    <col min="6" max="6" width="15.7109375" style="0" customWidth="1"/>
    <col min="7" max="7" width="16.421875" style="0" customWidth="1"/>
    <col min="9" max="9" width="12.140625" style="0" customWidth="1"/>
    <col min="10" max="10" width="13.57421875" style="0" customWidth="1"/>
  </cols>
  <sheetData>
    <row r="1" ht="15" hidden="1"/>
    <row r="2" spans="1:7" ht="20.25" customHeight="1">
      <c r="A2" s="302" t="s">
        <v>897</v>
      </c>
      <c r="B2" s="302"/>
      <c r="C2" s="302"/>
      <c r="D2" s="302"/>
      <c r="E2" s="302"/>
      <c r="F2" s="302"/>
      <c r="G2" s="302"/>
    </row>
    <row r="3" spans="1:7" ht="19.5" customHeight="1">
      <c r="A3" s="305" t="s">
        <v>867</v>
      </c>
      <c r="B3" s="305"/>
      <c r="C3" s="305"/>
      <c r="D3" s="305"/>
      <c r="E3" s="305"/>
      <c r="F3" s="305"/>
      <c r="G3" s="305"/>
    </row>
    <row r="4" spans="1:7" ht="15" customHeight="1">
      <c r="A4" s="304" t="s">
        <v>614</v>
      </c>
      <c r="B4" s="304"/>
      <c r="C4" s="304"/>
      <c r="D4" s="304"/>
      <c r="E4" s="304"/>
      <c r="F4" s="304"/>
      <c r="G4" s="304"/>
    </row>
    <row r="5" ht="15">
      <c r="A5" s="4" t="s">
        <v>227</v>
      </c>
    </row>
    <row r="6" spans="1:10" ht="45">
      <c r="A6" s="2" t="s">
        <v>378</v>
      </c>
      <c r="B6" s="3" t="s">
        <v>379</v>
      </c>
      <c r="C6" s="85" t="s">
        <v>160</v>
      </c>
      <c r="D6" s="85" t="s">
        <v>161</v>
      </c>
      <c r="E6" s="85" t="s">
        <v>162</v>
      </c>
      <c r="F6" s="287" t="s">
        <v>261</v>
      </c>
      <c r="G6" s="287" t="s">
        <v>883</v>
      </c>
      <c r="I6" s="289" t="s">
        <v>885</v>
      </c>
      <c r="J6" s="289" t="s">
        <v>886</v>
      </c>
    </row>
    <row r="7" spans="1:10" ht="15">
      <c r="A7" s="39" t="s">
        <v>380</v>
      </c>
      <c r="B7" s="40" t="s">
        <v>381</v>
      </c>
      <c r="C7" s="167">
        <v>34546580</v>
      </c>
      <c r="D7" s="167"/>
      <c r="E7" s="167">
        <v>30941000</v>
      </c>
      <c r="F7" s="167">
        <f>SUM(C7:E7)</f>
        <v>65487580</v>
      </c>
      <c r="G7" s="167">
        <f>SUM(I7:J7)</f>
        <v>64987065</v>
      </c>
      <c r="I7">
        <v>30941000</v>
      </c>
      <c r="J7">
        <v>34046065</v>
      </c>
    </row>
    <row r="8" spans="1:7" ht="15" hidden="1">
      <c r="A8" s="39" t="s">
        <v>382</v>
      </c>
      <c r="B8" s="41" t="s">
        <v>383</v>
      </c>
      <c r="C8" s="167"/>
      <c r="D8" s="167"/>
      <c r="E8" s="167"/>
      <c r="F8" s="167"/>
      <c r="G8" s="167"/>
    </row>
    <row r="9" spans="1:7" ht="15" hidden="1">
      <c r="A9" s="39" t="s">
        <v>384</v>
      </c>
      <c r="B9" s="41" t="s">
        <v>385</v>
      </c>
      <c r="C9" s="167"/>
      <c r="D9" s="167"/>
      <c r="E9" s="167"/>
      <c r="F9" s="167"/>
      <c r="G9" s="167"/>
    </row>
    <row r="10" spans="1:10" ht="15">
      <c r="A10" s="42" t="s">
        <v>386</v>
      </c>
      <c r="B10" s="41" t="s">
        <v>387</v>
      </c>
      <c r="C10" s="167">
        <v>500000</v>
      </c>
      <c r="D10" s="167"/>
      <c r="E10" s="167"/>
      <c r="F10" s="167">
        <f aca="true" t="shared" si="0" ref="F10:F16">SUM(C10:E10)</f>
        <v>500000</v>
      </c>
      <c r="G10" s="167">
        <v>500000</v>
      </c>
      <c r="J10">
        <v>500000</v>
      </c>
    </row>
    <row r="11" spans="1:7" ht="15">
      <c r="A11" s="42" t="s">
        <v>388</v>
      </c>
      <c r="B11" s="41" t="s">
        <v>389</v>
      </c>
      <c r="C11" s="167">
        <v>0</v>
      </c>
      <c r="D11" s="167"/>
      <c r="E11" s="167"/>
      <c r="F11" s="167">
        <f t="shared" si="0"/>
        <v>0</v>
      </c>
      <c r="G11" s="167"/>
    </row>
    <row r="12" spans="1:10" ht="15">
      <c r="A12" s="42" t="s">
        <v>390</v>
      </c>
      <c r="B12" s="41" t="s">
        <v>391</v>
      </c>
      <c r="C12" s="167">
        <v>1041390</v>
      </c>
      <c r="D12" s="167"/>
      <c r="E12" s="167"/>
      <c r="F12" s="167">
        <f t="shared" si="0"/>
        <v>1041390</v>
      </c>
      <c r="G12" s="167">
        <v>1041390</v>
      </c>
      <c r="J12">
        <v>1041390</v>
      </c>
    </row>
    <row r="13" spans="1:10" ht="15">
      <c r="A13" s="42" t="s">
        <v>392</v>
      </c>
      <c r="B13" s="41" t="s">
        <v>393</v>
      </c>
      <c r="C13" s="167">
        <v>1500000</v>
      </c>
      <c r="D13" s="167"/>
      <c r="E13" s="167">
        <v>1226000</v>
      </c>
      <c r="F13" s="167">
        <f t="shared" si="0"/>
        <v>2726000</v>
      </c>
      <c r="G13" s="167">
        <v>2726000</v>
      </c>
      <c r="I13">
        <v>1226000</v>
      </c>
      <c r="J13">
        <v>1500000</v>
      </c>
    </row>
    <row r="14" spans="1:7" ht="15">
      <c r="A14" s="42" t="s">
        <v>394</v>
      </c>
      <c r="B14" s="41" t="s">
        <v>395</v>
      </c>
      <c r="C14" s="167">
        <v>0</v>
      </c>
      <c r="D14" s="167"/>
      <c r="E14" s="167"/>
      <c r="F14" s="167">
        <f t="shared" si="0"/>
        <v>0</v>
      </c>
      <c r="G14" s="167"/>
    </row>
    <row r="15" spans="1:10" ht="15">
      <c r="A15" s="5" t="s">
        <v>396</v>
      </c>
      <c r="B15" s="41" t="s">
        <v>397</v>
      </c>
      <c r="C15" s="167">
        <v>220000</v>
      </c>
      <c r="D15" s="167"/>
      <c r="E15" s="167">
        <v>400000</v>
      </c>
      <c r="F15" s="167">
        <f t="shared" si="0"/>
        <v>620000</v>
      </c>
      <c r="G15" s="167">
        <v>620000</v>
      </c>
      <c r="I15">
        <v>400000</v>
      </c>
      <c r="J15">
        <v>220000</v>
      </c>
    </row>
    <row r="16" spans="1:9" ht="15">
      <c r="A16" s="5" t="s">
        <v>398</v>
      </c>
      <c r="B16" s="41" t="s">
        <v>399</v>
      </c>
      <c r="C16" s="167">
        <v>0</v>
      </c>
      <c r="D16" s="167"/>
      <c r="E16" s="167">
        <v>200000</v>
      </c>
      <c r="F16" s="167">
        <f t="shared" si="0"/>
        <v>200000</v>
      </c>
      <c r="G16" s="167">
        <v>200000</v>
      </c>
      <c r="I16">
        <v>200000</v>
      </c>
    </row>
    <row r="17" spans="1:7" ht="15" hidden="1">
      <c r="A17" s="5" t="s">
        <v>400</v>
      </c>
      <c r="B17" s="41" t="s">
        <v>401</v>
      </c>
      <c r="C17" s="167"/>
      <c r="D17" s="167"/>
      <c r="E17" s="167"/>
      <c r="F17" s="167"/>
      <c r="G17" s="167"/>
    </row>
    <row r="18" spans="1:7" ht="15" hidden="1">
      <c r="A18" s="5" t="s">
        <v>402</v>
      </c>
      <c r="B18" s="41" t="s">
        <v>403</v>
      </c>
      <c r="C18" s="167"/>
      <c r="D18" s="167"/>
      <c r="E18" s="167"/>
      <c r="F18" s="167"/>
      <c r="G18" s="167"/>
    </row>
    <row r="19" spans="1:10" ht="15">
      <c r="A19" s="5" t="s">
        <v>839</v>
      </c>
      <c r="B19" s="41" t="s">
        <v>404</v>
      </c>
      <c r="C19" s="167">
        <v>0</v>
      </c>
      <c r="D19" s="167"/>
      <c r="E19" s="167">
        <v>3149000</v>
      </c>
      <c r="F19" s="167">
        <f>SUM(C19:E19)</f>
        <v>3149000</v>
      </c>
      <c r="G19" s="167">
        <v>3897637</v>
      </c>
      <c r="I19">
        <v>3149000</v>
      </c>
      <c r="J19">
        <v>748637</v>
      </c>
    </row>
    <row r="20" spans="1:10" ht="15">
      <c r="A20" s="43" t="s">
        <v>729</v>
      </c>
      <c r="B20" s="44" t="s">
        <v>406</v>
      </c>
      <c r="C20" s="167">
        <f>SUM(C7:C19)</f>
        <v>37807970</v>
      </c>
      <c r="D20" s="167"/>
      <c r="E20" s="167">
        <f>SUM(E7:E19)</f>
        <v>35916000</v>
      </c>
      <c r="F20" s="167">
        <f>SUM(F7:F19)</f>
        <v>73723970</v>
      </c>
      <c r="G20" s="167">
        <f>SUM(G7:G19)</f>
        <v>73972092</v>
      </c>
      <c r="I20">
        <f>SUM(I7:I19)</f>
        <v>35916000</v>
      </c>
      <c r="J20">
        <f>SUM(J7:J19)</f>
        <v>38056092</v>
      </c>
    </row>
    <row r="21" spans="1:7" ht="15">
      <c r="A21" s="5" t="s">
        <v>407</v>
      </c>
      <c r="B21" s="41" t="s">
        <v>408</v>
      </c>
      <c r="C21" s="167">
        <v>0</v>
      </c>
      <c r="D21" s="167"/>
      <c r="E21" s="167"/>
      <c r="F21" s="167">
        <f>SUM(C21:E21)</f>
        <v>0</v>
      </c>
      <c r="G21" s="167">
        <v>0</v>
      </c>
    </row>
    <row r="22" spans="1:10" ht="15">
      <c r="A22" s="5" t="s">
        <v>409</v>
      </c>
      <c r="B22" s="41" t="s">
        <v>410</v>
      </c>
      <c r="C22" s="167">
        <v>96000</v>
      </c>
      <c r="D22" s="167"/>
      <c r="E22" s="167"/>
      <c r="F22" s="167">
        <f>SUM(C22:E22)</f>
        <v>96000</v>
      </c>
      <c r="G22" s="167">
        <v>96000</v>
      </c>
      <c r="J22">
        <v>96000</v>
      </c>
    </row>
    <row r="23" spans="1:7" ht="15">
      <c r="A23" s="6" t="s">
        <v>411</v>
      </c>
      <c r="B23" s="41" t="s">
        <v>412</v>
      </c>
      <c r="C23" s="167">
        <v>0</v>
      </c>
      <c r="D23" s="167"/>
      <c r="E23" s="167"/>
      <c r="F23" s="167">
        <f>SUM(C23:E23)</f>
        <v>0</v>
      </c>
      <c r="G23" s="167">
        <v>0</v>
      </c>
    </row>
    <row r="24" spans="1:10" ht="15">
      <c r="A24" s="9" t="s">
        <v>730</v>
      </c>
      <c r="B24" s="44" t="s">
        <v>413</v>
      </c>
      <c r="C24" s="167">
        <f>SUM(C21:C23)</f>
        <v>96000</v>
      </c>
      <c r="D24" s="167"/>
      <c r="E24" s="167"/>
      <c r="F24" s="167">
        <f>SUM(F21:F23)</f>
        <v>96000</v>
      </c>
      <c r="G24" s="167">
        <f>SUM(G21:G23)</f>
        <v>96000</v>
      </c>
      <c r="I24">
        <v>0</v>
      </c>
      <c r="J24">
        <f>SUM(J21:J23)</f>
        <v>96000</v>
      </c>
    </row>
    <row r="25" spans="1:10" ht="15">
      <c r="A25" s="66" t="s">
        <v>11</v>
      </c>
      <c r="B25" s="67" t="s">
        <v>414</v>
      </c>
      <c r="C25" s="167">
        <f>SUM(C24,C20)</f>
        <v>37903970</v>
      </c>
      <c r="D25" s="167"/>
      <c r="E25" s="167">
        <f>SUM(E24+E20)</f>
        <v>35916000</v>
      </c>
      <c r="F25" s="167">
        <f>SUM(F24,F20)</f>
        <v>73819970</v>
      </c>
      <c r="G25" s="167">
        <f>SUM(G20+G24)</f>
        <v>74068092</v>
      </c>
      <c r="I25">
        <f>SUM(I20+I24)</f>
        <v>35916000</v>
      </c>
      <c r="J25">
        <f>SUM(J24,J20)</f>
        <v>38152092</v>
      </c>
    </row>
    <row r="26" spans="1:10" ht="15">
      <c r="A26" s="50" t="s">
        <v>840</v>
      </c>
      <c r="B26" s="67" t="s">
        <v>415</v>
      </c>
      <c r="C26" s="167">
        <v>6858195</v>
      </c>
      <c r="D26" s="167"/>
      <c r="E26" s="167">
        <v>6393000</v>
      </c>
      <c r="F26" s="167">
        <f>SUM(C26:E26)</f>
        <v>13251195</v>
      </c>
      <c r="G26" s="167">
        <f>SUM(I26:J26)</f>
        <v>13257583</v>
      </c>
      <c r="I26">
        <v>6393000</v>
      </c>
      <c r="J26">
        <v>6864583</v>
      </c>
    </row>
    <row r="27" spans="1:10" ht="15">
      <c r="A27" s="5" t="s">
        <v>416</v>
      </c>
      <c r="B27" s="41" t="s">
        <v>417</v>
      </c>
      <c r="C27" s="167">
        <v>230000</v>
      </c>
      <c r="D27" s="167"/>
      <c r="E27" s="167">
        <v>200000</v>
      </c>
      <c r="F27" s="167">
        <f>SUM(C27:E27)</f>
        <v>430000</v>
      </c>
      <c r="G27" s="167">
        <v>430000</v>
      </c>
      <c r="I27">
        <v>200000</v>
      </c>
      <c r="J27">
        <v>230000</v>
      </c>
    </row>
    <row r="28" spans="1:10" ht="15">
      <c r="A28" s="5" t="s">
        <v>418</v>
      </c>
      <c r="B28" s="41" t="s">
        <v>419</v>
      </c>
      <c r="C28" s="167">
        <v>1100000</v>
      </c>
      <c r="D28" s="167"/>
      <c r="E28" s="167">
        <v>750000</v>
      </c>
      <c r="F28" s="167">
        <f>SUM(C28:E28)</f>
        <v>1850000</v>
      </c>
      <c r="G28" s="167">
        <v>1850000</v>
      </c>
      <c r="I28">
        <v>750000</v>
      </c>
      <c r="J28">
        <v>1100000</v>
      </c>
    </row>
    <row r="29" spans="1:10" ht="15">
      <c r="A29" s="5" t="s">
        <v>420</v>
      </c>
      <c r="B29" s="41" t="s">
        <v>421</v>
      </c>
      <c r="C29" s="167">
        <v>0</v>
      </c>
      <c r="D29" s="167"/>
      <c r="E29" s="167">
        <v>0</v>
      </c>
      <c r="F29" s="167">
        <f>SUM(C29:E29)</f>
        <v>0</v>
      </c>
      <c r="G29" s="167">
        <v>0</v>
      </c>
      <c r="J29">
        <v>0</v>
      </c>
    </row>
    <row r="30" spans="1:10" ht="15">
      <c r="A30" s="9" t="s">
        <v>740</v>
      </c>
      <c r="B30" s="44" t="s">
        <v>422</v>
      </c>
      <c r="C30" s="167">
        <f>SUM(C27:C29)</f>
        <v>1330000</v>
      </c>
      <c r="D30" s="167"/>
      <c r="E30" s="167">
        <f>SUM(E27:E29)</f>
        <v>950000</v>
      </c>
      <c r="F30" s="167">
        <f>SUM(F27:F29)</f>
        <v>2280000</v>
      </c>
      <c r="G30" s="167">
        <f>SUM(G27:G29)</f>
        <v>2280000</v>
      </c>
      <c r="I30">
        <f>SUM(I27:I29)</f>
        <v>950000</v>
      </c>
      <c r="J30">
        <f>SUM(J27:J29)</f>
        <v>1330000</v>
      </c>
    </row>
    <row r="31" spans="1:10" ht="15">
      <c r="A31" s="5" t="s">
        <v>423</v>
      </c>
      <c r="B31" s="41" t="s">
        <v>424</v>
      </c>
      <c r="C31" s="167">
        <v>20000</v>
      </c>
      <c r="D31" s="167"/>
      <c r="E31" s="167">
        <v>60000</v>
      </c>
      <c r="F31" s="167">
        <f>SUM(C31:E31)</f>
        <v>80000</v>
      </c>
      <c r="G31" s="167">
        <v>80000</v>
      </c>
      <c r="I31">
        <v>60000</v>
      </c>
      <c r="J31">
        <v>20000</v>
      </c>
    </row>
    <row r="32" spans="1:10" ht="15">
      <c r="A32" s="5" t="s">
        <v>425</v>
      </c>
      <c r="B32" s="41" t="s">
        <v>426</v>
      </c>
      <c r="C32" s="167">
        <v>100000</v>
      </c>
      <c r="D32" s="167"/>
      <c r="E32" s="167">
        <v>320000</v>
      </c>
      <c r="F32" s="167">
        <f>SUM(C32:E32)</f>
        <v>420000</v>
      </c>
      <c r="G32" s="167">
        <v>420000</v>
      </c>
      <c r="I32">
        <v>320000</v>
      </c>
      <c r="J32">
        <v>100000</v>
      </c>
    </row>
    <row r="33" spans="1:10" ht="15" customHeight="1">
      <c r="A33" s="9" t="s">
        <v>12</v>
      </c>
      <c r="B33" s="44" t="s">
        <v>427</v>
      </c>
      <c r="C33" s="167">
        <f>SUM(C31:C32)</f>
        <v>120000</v>
      </c>
      <c r="D33" s="167"/>
      <c r="E33" s="167">
        <f>SUM(E31:E32)</f>
        <v>380000</v>
      </c>
      <c r="F33" s="167">
        <f>SUM(F31:F32)</f>
        <v>500000</v>
      </c>
      <c r="G33" s="167">
        <f>SUM(G31:G32)</f>
        <v>500000</v>
      </c>
      <c r="I33">
        <f>SUM(I31:I32)</f>
        <v>380000</v>
      </c>
      <c r="J33">
        <f>SUM(J31:J32)</f>
        <v>120000</v>
      </c>
    </row>
    <row r="34" spans="1:10" ht="15">
      <c r="A34" s="5" t="s">
        <v>428</v>
      </c>
      <c r="B34" s="41" t="s">
        <v>429</v>
      </c>
      <c r="C34" s="167">
        <v>950000</v>
      </c>
      <c r="D34" s="167"/>
      <c r="E34" s="167">
        <v>300000</v>
      </c>
      <c r="F34" s="167">
        <f aca="true" t="shared" si="1" ref="F34:F40">SUM(C34:E34)</f>
        <v>1250000</v>
      </c>
      <c r="G34" s="167">
        <v>1350982</v>
      </c>
      <c r="I34">
        <v>300000</v>
      </c>
      <c r="J34">
        <v>1050982</v>
      </c>
    </row>
    <row r="35" spans="1:7" ht="15">
      <c r="A35" s="5" t="s">
        <v>430</v>
      </c>
      <c r="B35" s="41" t="s">
        <v>431</v>
      </c>
      <c r="C35" s="167">
        <v>0</v>
      </c>
      <c r="D35" s="167"/>
      <c r="E35" s="167">
        <v>0</v>
      </c>
      <c r="F35" s="167">
        <f t="shared" si="1"/>
        <v>0</v>
      </c>
      <c r="G35" s="167">
        <v>0</v>
      </c>
    </row>
    <row r="36" spans="1:7" ht="15">
      <c r="A36" s="5" t="s">
        <v>841</v>
      </c>
      <c r="B36" s="41" t="s">
        <v>432</v>
      </c>
      <c r="C36" s="167">
        <v>0</v>
      </c>
      <c r="D36" s="167"/>
      <c r="E36" s="167">
        <v>0</v>
      </c>
      <c r="F36" s="167">
        <f t="shared" si="1"/>
        <v>0</v>
      </c>
      <c r="G36" s="167">
        <v>0</v>
      </c>
    </row>
    <row r="37" spans="1:10" ht="15">
      <c r="A37" s="5" t="s">
        <v>434</v>
      </c>
      <c r="B37" s="41" t="s">
        <v>435</v>
      </c>
      <c r="C37" s="167">
        <v>500000</v>
      </c>
      <c r="D37" s="167"/>
      <c r="E37" s="167">
        <v>200000</v>
      </c>
      <c r="F37" s="167">
        <f t="shared" si="1"/>
        <v>700000</v>
      </c>
      <c r="G37" s="167">
        <v>700000</v>
      </c>
      <c r="I37">
        <v>200000</v>
      </c>
      <c r="J37">
        <v>500000</v>
      </c>
    </row>
    <row r="38" spans="1:7" ht="15">
      <c r="A38" s="14" t="s">
        <v>842</v>
      </c>
      <c r="B38" s="41" t="s">
        <v>436</v>
      </c>
      <c r="C38" s="167">
        <v>0</v>
      </c>
      <c r="D38" s="167"/>
      <c r="E38" s="167">
        <v>0</v>
      </c>
      <c r="F38" s="167">
        <f t="shared" si="1"/>
        <v>0</v>
      </c>
      <c r="G38" s="167">
        <v>0</v>
      </c>
    </row>
    <row r="39" spans="1:10" ht="15">
      <c r="A39" s="6" t="s">
        <v>438</v>
      </c>
      <c r="B39" s="41" t="s">
        <v>439</v>
      </c>
      <c r="C39" s="167">
        <v>400000</v>
      </c>
      <c r="D39" s="167"/>
      <c r="E39" s="167">
        <v>1200000</v>
      </c>
      <c r="F39" s="167">
        <f t="shared" si="1"/>
        <v>1600000</v>
      </c>
      <c r="G39" s="167">
        <v>1600000</v>
      </c>
      <c r="I39">
        <v>1200000</v>
      </c>
      <c r="J39">
        <v>400000</v>
      </c>
    </row>
    <row r="40" spans="1:10" ht="15">
      <c r="A40" s="5" t="s">
        <v>843</v>
      </c>
      <c r="B40" s="41" t="s">
        <v>440</v>
      </c>
      <c r="C40" s="167">
        <v>4056000</v>
      </c>
      <c r="D40" s="167"/>
      <c r="E40" s="167">
        <v>1200000</v>
      </c>
      <c r="F40" s="167">
        <f t="shared" si="1"/>
        <v>5256000</v>
      </c>
      <c r="G40" s="167">
        <v>5256000</v>
      </c>
      <c r="I40">
        <v>1200000</v>
      </c>
      <c r="J40">
        <v>4056000</v>
      </c>
    </row>
    <row r="41" spans="1:10" ht="15">
      <c r="A41" s="9" t="s">
        <v>745</v>
      </c>
      <c r="B41" s="44" t="s">
        <v>442</v>
      </c>
      <c r="C41" s="167">
        <f>SUM(C34:C40)</f>
        <v>5906000</v>
      </c>
      <c r="D41" s="167"/>
      <c r="E41" s="167">
        <f>SUM(E34:E40)</f>
        <v>2900000</v>
      </c>
      <c r="F41" s="167">
        <f>SUM(F34:F40)</f>
        <v>8806000</v>
      </c>
      <c r="G41" s="167">
        <f>SUM(G34:G40)</f>
        <v>8906982</v>
      </c>
      <c r="I41">
        <f>SUM(I34:I40)</f>
        <v>2900000</v>
      </c>
      <c r="J41">
        <f>SUM(J34:J40)</f>
        <v>6006982</v>
      </c>
    </row>
    <row r="42" spans="1:10" ht="15">
      <c r="A42" s="5" t="s">
        <v>443</v>
      </c>
      <c r="B42" s="41" t="s">
        <v>444</v>
      </c>
      <c r="C42" s="167">
        <v>80000</v>
      </c>
      <c r="D42" s="167"/>
      <c r="E42" s="167">
        <v>200000</v>
      </c>
      <c r="F42" s="167">
        <f>SUM(C42:E42)</f>
        <v>280000</v>
      </c>
      <c r="G42" s="167">
        <v>280000</v>
      </c>
      <c r="I42">
        <v>200000</v>
      </c>
      <c r="J42">
        <v>80000</v>
      </c>
    </row>
    <row r="43" spans="1:10" ht="15">
      <c r="A43" s="5" t="s">
        <v>445</v>
      </c>
      <c r="B43" s="41" t="s">
        <v>446</v>
      </c>
      <c r="C43" s="167">
        <v>0</v>
      </c>
      <c r="D43" s="167"/>
      <c r="E43" s="167">
        <v>0</v>
      </c>
      <c r="F43" s="167">
        <f>SUM(C43:E43)</f>
        <v>0</v>
      </c>
      <c r="G43" s="167">
        <v>0</v>
      </c>
      <c r="J43">
        <v>0</v>
      </c>
    </row>
    <row r="44" spans="1:10" ht="15">
      <c r="A44" s="9" t="s">
        <v>746</v>
      </c>
      <c r="B44" s="44" t="s">
        <v>447</v>
      </c>
      <c r="C44" s="167">
        <f>SUM(C42:C43)</f>
        <v>80000</v>
      </c>
      <c r="D44" s="167"/>
      <c r="E44" s="167">
        <f>SUM(E42:E43)</f>
        <v>200000</v>
      </c>
      <c r="F44" s="167">
        <f>SUM(F42:F43)</f>
        <v>280000</v>
      </c>
      <c r="G44" s="167">
        <f>SUM(G42:G43)</f>
        <v>280000</v>
      </c>
      <c r="I44">
        <f>SUM(I42:I43)</f>
        <v>200000</v>
      </c>
      <c r="J44">
        <f>SUM(J42:J43)</f>
        <v>80000</v>
      </c>
    </row>
    <row r="45" spans="1:10" ht="15">
      <c r="A45" s="5" t="s">
        <v>448</v>
      </c>
      <c r="B45" s="41" t="s">
        <v>449</v>
      </c>
      <c r="C45" s="167">
        <v>2087000</v>
      </c>
      <c r="D45" s="167"/>
      <c r="E45" s="167">
        <v>780000</v>
      </c>
      <c r="F45" s="167">
        <f>SUM(C45:E45)</f>
        <v>2867000</v>
      </c>
      <c r="G45" s="167">
        <f>SUM(I45:J45)</f>
        <v>2438655</v>
      </c>
      <c r="I45">
        <v>780000</v>
      </c>
      <c r="J45">
        <v>1658655</v>
      </c>
    </row>
    <row r="46" spans="1:7" ht="15">
      <c r="A46" s="5" t="s">
        <v>450</v>
      </c>
      <c r="B46" s="41" t="s">
        <v>451</v>
      </c>
      <c r="C46" s="167">
        <v>0</v>
      </c>
      <c r="D46" s="167"/>
      <c r="E46" s="167">
        <v>0</v>
      </c>
      <c r="F46" s="167">
        <f>SUM(C46:E46)</f>
        <v>0</v>
      </c>
      <c r="G46" s="167">
        <v>0</v>
      </c>
    </row>
    <row r="47" spans="1:7" ht="15">
      <c r="A47" s="5" t="s">
        <v>844</v>
      </c>
      <c r="B47" s="41" t="s">
        <v>452</v>
      </c>
      <c r="C47" s="167">
        <v>0</v>
      </c>
      <c r="D47" s="167"/>
      <c r="E47" s="167">
        <v>0</v>
      </c>
      <c r="F47" s="167">
        <f>SUM(C47:E47)</f>
        <v>0</v>
      </c>
      <c r="G47" s="167">
        <v>0</v>
      </c>
    </row>
    <row r="48" spans="1:7" ht="15">
      <c r="A48" s="5" t="s">
        <v>845</v>
      </c>
      <c r="B48" s="41" t="s">
        <v>454</v>
      </c>
      <c r="C48" s="167">
        <v>0</v>
      </c>
      <c r="D48" s="167"/>
      <c r="E48" s="167">
        <v>0</v>
      </c>
      <c r="F48" s="167">
        <f>SUM(C48:E48)</f>
        <v>0</v>
      </c>
      <c r="G48" s="167">
        <v>0</v>
      </c>
    </row>
    <row r="49" spans="1:10" ht="15">
      <c r="A49" s="5" t="s">
        <v>458</v>
      </c>
      <c r="B49" s="41" t="s">
        <v>459</v>
      </c>
      <c r="C49" s="167">
        <v>5000</v>
      </c>
      <c r="D49" s="167"/>
      <c r="E49" s="167">
        <v>40000</v>
      </c>
      <c r="F49" s="167">
        <f>SUM(C49:E49)</f>
        <v>45000</v>
      </c>
      <c r="G49" s="167">
        <v>45000</v>
      </c>
      <c r="I49">
        <v>40000</v>
      </c>
      <c r="J49">
        <v>5000</v>
      </c>
    </row>
    <row r="50" spans="1:10" ht="15">
      <c r="A50" s="9" t="s">
        <v>749</v>
      </c>
      <c r="B50" s="44" t="s">
        <v>460</v>
      </c>
      <c r="C50" s="167">
        <f>SUM(C45:C49)</f>
        <v>2092000</v>
      </c>
      <c r="D50" s="167"/>
      <c r="E50" s="167">
        <f>SUM(E45:E49)</f>
        <v>820000</v>
      </c>
      <c r="F50" s="167">
        <f>SUM(F45:F49)</f>
        <v>2912000</v>
      </c>
      <c r="G50" s="167">
        <f>SUM(G45:G49)</f>
        <v>2483655</v>
      </c>
      <c r="I50">
        <f>SUM(I45:I49)</f>
        <v>820000</v>
      </c>
      <c r="J50">
        <f>SUM(J45:J49)</f>
        <v>1663655</v>
      </c>
    </row>
    <row r="51" spans="1:10" ht="15">
      <c r="A51" s="50" t="s">
        <v>750</v>
      </c>
      <c r="B51" s="67" t="s">
        <v>461</v>
      </c>
      <c r="C51" s="167">
        <f>SUM(C30+C33+C41+C44+C50)</f>
        <v>9528000</v>
      </c>
      <c r="D51" s="167"/>
      <c r="E51" s="167">
        <f>SUM(E30+E33+E41+E44+E50)</f>
        <v>5250000</v>
      </c>
      <c r="F51" s="167">
        <f>SUM(F50,F44,F41,F33,F30)</f>
        <v>14778000</v>
      </c>
      <c r="G51" s="167">
        <f>SUM(G30+G33+G41+G44+G50)</f>
        <v>14450637</v>
      </c>
      <c r="I51">
        <f>SUM(I30+I33+I41+I44+I50)</f>
        <v>5250000</v>
      </c>
      <c r="J51">
        <f>SUM(J30+J33+J41+J44+J50)</f>
        <v>9200637</v>
      </c>
    </row>
    <row r="52" spans="1:7" ht="15" hidden="1">
      <c r="A52" s="17" t="s">
        <v>462</v>
      </c>
      <c r="B52" s="41" t="s">
        <v>463</v>
      </c>
      <c r="C52" s="167"/>
      <c r="D52" s="167"/>
      <c r="E52" s="167"/>
      <c r="F52" s="167"/>
      <c r="G52" s="167"/>
    </row>
    <row r="53" spans="1:7" ht="15" hidden="1">
      <c r="A53" s="17" t="s">
        <v>775</v>
      </c>
      <c r="B53" s="41" t="s">
        <v>464</v>
      </c>
      <c r="C53" s="167"/>
      <c r="D53" s="167"/>
      <c r="E53" s="167"/>
      <c r="F53" s="167"/>
      <c r="G53" s="167"/>
    </row>
    <row r="54" spans="1:7" ht="15" hidden="1">
      <c r="A54" s="22" t="s">
        <v>846</v>
      </c>
      <c r="B54" s="41" t="s">
        <v>465</v>
      </c>
      <c r="C54" s="167"/>
      <c r="D54" s="167"/>
      <c r="E54" s="167"/>
      <c r="F54" s="167"/>
      <c r="G54" s="167"/>
    </row>
    <row r="55" spans="1:7" ht="15" hidden="1">
      <c r="A55" s="22" t="s">
        <v>847</v>
      </c>
      <c r="B55" s="41" t="s">
        <v>466</v>
      </c>
      <c r="C55" s="167"/>
      <c r="D55" s="167"/>
      <c r="E55" s="167"/>
      <c r="F55" s="167"/>
      <c r="G55" s="167"/>
    </row>
    <row r="56" spans="1:7" ht="15" hidden="1">
      <c r="A56" s="22" t="s">
        <v>848</v>
      </c>
      <c r="B56" s="41" t="s">
        <v>467</v>
      </c>
      <c r="C56" s="167"/>
      <c r="D56" s="167"/>
      <c r="E56" s="167"/>
      <c r="F56" s="167"/>
      <c r="G56" s="167"/>
    </row>
    <row r="57" spans="1:7" ht="15" hidden="1">
      <c r="A57" s="17" t="s">
        <v>849</v>
      </c>
      <c r="B57" s="41" t="s">
        <v>468</v>
      </c>
      <c r="C57" s="167"/>
      <c r="D57" s="167"/>
      <c r="E57" s="167"/>
      <c r="F57" s="167"/>
      <c r="G57" s="167"/>
    </row>
    <row r="58" spans="1:7" ht="15" hidden="1">
      <c r="A58" s="17" t="s">
        <v>850</v>
      </c>
      <c r="B58" s="41" t="s">
        <v>469</v>
      </c>
      <c r="C58" s="167"/>
      <c r="D58" s="167"/>
      <c r="E58" s="167"/>
      <c r="F58" s="167"/>
      <c r="G58" s="167"/>
    </row>
    <row r="59" spans="1:7" ht="15" hidden="1">
      <c r="A59" s="17" t="s">
        <v>851</v>
      </c>
      <c r="B59" s="41" t="s">
        <v>470</v>
      </c>
      <c r="C59" s="167"/>
      <c r="D59" s="167"/>
      <c r="E59" s="167"/>
      <c r="F59" s="167"/>
      <c r="G59" s="167"/>
    </row>
    <row r="60" spans="1:7" ht="15">
      <c r="A60" s="64" t="s">
        <v>808</v>
      </c>
      <c r="B60" s="67" t="s">
        <v>471</v>
      </c>
      <c r="C60" s="167"/>
      <c r="D60" s="167"/>
      <c r="E60" s="167"/>
      <c r="F60" s="167"/>
      <c r="G60" s="167"/>
    </row>
    <row r="61" spans="1:7" ht="15">
      <c r="A61" s="16" t="s">
        <v>852</v>
      </c>
      <c r="B61" s="41" t="s">
        <v>472</v>
      </c>
      <c r="C61" s="167"/>
      <c r="D61" s="167"/>
      <c r="E61" s="167"/>
      <c r="F61" s="167"/>
      <c r="G61" s="167"/>
    </row>
    <row r="62" spans="1:7" ht="15">
      <c r="A62" s="16" t="s">
        <v>474</v>
      </c>
      <c r="B62" s="41" t="s">
        <v>475</v>
      </c>
      <c r="C62" s="167"/>
      <c r="D62" s="167"/>
      <c r="E62" s="167"/>
      <c r="F62" s="167"/>
      <c r="G62" s="167"/>
    </row>
    <row r="63" spans="1:7" ht="15">
      <c r="A63" s="16" t="s">
        <v>476</v>
      </c>
      <c r="B63" s="41" t="s">
        <v>477</v>
      </c>
      <c r="C63" s="167"/>
      <c r="D63" s="167"/>
      <c r="E63" s="167"/>
      <c r="F63" s="167"/>
      <c r="G63" s="167"/>
    </row>
    <row r="64" spans="1:7" ht="15">
      <c r="A64" s="16" t="s">
        <v>810</v>
      </c>
      <c r="B64" s="41" t="s">
        <v>478</v>
      </c>
      <c r="C64" s="167"/>
      <c r="D64" s="167"/>
      <c r="E64" s="167"/>
      <c r="F64" s="167"/>
      <c r="G64" s="167"/>
    </row>
    <row r="65" spans="1:7" ht="15">
      <c r="A65" s="16" t="s">
        <v>853</v>
      </c>
      <c r="B65" s="41" t="s">
        <v>479</v>
      </c>
      <c r="C65" s="167"/>
      <c r="D65" s="167"/>
      <c r="E65" s="167"/>
      <c r="F65" s="167"/>
      <c r="G65" s="167"/>
    </row>
    <row r="66" spans="1:7" ht="15">
      <c r="A66" s="16" t="s">
        <v>812</v>
      </c>
      <c r="B66" s="41" t="s">
        <v>480</v>
      </c>
      <c r="C66" s="167"/>
      <c r="D66" s="167"/>
      <c r="E66" s="167"/>
      <c r="F66" s="167"/>
      <c r="G66" s="167"/>
    </row>
    <row r="67" spans="1:7" ht="15">
      <c r="A67" s="16" t="s">
        <v>854</v>
      </c>
      <c r="B67" s="41" t="s">
        <v>481</v>
      </c>
      <c r="C67" s="167"/>
      <c r="D67" s="167"/>
      <c r="E67" s="167"/>
      <c r="F67" s="167"/>
      <c r="G67" s="167"/>
    </row>
    <row r="68" spans="1:7" ht="15">
      <c r="A68" s="16" t="s">
        <v>855</v>
      </c>
      <c r="B68" s="41" t="s">
        <v>483</v>
      </c>
      <c r="C68" s="167"/>
      <c r="D68" s="167"/>
      <c r="E68" s="167"/>
      <c r="F68" s="167"/>
      <c r="G68" s="167"/>
    </row>
    <row r="69" spans="1:7" ht="15">
      <c r="A69" s="16" t="s">
        <v>484</v>
      </c>
      <c r="B69" s="41" t="s">
        <v>485</v>
      </c>
      <c r="C69" s="167"/>
      <c r="D69" s="167"/>
      <c r="E69" s="167"/>
      <c r="F69" s="167"/>
      <c r="G69" s="167"/>
    </row>
    <row r="70" spans="1:7" ht="15">
      <c r="A70" s="29" t="s">
        <v>486</v>
      </c>
      <c r="B70" s="41" t="s">
        <v>487</v>
      </c>
      <c r="C70" s="167"/>
      <c r="D70" s="167"/>
      <c r="E70" s="167"/>
      <c r="F70" s="167"/>
      <c r="G70" s="167"/>
    </row>
    <row r="71" spans="1:7" ht="15">
      <c r="A71" s="16" t="s">
        <v>856</v>
      </c>
      <c r="B71" s="41" t="s">
        <v>488</v>
      </c>
      <c r="C71" s="167"/>
      <c r="D71" s="167"/>
      <c r="E71" s="167"/>
      <c r="F71" s="167"/>
      <c r="G71" s="167"/>
    </row>
    <row r="72" spans="1:7" ht="15">
      <c r="A72" s="29" t="s">
        <v>213</v>
      </c>
      <c r="B72" s="41" t="s">
        <v>489</v>
      </c>
      <c r="C72" s="167"/>
      <c r="D72" s="167"/>
      <c r="E72" s="167"/>
      <c r="F72" s="167"/>
      <c r="G72" s="167"/>
    </row>
    <row r="73" spans="1:7" ht="15">
      <c r="A73" s="29" t="s">
        <v>214</v>
      </c>
      <c r="B73" s="41" t="s">
        <v>489</v>
      </c>
      <c r="C73" s="167"/>
      <c r="D73" s="167"/>
      <c r="E73" s="167"/>
      <c r="F73" s="167"/>
      <c r="G73" s="167"/>
    </row>
    <row r="74" spans="1:7" ht="15">
      <c r="A74" s="64" t="s">
        <v>816</v>
      </c>
      <c r="B74" s="67" t="s">
        <v>490</v>
      </c>
      <c r="C74" s="167"/>
      <c r="D74" s="167"/>
      <c r="E74" s="167"/>
      <c r="F74" s="167"/>
      <c r="G74" s="167"/>
    </row>
    <row r="75" spans="1:7" ht="15.75">
      <c r="A75" s="83" t="s">
        <v>159</v>
      </c>
      <c r="B75" s="67"/>
      <c r="C75" s="167"/>
      <c r="D75" s="167"/>
      <c r="E75" s="167"/>
      <c r="F75" s="167"/>
      <c r="G75" s="167"/>
    </row>
    <row r="76" spans="1:7" ht="15">
      <c r="A76" s="45" t="s">
        <v>491</v>
      </c>
      <c r="B76" s="41" t="s">
        <v>492</v>
      </c>
      <c r="C76" s="167">
        <v>0</v>
      </c>
      <c r="D76" s="167"/>
      <c r="E76" s="167"/>
      <c r="F76" s="167"/>
      <c r="G76" s="167"/>
    </row>
    <row r="77" spans="1:7" ht="15">
      <c r="A77" s="45" t="s">
        <v>857</v>
      </c>
      <c r="B77" s="41" t="s">
        <v>493</v>
      </c>
      <c r="C77" s="167">
        <v>0</v>
      </c>
      <c r="D77" s="167"/>
      <c r="E77" s="167"/>
      <c r="F77" s="167"/>
      <c r="G77" s="167"/>
    </row>
    <row r="78" spans="1:10" ht="15">
      <c r="A78" s="45" t="s">
        <v>495</v>
      </c>
      <c r="B78" s="41" t="s">
        <v>496</v>
      </c>
      <c r="C78" s="167">
        <v>0</v>
      </c>
      <c r="D78" s="167"/>
      <c r="E78" s="167"/>
      <c r="F78" s="167"/>
      <c r="G78" s="167">
        <v>42362</v>
      </c>
      <c r="J78">
        <v>42362</v>
      </c>
    </row>
    <row r="79" spans="1:10" ht="15">
      <c r="A79" s="45" t="s">
        <v>497</v>
      </c>
      <c r="B79" s="41" t="s">
        <v>498</v>
      </c>
      <c r="C79" s="167">
        <v>1700000</v>
      </c>
      <c r="D79" s="167"/>
      <c r="E79" s="167"/>
      <c r="F79" s="167">
        <f>SUM(C79:E79)</f>
        <v>1700000</v>
      </c>
      <c r="G79" s="167">
        <v>1748773</v>
      </c>
      <c r="J79">
        <v>1748773</v>
      </c>
    </row>
    <row r="80" spans="1:7" ht="15">
      <c r="A80" s="6" t="s">
        <v>499</v>
      </c>
      <c r="B80" s="41" t="s">
        <v>500</v>
      </c>
      <c r="C80" s="167">
        <v>0</v>
      </c>
      <c r="D80" s="167"/>
      <c r="E80" s="167"/>
      <c r="F80" s="167">
        <f>SUM(C80:E80)</f>
        <v>0</v>
      </c>
      <c r="G80" s="167">
        <v>0</v>
      </c>
    </row>
    <row r="81" spans="1:7" ht="15">
      <c r="A81" s="6" t="s">
        <v>501</v>
      </c>
      <c r="B81" s="41" t="s">
        <v>502</v>
      </c>
      <c r="C81" s="167">
        <v>0</v>
      </c>
      <c r="D81" s="167"/>
      <c r="E81" s="167"/>
      <c r="F81" s="167">
        <f>SUM(C81:E81)</f>
        <v>0</v>
      </c>
      <c r="G81" s="167">
        <v>0</v>
      </c>
    </row>
    <row r="82" spans="1:10" ht="15">
      <c r="A82" s="6" t="s">
        <v>503</v>
      </c>
      <c r="B82" s="41" t="s">
        <v>504</v>
      </c>
      <c r="C82" s="167">
        <v>459000</v>
      </c>
      <c r="D82" s="167"/>
      <c r="E82" s="167"/>
      <c r="F82" s="167">
        <f>SUM(C82:E82)</f>
        <v>459000</v>
      </c>
      <c r="G82" s="167">
        <v>483606</v>
      </c>
      <c r="J82">
        <v>483606</v>
      </c>
    </row>
    <row r="83" spans="1:10" ht="15">
      <c r="A83" s="65" t="s">
        <v>818</v>
      </c>
      <c r="B83" s="67" t="s">
        <v>505</v>
      </c>
      <c r="C83" s="167">
        <f>SUM(C76:C82)</f>
        <v>2159000</v>
      </c>
      <c r="D83" s="167"/>
      <c r="E83" s="167"/>
      <c r="F83" s="167">
        <f>SUM(F79:F82)</f>
        <v>2159000</v>
      </c>
      <c r="G83" s="167">
        <f>SUM(G76:G82)</f>
        <v>2274741</v>
      </c>
      <c r="J83">
        <f>SUM(J76:J82)</f>
        <v>2274741</v>
      </c>
    </row>
    <row r="84" spans="1:7" ht="15">
      <c r="A84" s="17" t="s">
        <v>506</v>
      </c>
      <c r="B84" s="41" t="s">
        <v>507</v>
      </c>
      <c r="C84" s="167"/>
      <c r="D84" s="167"/>
      <c r="E84" s="167"/>
      <c r="F84" s="167"/>
      <c r="G84" s="167"/>
    </row>
    <row r="85" spans="1:7" ht="15">
      <c r="A85" s="17" t="s">
        <v>508</v>
      </c>
      <c r="B85" s="41" t="s">
        <v>509</v>
      </c>
      <c r="C85" s="167"/>
      <c r="D85" s="167"/>
      <c r="E85" s="167"/>
      <c r="F85" s="167"/>
      <c r="G85" s="167"/>
    </row>
    <row r="86" spans="1:7" ht="15">
      <c r="A86" s="17" t="s">
        <v>510</v>
      </c>
      <c r="B86" s="41" t="s">
        <v>511</v>
      </c>
      <c r="C86" s="167"/>
      <c r="D86" s="167"/>
      <c r="E86" s="167"/>
      <c r="F86" s="167"/>
      <c r="G86" s="167"/>
    </row>
    <row r="87" spans="1:7" ht="15">
      <c r="A87" s="17" t="s">
        <v>512</v>
      </c>
      <c r="B87" s="41" t="s">
        <v>513</v>
      </c>
      <c r="C87" s="167"/>
      <c r="D87" s="167"/>
      <c r="E87" s="167"/>
      <c r="F87" s="167"/>
      <c r="G87" s="167"/>
    </row>
    <row r="88" spans="1:7" ht="15">
      <c r="A88" s="64" t="s">
        <v>819</v>
      </c>
      <c r="B88" s="67" t="s">
        <v>514</v>
      </c>
      <c r="C88" s="167"/>
      <c r="D88" s="167"/>
      <c r="E88" s="167"/>
      <c r="F88" s="167"/>
      <c r="G88" s="167"/>
    </row>
    <row r="89" spans="1:7" ht="15">
      <c r="A89" s="17" t="s">
        <v>515</v>
      </c>
      <c r="B89" s="41" t="s">
        <v>516</v>
      </c>
      <c r="C89" s="167"/>
      <c r="D89" s="167"/>
      <c r="E89" s="167"/>
      <c r="F89" s="167"/>
      <c r="G89" s="167"/>
    </row>
    <row r="90" spans="1:7" ht="15">
      <c r="A90" s="17" t="s">
        <v>0</v>
      </c>
      <c r="B90" s="41" t="s">
        <v>517</v>
      </c>
      <c r="C90" s="167"/>
      <c r="D90" s="167"/>
      <c r="E90" s="167"/>
      <c r="F90" s="167"/>
      <c r="G90" s="167"/>
    </row>
    <row r="91" spans="1:7" ht="15">
      <c r="A91" s="17" t="s">
        <v>1</v>
      </c>
      <c r="B91" s="41" t="s">
        <v>518</v>
      </c>
      <c r="C91" s="167"/>
      <c r="D91" s="167"/>
      <c r="E91" s="167"/>
      <c r="F91" s="167"/>
      <c r="G91" s="167"/>
    </row>
    <row r="92" spans="1:7" ht="15">
      <c r="A92" s="17" t="s">
        <v>2</v>
      </c>
      <c r="B92" s="41" t="s">
        <v>519</v>
      </c>
      <c r="C92" s="167"/>
      <c r="D92" s="167"/>
      <c r="E92" s="167"/>
      <c r="F92" s="167"/>
      <c r="G92" s="167"/>
    </row>
    <row r="93" spans="1:7" ht="15">
      <c r="A93" s="17" t="s">
        <v>3</v>
      </c>
      <c r="B93" s="41" t="s">
        <v>520</v>
      </c>
      <c r="C93" s="167"/>
      <c r="D93" s="167"/>
      <c r="E93" s="167"/>
      <c r="F93" s="167"/>
      <c r="G93" s="167"/>
    </row>
    <row r="94" spans="1:7" ht="15">
      <c r="A94" s="17" t="s">
        <v>4</v>
      </c>
      <c r="B94" s="41" t="s">
        <v>521</v>
      </c>
      <c r="C94" s="167"/>
      <c r="D94" s="167"/>
      <c r="E94" s="167"/>
      <c r="F94" s="167"/>
      <c r="G94" s="167"/>
    </row>
    <row r="95" spans="1:7" ht="15">
      <c r="A95" s="17" t="s">
        <v>522</v>
      </c>
      <c r="B95" s="41" t="s">
        <v>523</v>
      </c>
      <c r="C95" s="167"/>
      <c r="D95" s="167"/>
      <c r="E95" s="167"/>
      <c r="F95" s="167"/>
      <c r="G95" s="167"/>
    </row>
    <row r="96" spans="1:7" ht="15">
      <c r="A96" s="17" t="s">
        <v>5</v>
      </c>
      <c r="B96" s="41" t="s">
        <v>524</v>
      </c>
      <c r="C96" s="167"/>
      <c r="D96" s="167"/>
      <c r="E96" s="167"/>
      <c r="F96" s="167"/>
      <c r="G96" s="167"/>
    </row>
    <row r="97" spans="1:7" ht="15">
      <c r="A97" s="64" t="s">
        <v>820</v>
      </c>
      <c r="B97" s="67" t="s">
        <v>525</v>
      </c>
      <c r="C97" s="167"/>
      <c r="D97" s="167"/>
      <c r="E97" s="167"/>
      <c r="F97" s="167"/>
      <c r="G97" s="167"/>
    </row>
    <row r="98" spans="1:7" ht="15.75">
      <c r="A98" s="83" t="s">
        <v>158</v>
      </c>
      <c r="B98" s="67"/>
      <c r="C98" s="167"/>
      <c r="D98" s="167"/>
      <c r="E98" s="167"/>
      <c r="F98" s="167"/>
      <c r="G98" s="167"/>
    </row>
    <row r="99" spans="1:10" ht="15.75">
      <c r="A99" s="46" t="s">
        <v>13</v>
      </c>
      <c r="B99" s="47" t="s">
        <v>526</v>
      </c>
      <c r="C99" s="167">
        <f>SUM(C25+C26+C51+C60+C74+C83+C88+C97)</f>
        <v>56449165</v>
      </c>
      <c r="D99" s="167"/>
      <c r="E99" s="167">
        <f>SUM(E25+E26+E51+E60+E74+E83+E88+E97)</f>
        <v>47559000</v>
      </c>
      <c r="F99" s="167">
        <f>SUM(F25+F26+F51+F60+F74+F83+F88+F97)</f>
        <v>104008165</v>
      </c>
      <c r="G99" s="167">
        <f>SUM(G25+G26+G51+G60+G74+G83+G88+G97)</f>
        <v>104051053</v>
      </c>
      <c r="I99">
        <f>SUM(I25+I26+I51+I60+I74+I83+I88+I97)</f>
        <v>47559000</v>
      </c>
      <c r="J99">
        <f>SUM(J25+J26+J51+J60+J74+J83+J88+J97)</f>
        <v>56492053</v>
      </c>
    </row>
    <row r="100" spans="1:25" ht="15">
      <c r="A100" s="17" t="s">
        <v>6</v>
      </c>
      <c r="B100" s="5" t="s">
        <v>527</v>
      </c>
      <c r="C100" s="170"/>
      <c r="D100" s="170"/>
      <c r="E100" s="170"/>
      <c r="F100" s="170"/>
      <c r="G100" s="170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530</v>
      </c>
      <c r="B101" s="5" t="s">
        <v>531</v>
      </c>
      <c r="C101" s="170"/>
      <c r="D101" s="170"/>
      <c r="E101" s="170"/>
      <c r="F101" s="170"/>
      <c r="G101" s="170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17" t="s">
        <v>7</v>
      </c>
      <c r="B102" s="5" t="s">
        <v>532</v>
      </c>
      <c r="C102" s="170"/>
      <c r="D102" s="170"/>
      <c r="E102" s="170"/>
      <c r="F102" s="170"/>
      <c r="G102" s="170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4"/>
      <c r="Y102" s="34"/>
    </row>
    <row r="103" spans="1:25" ht="15">
      <c r="A103" s="20" t="s">
        <v>827</v>
      </c>
      <c r="B103" s="9" t="s">
        <v>534</v>
      </c>
      <c r="C103" s="171"/>
      <c r="D103" s="171"/>
      <c r="E103" s="171"/>
      <c r="F103" s="171"/>
      <c r="G103" s="171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4"/>
      <c r="Y103" s="34"/>
    </row>
    <row r="104" spans="1:25" ht="15">
      <c r="A104" s="48" t="s">
        <v>8</v>
      </c>
      <c r="B104" s="5" t="s">
        <v>535</v>
      </c>
      <c r="C104" s="173"/>
      <c r="D104" s="173"/>
      <c r="E104" s="173"/>
      <c r="F104" s="173"/>
      <c r="G104" s="173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48" t="s">
        <v>833</v>
      </c>
      <c r="B105" s="5" t="s">
        <v>538</v>
      </c>
      <c r="C105" s="173"/>
      <c r="D105" s="173"/>
      <c r="E105" s="173"/>
      <c r="F105" s="173"/>
      <c r="G105" s="173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4"/>
      <c r="Y105" s="34"/>
    </row>
    <row r="106" spans="1:25" ht="15">
      <c r="A106" s="17" t="s">
        <v>539</v>
      </c>
      <c r="B106" s="5" t="s">
        <v>540</v>
      </c>
      <c r="C106" s="170"/>
      <c r="D106" s="170"/>
      <c r="E106" s="170"/>
      <c r="F106" s="170"/>
      <c r="G106" s="170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7" t="s">
        <v>9</v>
      </c>
      <c r="B107" s="5" t="s">
        <v>541</v>
      </c>
      <c r="C107" s="170"/>
      <c r="D107" s="170"/>
      <c r="E107" s="170"/>
      <c r="F107" s="170"/>
      <c r="G107" s="170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4"/>
      <c r="Y107" s="34"/>
    </row>
    <row r="108" spans="1:25" ht="15">
      <c r="A108" s="18" t="s">
        <v>830</v>
      </c>
      <c r="B108" s="9" t="s">
        <v>542</v>
      </c>
      <c r="C108" s="175"/>
      <c r="D108" s="175"/>
      <c r="E108" s="175"/>
      <c r="F108" s="175"/>
      <c r="G108" s="175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4"/>
      <c r="Y108" s="34"/>
    </row>
    <row r="109" spans="1:25" ht="15">
      <c r="A109" s="48" t="s">
        <v>543</v>
      </c>
      <c r="B109" s="5" t="s">
        <v>544</v>
      </c>
      <c r="C109" s="173"/>
      <c r="D109" s="173"/>
      <c r="E109" s="173"/>
      <c r="F109" s="173"/>
      <c r="G109" s="173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48" t="s">
        <v>545</v>
      </c>
      <c r="B110" s="5" t="s">
        <v>546</v>
      </c>
      <c r="C110" s="173"/>
      <c r="D110" s="173"/>
      <c r="E110" s="173"/>
      <c r="F110" s="173"/>
      <c r="G110" s="173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18" t="s">
        <v>547</v>
      </c>
      <c r="B111" s="9" t="s">
        <v>548</v>
      </c>
      <c r="C111" s="173"/>
      <c r="D111" s="173"/>
      <c r="E111" s="173"/>
      <c r="F111" s="173"/>
      <c r="G111" s="173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549</v>
      </c>
      <c r="B112" s="5" t="s">
        <v>550</v>
      </c>
      <c r="C112" s="173"/>
      <c r="D112" s="173"/>
      <c r="E112" s="173"/>
      <c r="F112" s="173"/>
      <c r="G112" s="173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551</v>
      </c>
      <c r="B113" s="5" t="s">
        <v>552</v>
      </c>
      <c r="C113" s="173"/>
      <c r="D113" s="173"/>
      <c r="E113" s="173"/>
      <c r="F113" s="173"/>
      <c r="G113" s="173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8" t="s">
        <v>553</v>
      </c>
      <c r="B114" s="5" t="s">
        <v>554</v>
      </c>
      <c r="C114" s="173"/>
      <c r="D114" s="173"/>
      <c r="E114" s="173"/>
      <c r="F114" s="173"/>
      <c r="G114" s="173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4"/>
      <c r="Y114" s="34"/>
    </row>
    <row r="115" spans="1:25" ht="15">
      <c r="A115" s="49" t="s">
        <v>831</v>
      </c>
      <c r="B115" s="50" t="s">
        <v>555</v>
      </c>
      <c r="C115" s="175"/>
      <c r="D115" s="175"/>
      <c r="E115" s="175"/>
      <c r="F115" s="175"/>
      <c r="G115" s="175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4"/>
      <c r="Y115" s="34"/>
    </row>
    <row r="116" spans="1:25" ht="15">
      <c r="A116" s="48" t="s">
        <v>556</v>
      </c>
      <c r="B116" s="5" t="s">
        <v>557</v>
      </c>
      <c r="C116" s="173"/>
      <c r="D116" s="173"/>
      <c r="E116" s="173"/>
      <c r="F116" s="173"/>
      <c r="G116" s="173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4"/>
      <c r="Y116" s="34"/>
    </row>
    <row r="117" spans="1:25" ht="15">
      <c r="A117" s="17" t="s">
        <v>558</v>
      </c>
      <c r="B117" s="5" t="s">
        <v>559</v>
      </c>
      <c r="C117" s="170"/>
      <c r="D117" s="170"/>
      <c r="E117" s="170"/>
      <c r="F117" s="170"/>
      <c r="G117" s="170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4"/>
      <c r="Y117" s="34"/>
    </row>
    <row r="118" spans="1:25" ht="15">
      <c r="A118" s="48" t="s">
        <v>10</v>
      </c>
      <c r="B118" s="5" t="s">
        <v>560</v>
      </c>
      <c r="C118" s="173"/>
      <c r="D118" s="173"/>
      <c r="E118" s="173"/>
      <c r="F118" s="173"/>
      <c r="G118" s="173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8" t="s">
        <v>836</v>
      </c>
      <c r="B119" s="5" t="s">
        <v>561</v>
      </c>
      <c r="C119" s="173"/>
      <c r="D119" s="173"/>
      <c r="E119" s="173"/>
      <c r="F119" s="173"/>
      <c r="G119" s="173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4"/>
      <c r="Y119" s="34"/>
    </row>
    <row r="120" spans="1:25" ht="15">
      <c r="A120" s="49" t="s">
        <v>837</v>
      </c>
      <c r="B120" s="50" t="s">
        <v>565</v>
      </c>
      <c r="C120" s="175"/>
      <c r="D120" s="175"/>
      <c r="E120" s="175"/>
      <c r="F120" s="175"/>
      <c r="G120" s="175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4"/>
      <c r="Y120" s="34"/>
    </row>
    <row r="121" spans="1:25" ht="15">
      <c r="A121" s="17" t="s">
        <v>566</v>
      </c>
      <c r="B121" s="5" t="s">
        <v>567</v>
      </c>
      <c r="C121" s="170"/>
      <c r="D121" s="170"/>
      <c r="E121" s="170"/>
      <c r="F121" s="170"/>
      <c r="G121" s="170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4"/>
      <c r="Y121" s="34"/>
    </row>
    <row r="122" spans="1:25" ht="15.75">
      <c r="A122" s="51" t="s">
        <v>14</v>
      </c>
      <c r="B122" s="52" t="s">
        <v>568</v>
      </c>
      <c r="C122" s="175"/>
      <c r="D122" s="175"/>
      <c r="E122" s="175"/>
      <c r="F122" s="175"/>
      <c r="G122" s="175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4"/>
      <c r="Y122" s="34"/>
    </row>
    <row r="123" spans="1:25" ht="15.75">
      <c r="A123" s="56" t="s">
        <v>51</v>
      </c>
      <c r="B123" s="57"/>
      <c r="C123" s="168">
        <f>SUM(C99+C122)</f>
        <v>56449165</v>
      </c>
      <c r="D123" s="168"/>
      <c r="E123" s="168">
        <f>SUM(E99+E122)</f>
        <v>47559000</v>
      </c>
      <c r="F123" s="168">
        <f>SUM(C123:E123)</f>
        <v>104008165</v>
      </c>
      <c r="G123" s="168">
        <f>SUM(G99+G122)</f>
        <v>104051053</v>
      </c>
      <c r="H123" s="34"/>
      <c r="I123" s="34">
        <f>SUM(I99+I122)</f>
        <v>47559000</v>
      </c>
      <c r="J123" s="34">
        <f>SUM(J99+J122)</f>
        <v>56492053</v>
      </c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2:25" ht="1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</sheetData>
  <sheetProtection/>
  <mergeCells count="3">
    <mergeCell ref="A2:G2"/>
    <mergeCell ref="A3:G3"/>
    <mergeCell ref="A4:G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5" t="s">
        <v>277</v>
      </c>
      <c r="B1" s="116"/>
      <c r="C1" s="116"/>
      <c r="D1" s="116"/>
      <c r="E1" s="116"/>
      <c r="F1" s="116"/>
      <c r="G1" s="116"/>
    </row>
    <row r="2" spans="1:10" ht="30" customHeight="1">
      <c r="A2" s="305" t="s">
        <v>116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9" ht="43.5" customHeight="1">
      <c r="A3" s="304" t="s">
        <v>281</v>
      </c>
      <c r="B3" s="304"/>
      <c r="C3" s="304"/>
      <c r="D3" s="304"/>
      <c r="E3" s="304"/>
      <c r="F3" s="304"/>
      <c r="G3" s="304"/>
      <c r="H3" s="304"/>
      <c r="I3" s="304"/>
    </row>
    <row r="5" ht="26.25">
      <c r="A5" s="105" t="s">
        <v>353</v>
      </c>
    </row>
    <row r="6" ht="26.25">
      <c r="A6" s="106" t="s">
        <v>278</v>
      </c>
    </row>
    <row r="7" ht="15">
      <c r="A7" s="106" t="s">
        <v>279</v>
      </c>
    </row>
    <row r="8" ht="15">
      <c r="A8" s="107" t="s">
        <v>280</v>
      </c>
    </row>
    <row r="10" ht="15.75">
      <c r="A10" s="137" t="s">
        <v>343</v>
      </c>
    </row>
    <row r="11" ht="15.75">
      <c r="A11" s="137" t="s">
        <v>344</v>
      </c>
    </row>
    <row r="12" ht="15.75">
      <c r="A12" s="138" t="s">
        <v>345</v>
      </c>
    </row>
    <row r="13" ht="15.75">
      <c r="A13" s="138" t="s">
        <v>346</v>
      </c>
    </row>
    <row r="14" ht="15.75">
      <c r="A14" s="138" t="s">
        <v>347</v>
      </c>
    </row>
    <row r="15" ht="15.75">
      <c r="A15" s="138" t="s">
        <v>348</v>
      </c>
    </row>
    <row r="16" ht="15.75">
      <c r="A16" s="138" t="s">
        <v>349</v>
      </c>
    </row>
    <row r="17" ht="15.75">
      <c r="A17" s="138" t="s">
        <v>350</v>
      </c>
    </row>
    <row r="18" ht="15.75">
      <c r="A18" s="138"/>
    </row>
    <row r="19" ht="15">
      <c r="A19" s="4" t="s">
        <v>254</v>
      </c>
    </row>
    <row r="20" spans="1:10" ht="78.75" customHeight="1">
      <c r="A20" s="2" t="s">
        <v>378</v>
      </c>
      <c r="B20" s="3" t="s">
        <v>379</v>
      </c>
      <c r="C20" s="84" t="s">
        <v>354</v>
      </c>
      <c r="D20" s="84" t="s">
        <v>355</v>
      </c>
      <c r="E20" s="84" t="s">
        <v>356</v>
      </c>
      <c r="F20" s="84" t="s">
        <v>357</v>
      </c>
      <c r="G20" s="84" t="s">
        <v>226</v>
      </c>
      <c r="H20" s="84" t="s">
        <v>232</v>
      </c>
      <c r="I20" s="84" t="s">
        <v>233</v>
      </c>
      <c r="J20" s="84" t="s">
        <v>358</v>
      </c>
    </row>
    <row r="21" spans="1:10" ht="15">
      <c r="A21" s="29" t="s">
        <v>45</v>
      </c>
      <c r="B21" s="5" t="s">
        <v>691</v>
      </c>
      <c r="C21" s="53"/>
      <c r="D21" s="53"/>
      <c r="E21" s="89"/>
      <c r="F21" s="89"/>
      <c r="G21" s="53"/>
      <c r="H21" s="53"/>
      <c r="I21" s="53"/>
      <c r="J21" s="38"/>
    </row>
    <row r="22" spans="1:10" ht="15">
      <c r="A22" s="69" t="s">
        <v>528</v>
      </c>
      <c r="B22" s="69" t="s">
        <v>691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692</v>
      </c>
      <c r="B23" s="5" t="s">
        <v>693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112</v>
      </c>
      <c r="B24" s="5" t="s">
        <v>694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528</v>
      </c>
      <c r="B25" s="69" t="s">
        <v>694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65</v>
      </c>
      <c r="B26" s="9" t="s">
        <v>695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113</v>
      </c>
      <c r="B27" s="5" t="s">
        <v>696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536</v>
      </c>
      <c r="B28" s="69" t="s">
        <v>696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697</v>
      </c>
      <c r="B29" s="5" t="s">
        <v>698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114</v>
      </c>
      <c r="B30" s="5" t="s">
        <v>699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537</v>
      </c>
      <c r="B31" s="69" t="s">
        <v>699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700</v>
      </c>
      <c r="B32" s="5" t="s">
        <v>701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66</v>
      </c>
      <c r="B33" s="9" t="s">
        <v>702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717</v>
      </c>
      <c r="B34" s="5" t="s">
        <v>718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719</v>
      </c>
      <c r="B35" s="5" t="s">
        <v>720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721</v>
      </c>
      <c r="B36" s="5" t="s">
        <v>722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50</v>
      </c>
      <c r="B37" s="5" t="s">
        <v>723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562</v>
      </c>
      <c r="B38" s="69" t="s">
        <v>723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563</v>
      </c>
      <c r="B39" s="69" t="s">
        <v>723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564</v>
      </c>
      <c r="B40" s="77" t="s">
        <v>723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69</v>
      </c>
      <c r="B41" s="50" t="s">
        <v>724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39"/>
      <c r="B42" s="140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39"/>
      <c r="B43" s="140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39"/>
      <c r="B44" s="140"/>
    </row>
    <row r="45" spans="1:6" ht="25.5">
      <c r="A45" s="2" t="s">
        <v>378</v>
      </c>
      <c r="B45" s="3" t="s">
        <v>379</v>
      </c>
      <c r="C45" s="84" t="s">
        <v>226</v>
      </c>
      <c r="D45" s="84" t="s">
        <v>232</v>
      </c>
      <c r="E45" s="84" t="s">
        <v>233</v>
      </c>
      <c r="F45" s="84" t="s">
        <v>358</v>
      </c>
    </row>
    <row r="46" spans="1:6" ht="15.75">
      <c r="A46" s="141" t="s">
        <v>351</v>
      </c>
      <c r="B46" s="50"/>
      <c r="C46" s="38"/>
      <c r="D46" s="38"/>
      <c r="E46" s="38"/>
      <c r="F46" s="38"/>
    </row>
    <row r="47" spans="1:6" ht="15.75">
      <c r="A47" s="142" t="s">
        <v>345</v>
      </c>
      <c r="B47" s="50"/>
      <c r="C47" s="38"/>
      <c r="D47" s="38"/>
      <c r="E47" s="38"/>
      <c r="F47" s="38"/>
    </row>
    <row r="48" spans="1:6" ht="31.5">
      <c r="A48" s="142" t="s">
        <v>346</v>
      </c>
      <c r="B48" s="50"/>
      <c r="C48" s="38"/>
      <c r="D48" s="38"/>
      <c r="E48" s="38"/>
      <c r="F48" s="38"/>
    </row>
    <row r="49" spans="1:6" ht="15.75">
      <c r="A49" s="142" t="s">
        <v>347</v>
      </c>
      <c r="B49" s="50"/>
      <c r="C49" s="38"/>
      <c r="D49" s="38"/>
      <c r="E49" s="38"/>
      <c r="F49" s="38"/>
    </row>
    <row r="50" spans="1:6" ht="31.5">
      <c r="A50" s="142" t="s">
        <v>348</v>
      </c>
      <c r="B50" s="50"/>
      <c r="C50" s="38"/>
      <c r="D50" s="38"/>
      <c r="E50" s="38"/>
      <c r="F50" s="38"/>
    </row>
    <row r="51" spans="1:6" ht="15.75">
      <c r="A51" s="142" t="s">
        <v>349</v>
      </c>
      <c r="B51" s="50"/>
      <c r="C51" s="38"/>
      <c r="D51" s="38"/>
      <c r="E51" s="38"/>
      <c r="F51" s="38"/>
    </row>
    <row r="52" spans="1:6" ht="15.75">
      <c r="A52" s="142" t="s">
        <v>350</v>
      </c>
      <c r="B52" s="50"/>
      <c r="C52" s="38"/>
      <c r="D52" s="38"/>
      <c r="E52" s="38"/>
      <c r="F52" s="38"/>
    </row>
    <row r="53" spans="1:6" ht="15">
      <c r="A53" s="78" t="s">
        <v>313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:J123"/>
    </sheetView>
  </sheetViews>
  <sheetFormatPr defaultColWidth="9.140625" defaultRowHeight="15"/>
  <cols>
    <col min="1" max="1" width="105.140625" style="0" customWidth="1"/>
    <col min="3" max="3" width="17.28125" style="0" customWidth="1"/>
    <col min="4" max="4" width="16.28125" style="0" customWidth="1"/>
    <col min="5" max="5" width="18.8515625" style="0" customWidth="1"/>
    <col min="6" max="6" width="16.57421875" style="0" customWidth="1"/>
    <col min="7" max="7" width="14.421875" style="0" hidden="1" customWidth="1"/>
    <col min="8" max="8" width="12.00390625" style="0" hidden="1" customWidth="1"/>
    <col min="9" max="9" width="14.8515625" style="0" hidden="1" customWidth="1"/>
    <col min="10" max="10" width="14.8515625" style="0" customWidth="1"/>
  </cols>
  <sheetData>
    <row r="1" spans="1:10" ht="24.75" customHeight="1">
      <c r="A1" s="302" t="s">
        <v>898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ht="21.75" customHeight="1">
      <c r="A2" s="305" t="s">
        <v>867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" customHeight="1">
      <c r="A3" s="304" t="s">
        <v>614</v>
      </c>
      <c r="B3" s="304"/>
      <c r="C3" s="304"/>
      <c r="D3" s="304"/>
      <c r="E3" s="304"/>
      <c r="F3" s="304"/>
      <c r="G3" s="304"/>
      <c r="H3" s="304"/>
      <c r="I3" s="304"/>
      <c r="J3" s="304"/>
    </row>
    <row r="4" ht="15">
      <c r="A4" s="4" t="s">
        <v>254</v>
      </c>
    </row>
    <row r="5" spans="1:10" ht="45">
      <c r="A5" s="2" t="s">
        <v>378</v>
      </c>
      <c r="B5" s="3" t="s">
        <v>379</v>
      </c>
      <c r="C5" s="85" t="s">
        <v>160</v>
      </c>
      <c r="D5" s="85" t="s">
        <v>161</v>
      </c>
      <c r="E5" s="85" t="s">
        <v>162</v>
      </c>
      <c r="F5" s="287" t="s">
        <v>261</v>
      </c>
      <c r="G5" s="163" t="s">
        <v>859</v>
      </c>
      <c r="H5" s="163" t="s">
        <v>860</v>
      </c>
      <c r="J5" s="287" t="s">
        <v>883</v>
      </c>
    </row>
    <row r="6" spans="1:10" ht="15">
      <c r="A6" s="39" t="s">
        <v>380</v>
      </c>
      <c r="B6" s="40" t="s">
        <v>381</v>
      </c>
      <c r="C6" s="176">
        <f>SUM(G6:H6)</f>
        <v>56077640</v>
      </c>
      <c r="D6" s="167"/>
      <c r="E6" s="176">
        <v>30941000</v>
      </c>
      <c r="F6" s="177">
        <f>SUM(C6:E6)</f>
        <v>87018640</v>
      </c>
      <c r="G6" s="234">
        <v>21531060</v>
      </c>
      <c r="H6" s="243">
        <v>34546580</v>
      </c>
      <c r="J6" s="177">
        <v>86682956</v>
      </c>
    </row>
    <row r="7" spans="1:10" ht="15">
      <c r="A7" s="39" t="s">
        <v>382</v>
      </c>
      <c r="B7" s="41" t="s">
        <v>383</v>
      </c>
      <c r="C7" s="176">
        <v>0</v>
      </c>
      <c r="D7" s="167"/>
      <c r="E7" s="176">
        <v>0</v>
      </c>
      <c r="F7" s="177">
        <v>0</v>
      </c>
      <c r="G7" s="234">
        <v>0</v>
      </c>
      <c r="H7" s="243">
        <v>0</v>
      </c>
      <c r="J7" s="177">
        <v>0</v>
      </c>
    </row>
    <row r="8" spans="1:10" ht="15">
      <c r="A8" s="39" t="s">
        <v>384</v>
      </c>
      <c r="B8" s="41" t="s">
        <v>385</v>
      </c>
      <c r="C8" s="176">
        <v>420000</v>
      </c>
      <c r="D8" s="167"/>
      <c r="E8" s="176">
        <v>0</v>
      </c>
      <c r="F8" s="177">
        <v>420000</v>
      </c>
      <c r="G8" s="234">
        <v>420000</v>
      </c>
      <c r="H8" s="243">
        <v>0</v>
      </c>
      <c r="J8" s="177">
        <v>752330</v>
      </c>
    </row>
    <row r="9" spans="1:10" ht="15">
      <c r="A9" s="42" t="s">
        <v>386</v>
      </c>
      <c r="B9" s="41" t="s">
        <v>387</v>
      </c>
      <c r="C9" s="176">
        <v>500000</v>
      </c>
      <c r="D9" s="167"/>
      <c r="E9" s="176">
        <v>0</v>
      </c>
      <c r="F9" s="177">
        <v>500000</v>
      </c>
      <c r="G9" s="234">
        <v>0</v>
      </c>
      <c r="H9" s="243">
        <v>500000</v>
      </c>
      <c r="J9" s="177">
        <v>500000</v>
      </c>
    </row>
    <row r="10" spans="1:10" ht="15">
      <c r="A10" s="42" t="s">
        <v>388</v>
      </c>
      <c r="B10" s="41" t="s">
        <v>389</v>
      </c>
      <c r="C10" s="176">
        <v>0</v>
      </c>
      <c r="D10" s="167"/>
      <c r="E10" s="176">
        <v>0</v>
      </c>
      <c r="F10" s="177">
        <v>0</v>
      </c>
      <c r="G10" s="234">
        <v>0</v>
      </c>
      <c r="H10" s="243">
        <v>0</v>
      </c>
      <c r="J10" s="177">
        <v>0</v>
      </c>
    </row>
    <row r="11" spans="1:10" ht="15">
      <c r="A11" s="42" t="s">
        <v>390</v>
      </c>
      <c r="B11" s="41" t="s">
        <v>391</v>
      </c>
      <c r="C11" s="176">
        <v>1041390</v>
      </c>
      <c r="D11" s="167"/>
      <c r="E11" s="176">
        <v>0</v>
      </c>
      <c r="F11" s="177">
        <v>1041390</v>
      </c>
      <c r="G11" s="234">
        <v>0</v>
      </c>
      <c r="H11" s="243">
        <v>1041390</v>
      </c>
      <c r="J11" s="177">
        <v>1041390</v>
      </c>
    </row>
    <row r="12" spans="1:10" ht="15">
      <c r="A12" s="42" t="s">
        <v>392</v>
      </c>
      <c r="B12" s="41" t="s">
        <v>393</v>
      </c>
      <c r="C12" s="176">
        <f>SUM(G12:H12)</f>
        <v>2400000</v>
      </c>
      <c r="D12" s="167"/>
      <c r="E12" s="176">
        <v>1226000</v>
      </c>
      <c r="F12" s="177">
        <f>SUM(C12:E12)</f>
        <v>3626000</v>
      </c>
      <c r="G12" s="234">
        <v>900000</v>
      </c>
      <c r="H12" s="243">
        <v>1500000</v>
      </c>
      <c r="J12" s="177">
        <v>3626000</v>
      </c>
    </row>
    <row r="13" spans="1:10" ht="15">
      <c r="A13" s="42" t="s">
        <v>394</v>
      </c>
      <c r="B13" s="41" t="s">
        <v>395</v>
      </c>
      <c r="C13" s="176">
        <v>0</v>
      </c>
      <c r="D13" s="167"/>
      <c r="E13" s="176">
        <v>0</v>
      </c>
      <c r="F13" s="177">
        <f>SUM(C13:E13)</f>
        <v>0</v>
      </c>
      <c r="G13" s="234">
        <v>0</v>
      </c>
      <c r="H13" s="243">
        <v>0</v>
      </c>
      <c r="J13" s="177">
        <v>0</v>
      </c>
    </row>
    <row r="14" spans="1:10" ht="15">
      <c r="A14" s="5" t="s">
        <v>396</v>
      </c>
      <c r="B14" s="41" t="s">
        <v>397</v>
      </c>
      <c r="C14" s="176">
        <f>SUM(G14:H14)</f>
        <v>365320</v>
      </c>
      <c r="D14" s="167"/>
      <c r="E14" s="176">
        <v>400000</v>
      </c>
      <c r="F14" s="177">
        <f>SUM(C14:E14)</f>
        <v>765320</v>
      </c>
      <c r="G14" s="234">
        <v>145320</v>
      </c>
      <c r="H14" s="243">
        <v>220000</v>
      </c>
      <c r="J14" s="177">
        <v>765320</v>
      </c>
    </row>
    <row r="15" spans="1:10" ht="15">
      <c r="A15" s="5" t="s">
        <v>398</v>
      </c>
      <c r="B15" s="41" t="s">
        <v>399</v>
      </c>
      <c r="C15" s="176">
        <v>0</v>
      </c>
      <c r="D15" s="167"/>
      <c r="E15" s="176">
        <v>200000</v>
      </c>
      <c r="F15" s="177">
        <f>SUM(C15:E15)</f>
        <v>200000</v>
      </c>
      <c r="G15" s="234">
        <v>0</v>
      </c>
      <c r="H15" s="243">
        <v>0</v>
      </c>
      <c r="J15" s="177">
        <v>200000</v>
      </c>
    </row>
    <row r="16" spans="1:10" ht="15">
      <c r="A16" s="5" t="s">
        <v>400</v>
      </c>
      <c r="B16" s="41" t="s">
        <v>401</v>
      </c>
      <c r="C16" s="176">
        <v>0</v>
      </c>
      <c r="D16" s="167"/>
      <c r="E16" s="176">
        <v>0</v>
      </c>
      <c r="F16" s="177">
        <v>0</v>
      </c>
      <c r="G16" s="234">
        <v>0</v>
      </c>
      <c r="H16" s="243">
        <v>0</v>
      </c>
      <c r="J16" s="177">
        <v>0</v>
      </c>
    </row>
    <row r="17" spans="1:10" ht="15">
      <c r="A17" s="5" t="s">
        <v>402</v>
      </c>
      <c r="B17" s="41" t="s">
        <v>403</v>
      </c>
      <c r="C17" s="176">
        <v>0</v>
      </c>
      <c r="D17" s="167"/>
      <c r="E17" s="176">
        <v>0</v>
      </c>
      <c r="F17" s="177">
        <v>0</v>
      </c>
      <c r="G17" s="234">
        <v>0</v>
      </c>
      <c r="H17" s="243">
        <v>0</v>
      </c>
      <c r="J17" s="177">
        <v>0</v>
      </c>
    </row>
    <row r="18" spans="1:10" ht="15">
      <c r="A18" s="5" t="s">
        <v>839</v>
      </c>
      <c r="B18" s="41" t="s">
        <v>404</v>
      </c>
      <c r="C18" s="176">
        <f>SUM(G18:H18)</f>
        <v>342000</v>
      </c>
      <c r="D18" s="167"/>
      <c r="E18" s="176">
        <v>3149000</v>
      </c>
      <c r="F18" s="177">
        <f>SUM(C18:E18)</f>
        <v>3491000</v>
      </c>
      <c r="G18" s="234">
        <v>342000</v>
      </c>
      <c r="H18" s="243">
        <v>0</v>
      </c>
      <c r="J18" s="177">
        <v>4264437</v>
      </c>
    </row>
    <row r="19" spans="1:10" ht="15">
      <c r="A19" s="43" t="s">
        <v>729</v>
      </c>
      <c r="B19" s="44" t="s">
        <v>406</v>
      </c>
      <c r="C19" s="176">
        <f>SUM(C6:C18)</f>
        <v>61146350</v>
      </c>
      <c r="D19" s="167"/>
      <c r="E19" s="176">
        <f>SUM(E6:E18)</f>
        <v>35916000</v>
      </c>
      <c r="F19" s="177">
        <f>SUM(F6:F18)</f>
        <v>97062350</v>
      </c>
      <c r="G19" s="234">
        <f>SUM(G6:G18)</f>
        <v>23338380</v>
      </c>
      <c r="H19" s="243">
        <f>SUM(H6:H18)</f>
        <v>37807970</v>
      </c>
      <c r="I19" s="165">
        <f>SUM(G19:H19)</f>
        <v>61146350</v>
      </c>
      <c r="J19" s="177">
        <f>SUM(J6:J18)</f>
        <v>97832433</v>
      </c>
    </row>
    <row r="20" spans="1:10" ht="15">
      <c r="A20" s="5" t="s">
        <v>407</v>
      </c>
      <c r="B20" s="41" t="s">
        <v>408</v>
      </c>
      <c r="C20" s="176">
        <f>SUM(G20:H20)</f>
        <v>5298588</v>
      </c>
      <c r="D20" s="167"/>
      <c r="E20" s="176">
        <v>0</v>
      </c>
      <c r="F20" s="177">
        <v>5298588</v>
      </c>
      <c r="G20" s="234">
        <v>5298588</v>
      </c>
      <c r="H20" s="243">
        <v>0</v>
      </c>
      <c r="J20" s="177">
        <v>5298588</v>
      </c>
    </row>
    <row r="21" spans="1:10" ht="15">
      <c r="A21" s="5" t="s">
        <v>409</v>
      </c>
      <c r="B21" s="41" t="s">
        <v>410</v>
      </c>
      <c r="C21" s="176">
        <f>SUM(G21:H21)</f>
        <v>2605545</v>
      </c>
      <c r="D21" s="167"/>
      <c r="E21" s="176">
        <v>0</v>
      </c>
      <c r="F21" s="177">
        <v>2605545</v>
      </c>
      <c r="G21" s="234">
        <v>2509545</v>
      </c>
      <c r="H21" s="243">
        <v>96000</v>
      </c>
      <c r="J21" s="177">
        <v>2605545</v>
      </c>
    </row>
    <row r="22" spans="1:10" ht="15">
      <c r="A22" s="6" t="s">
        <v>411</v>
      </c>
      <c r="B22" s="41" t="s">
        <v>412</v>
      </c>
      <c r="C22" s="176">
        <f>SUM(G22:H22)</f>
        <v>400000</v>
      </c>
      <c r="D22" s="167"/>
      <c r="E22" s="176">
        <v>0</v>
      </c>
      <c r="F22" s="177">
        <v>400000</v>
      </c>
      <c r="G22" s="234">
        <v>400000</v>
      </c>
      <c r="H22" s="243">
        <v>0</v>
      </c>
      <c r="J22" s="177">
        <v>400000</v>
      </c>
    </row>
    <row r="23" spans="1:10" ht="15">
      <c r="A23" s="9" t="s">
        <v>730</v>
      </c>
      <c r="B23" s="44" t="s">
        <v>413</v>
      </c>
      <c r="C23" s="176">
        <f>SUM(C20:C22)</f>
        <v>8304133</v>
      </c>
      <c r="D23" s="167"/>
      <c r="E23" s="176">
        <f>SUM(E20:E22)</f>
        <v>0</v>
      </c>
      <c r="F23" s="177">
        <f>SUM(F20:F22)</f>
        <v>8304133</v>
      </c>
      <c r="G23" s="234">
        <f>SUM(G20:G22)</f>
        <v>8208133</v>
      </c>
      <c r="H23" s="243">
        <f>SUM(H20:H22)</f>
        <v>96000</v>
      </c>
      <c r="I23" s="165">
        <f>SUM(G23:H23)</f>
        <v>8304133</v>
      </c>
      <c r="J23" s="177">
        <f>SUM(J20:J22)</f>
        <v>8304133</v>
      </c>
    </row>
    <row r="24" spans="1:10" ht="15">
      <c r="A24" s="66" t="s">
        <v>11</v>
      </c>
      <c r="B24" s="67" t="s">
        <v>414</v>
      </c>
      <c r="C24" s="177">
        <f>SUM(C23,C19)</f>
        <v>69450483</v>
      </c>
      <c r="D24" s="168"/>
      <c r="E24" s="177">
        <f>SUM(E23,E19)</f>
        <v>35916000</v>
      </c>
      <c r="F24" s="177">
        <f>SUM(F19+F23)</f>
        <v>105366483</v>
      </c>
      <c r="G24" s="234">
        <f>SUM(G23,G19)</f>
        <v>31546513</v>
      </c>
      <c r="H24" s="243">
        <f>SUM(H23,H19)</f>
        <v>37903970</v>
      </c>
      <c r="I24" s="165">
        <f>SUM(I19+I23)</f>
        <v>69450483</v>
      </c>
      <c r="J24" s="177">
        <f>SUM(J23,J19)</f>
        <v>106136566</v>
      </c>
    </row>
    <row r="25" spans="1:10" ht="15">
      <c r="A25" s="50" t="s">
        <v>840</v>
      </c>
      <c r="B25" s="67" t="s">
        <v>415</v>
      </c>
      <c r="C25" s="177">
        <f>SUM(G25:H25)</f>
        <v>12951222</v>
      </c>
      <c r="D25" s="168"/>
      <c r="E25" s="177">
        <v>6393000</v>
      </c>
      <c r="F25" s="178">
        <f>SUM(C25:E25)</f>
        <v>19344222</v>
      </c>
      <c r="G25" s="234">
        <v>6093027</v>
      </c>
      <c r="H25" s="243">
        <v>6858195</v>
      </c>
      <c r="I25" s="165">
        <f>SUM(G25:H25)</f>
        <v>12951222</v>
      </c>
      <c r="J25" s="178">
        <v>19441952</v>
      </c>
    </row>
    <row r="26" spans="1:10" ht="15">
      <c r="A26" s="5" t="s">
        <v>416</v>
      </c>
      <c r="B26" s="41" t="s">
        <v>417</v>
      </c>
      <c r="C26" s="176">
        <f>SUM(G26:H26)</f>
        <v>355000</v>
      </c>
      <c r="D26" s="167"/>
      <c r="E26" s="176">
        <v>200000</v>
      </c>
      <c r="F26" s="177">
        <f>SUM(C26:E26)</f>
        <v>555000</v>
      </c>
      <c r="G26" s="234">
        <v>125000</v>
      </c>
      <c r="H26" s="243">
        <v>230000</v>
      </c>
      <c r="J26" s="177">
        <v>555000</v>
      </c>
    </row>
    <row r="27" spans="1:10" ht="15">
      <c r="A27" s="5" t="s">
        <v>418</v>
      </c>
      <c r="B27" s="41" t="s">
        <v>419</v>
      </c>
      <c r="C27" s="176">
        <f>SUM(G27:H27)</f>
        <v>8536000</v>
      </c>
      <c r="D27" s="167"/>
      <c r="E27" s="176">
        <v>750000</v>
      </c>
      <c r="F27" s="177">
        <f>SUM(C27:E27)</f>
        <v>9286000</v>
      </c>
      <c r="G27" s="235">
        <v>7436000</v>
      </c>
      <c r="H27" s="243">
        <v>1100000</v>
      </c>
      <c r="J27" s="177">
        <v>9286000</v>
      </c>
    </row>
    <row r="28" spans="1:10" ht="15">
      <c r="A28" s="5" t="s">
        <v>420</v>
      </c>
      <c r="B28" s="41" t="s">
        <v>421</v>
      </c>
      <c r="C28" s="176">
        <v>0</v>
      </c>
      <c r="D28" s="167"/>
      <c r="E28" s="176">
        <v>0</v>
      </c>
      <c r="F28" s="177">
        <f>SUM(C28:E28)</f>
        <v>0</v>
      </c>
      <c r="G28" s="234">
        <v>0</v>
      </c>
      <c r="H28" s="243">
        <v>0</v>
      </c>
      <c r="J28" s="177">
        <v>0</v>
      </c>
    </row>
    <row r="29" spans="1:10" ht="15">
      <c r="A29" s="9" t="s">
        <v>740</v>
      </c>
      <c r="B29" s="44" t="s">
        <v>422</v>
      </c>
      <c r="C29" s="176">
        <f>SUM(C26:C28)</f>
        <v>8891000</v>
      </c>
      <c r="D29" s="167"/>
      <c r="E29" s="176">
        <f>SUM(E26:E28)</f>
        <v>950000</v>
      </c>
      <c r="F29" s="177">
        <f>SUM(F26:F28)</f>
        <v>9841000</v>
      </c>
      <c r="G29" s="234">
        <f>SUM(G26:G28)</f>
        <v>7561000</v>
      </c>
      <c r="H29" s="243">
        <f>SUM(H26:H28)</f>
        <v>1330000</v>
      </c>
      <c r="I29" s="165">
        <f>SUM(G29:H29)</f>
        <v>8891000</v>
      </c>
      <c r="J29" s="177">
        <f>SUM(J26:J28)</f>
        <v>9841000</v>
      </c>
    </row>
    <row r="30" spans="1:10" ht="15">
      <c r="A30" s="5" t="s">
        <v>423</v>
      </c>
      <c r="B30" s="41" t="s">
        <v>424</v>
      </c>
      <c r="C30" s="176">
        <f>SUM(G30:H30)</f>
        <v>582800</v>
      </c>
      <c r="D30" s="167"/>
      <c r="E30" s="176">
        <v>60000</v>
      </c>
      <c r="F30" s="177">
        <f>SUM(C30:E30)</f>
        <v>642800</v>
      </c>
      <c r="G30" s="234">
        <v>562800</v>
      </c>
      <c r="H30" s="243">
        <v>20000</v>
      </c>
      <c r="J30" s="177">
        <v>642800</v>
      </c>
    </row>
    <row r="31" spans="1:10" ht="15">
      <c r="A31" s="5" t="s">
        <v>425</v>
      </c>
      <c r="B31" s="41" t="s">
        <v>426</v>
      </c>
      <c r="C31" s="176">
        <f>SUM(G31:H31)</f>
        <v>640000</v>
      </c>
      <c r="D31" s="167"/>
      <c r="E31" s="176">
        <v>320000</v>
      </c>
      <c r="F31" s="177">
        <f>SUM(C31:E31)</f>
        <v>960000</v>
      </c>
      <c r="G31" s="234">
        <v>540000</v>
      </c>
      <c r="H31" s="243">
        <v>100000</v>
      </c>
      <c r="J31" s="177">
        <v>960000</v>
      </c>
    </row>
    <row r="32" spans="1:10" ht="15" customHeight="1">
      <c r="A32" s="9" t="s">
        <v>12</v>
      </c>
      <c r="B32" s="44" t="s">
        <v>427</v>
      </c>
      <c r="C32" s="176">
        <f>SUM(C30:C31)</f>
        <v>1222800</v>
      </c>
      <c r="D32" s="167"/>
      <c r="E32" s="176">
        <f>SUM(E30:E31)</f>
        <v>380000</v>
      </c>
      <c r="F32" s="177">
        <f>SUM(F30:F31)</f>
        <v>1602800</v>
      </c>
      <c r="G32" s="234">
        <f>SUM(G30:G31)</f>
        <v>1102800</v>
      </c>
      <c r="H32" s="243">
        <f>SUM(H30:H31)</f>
        <v>120000</v>
      </c>
      <c r="I32" s="165">
        <f>SUM(G32:H32)</f>
        <v>1222800</v>
      </c>
      <c r="J32" s="177">
        <f>SUM(J30:J31)</f>
        <v>1602800</v>
      </c>
    </row>
    <row r="33" spans="1:10" ht="15">
      <c r="A33" s="5" t="s">
        <v>428</v>
      </c>
      <c r="B33" s="41" t="s">
        <v>429</v>
      </c>
      <c r="C33" s="176">
        <f aca="true" t="shared" si="0" ref="C33:C39">SUM(G33:H33)</f>
        <v>6921000</v>
      </c>
      <c r="D33" s="167"/>
      <c r="E33" s="176">
        <v>300000</v>
      </c>
      <c r="F33" s="177">
        <f aca="true" t="shared" si="1" ref="F33:F39">SUM(C33:E33)</f>
        <v>7221000</v>
      </c>
      <c r="G33" s="234">
        <v>5971000</v>
      </c>
      <c r="H33" s="243">
        <v>950000</v>
      </c>
      <c r="J33" s="177">
        <v>7321982</v>
      </c>
    </row>
    <row r="34" spans="1:10" ht="15">
      <c r="A34" s="5" t="s">
        <v>430</v>
      </c>
      <c r="B34" s="41" t="s">
        <v>431</v>
      </c>
      <c r="C34" s="176">
        <f t="shared" si="0"/>
        <v>18054430</v>
      </c>
      <c r="D34" s="167"/>
      <c r="E34" s="176">
        <v>0</v>
      </c>
      <c r="F34" s="177">
        <f t="shared" si="1"/>
        <v>18054430</v>
      </c>
      <c r="G34" s="234">
        <v>18054430</v>
      </c>
      <c r="H34" s="243">
        <v>0</v>
      </c>
      <c r="J34" s="177">
        <v>18054430</v>
      </c>
    </row>
    <row r="35" spans="1:10" ht="15">
      <c r="A35" s="5" t="s">
        <v>841</v>
      </c>
      <c r="B35" s="41" t="s">
        <v>432</v>
      </c>
      <c r="C35" s="176">
        <f t="shared" si="0"/>
        <v>360000</v>
      </c>
      <c r="D35" s="167"/>
      <c r="E35" s="176">
        <v>0</v>
      </c>
      <c r="F35" s="177">
        <f t="shared" si="1"/>
        <v>360000</v>
      </c>
      <c r="G35" s="234">
        <v>360000</v>
      </c>
      <c r="H35" s="243">
        <v>0</v>
      </c>
      <c r="J35" s="177">
        <v>693100</v>
      </c>
    </row>
    <row r="36" spans="1:10" ht="15">
      <c r="A36" s="5" t="s">
        <v>434</v>
      </c>
      <c r="B36" s="41" t="s">
        <v>435</v>
      </c>
      <c r="C36" s="176">
        <f t="shared" si="0"/>
        <v>11240000</v>
      </c>
      <c r="D36" s="167"/>
      <c r="E36" s="176">
        <v>200000</v>
      </c>
      <c r="F36" s="177">
        <f t="shared" si="1"/>
        <v>11440000</v>
      </c>
      <c r="G36" s="234">
        <v>10740000</v>
      </c>
      <c r="H36" s="243">
        <v>500000</v>
      </c>
      <c r="J36" s="177">
        <v>11440000</v>
      </c>
    </row>
    <row r="37" spans="1:10" ht="15">
      <c r="A37" s="14" t="s">
        <v>842</v>
      </c>
      <c r="B37" s="41" t="s">
        <v>436</v>
      </c>
      <c r="C37" s="176">
        <f t="shared" si="0"/>
        <v>2120784</v>
      </c>
      <c r="D37" s="167"/>
      <c r="E37" s="176">
        <v>0</v>
      </c>
      <c r="F37" s="177">
        <f t="shared" si="1"/>
        <v>2120784</v>
      </c>
      <c r="G37" s="234">
        <v>2120784</v>
      </c>
      <c r="H37" s="243">
        <v>0</v>
      </c>
      <c r="J37" s="177">
        <v>2120784</v>
      </c>
    </row>
    <row r="38" spans="1:10" ht="15">
      <c r="A38" s="6" t="s">
        <v>438</v>
      </c>
      <c r="B38" s="41" t="s">
        <v>439</v>
      </c>
      <c r="C38" s="176">
        <f t="shared" si="0"/>
        <v>1220000</v>
      </c>
      <c r="D38" s="167"/>
      <c r="E38" s="176">
        <v>1200000</v>
      </c>
      <c r="F38" s="177">
        <f t="shared" si="1"/>
        <v>2420000</v>
      </c>
      <c r="G38" s="234">
        <v>820000</v>
      </c>
      <c r="H38" s="243">
        <v>400000</v>
      </c>
      <c r="J38" s="177">
        <v>3070000</v>
      </c>
    </row>
    <row r="39" spans="1:10" ht="15">
      <c r="A39" s="5" t="s">
        <v>843</v>
      </c>
      <c r="B39" s="41" t="s">
        <v>440</v>
      </c>
      <c r="C39" s="176">
        <f t="shared" si="0"/>
        <v>19132335</v>
      </c>
      <c r="D39" s="167"/>
      <c r="E39" s="176">
        <v>1200000</v>
      </c>
      <c r="F39" s="177">
        <f t="shared" si="1"/>
        <v>20332335</v>
      </c>
      <c r="G39" s="234">
        <v>15076335</v>
      </c>
      <c r="H39" s="243">
        <v>4056000</v>
      </c>
      <c r="J39" s="177">
        <v>20032335</v>
      </c>
    </row>
    <row r="40" spans="1:10" ht="15">
      <c r="A40" s="9" t="s">
        <v>745</v>
      </c>
      <c r="B40" s="44" t="s">
        <v>442</v>
      </c>
      <c r="C40" s="176">
        <f>SUM(C33:C39)</f>
        <v>59048549</v>
      </c>
      <c r="D40" s="167"/>
      <c r="E40" s="176">
        <f>SUM(E33:E39)</f>
        <v>2900000</v>
      </c>
      <c r="F40" s="177">
        <f>SUM(F33:F39)</f>
        <v>61948549</v>
      </c>
      <c r="G40" s="234">
        <f>SUM(G33:G39)</f>
        <v>53142549</v>
      </c>
      <c r="H40" s="243">
        <f>SUM(H33:H39)</f>
        <v>5906000</v>
      </c>
      <c r="I40" s="187">
        <f>SUM(G40:H40)</f>
        <v>59048549</v>
      </c>
      <c r="J40" s="177">
        <f>SUM(J33:J39)</f>
        <v>62732631</v>
      </c>
    </row>
    <row r="41" spans="1:10" ht="15">
      <c r="A41" s="5" t="s">
        <v>443</v>
      </c>
      <c r="B41" s="41" t="s">
        <v>444</v>
      </c>
      <c r="C41" s="176">
        <f>SUM(G41:H41)</f>
        <v>115000</v>
      </c>
      <c r="D41" s="167"/>
      <c r="E41" s="176">
        <v>200000</v>
      </c>
      <c r="F41" s="177">
        <f>SUM(C41:E41)</f>
        <v>315000</v>
      </c>
      <c r="G41" s="234">
        <v>35000</v>
      </c>
      <c r="H41" s="243">
        <v>80000</v>
      </c>
      <c r="J41" s="177">
        <v>315000</v>
      </c>
    </row>
    <row r="42" spans="1:10" ht="15">
      <c r="A42" s="5" t="s">
        <v>445</v>
      </c>
      <c r="B42" s="41" t="s">
        <v>446</v>
      </c>
      <c r="C42" s="176">
        <f>SUM(G42:H42)</f>
        <v>0</v>
      </c>
      <c r="D42" s="167"/>
      <c r="E42" s="176">
        <v>0</v>
      </c>
      <c r="F42" s="177">
        <f>SUM(C42:E42)</f>
        <v>0</v>
      </c>
      <c r="G42" s="234">
        <v>0</v>
      </c>
      <c r="H42" s="243">
        <v>0</v>
      </c>
      <c r="J42" s="177">
        <v>0</v>
      </c>
    </row>
    <row r="43" spans="1:10" ht="15">
      <c r="A43" s="9" t="s">
        <v>746</v>
      </c>
      <c r="B43" s="44" t="s">
        <v>447</v>
      </c>
      <c r="C43" s="176">
        <f>SUM(C41:C42)</f>
        <v>115000</v>
      </c>
      <c r="D43" s="167"/>
      <c r="E43" s="176">
        <f>SUM(E41:E42)</f>
        <v>200000</v>
      </c>
      <c r="F43" s="177">
        <f>SUM(F41:F42)</f>
        <v>315000</v>
      </c>
      <c r="G43" s="234">
        <f>SUM(G41:G42)</f>
        <v>35000</v>
      </c>
      <c r="H43" s="243">
        <f>SUM(H41:H42)</f>
        <v>80000</v>
      </c>
      <c r="I43" s="165">
        <f>SUM(G43:H43)</f>
        <v>115000</v>
      </c>
      <c r="J43" s="177">
        <f>SUM(J41:J42)</f>
        <v>315000</v>
      </c>
    </row>
    <row r="44" spans="1:10" ht="15">
      <c r="A44" s="5" t="s">
        <v>448</v>
      </c>
      <c r="B44" s="41" t="s">
        <v>449</v>
      </c>
      <c r="C44" s="176">
        <f>SUM(G44:H44)</f>
        <v>18617067</v>
      </c>
      <c r="D44" s="167"/>
      <c r="E44" s="176">
        <v>780000</v>
      </c>
      <c r="F44" s="177">
        <f>SUM(C44:E44)</f>
        <v>19397067</v>
      </c>
      <c r="G44" s="234">
        <v>16530067</v>
      </c>
      <c r="H44" s="243">
        <v>2087000</v>
      </c>
      <c r="J44" s="177">
        <v>18968722</v>
      </c>
    </row>
    <row r="45" spans="1:10" ht="15">
      <c r="A45" s="5" t="s">
        <v>450</v>
      </c>
      <c r="B45" s="41" t="s">
        <v>451</v>
      </c>
      <c r="C45" s="176">
        <f>SUM(G45:H45)</f>
        <v>500000</v>
      </c>
      <c r="D45" s="167"/>
      <c r="E45" s="176">
        <v>0</v>
      </c>
      <c r="F45" s="177">
        <f>SUM(C45:E45)</f>
        <v>500000</v>
      </c>
      <c r="G45" s="234">
        <v>500000</v>
      </c>
      <c r="H45" s="243">
        <v>0</v>
      </c>
      <c r="J45" s="177">
        <v>500000</v>
      </c>
    </row>
    <row r="46" spans="1:10" ht="15">
      <c r="A46" s="5" t="s">
        <v>844</v>
      </c>
      <c r="B46" s="41" t="s">
        <v>452</v>
      </c>
      <c r="C46" s="176">
        <v>0</v>
      </c>
      <c r="D46" s="167"/>
      <c r="E46" s="176">
        <v>0</v>
      </c>
      <c r="F46" s="177">
        <f>SUM(C46:E46)</f>
        <v>0</v>
      </c>
      <c r="G46" s="234">
        <v>0</v>
      </c>
      <c r="H46" s="243">
        <v>0</v>
      </c>
      <c r="J46" s="177">
        <v>0</v>
      </c>
    </row>
    <row r="47" spans="1:10" ht="15">
      <c r="A47" s="5" t="s">
        <v>845</v>
      </c>
      <c r="B47" s="41" t="s">
        <v>454</v>
      </c>
      <c r="C47" s="176">
        <v>0</v>
      </c>
      <c r="D47" s="167"/>
      <c r="E47" s="176">
        <v>0</v>
      </c>
      <c r="F47" s="177">
        <f>SUM(C47:E47)</f>
        <v>0</v>
      </c>
      <c r="G47" s="234">
        <v>0</v>
      </c>
      <c r="H47" s="243">
        <v>0</v>
      </c>
      <c r="J47" s="177">
        <v>0</v>
      </c>
    </row>
    <row r="48" spans="1:10" ht="15">
      <c r="A48" s="5" t="s">
        <v>458</v>
      </c>
      <c r="B48" s="41" t="s">
        <v>459</v>
      </c>
      <c r="C48" s="176">
        <f>SUM(G48:H48)</f>
        <v>529000</v>
      </c>
      <c r="D48" s="167"/>
      <c r="E48" s="176">
        <v>40000</v>
      </c>
      <c r="F48" s="177">
        <f>SUM(C48:E48)</f>
        <v>569000</v>
      </c>
      <c r="G48" s="234">
        <v>524000</v>
      </c>
      <c r="H48" s="243">
        <v>5000</v>
      </c>
      <c r="J48" s="177">
        <v>569000</v>
      </c>
    </row>
    <row r="49" spans="1:10" ht="15">
      <c r="A49" s="9" t="s">
        <v>749</v>
      </c>
      <c r="B49" s="44" t="s">
        <v>460</v>
      </c>
      <c r="C49" s="176">
        <f>SUM(C44:C48)</f>
        <v>19646067</v>
      </c>
      <c r="D49" s="167"/>
      <c r="E49" s="176">
        <f>SUM(E44:E48)</f>
        <v>820000</v>
      </c>
      <c r="F49" s="177">
        <f>SUM(F44:F48)</f>
        <v>20466067</v>
      </c>
      <c r="G49" s="234">
        <f>SUM(G44:G48)</f>
        <v>17554067</v>
      </c>
      <c r="H49" s="243">
        <f>SUM(H44:H48)</f>
        <v>2092000</v>
      </c>
      <c r="I49" s="165">
        <f>SUM(G49:H49)</f>
        <v>19646067</v>
      </c>
      <c r="J49" s="177">
        <f>SUM(J44:J48)</f>
        <v>20037722</v>
      </c>
    </row>
    <row r="50" spans="1:10" ht="15">
      <c r="A50" s="50" t="s">
        <v>750</v>
      </c>
      <c r="B50" s="67" t="s">
        <v>461</v>
      </c>
      <c r="C50" s="177">
        <f>SUM(C49,C43,C40,C32,C29)</f>
        <v>88923416</v>
      </c>
      <c r="D50" s="168"/>
      <c r="E50" s="177">
        <f>SUM(E29+E32+E40+E43+E49)</f>
        <v>5250000</v>
      </c>
      <c r="F50" s="177">
        <f>SUM(F29+F32+F40+F43+F49)</f>
        <v>94173416</v>
      </c>
      <c r="G50" s="234">
        <f>SUM(G29+G32+G40+G43+G49)</f>
        <v>79395416</v>
      </c>
      <c r="H50" s="243">
        <f>SUM(H29+H32+H40+H43+H49)</f>
        <v>9528000</v>
      </c>
      <c r="I50" s="188">
        <f>SUM(G50:H50)</f>
        <v>88923416</v>
      </c>
      <c r="J50" s="177">
        <f>SUM(J29+J32+J40+J43+J49)</f>
        <v>94529153</v>
      </c>
    </row>
    <row r="51" spans="1:10" ht="15">
      <c r="A51" s="17" t="s">
        <v>462</v>
      </c>
      <c r="B51" s="41" t="s">
        <v>463</v>
      </c>
      <c r="C51" s="176">
        <v>0</v>
      </c>
      <c r="D51" s="167"/>
      <c r="E51" s="176">
        <v>0</v>
      </c>
      <c r="F51" s="177">
        <v>0</v>
      </c>
      <c r="G51" s="234">
        <v>0</v>
      </c>
      <c r="H51" s="243"/>
      <c r="J51" s="177">
        <v>0</v>
      </c>
    </row>
    <row r="52" spans="1:10" ht="15">
      <c r="A52" s="17" t="s">
        <v>775</v>
      </c>
      <c r="B52" s="41" t="s">
        <v>464</v>
      </c>
      <c r="C52" s="176">
        <v>0</v>
      </c>
      <c r="D52" s="167"/>
      <c r="E52" s="176">
        <v>0</v>
      </c>
      <c r="F52" s="177">
        <v>0</v>
      </c>
      <c r="G52" s="234">
        <v>0</v>
      </c>
      <c r="H52" s="243"/>
      <c r="J52" s="177">
        <v>0</v>
      </c>
    </row>
    <row r="53" spans="1:10" ht="15">
      <c r="A53" s="22" t="s">
        <v>846</v>
      </c>
      <c r="B53" s="41" t="s">
        <v>465</v>
      </c>
      <c r="C53" s="176">
        <v>0</v>
      </c>
      <c r="D53" s="167"/>
      <c r="E53" s="176">
        <v>0</v>
      </c>
      <c r="F53" s="177">
        <v>0</v>
      </c>
      <c r="G53" s="234">
        <v>0</v>
      </c>
      <c r="H53" s="243"/>
      <c r="J53" s="177">
        <v>0</v>
      </c>
    </row>
    <row r="54" spans="1:10" ht="15">
      <c r="A54" s="22" t="s">
        <v>847</v>
      </c>
      <c r="B54" s="41" t="s">
        <v>466</v>
      </c>
      <c r="C54" s="176">
        <v>0</v>
      </c>
      <c r="D54" s="167"/>
      <c r="E54" s="176">
        <v>0</v>
      </c>
      <c r="F54" s="177">
        <v>0</v>
      </c>
      <c r="G54" s="234">
        <v>0</v>
      </c>
      <c r="H54" s="243"/>
      <c r="J54" s="177">
        <v>0</v>
      </c>
    </row>
    <row r="55" spans="1:10" ht="15">
      <c r="A55" s="22" t="s">
        <v>848</v>
      </c>
      <c r="B55" s="41" t="s">
        <v>467</v>
      </c>
      <c r="C55" s="176">
        <v>0</v>
      </c>
      <c r="D55" s="167"/>
      <c r="E55" s="176">
        <v>0</v>
      </c>
      <c r="F55" s="177">
        <v>0</v>
      </c>
      <c r="G55" s="234">
        <v>0</v>
      </c>
      <c r="H55" s="243"/>
      <c r="J55" s="177">
        <v>0</v>
      </c>
    </row>
    <row r="56" spans="1:10" ht="15">
      <c r="A56" s="17" t="s">
        <v>849</v>
      </c>
      <c r="B56" s="41" t="s">
        <v>468</v>
      </c>
      <c r="C56" s="176">
        <v>0</v>
      </c>
      <c r="D56" s="167"/>
      <c r="E56" s="176">
        <v>0</v>
      </c>
      <c r="F56" s="177">
        <v>0</v>
      </c>
      <c r="G56" s="234">
        <v>0</v>
      </c>
      <c r="H56" s="243"/>
      <c r="J56" s="177">
        <v>0</v>
      </c>
    </row>
    <row r="57" spans="1:10" ht="15">
      <c r="A57" s="17" t="s">
        <v>850</v>
      </c>
      <c r="B57" s="41" t="s">
        <v>469</v>
      </c>
      <c r="C57" s="176">
        <v>0</v>
      </c>
      <c r="D57" s="167"/>
      <c r="E57" s="176">
        <v>0</v>
      </c>
      <c r="F57" s="177">
        <v>0</v>
      </c>
      <c r="G57" s="234">
        <v>0</v>
      </c>
      <c r="H57" s="243"/>
      <c r="J57" s="177">
        <v>0</v>
      </c>
    </row>
    <row r="58" spans="1:10" ht="15">
      <c r="A58" s="17" t="s">
        <v>851</v>
      </c>
      <c r="B58" s="41" t="s">
        <v>470</v>
      </c>
      <c r="C58" s="176">
        <v>3802000</v>
      </c>
      <c r="D58" s="167"/>
      <c r="E58" s="176">
        <v>0</v>
      </c>
      <c r="F58" s="177">
        <v>3802000</v>
      </c>
      <c r="G58" s="234">
        <v>3802000</v>
      </c>
      <c r="H58" s="243"/>
      <c r="J58" s="177">
        <v>3802000</v>
      </c>
    </row>
    <row r="59" spans="1:10" ht="15">
      <c r="A59" s="64" t="s">
        <v>808</v>
      </c>
      <c r="B59" s="67" t="s">
        <v>471</v>
      </c>
      <c r="C59" s="177">
        <f>SUM(C51:C58)</f>
        <v>3802000</v>
      </c>
      <c r="D59" s="168"/>
      <c r="E59" s="177">
        <v>0</v>
      </c>
      <c r="F59" s="177">
        <f>SUM(F51:F58)</f>
        <v>3802000</v>
      </c>
      <c r="G59" s="234">
        <f>SUM(G51:G58)</f>
        <v>3802000</v>
      </c>
      <c r="H59" s="243"/>
      <c r="I59" s="165"/>
      <c r="J59" s="177">
        <f>SUM(J51:J58)</f>
        <v>3802000</v>
      </c>
    </row>
    <row r="60" spans="1:10" ht="15" hidden="1">
      <c r="A60" s="16" t="s">
        <v>852</v>
      </c>
      <c r="B60" s="41" t="s">
        <v>472</v>
      </c>
      <c r="C60" s="176"/>
      <c r="D60" s="167"/>
      <c r="E60" s="176"/>
      <c r="F60" s="177"/>
      <c r="G60" s="234"/>
      <c r="H60" s="243"/>
      <c r="J60" s="177"/>
    </row>
    <row r="61" spans="1:10" ht="15">
      <c r="A61" s="16" t="s">
        <v>474</v>
      </c>
      <c r="B61" s="41" t="s">
        <v>475</v>
      </c>
      <c r="C61" s="176">
        <v>55943978</v>
      </c>
      <c r="D61" s="167"/>
      <c r="E61" s="176">
        <v>0</v>
      </c>
      <c r="F61" s="177">
        <v>55943978</v>
      </c>
      <c r="G61" s="234">
        <v>55943978</v>
      </c>
      <c r="H61" s="243"/>
      <c r="J61" s="177">
        <v>55960449</v>
      </c>
    </row>
    <row r="62" spans="1:10" ht="15">
      <c r="A62" s="16" t="s">
        <v>476</v>
      </c>
      <c r="B62" s="41" t="s">
        <v>477</v>
      </c>
      <c r="C62" s="176">
        <v>0</v>
      </c>
      <c r="D62" s="167"/>
      <c r="E62" s="176">
        <v>0</v>
      </c>
      <c r="F62" s="177">
        <v>0</v>
      </c>
      <c r="G62" s="234">
        <v>0</v>
      </c>
      <c r="H62" s="243"/>
      <c r="J62" s="177">
        <v>0</v>
      </c>
    </row>
    <row r="63" spans="1:10" ht="15">
      <c r="A63" s="16" t="s">
        <v>810</v>
      </c>
      <c r="B63" s="41" t="s">
        <v>478</v>
      </c>
      <c r="C63" s="176">
        <v>0</v>
      </c>
      <c r="D63" s="167"/>
      <c r="E63" s="176">
        <v>0</v>
      </c>
      <c r="F63" s="177">
        <v>0</v>
      </c>
      <c r="G63" s="234">
        <v>0</v>
      </c>
      <c r="H63" s="243"/>
      <c r="J63" s="177">
        <v>0</v>
      </c>
    </row>
    <row r="64" spans="1:10" ht="15">
      <c r="A64" s="16" t="s">
        <v>853</v>
      </c>
      <c r="B64" s="41" t="s">
        <v>479</v>
      </c>
      <c r="C64" s="176">
        <v>0</v>
      </c>
      <c r="D64" s="167"/>
      <c r="E64" s="176">
        <v>0</v>
      </c>
      <c r="F64" s="177">
        <v>0</v>
      </c>
      <c r="G64" s="234">
        <v>0</v>
      </c>
      <c r="H64" s="243"/>
      <c r="J64" s="177">
        <v>0</v>
      </c>
    </row>
    <row r="65" spans="1:10" ht="15">
      <c r="A65" s="16" t="s">
        <v>812</v>
      </c>
      <c r="B65" s="41" t="s">
        <v>480</v>
      </c>
      <c r="C65" s="176">
        <v>29788151</v>
      </c>
      <c r="D65" s="167"/>
      <c r="E65" s="176">
        <v>0</v>
      </c>
      <c r="F65" s="177">
        <v>29788151</v>
      </c>
      <c r="G65" s="234">
        <v>29788151</v>
      </c>
      <c r="H65" s="243"/>
      <c r="J65" s="177">
        <v>33518380</v>
      </c>
    </row>
    <row r="66" spans="1:10" ht="15">
      <c r="A66" s="16" t="s">
        <v>854</v>
      </c>
      <c r="B66" s="41" t="s">
        <v>481</v>
      </c>
      <c r="C66" s="176">
        <v>0</v>
      </c>
      <c r="D66" s="167"/>
      <c r="E66" s="176">
        <v>0</v>
      </c>
      <c r="F66" s="177">
        <v>0</v>
      </c>
      <c r="G66" s="234">
        <v>0</v>
      </c>
      <c r="H66" s="243"/>
      <c r="J66" s="177">
        <v>0</v>
      </c>
    </row>
    <row r="67" spans="1:10" ht="15">
      <c r="A67" s="16" t="s">
        <v>855</v>
      </c>
      <c r="B67" s="41" t="s">
        <v>483</v>
      </c>
      <c r="C67" s="176">
        <v>0</v>
      </c>
      <c r="D67" s="167"/>
      <c r="E67" s="176">
        <v>0</v>
      </c>
      <c r="F67" s="177">
        <v>0</v>
      </c>
      <c r="G67" s="234">
        <v>0</v>
      </c>
      <c r="H67" s="243"/>
      <c r="J67" s="177">
        <v>0</v>
      </c>
    </row>
    <row r="68" spans="1:10" ht="15">
      <c r="A68" s="16" t="s">
        <v>484</v>
      </c>
      <c r="B68" s="41" t="s">
        <v>485</v>
      </c>
      <c r="C68" s="176">
        <v>0</v>
      </c>
      <c r="D68" s="167"/>
      <c r="E68" s="176">
        <v>0</v>
      </c>
      <c r="F68" s="177">
        <v>0</v>
      </c>
      <c r="G68" s="234">
        <v>0</v>
      </c>
      <c r="H68" s="243"/>
      <c r="J68" s="177">
        <v>0</v>
      </c>
    </row>
    <row r="69" spans="1:10" ht="15">
      <c r="A69" s="29" t="s">
        <v>486</v>
      </c>
      <c r="B69" s="41" t="s">
        <v>487</v>
      </c>
      <c r="C69" s="176">
        <v>0</v>
      </c>
      <c r="D69" s="167"/>
      <c r="E69" s="176">
        <v>0</v>
      </c>
      <c r="F69" s="177">
        <v>0</v>
      </c>
      <c r="G69" s="234">
        <v>0</v>
      </c>
      <c r="H69" s="243"/>
      <c r="J69" s="177">
        <v>0</v>
      </c>
    </row>
    <row r="70" spans="1:10" ht="15">
      <c r="A70" s="16" t="s">
        <v>856</v>
      </c>
      <c r="B70" s="41" t="s">
        <v>489</v>
      </c>
      <c r="C70" s="270">
        <v>34220001</v>
      </c>
      <c r="D70" s="269"/>
      <c r="E70" s="176">
        <v>0</v>
      </c>
      <c r="F70" s="177">
        <v>34220001</v>
      </c>
      <c r="G70" s="234">
        <v>34220001</v>
      </c>
      <c r="H70" s="243"/>
      <c r="J70" s="177">
        <v>34220001</v>
      </c>
    </row>
    <row r="71" spans="1:10" ht="15">
      <c r="A71" s="29" t="s">
        <v>213</v>
      </c>
      <c r="B71" s="41" t="s">
        <v>865</v>
      </c>
      <c r="C71" s="176">
        <v>12361407</v>
      </c>
      <c r="D71" s="167"/>
      <c r="E71" s="176">
        <v>0</v>
      </c>
      <c r="F71" s="177">
        <v>12361407</v>
      </c>
      <c r="G71" s="234">
        <v>12361407</v>
      </c>
      <c r="H71" s="243"/>
      <c r="J71" s="177">
        <v>11251836</v>
      </c>
    </row>
    <row r="72" spans="1:10" ht="15">
      <c r="A72" s="29" t="s">
        <v>214</v>
      </c>
      <c r="B72" s="41" t="s">
        <v>865</v>
      </c>
      <c r="C72" s="176">
        <v>0</v>
      </c>
      <c r="D72" s="167"/>
      <c r="E72" s="176">
        <v>0</v>
      </c>
      <c r="F72" s="177">
        <v>0</v>
      </c>
      <c r="G72" s="234">
        <v>0</v>
      </c>
      <c r="H72" s="243"/>
      <c r="J72" s="177">
        <v>0</v>
      </c>
    </row>
    <row r="73" spans="1:10" ht="15">
      <c r="A73" s="64" t="s">
        <v>816</v>
      </c>
      <c r="B73" s="67" t="s">
        <v>490</v>
      </c>
      <c r="C73" s="177">
        <f>SUM(C61:C72)</f>
        <v>132313537</v>
      </c>
      <c r="D73" s="168"/>
      <c r="E73" s="177">
        <v>0</v>
      </c>
      <c r="F73" s="177">
        <f>SUM(F61:F72)</f>
        <v>132313537</v>
      </c>
      <c r="G73" s="234">
        <f>SUM(G61:G72)</f>
        <v>132313537</v>
      </c>
      <c r="H73" s="243"/>
      <c r="I73" s="165"/>
      <c r="J73" s="177">
        <f>SUM(J61:J72)</f>
        <v>134950666</v>
      </c>
    </row>
    <row r="74" spans="1:10" ht="15.75">
      <c r="A74" s="83" t="s">
        <v>159</v>
      </c>
      <c r="B74" s="67"/>
      <c r="C74" s="176"/>
      <c r="D74" s="167"/>
      <c r="E74" s="176"/>
      <c r="F74" s="177"/>
      <c r="G74" s="234"/>
      <c r="H74" s="243"/>
      <c r="J74" s="177"/>
    </row>
    <row r="75" spans="1:10" ht="15">
      <c r="A75" s="45" t="s">
        <v>491</v>
      </c>
      <c r="B75" s="41" t="s">
        <v>492</v>
      </c>
      <c r="C75" s="176">
        <v>0</v>
      </c>
      <c r="D75" s="167"/>
      <c r="E75" s="176">
        <v>0</v>
      </c>
      <c r="F75" s="177">
        <v>0</v>
      </c>
      <c r="G75" s="234">
        <v>0</v>
      </c>
      <c r="H75" s="243">
        <v>0</v>
      </c>
      <c r="J75" s="177">
        <v>0</v>
      </c>
    </row>
    <row r="76" spans="1:10" ht="15">
      <c r="A76" s="45" t="s">
        <v>857</v>
      </c>
      <c r="B76" s="41" t="s">
        <v>493</v>
      </c>
      <c r="C76" s="176">
        <v>126036724</v>
      </c>
      <c r="D76" s="167"/>
      <c r="E76" s="176">
        <v>0</v>
      </c>
      <c r="F76" s="177">
        <v>126036724</v>
      </c>
      <c r="G76" s="234">
        <v>126036724</v>
      </c>
      <c r="H76" s="243">
        <v>0</v>
      </c>
      <c r="J76" s="177">
        <v>125636724</v>
      </c>
    </row>
    <row r="77" spans="1:10" ht="15">
      <c r="A77" s="45" t="s">
        <v>495</v>
      </c>
      <c r="B77" s="41" t="s">
        <v>496</v>
      </c>
      <c r="C77" s="176">
        <v>0</v>
      </c>
      <c r="D77" s="167"/>
      <c r="E77" s="176">
        <v>0</v>
      </c>
      <c r="F77" s="177">
        <v>0</v>
      </c>
      <c r="G77" s="234">
        <v>0</v>
      </c>
      <c r="H77" s="243">
        <v>0</v>
      </c>
      <c r="J77" s="177">
        <v>42362</v>
      </c>
    </row>
    <row r="78" spans="1:10" ht="15">
      <c r="A78" s="45" t="s">
        <v>497</v>
      </c>
      <c r="B78" s="41" t="s">
        <v>498</v>
      </c>
      <c r="C78" s="176">
        <f>SUM(G78:H78)</f>
        <v>3275000</v>
      </c>
      <c r="D78" s="167"/>
      <c r="E78" s="176">
        <v>0</v>
      </c>
      <c r="F78" s="177">
        <f>SUM(C78:E78)</f>
        <v>3275000</v>
      </c>
      <c r="G78" s="234">
        <v>1575000</v>
      </c>
      <c r="H78" s="243">
        <v>1700000</v>
      </c>
      <c r="J78" s="177">
        <v>3323773</v>
      </c>
    </row>
    <row r="79" spans="1:10" ht="15">
      <c r="A79" s="6" t="s">
        <v>499</v>
      </c>
      <c r="B79" s="41" t="s">
        <v>500</v>
      </c>
      <c r="C79" s="176">
        <v>0</v>
      </c>
      <c r="D79" s="167"/>
      <c r="E79" s="176">
        <v>0</v>
      </c>
      <c r="F79" s="177">
        <v>0</v>
      </c>
      <c r="G79" s="234">
        <v>0</v>
      </c>
      <c r="H79" s="243">
        <v>0</v>
      </c>
      <c r="J79" s="177">
        <v>0</v>
      </c>
    </row>
    <row r="80" spans="1:10" ht="15">
      <c r="A80" s="6" t="s">
        <v>501</v>
      </c>
      <c r="B80" s="41" t="s">
        <v>502</v>
      </c>
      <c r="C80" s="176">
        <v>0</v>
      </c>
      <c r="D80" s="167"/>
      <c r="E80" s="176">
        <v>0</v>
      </c>
      <c r="F80" s="177">
        <v>0</v>
      </c>
      <c r="G80" s="234">
        <v>0</v>
      </c>
      <c r="H80" s="243">
        <v>0</v>
      </c>
      <c r="J80" s="177">
        <v>0</v>
      </c>
    </row>
    <row r="81" spans="1:10" ht="15">
      <c r="A81" s="6" t="s">
        <v>503</v>
      </c>
      <c r="B81" s="41" t="s">
        <v>504</v>
      </c>
      <c r="C81" s="176">
        <f>SUM(G81:H81)</f>
        <v>33802000</v>
      </c>
      <c r="D81" s="167"/>
      <c r="E81" s="176">
        <v>0</v>
      </c>
      <c r="F81" s="177">
        <f>SUM(C81:E81)</f>
        <v>33802000</v>
      </c>
      <c r="G81" s="234">
        <v>33343000</v>
      </c>
      <c r="H81" s="243">
        <v>459000</v>
      </c>
      <c r="J81" s="177">
        <v>33826606</v>
      </c>
    </row>
    <row r="82" spans="1:10" ht="15">
      <c r="A82" s="65" t="s">
        <v>818</v>
      </c>
      <c r="B82" s="67" t="s">
        <v>505</v>
      </c>
      <c r="C82" s="177">
        <f>SUM(C75:C81)</f>
        <v>163113724</v>
      </c>
      <c r="D82" s="168"/>
      <c r="E82" s="177">
        <v>0</v>
      </c>
      <c r="F82" s="177">
        <f>SUM(F75:F81)</f>
        <v>163113724</v>
      </c>
      <c r="G82" s="234">
        <f>SUM(G75:G81)</f>
        <v>160954724</v>
      </c>
      <c r="H82" s="243">
        <f>SUM(H75:H81)</f>
        <v>2159000</v>
      </c>
      <c r="I82" s="165">
        <f>SUM(G82:H82)</f>
        <v>163113724</v>
      </c>
      <c r="J82" s="177">
        <f>SUM(J75:J81)</f>
        <v>162829465</v>
      </c>
    </row>
    <row r="83" spans="1:10" ht="15">
      <c r="A83" s="17" t="s">
        <v>506</v>
      </c>
      <c r="B83" s="41" t="s">
        <v>507</v>
      </c>
      <c r="C83" s="176">
        <v>41200000</v>
      </c>
      <c r="D83" s="167"/>
      <c r="E83" s="176">
        <v>0</v>
      </c>
      <c r="F83" s="177">
        <f>SUM(C83:E83)</f>
        <v>41200000</v>
      </c>
      <c r="G83" s="234">
        <v>41200000</v>
      </c>
      <c r="H83" s="243"/>
      <c r="J83" s="177">
        <v>41200000</v>
      </c>
    </row>
    <row r="84" spans="1:10" ht="15">
      <c r="A84" s="17" t="s">
        <v>508</v>
      </c>
      <c r="B84" s="41" t="s">
        <v>509</v>
      </c>
      <c r="C84" s="176">
        <v>0</v>
      </c>
      <c r="D84" s="167"/>
      <c r="E84" s="176">
        <v>0</v>
      </c>
      <c r="F84" s="177">
        <v>0</v>
      </c>
      <c r="G84" s="234">
        <v>0</v>
      </c>
      <c r="H84" s="243"/>
      <c r="J84" s="177">
        <v>0</v>
      </c>
    </row>
    <row r="85" spans="1:10" ht="15">
      <c r="A85" s="17" t="s">
        <v>510</v>
      </c>
      <c r="B85" s="41" t="s">
        <v>511</v>
      </c>
      <c r="C85" s="176">
        <v>12106100</v>
      </c>
      <c r="D85" s="167"/>
      <c r="E85" s="176">
        <v>0</v>
      </c>
      <c r="F85" s="177">
        <f>SUM(C85:E85)</f>
        <v>12106100</v>
      </c>
      <c r="G85" s="234">
        <v>12106100</v>
      </c>
      <c r="H85" s="243"/>
      <c r="J85" s="177">
        <v>12106100</v>
      </c>
    </row>
    <row r="86" spans="1:10" ht="15">
      <c r="A86" s="17" t="s">
        <v>512</v>
      </c>
      <c r="B86" s="41" t="s">
        <v>513</v>
      </c>
      <c r="C86" s="176">
        <v>14392647</v>
      </c>
      <c r="D86" s="167"/>
      <c r="E86" s="176">
        <v>0</v>
      </c>
      <c r="F86" s="177">
        <f>SUM(C86:E86)</f>
        <v>14392647</v>
      </c>
      <c r="G86" s="234">
        <v>14392647</v>
      </c>
      <c r="H86" s="243"/>
      <c r="J86" s="177">
        <v>14392647</v>
      </c>
    </row>
    <row r="87" spans="1:10" ht="15">
      <c r="A87" s="64" t="s">
        <v>819</v>
      </c>
      <c r="B87" s="67" t="s">
        <v>514</v>
      </c>
      <c r="C87" s="177">
        <f>SUM(C83:C86)</f>
        <v>67698747</v>
      </c>
      <c r="D87" s="168"/>
      <c r="E87" s="177">
        <v>0</v>
      </c>
      <c r="F87" s="177">
        <f>SUM(F83:F86)</f>
        <v>67698747</v>
      </c>
      <c r="G87" s="234">
        <f>SUM(G83:G86)</f>
        <v>67698747</v>
      </c>
      <c r="H87" s="243"/>
      <c r="J87" s="177">
        <f>SUM(J83:J86)</f>
        <v>67698747</v>
      </c>
    </row>
    <row r="88" spans="1:10" ht="15" hidden="1">
      <c r="A88" s="17" t="s">
        <v>515</v>
      </c>
      <c r="B88" s="41" t="s">
        <v>516</v>
      </c>
      <c r="C88" s="176"/>
      <c r="D88" s="167"/>
      <c r="E88" s="176"/>
      <c r="F88" s="177"/>
      <c r="G88" s="234"/>
      <c r="H88" s="243"/>
      <c r="J88" s="177"/>
    </row>
    <row r="89" spans="1:10" ht="15">
      <c r="A89" s="17" t="s">
        <v>0</v>
      </c>
      <c r="B89" s="41" t="s">
        <v>517</v>
      </c>
      <c r="C89" s="176">
        <v>0</v>
      </c>
      <c r="D89" s="167"/>
      <c r="E89" s="176">
        <v>0</v>
      </c>
      <c r="F89" s="177">
        <v>0</v>
      </c>
      <c r="G89" s="234">
        <v>0</v>
      </c>
      <c r="H89" s="243"/>
      <c r="J89" s="177">
        <v>0</v>
      </c>
    </row>
    <row r="90" spans="1:10" ht="15">
      <c r="A90" s="17" t="s">
        <v>1</v>
      </c>
      <c r="B90" s="41" t="s">
        <v>518</v>
      </c>
      <c r="C90" s="176">
        <v>0</v>
      </c>
      <c r="D90" s="167"/>
      <c r="E90" s="176">
        <v>0</v>
      </c>
      <c r="F90" s="177">
        <v>0</v>
      </c>
      <c r="G90" s="234">
        <v>0</v>
      </c>
      <c r="H90" s="243"/>
      <c r="J90" s="177">
        <v>0</v>
      </c>
    </row>
    <row r="91" spans="1:10" ht="15">
      <c r="A91" s="17" t="s">
        <v>2</v>
      </c>
      <c r="B91" s="41" t="s">
        <v>519</v>
      </c>
      <c r="C91" s="176">
        <v>25000000</v>
      </c>
      <c r="D91" s="167"/>
      <c r="E91" s="176">
        <v>0</v>
      </c>
      <c r="F91" s="177">
        <v>25000000</v>
      </c>
      <c r="G91" s="234">
        <v>25000000</v>
      </c>
      <c r="H91" s="243"/>
      <c r="J91" s="177">
        <v>25000000</v>
      </c>
    </row>
    <row r="92" spans="1:10" ht="15" hidden="1">
      <c r="A92" s="17" t="s">
        <v>3</v>
      </c>
      <c r="B92" s="41" t="s">
        <v>520</v>
      </c>
      <c r="C92" s="176"/>
      <c r="D92" s="167"/>
      <c r="E92" s="176"/>
      <c r="F92" s="177"/>
      <c r="G92" s="234"/>
      <c r="H92" s="243"/>
      <c r="J92" s="177"/>
    </row>
    <row r="93" spans="1:10" ht="15">
      <c r="A93" s="17" t="s">
        <v>4</v>
      </c>
      <c r="B93" s="41" t="s">
        <v>521</v>
      </c>
      <c r="C93" s="176">
        <v>0</v>
      </c>
      <c r="D93" s="167"/>
      <c r="E93" s="176">
        <v>0</v>
      </c>
      <c r="F93" s="177">
        <v>0</v>
      </c>
      <c r="G93" s="234">
        <v>0</v>
      </c>
      <c r="H93" s="243"/>
      <c r="J93" s="177">
        <v>0</v>
      </c>
    </row>
    <row r="94" spans="1:10" ht="15">
      <c r="A94" s="17" t="s">
        <v>522</v>
      </c>
      <c r="B94" s="41" t="s">
        <v>523</v>
      </c>
      <c r="C94" s="176">
        <v>0</v>
      </c>
      <c r="D94" s="167"/>
      <c r="E94" s="176">
        <v>0</v>
      </c>
      <c r="F94" s="177">
        <v>0</v>
      </c>
      <c r="G94" s="234">
        <v>0</v>
      </c>
      <c r="H94" s="243"/>
      <c r="J94" s="177">
        <v>0</v>
      </c>
    </row>
    <row r="95" spans="1:10" ht="15">
      <c r="A95" s="17" t="s">
        <v>5</v>
      </c>
      <c r="B95" s="41" t="s">
        <v>352</v>
      </c>
      <c r="C95" s="176">
        <v>400000</v>
      </c>
      <c r="D95" s="167"/>
      <c r="E95" s="176">
        <v>0</v>
      </c>
      <c r="F95" s="177">
        <v>400000</v>
      </c>
      <c r="G95" s="234">
        <v>400000</v>
      </c>
      <c r="H95" s="243"/>
      <c r="J95" s="177">
        <v>1200000</v>
      </c>
    </row>
    <row r="96" spans="1:10" ht="15">
      <c r="A96" s="64" t="s">
        <v>820</v>
      </c>
      <c r="B96" s="67" t="s">
        <v>525</v>
      </c>
      <c r="C96" s="177">
        <f>SUM(C89:C95)</f>
        <v>25400000</v>
      </c>
      <c r="D96" s="168"/>
      <c r="E96" s="177">
        <v>0</v>
      </c>
      <c r="F96" s="177">
        <f>SUM(F89:F95)</f>
        <v>25400000</v>
      </c>
      <c r="G96" s="234">
        <f>SUM(G89:G95)</f>
        <v>25400000</v>
      </c>
      <c r="H96" s="243"/>
      <c r="J96" s="177">
        <f>SUM(J89:J95)</f>
        <v>26200000</v>
      </c>
    </row>
    <row r="97" spans="1:10" ht="15.75">
      <c r="A97" s="83" t="s">
        <v>158</v>
      </c>
      <c r="B97" s="67"/>
      <c r="C97" s="176"/>
      <c r="D97" s="167"/>
      <c r="E97" s="176"/>
      <c r="F97" s="177"/>
      <c r="G97" s="234"/>
      <c r="H97" s="243"/>
      <c r="J97" s="177"/>
    </row>
    <row r="98" spans="1:10" ht="15.75">
      <c r="A98" s="46" t="s">
        <v>13</v>
      </c>
      <c r="B98" s="47" t="s">
        <v>526</v>
      </c>
      <c r="C98" s="177">
        <f>SUM(C24+C25+C50+C59+C73+C82+C87+C96)</f>
        <v>563653129</v>
      </c>
      <c r="D98" s="168"/>
      <c r="E98" s="177">
        <f>SUM(E24+E25+E50+E59+E73+E82+E87+E96)</f>
        <v>47559000</v>
      </c>
      <c r="F98" s="177">
        <f>SUM(C98:E98)</f>
        <v>611212129</v>
      </c>
      <c r="G98" s="234">
        <f>SUM(G24+G25+G50+G59+G73+G82+G87+G96)</f>
        <v>507203964</v>
      </c>
      <c r="H98" s="243">
        <f>SUM(H24+H25+H50+H59+H73+H82+H87+H96)</f>
        <v>56449165</v>
      </c>
      <c r="I98" s="165">
        <f>SUM(G98:H98)</f>
        <v>563653129</v>
      </c>
      <c r="J98" s="177">
        <f>SUM(J24+J25+J50+J59+J73+J82+J87+J96)</f>
        <v>615588549</v>
      </c>
    </row>
    <row r="99" spans="1:25" ht="15" hidden="1">
      <c r="A99" s="17" t="s">
        <v>6</v>
      </c>
      <c r="B99" s="5" t="s">
        <v>527</v>
      </c>
      <c r="C99" s="179"/>
      <c r="D99" s="170"/>
      <c r="E99" s="180"/>
      <c r="F99" s="182"/>
      <c r="G99" s="236"/>
      <c r="H99" s="244"/>
      <c r="I99" s="33"/>
      <c r="J99" s="18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 hidden="1">
      <c r="A100" s="17" t="s">
        <v>530</v>
      </c>
      <c r="B100" s="5" t="s">
        <v>531</v>
      </c>
      <c r="C100" s="179"/>
      <c r="D100" s="170"/>
      <c r="E100" s="180"/>
      <c r="F100" s="182"/>
      <c r="G100" s="236"/>
      <c r="H100" s="244"/>
      <c r="I100" s="33"/>
      <c r="J100" s="182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 hidden="1">
      <c r="A101" s="17" t="s">
        <v>7</v>
      </c>
      <c r="B101" s="5" t="s">
        <v>532</v>
      </c>
      <c r="C101" s="179"/>
      <c r="D101" s="170"/>
      <c r="E101" s="180"/>
      <c r="F101" s="182"/>
      <c r="G101" s="236"/>
      <c r="H101" s="244"/>
      <c r="I101" s="33"/>
      <c r="J101" s="182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827</v>
      </c>
      <c r="B102" s="9" t="s">
        <v>534</v>
      </c>
      <c r="C102" s="181"/>
      <c r="D102" s="171"/>
      <c r="E102" s="182"/>
      <c r="F102" s="182">
        <v>0</v>
      </c>
      <c r="G102" s="237">
        <v>0</v>
      </c>
      <c r="H102" s="245"/>
      <c r="I102" s="35"/>
      <c r="J102" s="182">
        <v>0</v>
      </c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 hidden="1">
      <c r="A103" s="48" t="s">
        <v>8</v>
      </c>
      <c r="B103" s="5" t="s">
        <v>535</v>
      </c>
      <c r="C103" s="183"/>
      <c r="D103" s="173"/>
      <c r="E103" s="184"/>
      <c r="F103" s="186"/>
      <c r="G103" s="238"/>
      <c r="H103" s="246"/>
      <c r="I103" s="36"/>
      <c r="J103" s="18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 hidden="1">
      <c r="A104" s="48" t="s">
        <v>833</v>
      </c>
      <c r="B104" s="5" t="s">
        <v>538</v>
      </c>
      <c r="C104" s="183"/>
      <c r="D104" s="173"/>
      <c r="E104" s="184"/>
      <c r="F104" s="186"/>
      <c r="G104" s="238"/>
      <c r="H104" s="246"/>
      <c r="I104" s="36"/>
      <c r="J104" s="18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 hidden="1">
      <c r="A105" s="17" t="s">
        <v>539</v>
      </c>
      <c r="B105" s="5" t="s">
        <v>540</v>
      </c>
      <c r="C105" s="179"/>
      <c r="D105" s="170"/>
      <c r="E105" s="180"/>
      <c r="F105" s="182"/>
      <c r="G105" s="236"/>
      <c r="H105" s="244"/>
      <c r="I105" s="33"/>
      <c r="J105" s="182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 hidden="1">
      <c r="A106" s="17" t="s">
        <v>9</v>
      </c>
      <c r="B106" s="5" t="s">
        <v>541</v>
      </c>
      <c r="C106" s="179"/>
      <c r="D106" s="170"/>
      <c r="E106" s="180"/>
      <c r="F106" s="182"/>
      <c r="G106" s="236"/>
      <c r="H106" s="244"/>
      <c r="I106" s="33"/>
      <c r="J106" s="182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830</v>
      </c>
      <c r="B107" s="9" t="s">
        <v>542</v>
      </c>
      <c r="C107" s="185"/>
      <c r="D107" s="175"/>
      <c r="E107" s="186"/>
      <c r="F107" s="186">
        <v>0</v>
      </c>
      <c r="G107" s="239">
        <v>0</v>
      </c>
      <c r="H107" s="247"/>
      <c r="I107" s="37"/>
      <c r="J107" s="186">
        <v>0</v>
      </c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543</v>
      </c>
      <c r="B108" s="5" t="s">
        <v>544</v>
      </c>
      <c r="C108" s="183"/>
      <c r="D108" s="173"/>
      <c r="E108" s="184"/>
      <c r="F108" s="186">
        <v>0</v>
      </c>
      <c r="G108" s="238">
        <v>0</v>
      </c>
      <c r="H108" s="246"/>
      <c r="I108" s="36"/>
      <c r="J108" s="186">
        <v>0</v>
      </c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545</v>
      </c>
      <c r="B109" s="5" t="s">
        <v>546</v>
      </c>
      <c r="C109" s="183">
        <v>3252091</v>
      </c>
      <c r="D109" s="173"/>
      <c r="E109" s="184"/>
      <c r="F109" s="186">
        <f>SUM(C109:E109)</f>
        <v>3252091</v>
      </c>
      <c r="G109" s="240">
        <v>3252091</v>
      </c>
      <c r="H109" s="246"/>
      <c r="I109" s="36"/>
      <c r="J109" s="186">
        <v>3252091</v>
      </c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547</v>
      </c>
      <c r="B110" s="9" t="s">
        <v>548</v>
      </c>
      <c r="C110" s="183"/>
      <c r="D110" s="173"/>
      <c r="E110" s="184"/>
      <c r="F110" s="186">
        <v>0</v>
      </c>
      <c r="G110" s="238">
        <v>100515261</v>
      </c>
      <c r="H110" s="246"/>
      <c r="I110" s="36"/>
      <c r="J110" s="186">
        <v>0</v>
      </c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549</v>
      </c>
      <c r="B111" s="5" t="s">
        <v>550</v>
      </c>
      <c r="C111" s="183"/>
      <c r="D111" s="173"/>
      <c r="E111" s="184"/>
      <c r="F111" s="186">
        <v>0</v>
      </c>
      <c r="G111" s="238">
        <v>0</v>
      </c>
      <c r="H111" s="246"/>
      <c r="I111" s="36"/>
      <c r="J111" s="186">
        <v>0</v>
      </c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 hidden="1">
      <c r="A112" s="48" t="s">
        <v>551</v>
      </c>
      <c r="B112" s="5" t="s">
        <v>552</v>
      </c>
      <c r="C112" s="183"/>
      <c r="D112" s="173"/>
      <c r="E112" s="184"/>
      <c r="F112" s="186"/>
      <c r="G112" s="238"/>
      <c r="H112" s="246"/>
      <c r="I112" s="36"/>
      <c r="J112" s="18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553</v>
      </c>
      <c r="B113" s="5" t="s">
        <v>554</v>
      </c>
      <c r="C113" s="183"/>
      <c r="D113" s="173"/>
      <c r="E113" s="184"/>
      <c r="F113" s="186">
        <v>0</v>
      </c>
      <c r="G113" s="238">
        <v>0</v>
      </c>
      <c r="H113" s="246"/>
      <c r="I113" s="36"/>
      <c r="J113" s="186">
        <v>0</v>
      </c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831</v>
      </c>
      <c r="B114" s="50" t="s">
        <v>555</v>
      </c>
      <c r="C114" s="185">
        <v>3252091</v>
      </c>
      <c r="D114" s="175"/>
      <c r="E114" s="186"/>
      <c r="F114" s="186">
        <f>SUM(C114:E114)</f>
        <v>3252091</v>
      </c>
      <c r="G114" s="241">
        <f>SUM(G102:G113)</f>
        <v>103767352</v>
      </c>
      <c r="H114" s="247"/>
      <c r="I114" s="37"/>
      <c r="J114" s="186">
        <v>3252091</v>
      </c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556</v>
      </c>
      <c r="B115" s="5" t="s">
        <v>557</v>
      </c>
      <c r="C115" s="183"/>
      <c r="D115" s="173"/>
      <c r="E115" s="184"/>
      <c r="F115" s="186"/>
      <c r="G115" s="238"/>
      <c r="H115" s="246"/>
      <c r="I115" s="36"/>
      <c r="J115" s="186">
        <v>0</v>
      </c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558</v>
      </c>
      <c r="B116" s="5" t="s">
        <v>559</v>
      </c>
      <c r="C116" s="179"/>
      <c r="D116" s="170"/>
      <c r="E116" s="180"/>
      <c r="F116" s="182">
        <v>0</v>
      </c>
      <c r="G116" s="236"/>
      <c r="H116" s="244"/>
      <c r="I116" s="33"/>
      <c r="J116" s="182">
        <v>0</v>
      </c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 hidden="1">
      <c r="A117" s="48" t="s">
        <v>10</v>
      </c>
      <c r="B117" s="5" t="s">
        <v>560</v>
      </c>
      <c r="C117" s="183"/>
      <c r="D117" s="173"/>
      <c r="E117" s="184"/>
      <c r="F117" s="186"/>
      <c r="G117" s="238"/>
      <c r="H117" s="246"/>
      <c r="I117" s="36"/>
      <c r="J117" s="18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 hidden="1">
      <c r="A118" s="48" t="s">
        <v>836</v>
      </c>
      <c r="B118" s="5" t="s">
        <v>561</v>
      </c>
      <c r="C118" s="183"/>
      <c r="D118" s="173"/>
      <c r="E118" s="184"/>
      <c r="F118" s="186"/>
      <c r="G118" s="238"/>
      <c r="H118" s="246"/>
      <c r="I118" s="36"/>
      <c r="J118" s="18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837</v>
      </c>
      <c r="B119" s="50" t="s">
        <v>565</v>
      </c>
      <c r="C119" s="185"/>
      <c r="D119" s="175"/>
      <c r="E119" s="186"/>
      <c r="F119" s="186">
        <v>0</v>
      </c>
      <c r="G119" s="239"/>
      <c r="H119" s="247"/>
      <c r="I119" s="37"/>
      <c r="J119" s="186">
        <v>0</v>
      </c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566</v>
      </c>
      <c r="B120" s="5" t="s">
        <v>567</v>
      </c>
      <c r="C120" s="179"/>
      <c r="D120" s="170"/>
      <c r="E120" s="180"/>
      <c r="F120" s="182">
        <v>0</v>
      </c>
      <c r="G120" s="236"/>
      <c r="H120" s="244"/>
      <c r="I120" s="33"/>
      <c r="J120" s="182">
        <v>0</v>
      </c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6.5" thickBot="1">
      <c r="A121" s="51" t="s">
        <v>14</v>
      </c>
      <c r="B121" s="52" t="s">
        <v>568</v>
      </c>
      <c r="C121" s="191">
        <v>3252091</v>
      </c>
      <c r="D121" s="232"/>
      <c r="E121" s="192"/>
      <c r="F121" s="192">
        <f>SUM(F114+F119+F120)</f>
        <v>3252091</v>
      </c>
      <c r="G121" s="241">
        <f>SUM(G119+G114+G120)</f>
        <v>103767352</v>
      </c>
      <c r="H121" s="247"/>
      <c r="I121" s="37"/>
      <c r="J121" s="192">
        <v>3252091</v>
      </c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6.5" thickBot="1">
      <c r="A122" s="56" t="s">
        <v>51</v>
      </c>
      <c r="B122" s="190"/>
      <c r="C122" s="230">
        <f>SUM(C98+C121)</f>
        <v>566905220</v>
      </c>
      <c r="D122" s="233"/>
      <c r="E122" s="231">
        <f>SUM(E98+E121)</f>
        <v>47559000</v>
      </c>
      <c r="F122" s="193">
        <f>SUM(C122:E122)</f>
        <v>614464220</v>
      </c>
      <c r="G122" s="242">
        <f>SUM(G98+G121)</f>
        <v>610971316</v>
      </c>
      <c r="H122" s="248">
        <f>SUM(H98+H121)</f>
        <v>56449165</v>
      </c>
      <c r="I122" s="34"/>
      <c r="J122" s="193">
        <f>SUM(J98+J121)</f>
        <v>618840640</v>
      </c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194"/>
      <c r="E123" s="34"/>
      <c r="F123" s="189"/>
      <c r="G123" s="189"/>
      <c r="H123" s="189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189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189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3">
    <mergeCell ref="A1:J1"/>
    <mergeCell ref="A2:J2"/>
    <mergeCell ref="A3:J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3" sqref="A3:K118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1" t="s">
        <v>116</v>
      </c>
      <c r="D1" s="118" t="s">
        <v>308</v>
      </c>
    </row>
    <row r="2" ht="18">
      <c r="A2" s="63" t="s">
        <v>118</v>
      </c>
    </row>
    <row r="3" ht="18">
      <c r="A3" s="63"/>
    </row>
    <row r="4" ht="15">
      <c r="A4" s="4" t="s">
        <v>251</v>
      </c>
    </row>
    <row r="5" spans="1:26" ht="56.25" customHeight="1">
      <c r="A5" s="2" t="s">
        <v>378</v>
      </c>
      <c r="B5" s="3" t="s">
        <v>379</v>
      </c>
      <c r="C5" s="3"/>
      <c r="D5" s="117" t="s">
        <v>296</v>
      </c>
      <c r="E5" s="117" t="s">
        <v>297</v>
      </c>
      <c r="F5" s="117" t="s">
        <v>298</v>
      </c>
      <c r="G5" s="117" t="s">
        <v>299</v>
      </c>
      <c r="H5" s="117" t="s">
        <v>300</v>
      </c>
      <c r="I5" s="117" t="s">
        <v>301</v>
      </c>
      <c r="J5" s="117" t="s">
        <v>302</v>
      </c>
      <c r="K5" s="117" t="s">
        <v>303</v>
      </c>
      <c r="L5" s="117" t="s">
        <v>304</v>
      </c>
      <c r="M5" s="117" t="s">
        <v>305</v>
      </c>
      <c r="N5" s="117" t="s">
        <v>306</v>
      </c>
      <c r="O5" s="53" t="s">
        <v>307</v>
      </c>
      <c r="P5" s="53" t="s">
        <v>312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380</v>
      </c>
      <c r="B6" s="6" t="s">
        <v>381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382</v>
      </c>
      <c r="B7" s="6" t="s">
        <v>383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384</v>
      </c>
      <c r="B8" s="6" t="s">
        <v>385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386</v>
      </c>
      <c r="B9" s="6" t="s">
        <v>387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388</v>
      </c>
      <c r="B10" s="6" t="s">
        <v>389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390</v>
      </c>
      <c r="B11" s="6" t="s">
        <v>391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392</v>
      </c>
      <c r="B12" s="6" t="s">
        <v>393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394</v>
      </c>
      <c r="B13" s="6" t="s">
        <v>395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396</v>
      </c>
      <c r="B14" s="6" t="s">
        <v>397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398</v>
      </c>
      <c r="B15" s="6" t="s">
        <v>399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400</v>
      </c>
      <c r="B16" s="6" t="s">
        <v>401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402</v>
      </c>
      <c r="B17" s="6" t="s">
        <v>403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728</v>
      </c>
      <c r="B18" s="6" t="s">
        <v>404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405</v>
      </c>
      <c r="B19" s="8" t="s">
        <v>404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729</v>
      </c>
      <c r="B20" s="10" t="s">
        <v>406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407</v>
      </c>
      <c r="B21" s="6" t="s">
        <v>408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409</v>
      </c>
      <c r="B22" s="6" t="s">
        <v>410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411</v>
      </c>
      <c r="B23" s="6" t="s">
        <v>412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730</v>
      </c>
      <c r="B24" s="10" t="s">
        <v>413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731</v>
      </c>
      <c r="B25" s="12" t="s">
        <v>414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732</v>
      </c>
      <c r="B26" s="6" t="s">
        <v>415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733</v>
      </c>
      <c r="B27" s="6" t="s">
        <v>415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734</v>
      </c>
      <c r="B28" s="6" t="s">
        <v>415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735</v>
      </c>
      <c r="B29" s="6" t="s">
        <v>415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736</v>
      </c>
      <c r="B30" s="6" t="s">
        <v>415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737</v>
      </c>
      <c r="B31" s="6" t="s">
        <v>415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738</v>
      </c>
      <c r="B32" s="6" t="s">
        <v>415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739</v>
      </c>
      <c r="B33" s="12" t="s">
        <v>415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416</v>
      </c>
      <c r="B34" s="6" t="s">
        <v>417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418</v>
      </c>
      <c r="B35" s="6" t="s">
        <v>419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420</v>
      </c>
      <c r="B36" s="6" t="s">
        <v>421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740</v>
      </c>
      <c r="B37" s="10" t="s">
        <v>422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423</v>
      </c>
      <c r="B38" s="6" t="s">
        <v>424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425</v>
      </c>
      <c r="B39" s="6" t="s">
        <v>426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741</v>
      </c>
      <c r="B40" s="10" t="s">
        <v>427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428</v>
      </c>
      <c r="B41" s="6" t="s">
        <v>429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430</v>
      </c>
      <c r="B42" s="6" t="s">
        <v>431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742</v>
      </c>
      <c r="B43" s="6" t="s">
        <v>432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433</v>
      </c>
      <c r="B44" s="8" t="s">
        <v>432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434</v>
      </c>
      <c r="B45" s="6" t="s">
        <v>435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743</v>
      </c>
      <c r="B46" s="6" t="s">
        <v>436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437</v>
      </c>
      <c r="B47" s="8" t="s">
        <v>436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438</v>
      </c>
      <c r="B48" s="6" t="s">
        <v>439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744</v>
      </c>
      <c r="B49" s="6" t="s">
        <v>440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441</v>
      </c>
      <c r="B50" s="8" t="s">
        <v>440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745</v>
      </c>
      <c r="B51" s="10" t="s">
        <v>442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443</v>
      </c>
      <c r="B52" s="6" t="s">
        <v>444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445</v>
      </c>
      <c r="B53" s="6" t="s">
        <v>446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746</v>
      </c>
      <c r="B54" s="10" t="s">
        <v>447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448</v>
      </c>
      <c r="B55" s="6" t="s">
        <v>449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450</v>
      </c>
      <c r="B56" s="6" t="s">
        <v>451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747</v>
      </c>
      <c r="B57" s="6" t="s">
        <v>452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437</v>
      </c>
      <c r="B58" s="8" t="s">
        <v>452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453</v>
      </c>
      <c r="B59" s="8" t="s">
        <v>452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748</v>
      </c>
      <c r="B60" s="6" t="s">
        <v>454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455</v>
      </c>
      <c r="B61" s="8" t="s">
        <v>454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456</v>
      </c>
      <c r="B62" s="8" t="s">
        <v>454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457</v>
      </c>
      <c r="B63" s="8" t="s">
        <v>454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458</v>
      </c>
      <c r="B64" s="6" t="s">
        <v>459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749</v>
      </c>
      <c r="B65" s="10" t="s">
        <v>460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750</v>
      </c>
      <c r="B66" s="12" t="s">
        <v>461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462</v>
      </c>
      <c r="B67" s="10" t="s">
        <v>463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751</v>
      </c>
      <c r="B68" s="6" t="s">
        <v>464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752</v>
      </c>
      <c r="B69" s="6" t="s">
        <v>464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753</v>
      </c>
      <c r="B70" s="6" t="s">
        <v>464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754</v>
      </c>
      <c r="B71" s="6" t="s">
        <v>464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755</v>
      </c>
      <c r="B72" s="6" t="s">
        <v>464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756</v>
      </c>
      <c r="B73" s="6" t="s">
        <v>464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757</v>
      </c>
      <c r="B74" s="6" t="s">
        <v>464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758</v>
      </c>
      <c r="B75" s="6" t="s">
        <v>464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759</v>
      </c>
      <c r="B76" s="6" t="s">
        <v>464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760</v>
      </c>
      <c r="B77" s="6" t="s">
        <v>464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761</v>
      </c>
      <c r="B78" s="6" t="s">
        <v>464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770</v>
      </c>
      <c r="B79" s="6" t="s">
        <v>464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771</v>
      </c>
      <c r="B80" s="6" t="s">
        <v>464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772</v>
      </c>
      <c r="B81" s="6" t="s">
        <v>464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773</v>
      </c>
      <c r="B82" s="6" t="s">
        <v>464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774</v>
      </c>
      <c r="B83" s="6" t="s">
        <v>464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775</v>
      </c>
      <c r="B84" s="18" t="s">
        <v>464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776</v>
      </c>
      <c r="B85" s="6" t="s">
        <v>465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777</v>
      </c>
      <c r="B86" s="6" t="s">
        <v>465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778</v>
      </c>
      <c r="B87" s="6" t="s">
        <v>465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779</v>
      </c>
      <c r="B88" s="10" t="s">
        <v>465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780</v>
      </c>
      <c r="B89" s="6" t="s">
        <v>466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781</v>
      </c>
      <c r="B90" s="6" t="s">
        <v>466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782</v>
      </c>
      <c r="B91" s="6" t="s">
        <v>466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783</v>
      </c>
      <c r="B92" s="6" t="s">
        <v>466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784</v>
      </c>
      <c r="B93" s="6" t="s">
        <v>466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785</v>
      </c>
      <c r="B94" s="6" t="s">
        <v>466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322</v>
      </c>
      <c r="B95" s="18" t="s">
        <v>466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786</v>
      </c>
      <c r="B96" s="6" t="s">
        <v>467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321</v>
      </c>
      <c r="B97" s="18" t="s">
        <v>467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787</v>
      </c>
      <c r="B98" s="6" t="s">
        <v>468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788</v>
      </c>
      <c r="B99" s="6" t="s">
        <v>468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789</v>
      </c>
      <c r="B100" s="6" t="s">
        <v>468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790</v>
      </c>
      <c r="B101" s="6" t="s">
        <v>468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791</v>
      </c>
      <c r="B102" s="6" t="s">
        <v>468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792</v>
      </c>
      <c r="B103" s="6" t="s">
        <v>468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320</v>
      </c>
      <c r="B104" s="18" t="s">
        <v>468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793</v>
      </c>
      <c r="B105" s="6" t="s">
        <v>469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794</v>
      </c>
      <c r="B106" s="6" t="s">
        <v>469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319</v>
      </c>
      <c r="B107" s="10" t="s">
        <v>469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795</v>
      </c>
      <c r="B108" s="6" t="s">
        <v>470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796</v>
      </c>
      <c r="B109" s="6" t="s">
        <v>470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797</v>
      </c>
      <c r="B110" s="6" t="s">
        <v>470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798</v>
      </c>
      <c r="B111" s="6" t="s">
        <v>470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799</v>
      </c>
      <c r="B112" s="6" t="s">
        <v>470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800</v>
      </c>
      <c r="B113" s="6" t="s">
        <v>470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801</v>
      </c>
      <c r="B114" s="6" t="s">
        <v>470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802</v>
      </c>
      <c r="B115" s="6" t="s">
        <v>470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803</v>
      </c>
      <c r="B116" s="6" t="s">
        <v>470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804</v>
      </c>
      <c r="B117" s="6" t="s">
        <v>470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805</v>
      </c>
      <c r="B118" s="6" t="s">
        <v>470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806</v>
      </c>
      <c r="B119" s="6" t="s">
        <v>470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807</v>
      </c>
      <c r="B120" s="18" t="s">
        <v>470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808</v>
      </c>
      <c r="B121" s="12" t="s">
        <v>471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809</v>
      </c>
      <c r="B122" s="10" t="s">
        <v>472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473</v>
      </c>
      <c r="B123" s="8" t="s">
        <v>472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474</v>
      </c>
      <c r="B124" s="10" t="s">
        <v>475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476</v>
      </c>
      <c r="B125" s="10" t="s">
        <v>477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163</v>
      </c>
      <c r="B126" s="6" t="s">
        <v>478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164</v>
      </c>
      <c r="B127" s="6" t="s">
        <v>478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165</v>
      </c>
      <c r="B128" s="6" t="s">
        <v>478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166</v>
      </c>
      <c r="B129" s="6" t="s">
        <v>478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167</v>
      </c>
      <c r="B130" s="6" t="s">
        <v>478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168</v>
      </c>
      <c r="B131" s="6" t="s">
        <v>478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169</v>
      </c>
      <c r="B132" s="6" t="s">
        <v>478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170</v>
      </c>
      <c r="B133" s="6" t="s">
        <v>478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171</v>
      </c>
      <c r="B134" s="6" t="s">
        <v>478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172</v>
      </c>
      <c r="B135" s="6" t="s">
        <v>478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810</v>
      </c>
      <c r="B136" s="10" t="s">
        <v>478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163</v>
      </c>
      <c r="B137" s="6" t="s">
        <v>479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164</v>
      </c>
      <c r="B138" s="6" t="s">
        <v>479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165</v>
      </c>
      <c r="B139" s="6" t="s">
        <v>479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166</v>
      </c>
      <c r="B140" s="6" t="s">
        <v>479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167</v>
      </c>
      <c r="B141" s="6" t="s">
        <v>479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168</v>
      </c>
      <c r="B142" s="6" t="s">
        <v>479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169</v>
      </c>
      <c r="B143" s="6" t="s">
        <v>479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170</v>
      </c>
      <c r="B144" s="6" t="s">
        <v>479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171</v>
      </c>
      <c r="B145" s="6" t="s">
        <v>479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172</v>
      </c>
      <c r="B146" s="6" t="s">
        <v>479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811</v>
      </c>
      <c r="B147" s="10" t="s">
        <v>479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163</v>
      </c>
      <c r="B148" s="6" t="s">
        <v>480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164</v>
      </c>
      <c r="B149" s="6" t="s">
        <v>480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165</v>
      </c>
      <c r="B150" s="6" t="s">
        <v>480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166</v>
      </c>
      <c r="B151" s="6" t="s">
        <v>480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167</v>
      </c>
      <c r="B152" s="6" t="s">
        <v>480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168</v>
      </c>
      <c r="B153" s="6" t="s">
        <v>480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169</v>
      </c>
      <c r="B154" s="6" t="s">
        <v>480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170</v>
      </c>
      <c r="B155" s="6" t="s">
        <v>480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171</v>
      </c>
      <c r="B156" s="6" t="s">
        <v>480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172</v>
      </c>
      <c r="B157" s="6" t="s">
        <v>480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812</v>
      </c>
      <c r="B158" s="10" t="s">
        <v>480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813</v>
      </c>
      <c r="B159" s="10" t="s">
        <v>481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482</v>
      </c>
      <c r="B160" s="8" t="s">
        <v>481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173</v>
      </c>
      <c r="B161" s="5" t="s">
        <v>483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174</v>
      </c>
      <c r="B162" s="5" t="s">
        <v>483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175</v>
      </c>
      <c r="B163" s="5" t="s">
        <v>483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176</v>
      </c>
      <c r="B164" s="5" t="s">
        <v>483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177</v>
      </c>
      <c r="B165" s="5" t="s">
        <v>483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178</v>
      </c>
      <c r="B166" s="5" t="s">
        <v>483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179</v>
      </c>
      <c r="B167" s="5" t="s">
        <v>483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180</v>
      </c>
      <c r="B168" s="5" t="s">
        <v>483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181</v>
      </c>
      <c r="B169" s="5" t="s">
        <v>483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182</v>
      </c>
      <c r="B170" s="5" t="s">
        <v>483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814</v>
      </c>
      <c r="B171" s="10" t="s">
        <v>483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484</v>
      </c>
      <c r="B172" s="10" t="s">
        <v>485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486</v>
      </c>
      <c r="B173" s="10" t="s">
        <v>487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173</v>
      </c>
      <c r="B174" s="5" t="s">
        <v>488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174</v>
      </c>
      <c r="B175" s="5" t="s">
        <v>488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175</v>
      </c>
      <c r="B176" s="5" t="s">
        <v>488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176</v>
      </c>
      <c r="B177" s="5" t="s">
        <v>488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177</v>
      </c>
      <c r="B178" s="5" t="s">
        <v>488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178</v>
      </c>
      <c r="B179" s="5" t="s">
        <v>488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179</v>
      </c>
      <c r="B180" s="5" t="s">
        <v>488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183</v>
      </c>
      <c r="B181" s="5" t="s">
        <v>488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181</v>
      </c>
      <c r="B182" s="5" t="s">
        <v>488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182</v>
      </c>
      <c r="B183" s="5" t="s">
        <v>488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815</v>
      </c>
      <c r="B184" s="10" t="s">
        <v>488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213</v>
      </c>
      <c r="B185" s="10" t="s">
        <v>489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214</v>
      </c>
      <c r="B186" s="10" t="s">
        <v>489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816</v>
      </c>
      <c r="B187" s="12" t="s">
        <v>490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491</v>
      </c>
      <c r="B188" s="6" t="s">
        <v>492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817</v>
      </c>
      <c r="B189" s="6" t="s">
        <v>493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494</v>
      </c>
      <c r="B190" s="8" t="s">
        <v>493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495</v>
      </c>
      <c r="B191" s="6" t="s">
        <v>496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497</v>
      </c>
      <c r="B192" s="6" t="s">
        <v>498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499</v>
      </c>
      <c r="B193" s="6" t="s">
        <v>500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501</v>
      </c>
      <c r="B194" s="6" t="s">
        <v>502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503</v>
      </c>
      <c r="B195" s="6" t="s">
        <v>504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818</v>
      </c>
      <c r="B196" s="12" t="s">
        <v>505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506</v>
      </c>
      <c r="B197" s="6" t="s">
        <v>507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508</v>
      </c>
      <c r="B198" s="6" t="s">
        <v>509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510</v>
      </c>
      <c r="B199" s="6" t="s">
        <v>511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512</v>
      </c>
      <c r="B200" s="6" t="s">
        <v>513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819</v>
      </c>
      <c r="B201" s="12" t="s">
        <v>514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515</v>
      </c>
      <c r="B202" s="10" t="s">
        <v>516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163</v>
      </c>
      <c r="B203" s="6" t="s">
        <v>517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164</v>
      </c>
      <c r="B204" s="6" t="s">
        <v>517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165</v>
      </c>
      <c r="B205" s="6" t="s">
        <v>517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166</v>
      </c>
      <c r="B206" s="6" t="s">
        <v>517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167</v>
      </c>
      <c r="B207" s="6" t="s">
        <v>517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168</v>
      </c>
      <c r="B208" s="6" t="s">
        <v>517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169</v>
      </c>
      <c r="B209" s="6" t="s">
        <v>517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170</v>
      </c>
      <c r="B210" s="6" t="s">
        <v>517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171</v>
      </c>
      <c r="B211" s="6" t="s">
        <v>517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172</v>
      </c>
      <c r="B212" s="6" t="s">
        <v>517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826</v>
      </c>
      <c r="B213" s="10" t="s">
        <v>517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163</v>
      </c>
      <c r="B214" s="6" t="s">
        <v>518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164</v>
      </c>
      <c r="B215" s="6" t="s">
        <v>518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165</v>
      </c>
      <c r="B216" s="6" t="s">
        <v>518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166</v>
      </c>
      <c r="B217" s="6" t="s">
        <v>518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167</v>
      </c>
      <c r="B218" s="6" t="s">
        <v>518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168</v>
      </c>
      <c r="B219" s="6" t="s">
        <v>518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169</v>
      </c>
      <c r="B220" s="6" t="s">
        <v>518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170</v>
      </c>
      <c r="B221" s="6" t="s">
        <v>518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171</v>
      </c>
      <c r="B222" s="6" t="s">
        <v>518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172</v>
      </c>
      <c r="B223" s="6" t="s">
        <v>518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825</v>
      </c>
      <c r="B224" s="10" t="s">
        <v>518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163</v>
      </c>
      <c r="B225" s="6" t="s">
        <v>519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164</v>
      </c>
      <c r="B226" s="6" t="s">
        <v>519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165</v>
      </c>
      <c r="B227" s="6" t="s">
        <v>519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166</v>
      </c>
      <c r="B228" s="6" t="s">
        <v>519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167</v>
      </c>
      <c r="B229" s="6" t="s">
        <v>519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168</v>
      </c>
      <c r="B230" s="6" t="s">
        <v>519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169</v>
      </c>
      <c r="B231" s="6" t="s">
        <v>519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170</v>
      </c>
      <c r="B232" s="6" t="s">
        <v>519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171</v>
      </c>
      <c r="B233" s="6" t="s">
        <v>519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172</v>
      </c>
      <c r="B234" s="6" t="s">
        <v>519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824</v>
      </c>
      <c r="B235" s="10" t="s">
        <v>519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823</v>
      </c>
      <c r="B236" s="10" t="s">
        <v>520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482</v>
      </c>
      <c r="B237" s="8" t="s">
        <v>520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173</v>
      </c>
      <c r="B238" s="5" t="s">
        <v>521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174</v>
      </c>
      <c r="B239" s="6" t="s">
        <v>521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175</v>
      </c>
      <c r="B240" s="5" t="s">
        <v>521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176</v>
      </c>
      <c r="B241" s="6" t="s">
        <v>521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177</v>
      </c>
      <c r="B242" s="5" t="s">
        <v>521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178</v>
      </c>
      <c r="B243" s="6" t="s">
        <v>521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179</v>
      </c>
      <c r="B244" s="5" t="s">
        <v>521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183</v>
      </c>
      <c r="B245" s="6" t="s">
        <v>521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181</v>
      </c>
      <c r="B246" s="5" t="s">
        <v>521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182</v>
      </c>
      <c r="B247" s="6" t="s">
        <v>521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822</v>
      </c>
      <c r="B248" s="10" t="s">
        <v>521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522</v>
      </c>
      <c r="B249" s="10" t="s">
        <v>523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173</v>
      </c>
      <c r="B250" s="5" t="s">
        <v>524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174</v>
      </c>
      <c r="B251" s="5" t="s">
        <v>524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175</v>
      </c>
      <c r="B252" s="5" t="s">
        <v>524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176</v>
      </c>
      <c r="B253" s="5" t="s">
        <v>524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177</v>
      </c>
      <c r="B254" s="5" t="s">
        <v>524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178</v>
      </c>
      <c r="B255" s="5" t="s">
        <v>524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179</v>
      </c>
      <c r="B256" s="5" t="s">
        <v>524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183</v>
      </c>
      <c r="B257" s="5" t="s">
        <v>524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181</v>
      </c>
      <c r="B258" s="5" t="s">
        <v>524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182</v>
      </c>
      <c r="B259" s="5" t="s">
        <v>524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318</v>
      </c>
      <c r="B260" s="10" t="s">
        <v>524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820</v>
      </c>
      <c r="B261" s="12" t="s">
        <v>525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821</v>
      </c>
      <c r="B262" s="28" t="s">
        <v>526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829</v>
      </c>
      <c r="B263" s="5" t="s">
        <v>527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528</v>
      </c>
      <c r="B264" s="25" t="s">
        <v>527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529</v>
      </c>
      <c r="B265" s="25" t="s">
        <v>527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530</v>
      </c>
      <c r="B266" s="5" t="s">
        <v>531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828</v>
      </c>
      <c r="B267" s="5" t="s">
        <v>532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528</v>
      </c>
      <c r="B268" s="25" t="s">
        <v>532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529</v>
      </c>
      <c r="B269" s="25" t="s">
        <v>533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827</v>
      </c>
      <c r="B270" s="9" t="s">
        <v>534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832</v>
      </c>
      <c r="B271" s="5" t="s">
        <v>535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536</v>
      </c>
      <c r="B272" s="25" t="s">
        <v>535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537</v>
      </c>
      <c r="B273" s="25" t="s">
        <v>535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833</v>
      </c>
      <c r="B274" s="5" t="s">
        <v>538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529</v>
      </c>
      <c r="B275" s="25" t="s">
        <v>538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539</v>
      </c>
      <c r="B276" s="5" t="s">
        <v>540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834</v>
      </c>
      <c r="B277" s="5" t="s">
        <v>541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537</v>
      </c>
      <c r="B278" s="25" t="s">
        <v>541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529</v>
      </c>
      <c r="B279" s="25" t="s">
        <v>541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830</v>
      </c>
      <c r="B280" s="9" t="s">
        <v>542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543</v>
      </c>
      <c r="B281" s="5" t="s">
        <v>544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545</v>
      </c>
      <c r="B282" s="5" t="s">
        <v>546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547</v>
      </c>
      <c r="B283" s="9" t="s">
        <v>548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549</v>
      </c>
      <c r="B284" s="5" t="s">
        <v>550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551</v>
      </c>
      <c r="B285" s="5" t="s">
        <v>552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553</v>
      </c>
      <c r="B286" s="5" t="s">
        <v>554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831</v>
      </c>
      <c r="B287" s="60" t="s">
        <v>555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556</v>
      </c>
      <c r="B288" s="5" t="s">
        <v>557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558</v>
      </c>
      <c r="B289" s="5" t="s">
        <v>559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835</v>
      </c>
      <c r="B290" s="5" t="s">
        <v>560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529</v>
      </c>
      <c r="B291" s="25" t="s">
        <v>560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836</v>
      </c>
      <c r="B292" s="5" t="s">
        <v>561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562</v>
      </c>
      <c r="B293" s="25" t="s">
        <v>561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563</v>
      </c>
      <c r="B294" s="25" t="s">
        <v>561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564</v>
      </c>
      <c r="B295" s="25" t="s">
        <v>561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529</v>
      </c>
      <c r="B296" s="25" t="s">
        <v>561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837</v>
      </c>
      <c r="B297" s="60" t="s">
        <v>565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566</v>
      </c>
      <c r="B298" s="60" t="s">
        <v>567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838</v>
      </c>
      <c r="B299" s="52" t="s">
        <v>568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51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305" t="s">
        <v>116</v>
      </c>
      <c r="B1" s="306"/>
      <c r="C1" s="306"/>
      <c r="D1" s="306"/>
      <c r="E1" s="306"/>
      <c r="F1" s="307"/>
    </row>
    <row r="2" spans="1:6" ht="23.25" customHeight="1">
      <c r="A2" s="304" t="s">
        <v>117</v>
      </c>
      <c r="B2" s="308"/>
      <c r="C2" s="308"/>
      <c r="D2" s="308"/>
      <c r="E2" s="308"/>
      <c r="F2" s="307"/>
    </row>
    <row r="3" ht="18">
      <c r="A3" s="63"/>
    </row>
    <row r="5" spans="1:6" ht="45">
      <c r="A5" s="2" t="s">
        <v>378</v>
      </c>
      <c r="B5" s="3" t="s">
        <v>325</v>
      </c>
      <c r="C5" s="85" t="s">
        <v>160</v>
      </c>
      <c r="D5" s="85" t="s">
        <v>161</v>
      </c>
      <c r="E5" s="85" t="s">
        <v>162</v>
      </c>
      <c r="F5" s="143" t="s">
        <v>312</v>
      </c>
    </row>
    <row r="6" spans="1:6" ht="15" customHeight="1">
      <c r="A6" s="42" t="s">
        <v>569</v>
      </c>
      <c r="B6" s="6" t="s">
        <v>570</v>
      </c>
      <c r="C6" s="38"/>
      <c r="D6" s="38"/>
      <c r="E6" s="38"/>
      <c r="F6" s="38"/>
    </row>
    <row r="7" spans="1:6" ht="15" customHeight="1">
      <c r="A7" s="5" t="s">
        <v>571</v>
      </c>
      <c r="B7" s="6" t="s">
        <v>572</v>
      </c>
      <c r="C7" s="38"/>
      <c r="D7" s="38"/>
      <c r="E7" s="38"/>
      <c r="F7" s="38"/>
    </row>
    <row r="8" spans="1:6" ht="15" customHeight="1">
      <c r="A8" s="5" t="s">
        <v>573</v>
      </c>
      <c r="B8" s="6" t="s">
        <v>574</v>
      </c>
      <c r="C8" s="38"/>
      <c r="D8" s="38"/>
      <c r="E8" s="38"/>
      <c r="F8" s="38"/>
    </row>
    <row r="9" spans="1:6" ht="15" customHeight="1">
      <c r="A9" s="5" t="s">
        <v>575</v>
      </c>
      <c r="B9" s="6" t="s">
        <v>576</v>
      </c>
      <c r="C9" s="38"/>
      <c r="D9" s="38"/>
      <c r="E9" s="38"/>
      <c r="F9" s="38"/>
    </row>
    <row r="10" spans="1:6" ht="15" customHeight="1">
      <c r="A10" s="5" t="s">
        <v>577</v>
      </c>
      <c r="B10" s="6" t="s">
        <v>578</v>
      </c>
      <c r="C10" s="38"/>
      <c r="D10" s="38"/>
      <c r="E10" s="38"/>
      <c r="F10" s="38"/>
    </row>
    <row r="11" spans="1:6" ht="15" customHeight="1">
      <c r="A11" s="5" t="s">
        <v>579</v>
      </c>
      <c r="B11" s="6" t="s">
        <v>580</v>
      </c>
      <c r="C11" s="38"/>
      <c r="D11" s="38"/>
      <c r="E11" s="38"/>
      <c r="F11" s="38"/>
    </row>
    <row r="12" spans="1:6" ht="15" customHeight="1">
      <c r="A12" s="9" t="s">
        <v>54</v>
      </c>
      <c r="B12" s="10" t="s">
        <v>581</v>
      </c>
      <c r="C12" s="38"/>
      <c r="D12" s="38"/>
      <c r="E12" s="38"/>
      <c r="F12" s="38"/>
    </row>
    <row r="13" spans="1:6" ht="15" customHeight="1">
      <c r="A13" s="5" t="s">
        <v>582</v>
      </c>
      <c r="B13" s="6" t="s">
        <v>583</v>
      </c>
      <c r="C13" s="38"/>
      <c r="D13" s="38"/>
      <c r="E13" s="38"/>
      <c r="F13" s="38"/>
    </row>
    <row r="14" spans="1:6" ht="15" customHeight="1">
      <c r="A14" s="5" t="s">
        <v>584</v>
      </c>
      <c r="B14" s="6" t="s">
        <v>585</v>
      </c>
      <c r="C14" s="38"/>
      <c r="D14" s="38"/>
      <c r="E14" s="38"/>
      <c r="F14" s="38"/>
    </row>
    <row r="15" spans="1:6" ht="15" customHeight="1">
      <c r="A15" s="5" t="s">
        <v>15</v>
      </c>
      <c r="B15" s="6" t="s">
        <v>586</v>
      </c>
      <c r="C15" s="38"/>
      <c r="D15" s="38"/>
      <c r="E15" s="38"/>
      <c r="F15" s="38"/>
    </row>
    <row r="16" spans="1:6" ht="15" customHeight="1">
      <c r="A16" s="5" t="s">
        <v>16</v>
      </c>
      <c r="B16" s="6" t="s">
        <v>587</v>
      </c>
      <c r="C16" s="38"/>
      <c r="D16" s="38"/>
      <c r="E16" s="38"/>
      <c r="F16" s="38"/>
    </row>
    <row r="17" spans="1:6" ht="15" customHeight="1">
      <c r="A17" s="5" t="s">
        <v>17</v>
      </c>
      <c r="B17" s="6" t="s">
        <v>588</v>
      </c>
      <c r="C17" s="38"/>
      <c r="D17" s="38"/>
      <c r="E17" s="38"/>
      <c r="F17" s="38"/>
    </row>
    <row r="18" spans="1:6" ht="15" customHeight="1">
      <c r="A18" s="50" t="s">
        <v>55</v>
      </c>
      <c r="B18" s="65" t="s">
        <v>589</v>
      </c>
      <c r="C18" s="38"/>
      <c r="D18" s="38"/>
      <c r="E18" s="38"/>
      <c r="F18" s="38"/>
    </row>
    <row r="19" spans="1:6" ht="15" customHeight="1">
      <c r="A19" s="5" t="s">
        <v>590</v>
      </c>
      <c r="B19" s="6" t="s">
        <v>591</v>
      </c>
      <c r="C19" s="38"/>
      <c r="D19" s="38"/>
      <c r="E19" s="38"/>
      <c r="F19" s="38"/>
    </row>
    <row r="20" spans="1:6" ht="15" customHeight="1">
      <c r="A20" s="5" t="s">
        <v>592</v>
      </c>
      <c r="B20" s="6" t="s">
        <v>593</v>
      </c>
      <c r="C20" s="38"/>
      <c r="D20" s="38"/>
      <c r="E20" s="38"/>
      <c r="F20" s="38"/>
    </row>
    <row r="21" spans="1:6" ht="15" customHeight="1">
      <c r="A21" s="5" t="s">
        <v>18</v>
      </c>
      <c r="B21" s="6" t="s">
        <v>594</v>
      </c>
      <c r="C21" s="38"/>
      <c r="D21" s="38"/>
      <c r="E21" s="38"/>
      <c r="F21" s="38"/>
    </row>
    <row r="22" spans="1:6" ht="15" customHeight="1">
      <c r="A22" s="5" t="s">
        <v>19</v>
      </c>
      <c r="B22" s="6" t="s">
        <v>595</v>
      </c>
      <c r="C22" s="38"/>
      <c r="D22" s="38"/>
      <c r="E22" s="38"/>
      <c r="F22" s="38"/>
    </row>
    <row r="23" spans="1:6" ht="15" customHeight="1">
      <c r="A23" s="5" t="s">
        <v>20</v>
      </c>
      <c r="B23" s="6" t="s">
        <v>596</v>
      </c>
      <c r="C23" s="38"/>
      <c r="D23" s="38"/>
      <c r="E23" s="38"/>
      <c r="F23" s="38"/>
    </row>
    <row r="24" spans="1:6" ht="15" customHeight="1">
      <c r="A24" s="50" t="s">
        <v>56</v>
      </c>
      <c r="B24" s="65" t="s">
        <v>597</v>
      </c>
      <c r="C24" s="38"/>
      <c r="D24" s="38"/>
      <c r="E24" s="38"/>
      <c r="F24" s="38"/>
    </row>
    <row r="25" spans="1:6" ht="15" customHeight="1">
      <c r="A25" s="5" t="s">
        <v>21</v>
      </c>
      <c r="B25" s="6" t="s">
        <v>598</v>
      </c>
      <c r="C25" s="38"/>
      <c r="D25" s="38"/>
      <c r="E25" s="38"/>
      <c r="F25" s="38"/>
    </row>
    <row r="26" spans="1:6" ht="15" customHeight="1">
      <c r="A26" s="5" t="s">
        <v>22</v>
      </c>
      <c r="B26" s="6" t="s">
        <v>602</v>
      </c>
      <c r="C26" s="38"/>
      <c r="D26" s="38"/>
      <c r="E26" s="38"/>
      <c r="F26" s="38"/>
    </row>
    <row r="27" spans="1:6" ht="15" customHeight="1">
      <c r="A27" s="9" t="s">
        <v>57</v>
      </c>
      <c r="B27" s="10" t="s">
        <v>603</v>
      </c>
      <c r="C27" s="38"/>
      <c r="D27" s="38"/>
      <c r="E27" s="38"/>
      <c r="F27" s="38"/>
    </row>
    <row r="28" spans="1:6" ht="15" customHeight="1">
      <c r="A28" s="5" t="s">
        <v>23</v>
      </c>
      <c r="B28" s="6" t="s">
        <v>604</v>
      </c>
      <c r="C28" s="38"/>
      <c r="D28" s="38"/>
      <c r="E28" s="38"/>
      <c r="F28" s="38"/>
    </row>
    <row r="29" spans="1:6" ht="15" customHeight="1">
      <c r="A29" s="5" t="s">
        <v>24</v>
      </c>
      <c r="B29" s="6" t="s">
        <v>605</v>
      </c>
      <c r="C29" s="38"/>
      <c r="D29" s="38"/>
      <c r="E29" s="38"/>
      <c r="F29" s="38"/>
    </row>
    <row r="30" spans="1:6" ht="15" customHeight="1">
      <c r="A30" s="5" t="s">
        <v>25</v>
      </c>
      <c r="B30" s="6" t="s">
        <v>606</v>
      </c>
      <c r="C30" s="38"/>
      <c r="D30" s="38"/>
      <c r="E30" s="38"/>
      <c r="F30" s="38"/>
    </row>
    <row r="31" spans="1:6" ht="15" customHeight="1">
      <c r="A31" s="5" t="s">
        <v>26</v>
      </c>
      <c r="B31" s="6" t="s">
        <v>607</v>
      </c>
      <c r="C31" s="38"/>
      <c r="D31" s="38"/>
      <c r="E31" s="38"/>
      <c r="F31" s="38"/>
    </row>
    <row r="32" spans="1:6" ht="15" customHeight="1">
      <c r="A32" s="5" t="s">
        <v>27</v>
      </c>
      <c r="B32" s="6" t="s">
        <v>610</v>
      </c>
      <c r="C32" s="38"/>
      <c r="D32" s="38"/>
      <c r="E32" s="38"/>
      <c r="F32" s="38"/>
    </row>
    <row r="33" spans="1:6" ht="15" customHeight="1">
      <c r="A33" s="5" t="s">
        <v>611</v>
      </c>
      <c r="B33" s="6" t="s">
        <v>612</v>
      </c>
      <c r="C33" s="38"/>
      <c r="D33" s="38"/>
      <c r="E33" s="38"/>
      <c r="F33" s="38"/>
    </row>
    <row r="34" spans="1:6" ht="15" customHeight="1">
      <c r="A34" s="5" t="s">
        <v>28</v>
      </c>
      <c r="B34" s="6" t="s">
        <v>613</v>
      </c>
      <c r="C34" s="38"/>
      <c r="D34" s="38"/>
      <c r="E34" s="38"/>
      <c r="F34" s="38"/>
    </row>
    <row r="35" spans="1:6" ht="15" customHeight="1">
      <c r="A35" s="5" t="s">
        <v>29</v>
      </c>
      <c r="B35" s="6" t="s">
        <v>619</v>
      </c>
      <c r="C35" s="38"/>
      <c r="D35" s="38"/>
      <c r="E35" s="38"/>
      <c r="F35" s="38"/>
    </row>
    <row r="36" spans="1:6" ht="15" customHeight="1">
      <c r="A36" s="9" t="s">
        <v>58</v>
      </c>
      <c r="B36" s="10" t="s">
        <v>635</v>
      </c>
      <c r="C36" s="38"/>
      <c r="D36" s="38"/>
      <c r="E36" s="38"/>
      <c r="F36" s="38"/>
    </row>
    <row r="37" spans="1:6" ht="15" customHeight="1">
      <c r="A37" s="5" t="s">
        <v>30</v>
      </c>
      <c r="B37" s="6" t="s">
        <v>636</v>
      </c>
      <c r="C37" s="38"/>
      <c r="D37" s="38"/>
      <c r="E37" s="38"/>
      <c r="F37" s="38"/>
    </row>
    <row r="38" spans="1:6" ht="15" customHeight="1">
      <c r="A38" s="50" t="s">
        <v>59</v>
      </c>
      <c r="B38" s="65" t="s">
        <v>637</v>
      </c>
      <c r="C38" s="38"/>
      <c r="D38" s="38"/>
      <c r="E38" s="38"/>
      <c r="F38" s="38"/>
    </row>
    <row r="39" spans="1:6" ht="15" customHeight="1">
      <c r="A39" s="17" t="s">
        <v>638</v>
      </c>
      <c r="B39" s="6" t="s">
        <v>639</v>
      </c>
      <c r="C39" s="38"/>
      <c r="D39" s="38"/>
      <c r="E39" s="38"/>
      <c r="F39" s="38"/>
    </row>
    <row r="40" spans="1:6" ht="15" customHeight="1">
      <c r="A40" s="17" t="s">
        <v>31</v>
      </c>
      <c r="B40" s="6" t="s">
        <v>640</v>
      </c>
      <c r="C40" s="38"/>
      <c r="D40" s="38"/>
      <c r="E40" s="38"/>
      <c r="F40" s="38"/>
    </row>
    <row r="41" spans="1:6" ht="15" customHeight="1">
      <c r="A41" s="17" t="s">
        <v>32</v>
      </c>
      <c r="B41" s="6" t="s">
        <v>643</v>
      </c>
      <c r="C41" s="38"/>
      <c r="D41" s="38"/>
      <c r="E41" s="38"/>
      <c r="F41" s="38"/>
    </row>
    <row r="42" spans="1:6" ht="15" customHeight="1">
      <c r="A42" s="17" t="s">
        <v>33</v>
      </c>
      <c r="B42" s="6" t="s">
        <v>644</v>
      </c>
      <c r="C42" s="38"/>
      <c r="D42" s="38"/>
      <c r="E42" s="38"/>
      <c r="F42" s="38"/>
    </row>
    <row r="43" spans="1:6" ht="15" customHeight="1">
      <c r="A43" s="17" t="s">
        <v>651</v>
      </c>
      <c r="B43" s="6" t="s">
        <v>652</v>
      </c>
      <c r="C43" s="38"/>
      <c r="D43" s="38"/>
      <c r="E43" s="38"/>
      <c r="F43" s="38"/>
    </row>
    <row r="44" spans="1:6" ht="15" customHeight="1">
      <c r="A44" s="17" t="s">
        <v>653</v>
      </c>
      <c r="B44" s="6" t="s">
        <v>654</v>
      </c>
      <c r="C44" s="38"/>
      <c r="D44" s="38"/>
      <c r="E44" s="38"/>
      <c r="F44" s="38"/>
    </row>
    <row r="45" spans="1:6" ht="15" customHeight="1">
      <c r="A45" s="17" t="s">
        <v>655</v>
      </c>
      <c r="B45" s="6" t="s">
        <v>656</v>
      </c>
      <c r="C45" s="38"/>
      <c r="D45" s="38"/>
      <c r="E45" s="38"/>
      <c r="F45" s="38"/>
    </row>
    <row r="46" spans="1:6" ht="15" customHeight="1">
      <c r="A46" s="17" t="s">
        <v>34</v>
      </c>
      <c r="B46" s="6" t="s">
        <v>657</v>
      </c>
      <c r="C46" s="38"/>
      <c r="D46" s="38"/>
      <c r="E46" s="38"/>
      <c r="F46" s="38"/>
    </row>
    <row r="47" spans="1:6" ht="15" customHeight="1">
      <c r="A47" s="17" t="s">
        <v>35</v>
      </c>
      <c r="B47" s="6" t="s">
        <v>659</v>
      </c>
      <c r="C47" s="38"/>
      <c r="D47" s="38"/>
      <c r="E47" s="38"/>
      <c r="F47" s="38"/>
    </row>
    <row r="48" spans="1:6" ht="15" customHeight="1">
      <c r="A48" s="17" t="s">
        <v>36</v>
      </c>
      <c r="B48" s="6" t="s">
        <v>664</v>
      </c>
      <c r="C48" s="38"/>
      <c r="D48" s="38"/>
      <c r="E48" s="38"/>
      <c r="F48" s="38"/>
    </row>
    <row r="49" spans="1:6" ht="15" customHeight="1">
      <c r="A49" s="64" t="s">
        <v>60</v>
      </c>
      <c r="B49" s="65" t="s">
        <v>668</v>
      </c>
      <c r="C49" s="38"/>
      <c r="D49" s="38"/>
      <c r="E49" s="38"/>
      <c r="F49" s="38"/>
    </row>
    <row r="50" spans="1:6" ht="15" customHeight="1">
      <c r="A50" s="17" t="s">
        <v>37</v>
      </c>
      <c r="B50" s="6" t="s">
        <v>669</v>
      </c>
      <c r="C50" s="38"/>
      <c r="D50" s="38"/>
      <c r="E50" s="38"/>
      <c r="F50" s="38"/>
    </row>
    <row r="51" spans="1:6" ht="15" customHeight="1">
      <c r="A51" s="17" t="s">
        <v>38</v>
      </c>
      <c r="B51" s="6" t="s">
        <v>671</v>
      </c>
      <c r="C51" s="38"/>
      <c r="D51" s="38"/>
      <c r="E51" s="38"/>
      <c r="F51" s="38"/>
    </row>
    <row r="52" spans="1:6" ht="15" customHeight="1">
      <c r="A52" s="17" t="s">
        <v>673</v>
      </c>
      <c r="B52" s="6" t="s">
        <v>674</v>
      </c>
      <c r="C52" s="38"/>
      <c r="D52" s="38"/>
      <c r="E52" s="38"/>
      <c r="F52" s="38"/>
    </row>
    <row r="53" spans="1:6" ht="15" customHeight="1">
      <c r="A53" s="17" t="s">
        <v>39</v>
      </c>
      <c r="B53" s="6" t="s">
        <v>675</v>
      </c>
      <c r="C53" s="38"/>
      <c r="D53" s="38"/>
      <c r="E53" s="38"/>
      <c r="F53" s="38"/>
    </row>
    <row r="54" spans="1:6" ht="15" customHeight="1">
      <c r="A54" s="17" t="s">
        <v>677</v>
      </c>
      <c r="B54" s="6" t="s">
        <v>678</v>
      </c>
      <c r="C54" s="38"/>
      <c r="D54" s="38"/>
      <c r="E54" s="38"/>
      <c r="F54" s="38"/>
    </row>
    <row r="55" spans="1:6" ht="15" customHeight="1">
      <c r="A55" s="50" t="s">
        <v>61</v>
      </c>
      <c r="B55" s="65" t="s">
        <v>679</v>
      </c>
      <c r="C55" s="38"/>
      <c r="D55" s="38"/>
      <c r="E55" s="38"/>
      <c r="F55" s="38"/>
    </row>
    <row r="56" spans="1:6" ht="15" customHeight="1">
      <c r="A56" s="17" t="s">
        <v>680</v>
      </c>
      <c r="B56" s="6" t="s">
        <v>681</v>
      </c>
      <c r="C56" s="38"/>
      <c r="D56" s="38"/>
      <c r="E56" s="38"/>
      <c r="F56" s="38"/>
    </row>
    <row r="57" spans="1:6" ht="15" customHeight="1">
      <c r="A57" s="5" t="s">
        <v>40</v>
      </c>
      <c r="B57" s="6" t="s">
        <v>682</v>
      </c>
      <c r="C57" s="38"/>
      <c r="D57" s="38"/>
      <c r="E57" s="38"/>
      <c r="F57" s="38"/>
    </row>
    <row r="58" spans="1:6" ht="15" customHeight="1">
      <c r="A58" s="17" t="s">
        <v>41</v>
      </c>
      <c r="B58" s="6" t="s">
        <v>683</v>
      </c>
      <c r="C58" s="38"/>
      <c r="D58" s="38"/>
      <c r="E58" s="38"/>
      <c r="F58" s="38"/>
    </row>
    <row r="59" spans="1:6" ht="15" customHeight="1">
      <c r="A59" s="50" t="s">
        <v>62</v>
      </c>
      <c r="B59" s="65" t="s">
        <v>684</v>
      </c>
      <c r="C59" s="38"/>
      <c r="D59" s="38"/>
      <c r="E59" s="38"/>
      <c r="F59" s="38"/>
    </row>
    <row r="60" spans="1:6" ht="15" customHeight="1">
      <c r="A60" s="17" t="s">
        <v>685</v>
      </c>
      <c r="B60" s="6" t="s">
        <v>686</v>
      </c>
      <c r="C60" s="38"/>
      <c r="D60" s="38"/>
      <c r="E60" s="38"/>
      <c r="F60" s="38"/>
    </row>
    <row r="61" spans="1:6" ht="15" customHeight="1">
      <c r="A61" s="5" t="s">
        <v>42</v>
      </c>
      <c r="B61" s="6" t="s">
        <v>687</v>
      </c>
      <c r="C61" s="38"/>
      <c r="D61" s="38"/>
      <c r="E61" s="38"/>
      <c r="F61" s="38"/>
    </row>
    <row r="62" spans="1:6" ht="15" customHeight="1">
      <c r="A62" s="17" t="s">
        <v>43</v>
      </c>
      <c r="B62" s="6" t="s">
        <v>688</v>
      </c>
      <c r="C62" s="38"/>
      <c r="D62" s="38"/>
      <c r="E62" s="38"/>
      <c r="F62" s="38"/>
    </row>
    <row r="63" spans="1:6" ht="15" customHeight="1">
      <c r="A63" s="50" t="s">
        <v>64</v>
      </c>
      <c r="B63" s="65" t="s">
        <v>689</v>
      </c>
      <c r="C63" s="38"/>
      <c r="D63" s="38"/>
      <c r="E63" s="38"/>
      <c r="F63" s="38"/>
    </row>
    <row r="64" spans="1:6" ht="15.75">
      <c r="A64" s="62" t="s">
        <v>63</v>
      </c>
      <c r="B64" s="46" t="s">
        <v>690</v>
      </c>
      <c r="C64" s="38"/>
      <c r="D64" s="38"/>
      <c r="E64" s="38"/>
      <c r="F64" s="38"/>
    </row>
    <row r="65" spans="1:6" ht="15.75">
      <c r="A65" s="87" t="s">
        <v>211</v>
      </c>
      <c r="B65" s="86"/>
      <c r="C65" s="38"/>
      <c r="D65" s="38"/>
      <c r="E65" s="38"/>
      <c r="F65" s="38"/>
    </row>
    <row r="66" spans="1:6" ht="15.75">
      <c r="A66" s="87" t="s">
        <v>212</v>
      </c>
      <c r="B66" s="86"/>
      <c r="C66" s="38"/>
      <c r="D66" s="38"/>
      <c r="E66" s="38"/>
      <c r="F66" s="38"/>
    </row>
    <row r="67" spans="1:6" ht="15">
      <c r="A67" s="48" t="s">
        <v>45</v>
      </c>
      <c r="B67" s="5" t="s">
        <v>691</v>
      </c>
      <c r="C67" s="38"/>
      <c r="D67" s="38"/>
      <c r="E67" s="38"/>
      <c r="F67" s="38"/>
    </row>
    <row r="68" spans="1:6" ht="15">
      <c r="A68" s="17" t="s">
        <v>692</v>
      </c>
      <c r="B68" s="5" t="s">
        <v>693</v>
      </c>
      <c r="C68" s="38"/>
      <c r="D68" s="38"/>
      <c r="E68" s="38"/>
      <c r="F68" s="38"/>
    </row>
    <row r="69" spans="1:6" ht="15">
      <c r="A69" s="48" t="s">
        <v>46</v>
      </c>
      <c r="B69" s="5" t="s">
        <v>694</v>
      </c>
      <c r="C69" s="38"/>
      <c r="D69" s="38"/>
      <c r="E69" s="38"/>
      <c r="F69" s="38"/>
    </row>
    <row r="70" spans="1:6" ht="15">
      <c r="A70" s="20" t="s">
        <v>65</v>
      </c>
      <c r="B70" s="9" t="s">
        <v>695</v>
      </c>
      <c r="C70" s="38"/>
      <c r="D70" s="38"/>
      <c r="E70" s="38"/>
      <c r="F70" s="38"/>
    </row>
    <row r="71" spans="1:6" ht="15">
      <c r="A71" s="17" t="s">
        <v>47</v>
      </c>
      <c r="B71" s="5" t="s">
        <v>696</v>
      </c>
      <c r="C71" s="38"/>
      <c r="D71" s="38"/>
      <c r="E71" s="38"/>
      <c r="F71" s="38"/>
    </row>
    <row r="72" spans="1:6" ht="15">
      <c r="A72" s="48" t="s">
        <v>697</v>
      </c>
      <c r="B72" s="5" t="s">
        <v>698</v>
      </c>
      <c r="C72" s="38"/>
      <c r="D72" s="38"/>
      <c r="E72" s="38"/>
      <c r="F72" s="38"/>
    </row>
    <row r="73" spans="1:6" ht="15">
      <c r="A73" s="17" t="s">
        <v>48</v>
      </c>
      <c r="B73" s="5" t="s">
        <v>699</v>
      </c>
      <c r="C73" s="38"/>
      <c r="D73" s="38"/>
      <c r="E73" s="38"/>
      <c r="F73" s="38"/>
    </row>
    <row r="74" spans="1:6" ht="15">
      <c r="A74" s="48" t="s">
        <v>700</v>
      </c>
      <c r="B74" s="5" t="s">
        <v>701</v>
      </c>
      <c r="C74" s="38"/>
      <c r="D74" s="38"/>
      <c r="E74" s="38"/>
      <c r="F74" s="38"/>
    </row>
    <row r="75" spans="1:6" ht="15">
      <c r="A75" s="18" t="s">
        <v>66</v>
      </c>
      <c r="B75" s="9" t="s">
        <v>702</v>
      </c>
      <c r="C75" s="38"/>
      <c r="D75" s="38"/>
      <c r="E75" s="38"/>
      <c r="F75" s="38"/>
    </row>
    <row r="76" spans="1:6" ht="15">
      <c r="A76" s="5" t="s">
        <v>209</v>
      </c>
      <c r="B76" s="5" t="s">
        <v>703</v>
      </c>
      <c r="C76" s="38"/>
      <c r="D76" s="38"/>
      <c r="E76" s="38"/>
      <c r="F76" s="38"/>
    </row>
    <row r="77" spans="1:6" ht="15">
      <c r="A77" s="5" t="s">
        <v>210</v>
      </c>
      <c r="B77" s="5" t="s">
        <v>703</v>
      </c>
      <c r="C77" s="38"/>
      <c r="D77" s="38"/>
      <c r="E77" s="38"/>
      <c r="F77" s="38"/>
    </row>
    <row r="78" spans="1:6" ht="15">
      <c r="A78" s="5" t="s">
        <v>207</v>
      </c>
      <c r="B78" s="5" t="s">
        <v>704</v>
      </c>
      <c r="C78" s="38"/>
      <c r="D78" s="38"/>
      <c r="E78" s="38"/>
      <c r="F78" s="38"/>
    </row>
    <row r="79" spans="1:6" ht="15">
      <c r="A79" s="5" t="s">
        <v>208</v>
      </c>
      <c r="B79" s="5" t="s">
        <v>704</v>
      </c>
      <c r="C79" s="38"/>
      <c r="D79" s="38"/>
      <c r="E79" s="38"/>
      <c r="F79" s="38"/>
    </row>
    <row r="80" spans="1:6" ht="15">
      <c r="A80" s="9" t="s">
        <v>67</v>
      </c>
      <c r="B80" s="9" t="s">
        <v>705</v>
      </c>
      <c r="C80" s="38"/>
      <c r="D80" s="38"/>
      <c r="E80" s="38"/>
      <c r="F80" s="38"/>
    </row>
    <row r="81" spans="1:6" ht="15">
      <c r="A81" s="48" t="s">
        <v>706</v>
      </c>
      <c r="B81" s="5" t="s">
        <v>707</v>
      </c>
      <c r="C81" s="38"/>
      <c r="D81" s="38"/>
      <c r="E81" s="38"/>
      <c r="F81" s="38"/>
    </row>
    <row r="82" spans="1:6" ht="15">
      <c r="A82" s="48" t="s">
        <v>708</v>
      </c>
      <c r="B82" s="5" t="s">
        <v>709</v>
      </c>
      <c r="C82" s="38"/>
      <c r="D82" s="38"/>
      <c r="E82" s="38"/>
      <c r="F82" s="38"/>
    </row>
    <row r="83" spans="1:6" ht="15">
      <c r="A83" s="48" t="s">
        <v>710</v>
      </c>
      <c r="B83" s="5" t="s">
        <v>711</v>
      </c>
      <c r="C83" s="38"/>
      <c r="D83" s="38"/>
      <c r="E83" s="38"/>
      <c r="F83" s="38"/>
    </row>
    <row r="84" spans="1:6" ht="15">
      <c r="A84" s="48" t="s">
        <v>712</v>
      </c>
      <c r="B84" s="5" t="s">
        <v>713</v>
      </c>
      <c r="C84" s="38"/>
      <c r="D84" s="38"/>
      <c r="E84" s="38"/>
      <c r="F84" s="38"/>
    </row>
    <row r="85" spans="1:6" ht="15">
      <c r="A85" s="17" t="s">
        <v>49</v>
      </c>
      <c r="B85" s="5" t="s">
        <v>714</v>
      </c>
      <c r="C85" s="38"/>
      <c r="D85" s="38"/>
      <c r="E85" s="38"/>
      <c r="F85" s="38"/>
    </row>
    <row r="86" spans="1:6" ht="15">
      <c r="A86" s="20" t="s">
        <v>68</v>
      </c>
      <c r="B86" s="9" t="s">
        <v>716</v>
      </c>
      <c r="C86" s="38"/>
      <c r="D86" s="38"/>
      <c r="E86" s="38"/>
      <c r="F86" s="38"/>
    </row>
    <row r="87" spans="1:6" ht="15">
      <c r="A87" s="17" t="s">
        <v>717</v>
      </c>
      <c r="B87" s="5" t="s">
        <v>718</v>
      </c>
      <c r="C87" s="38"/>
      <c r="D87" s="38"/>
      <c r="E87" s="38"/>
      <c r="F87" s="38"/>
    </row>
    <row r="88" spans="1:6" ht="15">
      <c r="A88" s="17" t="s">
        <v>719</v>
      </c>
      <c r="B88" s="5" t="s">
        <v>720</v>
      </c>
      <c r="C88" s="38"/>
      <c r="D88" s="38"/>
      <c r="E88" s="38"/>
      <c r="F88" s="38"/>
    </row>
    <row r="89" spans="1:6" ht="15">
      <c r="A89" s="48" t="s">
        <v>721</v>
      </c>
      <c r="B89" s="5" t="s">
        <v>722</v>
      </c>
      <c r="C89" s="38"/>
      <c r="D89" s="38"/>
      <c r="E89" s="38"/>
      <c r="F89" s="38"/>
    </row>
    <row r="90" spans="1:6" ht="15">
      <c r="A90" s="48" t="s">
        <v>50</v>
      </c>
      <c r="B90" s="5" t="s">
        <v>723</v>
      </c>
      <c r="C90" s="38"/>
      <c r="D90" s="38"/>
      <c r="E90" s="38"/>
      <c r="F90" s="38"/>
    </row>
    <row r="91" spans="1:6" ht="15">
      <c r="A91" s="18" t="s">
        <v>69</v>
      </c>
      <c r="B91" s="9" t="s">
        <v>724</v>
      </c>
      <c r="C91" s="38"/>
      <c r="D91" s="38"/>
      <c r="E91" s="38"/>
      <c r="F91" s="38"/>
    </row>
    <row r="92" spans="1:6" ht="15">
      <c r="A92" s="20" t="s">
        <v>725</v>
      </c>
      <c r="B92" s="9" t="s">
        <v>726</v>
      </c>
      <c r="C92" s="38"/>
      <c r="D92" s="38"/>
      <c r="E92" s="38"/>
      <c r="F92" s="38"/>
    </row>
    <row r="93" spans="1:6" ht="15.75">
      <c r="A93" s="51" t="s">
        <v>70</v>
      </c>
      <c r="B93" s="52" t="s">
        <v>727</v>
      </c>
      <c r="C93" s="38"/>
      <c r="D93" s="38"/>
      <c r="E93" s="38"/>
      <c r="F93" s="38"/>
    </row>
    <row r="94" spans="1:6" ht="15.75">
      <c r="A94" s="56" t="s">
        <v>52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A2" sqref="A2:G99"/>
    </sheetView>
  </sheetViews>
  <sheetFormatPr defaultColWidth="9.140625" defaultRowHeight="15"/>
  <cols>
    <col min="1" max="1" width="92.57421875" style="0" customWidth="1"/>
    <col min="3" max="3" width="15.28125" style="0" customWidth="1"/>
    <col min="4" max="4" width="14.140625" style="0" customWidth="1"/>
    <col min="5" max="5" width="14.00390625" style="0" customWidth="1"/>
    <col min="6" max="6" width="15.7109375" style="0" customWidth="1"/>
    <col min="7" max="7" width="14.140625" style="0" customWidth="1"/>
    <col min="8" max="8" width="15.7109375" style="0" customWidth="1"/>
    <col min="10" max="10" width="13.57421875" style="0" bestFit="1" customWidth="1"/>
  </cols>
  <sheetData>
    <row r="1" spans="1:6" ht="15">
      <c r="A1" s="309"/>
      <c r="B1" s="309"/>
      <c r="C1" s="309"/>
      <c r="D1" s="309"/>
      <c r="E1" s="309"/>
      <c r="F1" s="309"/>
    </row>
    <row r="2" spans="1:7" ht="24" customHeight="1">
      <c r="A2" s="302" t="s">
        <v>899</v>
      </c>
      <c r="B2" s="302"/>
      <c r="C2" s="302"/>
      <c r="D2" s="302"/>
      <c r="E2" s="302"/>
      <c r="F2" s="302"/>
      <c r="G2" s="302"/>
    </row>
    <row r="3" spans="1:8" ht="24" customHeight="1">
      <c r="A3" s="305" t="s">
        <v>867</v>
      </c>
      <c r="B3" s="305"/>
      <c r="C3" s="305"/>
      <c r="D3" s="305"/>
      <c r="E3" s="305"/>
      <c r="F3" s="305"/>
      <c r="G3" s="305"/>
      <c r="H3" s="123"/>
    </row>
    <row r="4" spans="1:7" ht="15">
      <c r="A4" s="310" t="s">
        <v>767</v>
      </c>
      <c r="B4" s="308"/>
      <c r="C4" s="308"/>
      <c r="D4" s="308"/>
      <c r="E4" s="308"/>
      <c r="F4" s="308"/>
      <c r="G4" s="153"/>
    </row>
    <row r="5" ht="15">
      <c r="A5" s="4" t="s">
        <v>251</v>
      </c>
    </row>
    <row r="6" spans="1:8" ht="45">
      <c r="A6" s="2" t="s">
        <v>378</v>
      </c>
      <c r="B6" s="3" t="s">
        <v>325</v>
      </c>
      <c r="C6" s="85" t="s">
        <v>160</v>
      </c>
      <c r="D6" s="85" t="s">
        <v>161</v>
      </c>
      <c r="E6" s="85" t="s">
        <v>162</v>
      </c>
      <c r="F6" s="288" t="s">
        <v>261</v>
      </c>
      <c r="G6" s="287" t="s">
        <v>883</v>
      </c>
      <c r="H6" s="289"/>
    </row>
    <row r="7" spans="1:7" ht="15" customHeight="1">
      <c r="A7" s="42" t="s">
        <v>569</v>
      </c>
      <c r="B7" s="6" t="s">
        <v>570</v>
      </c>
      <c r="C7" s="157">
        <v>14408571</v>
      </c>
      <c r="D7" s="157"/>
      <c r="E7" s="157"/>
      <c r="F7" s="157">
        <v>14408571</v>
      </c>
      <c r="G7" s="290">
        <v>14535121</v>
      </c>
    </row>
    <row r="8" spans="1:7" ht="15" customHeight="1">
      <c r="A8" s="5" t="s">
        <v>571</v>
      </c>
      <c r="B8" s="6" t="s">
        <v>572</v>
      </c>
      <c r="C8" s="157">
        <v>41125730</v>
      </c>
      <c r="D8" s="157"/>
      <c r="E8" s="157"/>
      <c r="F8" s="157">
        <v>41125730</v>
      </c>
      <c r="G8" s="157">
        <v>41125730</v>
      </c>
    </row>
    <row r="9" spans="1:7" ht="15" customHeight="1">
      <c r="A9" s="5" t="s">
        <v>573</v>
      </c>
      <c r="B9" s="6" t="s">
        <v>889</v>
      </c>
      <c r="C9" s="157">
        <v>29640000</v>
      </c>
      <c r="D9" s="157"/>
      <c r="E9" s="157"/>
      <c r="F9" s="157">
        <v>29640000</v>
      </c>
      <c r="G9" s="157">
        <v>33899870</v>
      </c>
    </row>
    <row r="10" spans="1:7" ht="15" customHeight="1">
      <c r="A10" s="5" t="s">
        <v>887</v>
      </c>
      <c r="B10" s="6" t="s">
        <v>888</v>
      </c>
      <c r="C10" s="157">
        <v>11206545</v>
      </c>
      <c r="D10" s="157"/>
      <c r="E10" s="157"/>
      <c r="F10" s="157">
        <v>11206545</v>
      </c>
      <c r="G10" s="157">
        <v>11206545</v>
      </c>
    </row>
    <row r="11" spans="1:7" ht="15" customHeight="1">
      <c r="A11" s="5" t="s">
        <v>575</v>
      </c>
      <c r="B11" s="6" t="s">
        <v>576</v>
      </c>
      <c r="C11" s="157">
        <v>1800000</v>
      </c>
      <c r="D11" s="157"/>
      <c r="E11" s="157"/>
      <c r="F11" s="157">
        <v>1800000</v>
      </c>
      <c r="G11" s="157">
        <v>1800000</v>
      </c>
    </row>
    <row r="12" spans="1:7" ht="15" customHeight="1">
      <c r="A12" s="5" t="s">
        <v>577</v>
      </c>
      <c r="B12" s="6" t="s">
        <v>578</v>
      </c>
      <c r="C12" s="157">
        <v>0</v>
      </c>
      <c r="D12" s="157"/>
      <c r="E12" s="157"/>
      <c r="F12" s="157">
        <v>0</v>
      </c>
      <c r="G12" s="157">
        <v>0</v>
      </c>
    </row>
    <row r="13" spans="1:7" ht="15" customHeight="1">
      <c r="A13" s="5" t="s">
        <v>579</v>
      </c>
      <c r="B13" s="6" t="s">
        <v>580</v>
      </c>
      <c r="C13" s="157">
        <v>0</v>
      </c>
      <c r="D13" s="157"/>
      <c r="E13" s="157"/>
      <c r="F13" s="157">
        <v>0</v>
      </c>
      <c r="G13" s="157">
        <v>0</v>
      </c>
    </row>
    <row r="14" spans="1:7" ht="15" customHeight="1">
      <c r="A14" s="9" t="s">
        <v>54</v>
      </c>
      <c r="B14" s="10" t="s">
        <v>581</v>
      </c>
      <c r="C14" s="157">
        <f>SUM(C7:C13)</f>
        <v>98180846</v>
      </c>
      <c r="D14" s="157"/>
      <c r="E14" s="157"/>
      <c r="F14" s="157">
        <f>SUM(F7:F13)</f>
        <v>98180846</v>
      </c>
      <c r="G14" s="157">
        <f>SUM(G7:G13)</f>
        <v>102567266</v>
      </c>
    </row>
    <row r="15" spans="1:7" ht="15" customHeight="1">
      <c r="A15" s="5" t="s">
        <v>582</v>
      </c>
      <c r="B15" s="6" t="s">
        <v>583</v>
      </c>
      <c r="C15" s="157">
        <v>0</v>
      </c>
      <c r="D15" s="157"/>
      <c r="E15" s="157"/>
      <c r="F15" s="157">
        <v>0</v>
      </c>
      <c r="G15" s="157">
        <v>0</v>
      </c>
    </row>
    <row r="16" spans="1:7" ht="15" customHeight="1">
      <c r="A16" s="5" t="s">
        <v>584</v>
      </c>
      <c r="B16" s="6" t="s">
        <v>585</v>
      </c>
      <c r="C16" s="157">
        <v>0</v>
      </c>
      <c r="D16" s="157"/>
      <c r="E16" s="157"/>
      <c r="F16" s="157">
        <v>0</v>
      </c>
      <c r="G16" s="157">
        <v>0</v>
      </c>
    </row>
    <row r="17" spans="1:7" ht="15" customHeight="1">
      <c r="A17" s="5" t="s">
        <v>15</v>
      </c>
      <c r="B17" s="6" t="s">
        <v>586</v>
      </c>
      <c r="C17" s="157">
        <v>0</v>
      </c>
      <c r="D17" s="157"/>
      <c r="E17" s="157"/>
      <c r="F17" s="157">
        <v>0</v>
      </c>
      <c r="G17" s="157">
        <v>0</v>
      </c>
    </row>
    <row r="18" spans="1:7" ht="15" customHeight="1">
      <c r="A18" s="5" t="s">
        <v>16</v>
      </c>
      <c r="B18" s="6" t="s">
        <v>587</v>
      </c>
      <c r="C18" s="157">
        <v>0</v>
      </c>
      <c r="D18" s="157"/>
      <c r="E18" s="157"/>
      <c r="F18" s="157">
        <v>0</v>
      </c>
      <c r="G18" s="157">
        <v>0</v>
      </c>
    </row>
    <row r="19" spans="1:7" ht="15" customHeight="1">
      <c r="A19" s="5" t="s">
        <v>17</v>
      </c>
      <c r="B19" s="6" t="s">
        <v>588</v>
      </c>
      <c r="C19" s="164">
        <v>10634562</v>
      </c>
      <c r="D19" s="157"/>
      <c r="E19" s="157"/>
      <c r="F19" s="157">
        <v>10634562</v>
      </c>
      <c r="G19" s="157">
        <v>10634562</v>
      </c>
    </row>
    <row r="20" spans="1:7" ht="15" customHeight="1">
      <c r="A20" s="50" t="s">
        <v>55</v>
      </c>
      <c r="B20" s="65" t="s">
        <v>589</v>
      </c>
      <c r="C20" s="161">
        <f>SUM(C14:C19)</f>
        <v>108815408</v>
      </c>
      <c r="D20" s="161"/>
      <c r="E20" s="161"/>
      <c r="F20" s="161">
        <v>108815408</v>
      </c>
      <c r="G20" s="161">
        <f>SUM(G14:G19)</f>
        <v>113201828</v>
      </c>
    </row>
    <row r="21" spans="1:7" ht="15" customHeight="1">
      <c r="A21" s="5" t="s">
        <v>21</v>
      </c>
      <c r="B21" s="6" t="s">
        <v>598</v>
      </c>
      <c r="C21" s="157"/>
      <c r="D21" s="157"/>
      <c r="E21" s="157"/>
      <c r="F21" s="157"/>
      <c r="G21" s="157"/>
    </row>
    <row r="22" spans="1:7" ht="15" customHeight="1">
      <c r="A22" s="5" t="s">
        <v>22</v>
      </c>
      <c r="B22" s="6" t="s">
        <v>602</v>
      </c>
      <c r="C22" s="157"/>
      <c r="D22" s="157"/>
      <c r="E22" s="157"/>
      <c r="F22" s="157"/>
      <c r="G22" s="157"/>
    </row>
    <row r="23" spans="1:7" ht="15" customHeight="1">
      <c r="A23" s="9" t="s">
        <v>57</v>
      </c>
      <c r="B23" s="10" t="s">
        <v>603</v>
      </c>
      <c r="C23" s="157"/>
      <c r="D23" s="157"/>
      <c r="E23" s="157"/>
      <c r="F23" s="157"/>
      <c r="G23" s="157"/>
    </row>
    <row r="24" spans="1:7" ht="15" customHeight="1">
      <c r="A24" s="5" t="s">
        <v>23</v>
      </c>
      <c r="B24" s="6" t="s">
        <v>604</v>
      </c>
      <c r="C24" s="157"/>
      <c r="D24" s="157"/>
      <c r="E24" s="157"/>
      <c r="F24" s="157"/>
      <c r="G24" s="157"/>
    </row>
    <row r="25" spans="1:7" ht="15" customHeight="1">
      <c r="A25" s="5" t="s">
        <v>24</v>
      </c>
      <c r="B25" s="6" t="s">
        <v>605</v>
      </c>
      <c r="C25" s="157"/>
      <c r="D25" s="157"/>
      <c r="E25" s="157"/>
      <c r="F25" s="157"/>
      <c r="G25" s="157"/>
    </row>
    <row r="26" spans="1:7" ht="15" customHeight="1">
      <c r="A26" s="5" t="s">
        <v>25</v>
      </c>
      <c r="B26" s="6" t="s">
        <v>606</v>
      </c>
      <c r="C26" s="157">
        <v>3300000</v>
      </c>
      <c r="D26" s="157"/>
      <c r="E26" s="157"/>
      <c r="F26" s="157">
        <v>3300000</v>
      </c>
      <c r="G26" s="157">
        <v>3300000</v>
      </c>
    </row>
    <row r="27" spans="1:7" ht="15" customHeight="1">
      <c r="A27" s="5" t="s">
        <v>26</v>
      </c>
      <c r="B27" s="6" t="s">
        <v>607</v>
      </c>
      <c r="C27" s="157">
        <v>270000000</v>
      </c>
      <c r="D27" s="157"/>
      <c r="E27" s="157"/>
      <c r="F27" s="157">
        <v>270000000</v>
      </c>
      <c r="G27" s="157">
        <v>270000000</v>
      </c>
    </row>
    <row r="28" spans="1:7" ht="15" customHeight="1">
      <c r="A28" s="5" t="s">
        <v>27</v>
      </c>
      <c r="B28" s="6" t="s">
        <v>610</v>
      </c>
      <c r="C28" s="157"/>
      <c r="D28" s="157"/>
      <c r="E28" s="157"/>
      <c r="F28" s="157"/>
      <c r="G28" s="157"/>
    </row>
    <row r="29" spans="1:7" ht="15" customHeight="1">
      <c r="A29" s="5" t="s">
        <v>611</v>
      </c>
      <c r="B29" s="6" t="s">
        <v>612</v>
      </c>
      <c r="C29" s="157"/>
      <c r="D29" s="157"/>
      <c r="E29" s="157"/>
      <c r="F29" s="157"/>
      <c r="G29" s="157"/>
    </row>
    <row r="30" spans="1:7" ht="15" customHeight="1">
      <c r="A30" s="5" t="s">
        <v>28</v>
      </c>
      <c r="B30" s="6" t="s">
        <v>613</v>
      </c>
      <c r="C30" s="157">
        <v>7200000</v>
      </c>
      <c r="D30" s="157"/>
      <c r="E30" s="157"/>
      <c r="F30" s="157">
        <v>7200000</v>
      </c>
      <c r="G30" s="157">
        <v>7200000</v>
      </c>
    </row>
    <row r="31" spans="1:7" ht="15" customHeight="1">
      <c r="A31" s="5" t="s">
        <v>29</v>
      </c>
      <c r="B31" s="6" t="s">
        <v>619</v>
      </c>
      <c r="C31" s="157"/>
      <c r="D31" s="157"/>
      <c r="E31" s="157"/>
      <c r="F31" s="157"/>
      <c r="G31" s="157"/>
    </row>
    <row r="32" spans="1:7" ht="15" customHeight="1">
      <c r="A32" s="9" t="s">
        <v>58</v>
      </c>
      <c r="B32" s="10" t="s">
        <v>635</v>
      </c>
      <c r="C32" s="157">
        <f>SUM(C27:C31)</f>
        <v>277200000</v>
      </c>
      <c r="D32" s="157"/>
      <c r="E32" s="157"/>
      <c r="F32" s="157">
        <v>277200000</v>
      </c>
      <c r="G32" s="157">
        <v>277200000</v>
      </c>
    </row>
    <row r="33" spans="1:7" ht="15" customHeight="1">
      <c r="A33" s="5" t="s">
        <v>30</v>
      </c>
      <c r="B33" s="6" t="s">
        <v>636</v>
      </c>
      <c r="C33" s="157">
        <v>300000</v>
      </c>
      <c r="D33" s="157"/>
      <c r="E33" s="157"/>
      <c r="F33" s="157">
        <v>300000</v>
      </c>
      <c r="G33" s="157">
        <v>300000</v>
      </c>
    </row>
    <row r="34" spans="1:7" ht="15" customHeight="1">
      <c r="A34" s="50" t="s">
        <v>59</v>
      </c>
      <c r="B34" s="65" t="s">
        <v>637</v>
      </c>
      <c r="C34" s="161">
        <f>SUM(C23+C24+C25+C26+C32+C33)</f>
        <v>280800000</v>
      </c>
      <c r="D34" s="161"/>
      <c r="E34" s="161"/>
      <c r="F34" s="161">
        <v>280800000</v>
      </c>
      <c r="G34" s="161">
        <v>280800000</v>
      </c>
    </row>
    <row r="35" spans="1:7" ht="15" customHeight="1">
      <c r="A35" s="17" t="s">
        <v>638</v>
      </c>
      <c r="B35" s="6" t="s">
        <v>639</v>
      </c>
      <c r="C35" s="157">
        <v>0</v>
      </c>
      <c r="D35" s="157"/>
      <c r="E35" s="157"/>
      <c r="F35" s="157">
        <v>0</v>
      </c>
      <c r="G35" s="157">
        <v>0</v>
      </c>
    </row>
    <row r="36" spans="1:7" ht="15" customHeight="1">
      <c r="A36" s="17" t="s">
        <v>31</v>
      </c>
      <c r="B36" s="6" t="s">
        <v>640</v>
      </c>
      <c r="C36" s="157">
        <v>13939900</v>
      </c>
      <c r="D36" s="157"/>
      <c r="E36" s="157"/>
      <c r="F36" s="157">
        <v>13939900</v>
      </c>
      <c r="G36" s="157">
        <v>13939900</v>
      </c>
    </row>
    <row r="37" spans="1:7" ht="15" customHeight="1">
      <c r="A37" s="17" t="s">
        <v>32</v>
      </c>
      <c r="B37" s="6" t="s">
        <v>643</v>
      </c>
      <c r="C37" s="157">
        <v>2120784</v>
      </c>
      <c r="D37" s="157"/>
      <c r="E37" s="157"/>
      <c r="F37" s="157">
        <v>2120784</v>
      </c>
      <c r="G37" s="157">
        <v>2120784</v>
      </c>
    </row>
    <row r="38" spans="1:7" ht="15" customHeight="1">
      <c r="A38" s="17" t="s">
        <v>33</v>
      </c>
      <c r="B38" s="6" t="s">
        <v>644</v>
      </c>
      <c r="C38" s="157">
        <v>0</v>
      </c>
      <c r="D38" s="157"/>
      <c r="E38" s="157"/>
      <c r="F38" s="157">
        <v>0</v>
      </c>
      <c r="G38" s="157">
        <v>0</v>
      </c>
    </row>
    <row r="39" spans="1:7" ht="15" customHeight="1">
      <c r="A39" s="17" t="s">
        <v>651</v>
      </c>
      <c r="B39" s="6" t="s">
        <v>652</v>
      </c>
      <c r="C39" s="157">
        <v>4622957</v>
      </c>
      <c r="D39" s="157"/>
      <c r="E39" s="157"/>
      <c r="F39" s="157">
        <v>4622957</v>
      </c>
      <c r="G39" s="157">
        <v>4622957</v>
      </c>
    </row>
    <row r="40" spans="1:7" ht="15" customHeight="1">
      <c r="A40" s="17" t="s">
        <v>653</v>
      </c>
      <c r="B40" s="6" t="s">
        <v>654</v>
      </c>
      <c r="C40" s="157">
        <v>5326394</v>
      </c>
      <c r="D40" s="157"/>
      <c r="E40" s="157"/>
      <c r="F40" s="157">
        <v>5326394</v>
      </c>
      <c r="G40" s="157">
        <v>5326394</v>
      </c>
    </row>
    <row r="41" spans="1:7" ht="15" customHeight="1">
      <c r="A41" s="17" t="s">
        <v>655</v>
      </c>
      <c r="B41" s="6" t="s">
        <v>656</v>
      </c>
      <c r="C41" s="157">
        <v>2223000</v>
      </c>
      <c r="D41" s="157"/>
      <c r="E41" s="157"/>
      <c r="F41" s="157">
        <v>2223000</v>
      </c>
      <c r="G41" s="157">
        <v>2223000</v>
      </c>
    </row>
    <row r="42" spans="1:7" ht="15" customHeight="1">
      <c r="A42" s="17" t="s">
        <v>34</v>
      </c>
      <c r="B42" s="6" t="s">
        <v>657</v>
      </c>
      <c r="C42" s="157">
        <v>1200000</v>
      </c>
      <c r="D42" s="157"/>
      <c r="E42" s="157"/>
      <c r="F42" s="157">
        <v>1200000</v>
      </c>
      <c r="G42" s="157">
        <v>1200000</v>
      </c>
    </row>
    <row r="43" spans="1:7" ht="15" customHeight="1">
      <c r="A43" s="17" t="s">
        <v>35</v>
      </c>
      <c r="B43" s="6" t="s">
        <v>659</v>
      </c>
      <c r="C43" s="157">
        <v>0</v>
      </c>
      <c r="D43" s="157"/>
      <c r="E43" s="157"/>
      <c r="F43" s="157">
        <v>0</v>
      </c>
      <c r="G43" s="157">
        <v>0</v>
      </c>
    </row>
    <row r="44" spans="1:7" ht="15" customHeight="1">
      <c r="A44" s="17" t="s">
        <v>36</v>
      </c>
      <c r="B44" s="6" t="s">
        <v>863</v>
      </c>
      <c r="C44" s="157">
        <v>0</v>
      </c>
      <c r="D44" s="157"/>
      <c r="E44" s="157"/>
      <c r="F44" s="157">
        <v>0</v>
      </c>
      <c r="G44" s="157">
        <v>0</v>
      </c>
    </row>
    <row r="45" spans="1:10" ht="15" customHeight="1">
      <c r="A45" s="64" t="s">
        <v>60</v>
      </c>
      <c r="B45" s="65" t="s">
        <v>668</v>
      </c>
      <c r="C45" s="161">
        <f>SUM(C35:C44)</f>
        <v>29433035</v>
      </c>
      <c r="D45" s="161"/>
      <c r="E45" s="161"/>
      <c r="F45" s="161">
        <f>SUM(F35:F44)</f>
        <v>29433035</v>
      </c>
      <c r="G45" s="161">
        <f>SUM(G35:G44)</f>
        <v>29433035</v>
      </c>
      <c r="H45" s="165"/>
      <c r="J45" s="165"/>
    </row>
    <row r="46" spans="1:7" ht="15" customHeight="1">
      <c r="A46" s="17" t="s">
        <v>680</v>
      </c>
      <c r="B46" s="6" t="s">
        <v>681</v>
      </c>
      <c r="C46" s="157">
        <v>0</v>
      </c>
      <c r="D46" s="157"/>
      <c r="E46" s="157"/>
      <c r="F46" s="157">
        <v>0</v>
      </c>
      <c r="G46" s="157"/>
    </row>
    <row r="47" spans="1:7" ht="15" customHeight="1">
      <c r="A47" s="5" t="s">
        <v>40</v>
      </c>
      <c r="B47" s="6" t="s">
        <v>682</v>
      </c>
      <c r="C47" s="157">
        <v>0</v>
      </c>
      <c r="D47" s="157"/>
      <c r="E47" s="157"/>
      <c r="F47" s="157">
        <v>0</v>
      </c>
      <c r="G47" s="157"/>
    </row>
    <row r="48" spans="1:7" ht="15" customHeight="1">
      <c r="A48" s="17" t="s">
        <v>41</v>
      </c>
      <c r="B48" s="6" t="s">
        <v>683</v>
      </c>
      <c r="C48" s="157">
        <v>0</v>
      </c>
      <c r="D48" s="157"/>
      <c r="E48" s="157"/>
      <c r="F48" s="157">
        <v>0</v>
      </c>
      <c r="G48" s="157"/>
    </row>
    <row r="49" spans="1:7" ht="15" customHeight="1">
      <c r="A49" s="50" t="s">
        <v>62</v>
      </c>
      <c r="B49" s="65" t="s">
        <v>684</v>
      </c>
      <c r="C49" s="161">
        <v>0</v>
      </c>
      <c r="D49" s="161"/>
      <c r="E49" s="161"/>
      <c r="F49" s="161">
        <v>0</v>
      </c>
      <c r="G49" s="161"/>
    </row>
    <row r="50" spans="1:7" ht="15" customHeight="1">
      <c r="A50" s="83" t="s">
        <v>159</v>
      </c>
      <c r="B50" s="88"/>
      <c r="C50" s="157"/>
      <c r="D50" s="157"/>
      <c r="E50" s="157"/>
      <c r="F50" s="157"/>
      <c r="G50" s="157"/>
    </row>
    <row r="51" spans="1:7" ht="15" customHeight="1">
      <c r="A51" s="5" t="s">
        <v>590</v>
      </c>
      <c r="B51" s="6" t="s">
        <v>591</v>
      </c>
      <c r="C51" s="157">
        <v>0</v>
      </c>
      <c r="D51" s="157"/>
      <c r="E51" s="157"/>
      <c r="F51" s="157">
        <v>0</v>
      </c>
      <c r="G51" s="157"/>
    </row>
    <row r="52" spans="1:7" ht="15" customHeight="1">
      <c r="A52" s="5" t="s">
        <v>592</v>
      </c>
      <c r="B52" s="6" t="s">
        <v>593</v>
      </c>
      <c r="C52" s="157">
        <v>0</v>
      </c>
      <c r="D52" s="157"/>
      <c r="E52" s="157"/>
      <c r="F52" s="157">
        <v>0</v>
      </c>
      <c r="G52" s="157"/>
    </row>
    <row r="53" spans="1:7" ht="15" customHeight="1">
      <c r="A53" s="5" t="s">
        <v>18</v>
      </c>
      <c r="B53" s="6" t="s">
        <v>594</v>
      </c>
      <c r="C53" s="157">
        <v>0</v>
      </c>
      <c r="D53" s="157"/>
      <c r="E53" s="157"/>
      <c r="F53" s="157">
        <v>0</v>
      </c>
      <c r="G53" s="157"/>
    </row>
    <row r="54" spans="1:7" ht="15" customHeight="1">
      <c r="A54" s="5" t="s">
        <v>19</v>
      </c>
      <c r="B54" s="6" t="s">
        <v>595</v>
      </c>
      <c r="C54" s="157">
        <v>0</v>
      </c>
      <c r="D54" s="157"/>
      <c r="E54" s="157"/>
      <c r="F54" s="157">
        <v>0</v>
      </c>
      <c r="G54" s="157"/>
    </row>
    <row r="55" spans="1:7" ht="15" customHeight="1">
      <c r="A55" s="5" t="s">
        <v>20</v>
      </c>
      <c r="B55" s="6" t="s">
        <v>596</v>
      </c>
      <c r="C55" s="157">
        <v>0</v>
      </c>
      <c r="D55" s="157"/>
      <c r="E55" s="157"/>
      <c r="F55" s="157">
        <v>0</v>
      </c>
      <c r="G55" s="157"/>
    </row>
    <row r="56" spans="1:7" ht="15" customHeight="1">
      <c r="A56" s="50" t="s">
        <v>56</v>
      </c>
      <c r="B56" s="65" t="s">
        <v>597</v>
      </c>
      <c r="C56" s="161">
        <v>0</v>
      </c>
      <c r="D56" s="161"/>
      <c r="E56" s="161"/>
      <c r="F56" s="161">
        <v>0</v>
      </c>
      <c r="G56" s="161"/>
    </row>
    <row r="57" spans="1:7" ht="15" customHeight="1">
      <c r="A57" s="17" t="s">
        <v>37</v>
      </c>
      <c r="B57" s="6" t="s">
        <v>669</v>
      </c>
      <c r="C57" s="157">
        <v>0</v>
      </c>
      <c r="D57" s="157"/>
      <c r="E57" s="157"/>
      <c r="F57" s="157">
        <v>0</v>
      </c>
      <c r="G57" s="157"/>
    </row>
    <row r="58" spans="1:7" ht="15" customHeight="1">
      <c r="A58" s="17" t="s">
        <v>38</v>
      </c>
      <c r="B58" s="6" t="s">
        <v>671</v>
      </c>
      <c r="C58" s="157">
        <v>0</v>
      </c>
      <c r="D58" s="157"/>
      <c r="E58" s="157"/>
      <c r="F58" s="157">
        <v>0</v>
      </c>
      <c r="G58" s="157"/>
    </row>
    <row r="59" spans="1:7" ht="15" customHeight="1">
      <c r="A59" s="17" t="s">
        <v>673</v>
      </c>
      <c r="B59" s="6" t="s">
        <v>674</v>
      </c>
      <c r="C59" s="157">
        <v>0</v>
      </c>
      <c r="D59" s="157"/>
      <c r="E59" s="157"/>
      <c r="F59" s="157">
        <v>0</v>
      </c>
      <c r="G59" s="157"/>
    </row>
    <row r="60" spans="1:7" ht="15" customHeight="1">
      <c r="A60" s="17" t="s">
        <v>39</v>
      </c>
      <c r="B60" s="6" t="s">
        <v>675</v>
      </c>
      <c r="C60" s="157">
        <v>0</v>
      </c>
      <c r="D60" s="157"/>
      <c r="E60" s="157"/>
      <c r="F60" s="157">
        <v>0</v>
      </c>
      <c r="G60" s="157"/>
    </row>
    <row r="61" spans="1:7" ht="15" customHeight="1">
      <c r="A61" s="17" t="s">
        <v>677</v>
      </c>
      <c r="B61" s="6" t="s">
        <v>678</v>
      </c>
      <c r="C61" s="157">
        <v>0</v>
      </c>
      <c r="D61" s="157"/>
      <c r="E61" s="157"/>
      <c r="F61" s="157">
        <v>0</v>
      </c>
      <c r="G61" s="157"/>
    </row>
    <row r="62" spans="1:7" ht="15" customHeight="1">
      <c r="A62" s="50" t="s">
        <v>61</v>
      </c>
      <c r="B62" s="65" t="s">
        <v>679</v>
      </c>
      <c r="C62" s="161">
        <v>0</v>
      </c>
      <c r="D62" s="161"/>
      <c r="E62" s="161"/>
      <c r="F62" s="161">
        <v>0</v>
      </c>
      <c r="G62" s="161"/>
    </row>
    <row r="63" spans="1:7" ht="15" customHeight="1">
      <c r="A63" s="17" t="s">
        <v>685</v>
      </c>
      <c r="B63" s="6" t="s">
        <v>686</v>
      </c>
      <c r="C63" s="157">
        <v>0</v>
      </c>
      <c r="D63" s="157"/>
      <c r="E63" s="157"/>
      <c r="F63" s="157">
        <v>0</v>
      </c>
      <c r="G63" s="157"/>
    </row>
    <row r="64" spans="1:7" ht="15" customHeight="1">
      <c r="A64" s="5" t="s">
        <v>42</v>
      </c>
      <c r="B64" s="6" t="s">
        <v>687</v>
      </c>
      <c r="C64" s="157">
        <v>0</v>
      </c>
      <c r="D64" s="157"/>
      <c r="E64" s="157"/>
      <c r="F64" s="157">
        <v>0</v>
      </c>
      <c r="G64" s="157"/>
    </row>
    <row r="65" spans="1:7" ht="15" customHeight="1">
      <c r="A65" s="17" t="s">
        <v>43</v>
      </c>
      <c r="B65" s="6" t="s">
        <v>688</v>
      </c>
      <c r="C65" s="157">
        <v>0</v>
      </c>
      <c r="D65" s="157"/>
      <c r="E65" s="157"/>
      <c r="F65" s="157">
        <v>0</v>
      </c>
      <c r="G65" s="157"/>
    </row>
    <row r="66" spans="1:7" ht="15" customHeight="1">
      <c r="A66" s="50" t="s">
        <v>64</v>
      </c>
      <c r="B66" s="65" t="s">
        <v>689</v>
      </c>
      <c r="C66" s="161">
        <v>0</v>
      </c>
      <c r="D66" s="161"/>
      <c r="E66" s="161"/>
      <c r="F66" s="161">
        <v>0</v>
      </c>
      <c r="G66" s="161"/>
    </row>
    <row r="67" spans="1:7" ht="15" customHeight="1">
      <c r="A67" s="83" t="s">
        <v>158</v>
      </c>
      <c r="B67" s="88"/>
      <c r="C67" s="157"/>
      <c r="D67" s="157"/>
      <c r="E67" s="157"/>
      <c r="F67" s="157"/>
      <c r="G67" s="157"/>
    </row>
    <row r="68" spans="1:8" ht="15.75">
      <c r="A68" s="62" t="s">
        <v>63</v>
      </c>
      <c r="B68" s="46" t="s">
        <v>690</v>
      </c>
      <c r="C68" s="157">
        <f>SUM(C20+C34+C45+C49+C56+C62+C66)</f>
        <v>419048443</v>
      </c>
      <c r="D68" s="157"/>
      <c r="E68" s="157"/>
      <c r="F68" s="157">
        <v>419048443</v>
      </c>
      <c r="G68" s="157">
        <f>SUM(G20+G34+G45+G49+G56+G62+G66)</f>
        <v>423434863</v>
      </c>
      <c r="H68" s="165"/>
    </row>
    <row r="69" spans="1:7" ht="15.75">
      <c r="A69" s="87" t="s">
        <v>211</v>
      </c>
      <c r="B69" s="86"/>
      <c r="C69" s="157"/>
      <c r="D69" s="157"/>
      <c r="E69" s="157"/>
      <c r="F69" s="157"/>
      <c r="G69" s="157"/>
    </row>
    <row r="70" spans="1:7" ht="15.75">
      <c r="A70" s="87" t="s">
        <v>212</v>
      </c>
      <c r="B70" s="86"/>
      <c r="C70" s="157"/>
      <c r="D70" s="157"/>
      <c r="E70" s="157"/>
      <c r="F70" s="157"/>
      <c r="G70" s="157"/>
    </row>
    <row r="71" spans="1:7" ht="15">
      <c r="A71" s="48" t="s">
        <v>45</v>
      </c>
      <c r="B71" s="5" t="s">
        <v>691</v>
      </c>
      <c r="C71" s="157">
        <v>0</v>
      </c>
      <c r="D71" s="157"/>
      <c r="E71" s="157"/>
      <c r="F71" s="157">
        <v>0</v>
      </c>
      <c r="G71" s="157">
        <v>0</v>
      </c>
    </row>
    <row r="72" spans="1:7" ht="15">
      <c r="A72" s="17" t="s">
        <v>692</v>
      </c>
      <c r="B72" s="5" t="s">
        <v>693</v>
      </c>
      <c r="C72" s="157">
        <v>0</v>
      </c>
      <c r="D72" s="157"/>
      <c r="E72" s="157"/>
      <c r="F72" s="157">
        <v>0</v>
      </c>
      <c r="G72" s="157">
        <v>0</v>
      </c>
    </row>
    <row r="73" spans="1:7" ht="15">
      <c r="A73" s="48" t="s">
        <v>46</v>
      </c>
      <c r="B73" s="5" t="s">
        <v>694</v>
      </c>
      <c r="C73" s="157">
        <v>0</v>
      </c>
      <c r="D73" s="157"/>
      <c r="E73" s="157"/>
      <c r="F73" s="157">
        <v>0</v>
      </c>
      <c r="G73" s="157">
        <v>0</v>
      </c>
    </row>
    <row r="74" spans="1:7" ht="15">
      <c r="A74" s="20" t="s">
        <v>65</v>
      </c>
      <c r="B74" s="9" t="s">
        <v>695</v>
      </c>
      <c r="C74" s="157">
        <v>0</v>
      </c>
      <c r="D74" s="157"/>
      <c r="E74" s="157"/>
      <c r="F74" s="157">
        <v>0</v>
      </c>
      <c r="G74" s="157">
        <v>0</v>
      </c>
    </row>
    <row r="75" spans="1:7" ht="15">
      <c r="A75" s="17" t="s">
        <v>47</v>
      </c>
      <c r="B75" s="5" t="s">
        <v>696</v>
      </c>
      <c r="C75" s="157">
        <v>0</v>
      </c>
      <c r="D75" s="157"/>
      <c r="E75" s="157"/>
      <c r="F75" s="157">
        <v>0</v>
      </c>
      <c r="G75" s="157">
        <v>0</v>
      </c>
    </row>
    <row r="76" spans="1:7" ht="15">
      <c r="A76" s="48" t="s">
        <v>697</v>
      </c>
      <c r="B76" s="5" t="s">
        <v>698</v>
      </c>
      <c r="C76" s="157">
        <v>0</v>
      </c>
      <c r="D76" s="157"/>
      <c r="E76" s="157"/>
      <c r="F76" s="157">
        <v>0</v>
      </c>
      <c r="G76" s="157">
        <v>0</v>
      </c>
    </row>
    <row r="77" spans="1:7" ht="15">
      <c r="A77" s="17" t="s">
        <v>48</v>
      </c>
      <c r="B77" s="5" t="s">
        <v>699</v>
      </c>
      <c r="C77" s="157">
        <v>0</v>
      </c>
      <c r="D77" s="157"/>
      <c r="E77" s="157"/>
      <c r="F77" s="157">
        <v>0</v>
      </c>
      <c r="G77" s="157">
        <v>0</v>
      </c>
    </row>
    <row r="78" spans="1:7" ht="15">
      <c r="A78" s="48" t="s">
        <v>700</v>
      </c>
      <c r="B78" s="5" t="s">
        <v>701</v>
      </c>
      <c r="C78" s="157">
        <v>0</v>
      </c>
      <c r="D78" s="157"/>
      <c r="E78" s="157"/>
      <c r="F78" s="157">
        <v>0</v>
      </c>
      <c r="G78" s="157">
        <v>0</v>
      </c>
    </row>
    <row r="79" spans="1:7" ht="15">
      <c r="A79" s="18" t="s">
        <v>66</v>
      </c>
      <c r="B79" s="9" t="s">
        <v>702</v>
      </c>
      <c r="C79" s="157">
        <v>0</v>
      </c>
      <c r="D79" s="157"/>
      <c r="E79" s="157"/>
      <c r="F79" s="157">
        <v>0</v>
      </c>
      <c r="G79" s="157">
        <v>0</v>
      </c>
    </row>
    <row r="80" spans="1:7" ht="15">
      <c r="A80" s="5" t="s">
        <v>209</v>
      </c>
      <c r="B80" s="5" t="s">
        <v>703</v>
      </c>
      <c r="C80" s="157">
        <v>191922873</v>
      </c>
      <c r="D80" s="157"/>
      <c r="E80" s="157"/>
      <c r="F80" s="157">
        <v>191922873</v>
      </c>
      <c r="G80" s="157">
        <v>191912873</v>
      </c>
    </row>
    <row r="81" spans="1:7" ht="15">
      <c r="A81" s="5" t="s">
        <v>210</v>
      </c>
      <c r="B81" s="5" t="s">
        <v>703</v>
      </c>
      <c r="C81" s="157">
        <v>0</v>
      </c>
      <c r="D81" s="157"/>
      <c r="E81" s="157"/>
      <c r="F81" s="157">
        <v>0</v>
      </c>
      <c r="G81" s="157">
        <v>0</v>
      </c>
    </row>
    <row r="82" spans="1:7" ht="15">
      <c r="A82" s="5" t="s">
        <v>207</v>
      </c>
      <c r="B82" s="5" t="s">
        <v>704</v>
      </c>
      <c r="C82" s="157">
        <v>0</v>
      </c>
      <c r="D82" s="157"/>
      <c r="E82" s="157"/>
      <c r="F82" s="157">
        <v>0</v>
      </c>
      <c r="G82" s="157">
        <v>0</v>
      </c>
    </row>
    <row r="83" spans="1:7" ht="15">
      <c r="A83" s="5" t="s">
        <v>208</v>
      </c>
      <c r="B83" s="5" t="s">
        <v>704</v>
      </c>
      <c r="C83" s="157">
        <v>0</v>
      </c>
      <c r="D83" s="157"/>
      <c r="E83" s="157"/>
      <c r="F83" s="157">
        <v>0</v>
      </c>
      <c r="G83" s="157">
        <v>0</v>
      </c>
    </row>
    <row r="84" spans="1:7" ht="15">
      <c r="A84" s="9" t="s">
        <v>67</v>
      </c>
      <c r="B84" s="9" t="s">
        <v>705</v>
      </c>
      <c r="C84" s="157">
        <f>SUM(C80:C83)</f>
        <v>191922873</v>
      </c>
      <c r="D84" s="157"/>
      <c r="E84" s="157"/>
      <c r="F84" s="157">
        <v>191922873</v>
      </c>
      <c r="G84" s="157">
        <v>191912873</v>
      </c>
    </row>
    <row r="85" spans="1:7" ht="15">
      <c r="A85" s="48" t="s">
        <v>706</v>
      </c>
      <c r="B85" s="5" t="s">
        <v>707</v>
      </c>
      <c r="C85" s="157">
        <v>0</v>
      </c>
      <c r="D85" s="157"/>
      <c r="E85" s="157"/>
      <c r="F85" s="157">
        <v>0</v>
      </c>
      <c r="G85" s="157">
        <v>0</v>
      </c>
    </row>
    <row r="86" spans="1:7" ht="15">
      <c r="A86" s="48" t="s">
        <v>708</v>
      </c>
      <c r="B86" s="5" t="s">
        <v>709</v>
      </c>
      <c r="C86" s="157">
        <v>0</v>
      </c>
      <c r="D86" s="157"/>
      <c r="E86" s="157"/>
      <c r="F86" s="157">
        <v>0</v>
      </c>
      <c r="G86" s="157">
        <v>0</v>
      </c>
    </row>
    <row r="87" spans="1:7" ht="15">
      <c r="A87" s="48" t="s">
        <v>710</v>
      </c>
      <c r="B87" s="5" t="s">
        <v>711</v>
      </c>
      <c r="C87" s="157">
        <v>0</v>
      </c>
      <c r="D87" s="157"/>
      <c r="E87" s="157"/>
      <c r="F87" s="157">
        <v>0</v>
      </c>
      <c r="G87" s="157">
        <v>0</v>
      </c>
    </row>
    <row r="88" spans="1:7" ht="15">
      <c r="A88" s="48" t="s">
        <v>712</v>
      </c>
      <c r="B88" s="5" t="s">
        <v>713</v>
      </c>
      <c r="C88" s="157">
        <v>0</v>
      </c>
      <c r="D88" s="157"/>
      <c r="E88" s="157"/>
      <c r="F88" s="157">
        <v>0</v>
      </c>
      <c r="G88" s="157">
        <v>0</v>
      </c>
    </row>
    <row r="89" spans="1:7" ht="15">
      <c r="A89" s="17" t="s">
        <v>49</v>
      </c>
      <c r="B89" s="5" t="s">
        <v>714</v>
      </c>
      <c r="C89" s="157">
        <v>0</v>
      </c>
      <c r="D89" s="157"/>
      <c r="E89" s="157"/>
      <c r="F89" s="157">
        <v>0</v>
      </c>
      <c r="G89" s="157">
        <v>0</v>
      </c>
    </row>
    <row r="90" spans="1:7" ht="15">
      <c r="A90" s="20" t="s">
        <v>68</v>
      </c>
      <c r="B90" s="9" t="s">
        <v>716</v>
      </c>
      <c r="C90" s="157">
        <f>SUM(C74+C79+C84+C85+C86+C87+C88+C89)</f>
        <v>191922873</v>
      </c>
      <c r="D90" s="157"/>
      <c r="E90" s="157"/>
      <c r="F90" s="157">
        <v>191922873</v>
      </c>
      <c r="G90" s="157">
        <f>SUM(G84:G89)</f>
        <v>191912873</v>
      </c>
    </row>
    <row r="91" spans="1:7" ht="15">
      <c r="A91" s="17" t="s">
        <v>717</v>
      </c>
      <c r="B91" s="5" t="s">
        <v>718</v>
      </c>
      <c r="C91" s="157">
        <v>0</v>
      </c>
      <c r="D91" s="157"/>
      <c r="E91" s="157"/>
      <c r="F91" s="157">
        <v>0</v>
      </c>
      <c r="G91" s="157">
        <v>0</v>
      </c>
    </row>
    <row r="92" spans="1:7" ht="15">
      <c r="A92" s="17" t="s">
        <v>719</v>
      </c>
      <c r="B92" s="5" t="s">
        <v>720</v>
      </c>
      <c r="C92" s="157">
        <v>0</v>
      </c>
      <c r="D92" s="157"/>
      <c r="E92" s="157"/>
      <c r="F92" s="157">
        <v>0</v>
      </c>
      <c r="G92" s="157">
        <v>0</v>
      </c>
    </row>
    <row r="93" spans="1:7" ht="15">
      <c r="A93" s="48" t="s">
        <v>721</v>
      </c>
      <c r="B93" s="5" t="s">
        <v>722</v>
      </c>
      <c r="C93" s="157">
        <v>0</v>
      </c>
      <c r="D93" s="157"/>
      <c r="E93" s="157"/>
      <c r="F93" s="157">
        <v>0</v>
      </c>
      <c r="G93" s="157">
        <v>0</v>
      </c>
    </row>
    <row r="94" spans="1:7" ht="15">
      <c r="A94" s="48" t="s">
        <v>50</v>
      </c>
      <c r="B94" s="5" t="s">
        <v>723</v>
      </c>
      <c r="C94" s="157">
        <v>0</v>
      </c>
      <c r="D94" s="157"/>
      <c r="E94" s="157"/>
      <c r="F94" s="157">
        <v>0</v>
      </c>
      <c r="G94" s="157">
        <v>0</v>
      </c>
    </row>
    <row r="95" spans="1:7" ht="15">
      <c r="A95" s="18" t="s">
        <v>69</v>
      </c>
      <c r="B95" s="9" t="s">
        <v>724</v>
      </c>
      <c r="C95" s="157">
        <v>0</v>
      </c>
      <c r="D95" s="157"/>
      <c r="E95" s="157"/>
      <c r="F95" s="157">
        <v>0</v>
      </c>
      <c r="G95" s="157">
        <v>0</v>
      </c>
    </row>
    <row r="96" spans="1:7" ht="15">
      <c r="A96" s="20" t="s">
        <v>725</v>
      </c>
      <c r="B96" s="9" t="s">
        <v>726</v>
      </c>
      <c r="C96" s="157">
        <v>0</v>
      </c>
      <c r="D96" s="157"/>
      <c r="E96" s="157"/>
      <c r="F96" s="157">
        <v>0</v>
      </c>
      <c r="G96" s="157">
        <v>0</v>
      </c>
    </row>
    <row r="97" spans="1:7" ht="15.75">
      <c r="A97" s="51" t="s">
        <v>70</v>
      </c>
      <c r="B97" s="52" t="s">
        <v>727</v>
      </c>
      <c r="C97" s="161">
        <f>SUM(C90+C95+C96)</f>
        <v>191922873</v>
      </c>
      <c r="D97" s="161"/>
      <c r="E97" s="161"/>
      <c r="F97" s="161">
        <v>191922873</v>
      </c>
      <c r="G97" s="161">
        <f>SUM(G90+G95+G96)</f>
        <v>191912873</v>
      </c>
    </row>
    <row r="98" spans="1:8" ht="15.75">
      <c r="A98" s="56" t="s">
        <v>52</v>
      </c>
      <c r="B98" s="57"/>
      <c r="C98" s="157">
        <f>SUM(C68+C97)</f>
        <v>610971316</v>
      </c>
      <c r="D98" s="157"/>
      <c r="E98" s="157"/>
      <c r="F98" s="157">
        <f>SUM(F68+F97)</f>
        <v>610971316</v>
      </c>
      <c r="G98" s="157">
        <f>SUM(G68+G97)</f>
        <v>615347736</v>
      </c>
      <c r="H98" s="165"/>
    </row>
    <row r="99" ht="15">
      <c r="F99" s="165"/>
    </row>
  </sheetData>
  <sheetProtection/>
  <mergeCells count="4">
    <mergeCell ref="A1:F1"/>
    <mergeCell ref="A4:F4"/>
    <mergeCell ref="A2:G2"/>
    <mergeCell ref="A3:G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92.57421875" style="0" customWidth="1"/>
    <col min="3" max="3" width="14.421875" style="0" customWidth="1"/>
    <col min="4" max="4" width="14.140625" style="0" customWidth="1"/>
    <col min="5" max="5" width="14.00390625" style="0" customWidth="1"/>
    <col min="6" max="6" width="15.140625" style="0" customWidth="1"/>
    <col min="7" max="7" width="14.57421875" style="0" customWidth="1"/>
  </cols>
  <sheetData>
    <row r="1" spans="1:7" ht="24" customHeight="1">
      <c r="A1" s="302" t="s">
        <v>900</v>
      </c>
      <c r="B1" s="302"/>
      <c r="C1" s="302"/>
      <c r="D1" s="302"/>
      <c r="E1" s="302"/>
      <c r="F1" s="302"/>
      <c r="G1" s="302"/>
    </row>
    <row r="2" spans="1:8" ht="24" customHeight="1">
      <c r="A2" s="305" t="s">
        <v>867</v>
      </c>
      <c r="B2" s="305"/>
      <c r="C2" s="305"/>
      <c r="D2" s="305"/>
      <c r="E2" s="305"/>
      <c r="F2" s="305"/>
      <c r="G2" s="305"/>
      <c r="H2" s="123"/>
    </row>
    <row r="3" spans="1:7" ht="15" customHeight="1">
      <c r="A3" s="304" t="s">
        <v>767</v>
      </c>
      <c r="B3" s="304"/>
      <c r="C3" s="304"/>
      <c r="D3" s="304"/>
      <c r="E3" s="304"/>
      <c r="F3" s="304"/>
      <c r="G3" s="304"/>
    </row>
    <row r="4" ht="15">
      <c r="A4" s="4" t="s">
        <v>227</v>
      </c>
    </row>
    <row r="5" spans="1:7" ht="45">
      <c r="A5" s="2" t="s">
        <v>378</v>
      </c>
      <c r="B5" s="3" t="s">
        <v>325</v>
      </c>
      <c r="C5" s="85" t="s">
        <v>160</v>
      </c>
      <c r="D5" s="85" t="s">
        <v>161</v>
      </c>
      <c r="E5" s="85" t="s">
        <v>162</v>
      </c>
      <c r="F5" s="287" t="s">
        <v>261</v>
      </c>
      <c r="G5" s="287" t="s">
        <v>883</v>
      </c>
    </row>
    <row r="6" spans="1:7" ht="15" customHeight="1">
      <c r="A6" s="42" t="s">
        <v>569</v>
      </c>
      <c r="B6" s="6" t="s">
        <v>570</v>
      </c>
      <c r="C6" s="268"/>
      <c r="D6" s="268"/>
      <c r="E6" s="157"/>
      <c r="F6" s="157"/>
      <c r="G6" s="157"/>
    </row>
    <row r="7" spans="1:7" ht="15" customHeight="1">
      <c r="A7" s="5" t="s">
        <v>571</v>
      </c>
      <c r="B7" s="6" t="s">
        <v>572</v>
      </c>
      <c r="C7" s="268"/>
      <c r="D7" s="268"/>
      <c r="E7" s="157"/>
      <c r="F7" s="157"/>
      <c r="G7" s="157"/>
    </row>
    <row r="8" spans="1:7" ht="15" customHeight="1">
      <c r="A8" s="5" t="s">
        <v>573</v>
      </c>
      <c r="B8" s="6" t="s">
        <v>574</v>
      </c>
      <c r="C8" s="268"/>
      <c r="D8" s="268"/>
      <c r="E8" s="157"/>
      <c r="F8" s="157"/>
      <c r="G8" s="157"/>
    </row>
    <row r="9" spans="1:7" ht="15" customHeight="1">
      <c r="A9" s="5" t="s">
        <v>575</v>
      </c>
      <c r="B9" s="6" t="s">
        <v>576</v>
      </c>
      <c r="C9" s="268"/>
      <c r="D9" s="268"/>
      <c r="E9" s="157"/>
      <c r="F9" s="157"/>
      <c r="G9" s="157"/>
    </row>
    <row r="10" spans="1:7" ht="15" customHeight="1">
      <c r="A10" s="5" t="s">
        <v>577</v>
      </c>
      <c r="B10" s="6" t="s">
        <v>578</v>
      </c>
      <c r="C10" s="268"/>
      <c r="D10" s="268"/>
      <c r="E10" s="157"/>
      <c r="F10" s="157"/>
      <c r="G10" s="157"/>
    </row>
    <row r="11" spans="1:7" ht="15" customHeight="1">
      <c r="A11" s="5" t="s">
        <v>579</v>
      </c>
      <c r="B11" s="6" t="s">
        <v>580</v>
      </c>
      <c r="C11" s="268"/>
      <c r="D11" s="268"/>
      <c r="E11" s="157"/>
      <c r="F11" s="157"/>
      <c r="G11" s="157"/>
    </row>
    <row r="12" spans="1:7" ht="15" customHeight="1">
      <c r="A12" s="9" t="s">
        <v>54</v>
      </c>
      <c r="B12" s="10" t="s">
        <v>581</v>
      </c>
      <c r="C12" s="268"/>
      <c r="D12" s="268"/>
      <c r="E12" s="157"/>
      <c r="F12" s="157"/>
      <c r="G12" s="157"/>
    </row>
    <row r="13" spans="1:7" ht="15" customHeight="1">
      <c r="A13" s="5" t="s">
        <v>582</v>
      </c>
      <c r="B13" s="6" t="s">
        <v>583</v>
      </c>
      <c r="C13" s="268"/>
      <c r="D13" s="268"/>
      <c r="E13" s="157"/>
      <c r="F13" s="157"/>
      <c r="G13" s="157"/>
    </row>
    <row r="14" spans="1:7" ht="15" customHeight="1">
      <c r="A14" s="5" t="s">
        <v>584</v>
      </c>
      <c r="B14" s="6" t="s">
        <v>585</v>
      </c>
      <c r="C14" s="268"/>
      <c r="D14" s="268"/>
      <c r="E14" s="157"/>
      <c r="F14" s="157"/>
      <c r="G14" s="157"/>
    </row>
    <row r="15" spans="1:7" ht="15" customHeight="1">
      <c r="A15" s="5" t="s">
        <v>15</v>
      </c>
      <c r="B15" s="6" t="s">
        <v>586</v>
      </c>
      <c r="C15" s="268"/>
      <c r="D15" s="268"/>
      <c r="E15" s="157"/>
      <c r="F15" s="157"/>
      <c r="G15" s="157"/>
    </row>
    <row r="16" spans="1:7" ht="15" customHeight="1">
      <c r="A16" s="5" t="s">
        <v>16</v>
      </c>
      <c r="B16" s="6" t="s">
        <v>587</v>
      </c>
      <c r="C16" s="268"/>
      <c r="D16" s="268"/>
      <c r="E16" s="157"/>
      <c r="F16" s="157"/>
      <c r="G16" s="157"/>
    </row>
    <row r="17" spans="1:7" ht="15" customHeight="1">
      <c r="A17" s="5" t="s">
        <v>17</v>
      </c>
      <c r="B17" s="6" t="s">
        <v>588</v>
      </c>
      <c r="C17" s="268"/>
      <c r="D17" s="268"/>
      <c r="E17" s="157"/>
      <c r="F17" s="157"/>
      <c r="G17" s="157"/>
    </row>
    <row r="18" spans="1:7" ht="15" customHeight="1">
      <c r="A18" s="50" t="s">
        <v>55</v>
      </c>
      <c r="B18" s="65" t="s">
        <v>589</v>
      </c>
      <c r="C18" s="268"/>
      <c r="D18" s="268"/>
      <c r="E18" s="157"/>
      <c r="F18" s="157"/>
      <c r="G18" s="157"/>
    </row>
    <row r="19" spans="1:7" ht="15" customHeight="1">
      <c r="A19" s="5" t="s">
        <v>21</v>
      </c>
      <c r="B19" s="6" t="s">
        <v>598</v>
      </c>
      <c r="C19" s="268"/>
      <c r="D19" s="268"/>
      <c r="E19" s="157"/>
      <c r="F19" s="157"/>
      <c r="G19" s="157"/>
    </row>
    <row r="20" spans="1:7" ht="15" customHeight="1">
      <c r="A20" s="5" t="s">
        <v>22</v>
      </c>
      <c r="B20" s="6" t="s">
        <v>602</v>
      </c>
      <c r="C20" s="268"/>
      <c r="D20" s="268"/>
      <c r="E20" s="157"/>
      <c r="F20" s="157"/>
      <c r="G20" s="157"/>
    </row>
    <row r="21" spans="1:7" ht="15" customHeight="1">
      <c r="A21" s="9" t="s">
        <v>57</v>
      </c>
      <c r="B21" s="10" t="s">
        <v>603</v>
      </c>
      <c r="C21" s="268"/>
      <c r="D21" s="268"/>
      <c r="E21" s="157"/>
      <c r="F21" s="157"/>
      <c r="G21" s="157"/>
    </row>
    <row r="22" spans="1:7" ht="15" customHeight="1">
      <c r="A22" s="5" t="s">
        <v>23</v>
      </c>
      <c r="B22" s="6" t="s">
        <v>604</v>
      </c>
      <c r="C22" s="268"/>
      <c r="D22" s="268"/>
      <c r="E22" s="157"/>
      <c r="F22" s="157"/>
      <c r="G22" s="157"/>
    </row>
    <row r="23" spans="1:7" ht="15" customHeight="1">
      <c r="A23" s="5" t="s">
        <v>24</v>
      </c>
      <c r="B23" s="6" t="s">
        <v>605</v>
      </c>
      <c r="C23" s="268"/>
      <c r="D23" s="268"/>
      <c r="E23" s="157"/>
      <c r="F23" s="157"/>
      <c r="G23" s="157"/>
    </row>
    <row r="24" spans="1:7" ht="15" customHeight="1">
      <c r="A24" s="5" t="s">
        <v>25</v>
      </c>
      <c r="B24" s="6" t="s">
        <v>606</v>
      </c>
      <c r="C24" s="268"/>
      <c r="D24" s="268"/>
      <c r="E24" s="157"/>
      <c r="F24" s="157"/>
      <c r="G24" s="157"/>
    </row>
    <row r="25" spans="1:7" ht="15" customHeight="1">
      <c r="A25" s="5" t="s">
        <v>26</v>
      </c>
      <c r="B25" s="6" t="s">
        <v>607</v>
      </c>
      <c r="C25" s="268"/>
      <c r="D25" s="268"/>
      <c r="E25" s="157"/>
      <c r="F25" s="157"/>
      <c r="G25" s="157"/>
    </row>
    <row r="26" spans="1:7" ht="15" customHeight="1">
      <c r="A26" s="5" t="s">
        <v>27</v>
      </c>
      <c r="B26" s="6" t="s">
        <v>610</v>
      </c>
      <c r="C26" s="268"/>
      <c r="D26" s="268"/>
      <c r="E26" s="157"/>
      <c r="F26" s="157"/>
      <c r="G26" s="157"/>
    </row>
    <row r="27" spans="1:7" ht="15" customHeight="1">
      <c r="A27" s="5" t="s">
        <v>611</v>
      </c>
      <c r="B27" s="6" t="s">
        <v>612</v>
      </c>
      <c r="C27" s="268"/>
      <c r="D27" s="268"/>
      <c r="E27" s="157"/>
      <c r="F27" s="157"/>
      <c r="G27" s="157"/>
    </row>
    <row r="28" spans="1:7" ht="15" customHeight="1">
      <c r="A28" s="5" t="s">
        <v>28</v>
      </c>
      <c r="B28" s="6" t="s">
        <v>613</v>
      </c>
      <c r="C28" s="268"/>
      <c r="D28" s="268"/>
      <c r="E28" s="157"/>
      <c r="F28" s="157"/>
      <c r="G28" s="157"/>
    </row>
    <row r="29" spans="1:7" ht="15" customHeight="1">
      <c r="A29" s="5" t="s">
        <v>29</v>
      </c>
      <c r="B29" s="6" t="s">
        <v>619</v>
      </c>
      <c r="C29" s="268"/>
      <c r="D29" s="268"/>
      <c r="E29" s="157"/>
      <c r="F29" s="157"/>
      <c r="G29" s="157"/>
    </row>
    <row r="30" spans="1:7" ht="15" customHeight="1">
      <c r="A30" s="9" t="s">
        <v>58</v>
      </c>
      <c r="B30" s="10" t="s">
        <v>635</v>
      </c>
      <c r="C30" s="268"/>
      <c r="D30" s="268"/>
      <c r="E30" s="157"/>
      <c r="F30" s="157"/>
      <c r="G30" s="157"/>
    </row>
    <row r="31" spans="1:7" ht="15" customHeight="1">
      <c r="A31" s="5" t="s">
        <v>30</v>
      </c>
      <c r="B31" s="6" t="s">
        <v>636</v>
      </c>
      <c r="C31" s="268"/>
      <c r="D31" s="268"/>
      <c r="E31" s="157"/>
      <c r="F31" s="157"/>
      <c r="G31" s="157"/>
    </row>
    <row r="32" spans="1:7" ht="15" customHeight="1">
      <c r="A32" s="50" t="s">
        <v>59</v>
      </c>
      <c r="B32" s="65" t="s">
        <v>637</v>
      </c>
      <c r="C32" s="268"/>
      <c r="D32" s="268"/>
      <c r="E32" s="157"/>
      <c r="F32" s="157"/>
      <c r="G32" s="157"/>
    </row>
    <row r="33" spans="1:7" ht="15" customHeight="1">
      <c r="A33" s="17" t="s">
        <v>638</v>
      </c>
      <c r="B33" s="6" t="s">
        <v>639</v>
      </c>
      <c r="C33" s="268"/>
      <c r="D33" s="268"/>
      <c r="E33" s="157"/>
      <c r="F33" s="157"/>
      <c r="G33" s="157"/>
    </row>
    <row r="34" spans="1:7" ht="15" customHeight="1">
      <c r="A34" s="17" t="s">
        <v>31</v>
      </c>
      <c r="B34" s="6" t="s">
        <v>640</v>
      </c>
      <c r="C34" s="268"/>
      <c r="D34" s="268"/>
      <c r="E34" s="157"/>
      <c r="F34" s="157"/>
      <c r="G34" s="157"/>
    </row>
    <row r="35" spans="1:7" ht="15" customHeight="1">
      <c r="A35" s="17" t="s">
        <v>32</v>
      </c>
      <c r="B35" s="6" t="s">
        <v>643</v>
      </c>
      <c r="C35" s="268"/>
      <c r="D35" s="268"/>
      <c r="E35" s="157"/>
      <c r="F35" s="157"/>
      <c r="G35" s="157"/>
    </row>
    <row r="36" spans="1:7" ht="15" customHeight="1">
      <c r="A36" s="17" t="s">
        <v>33</v>
      </c>
      <c r="B36" s="6" t="s">
        <v>644</v>
      </c>
      <c r="C36" s="268"/>
      <c r="D36" s="268"/>
      <c r="E36" s="157"/>
      <c r="F36" s="157"/>
      <c r="G36" s="157"/>
    </row>
    <row r="37" spans="1:7" ht="15" customHeight="1">
      <c r="A37" s="17" t="s">
        <v>651</v>
      </c>
      <c r="B37" s="6" t="s">
        <v>652</v>
      </c>
      <c r="C37" s="268"/>
      <c r="D37" s="268"/>
      <c r="E37" s="157"/>
      <c r="F37" s="157"/>
      <c r="G37" s="157"/>
    </row>
    <row r="38" spans="1:7" ht="15" customHeight="1">
      <c r="A38" s="17" t="s">
        <v>653</v>
      </c>
      <c r="B38" s="6" t="s">
        <v>654</v>
      </c>
      <c r="C38" s="268"/>
      <c r="D38" s="268"/>
      <c r="E38" s="157"/>
      <c r="F38" s="157"/>
      <c r="G38" s="157"/>
    </row>
    <row r="39" spans="1:7" ht="15" customHeight="1">
      <c r="A39" s="17" t="s">
        <v>655</v>
      </c>
      <c r="B39" s="6" t="s">
        <v>656</v>
      </c>
      <c r="C39" s="268"/>
      <c r="D39" s="268"/>
      <c r="E39" s="157"/>
      <c r="F39" s="157"/>
      <c r="G39" s="157"/>
    </row>
    <row r="40" spans="1:7" ht="15" customHeight="1">
      <c r="A40" s="17" t="s">
        <v>34</v>
      </c>
      <c r="B40" s="6" t="s">
        <v>657</v>
      </c>
      <c r="C40" s="268"/>
      <c r="D40" s="268"/>
      <c r="E40" s="157"/>
      <c r="F40" s="157"/>
      <c r="G40" s="157"/>
    </row>
    <row r="41" spans="1:7" ht="15" customHeight="1">
      <c r="A41" s="17" t="s">
        <v>35</v>
      </c>
      <c r="B41" s="6" t="s">
        <v>659</v>
      </c>
      <c r="C41" s="268"/>
      <c r="D41" s="268"/>
      <c r="E41" s="157"/>
      <c r="F41" s="157"/>
      <c r="G41" s="157"/>
    </row>
    <row r="42" spans="1:7" ht="15" customHeight="1">
      <c r="A42" s="17" t="s">
        <v>36</v>
      </c>
      <c r="B42" s="6" t="s">
        <v>664</v>
      </c>
      <c r="C42" s="268"/>
      <c r="D42" s="268"/>
      <c r="E42" s="157"/>
      <c r="F42" s="157"/>
      <c r="G42" s="157"/>
    </row>
    <row r="43" spans="1:7" ht="15" customHeight="1">
      <c r="A43" s="64" t="s">
        <v>60</v>
      </c>
      <c r="B43" s="65" t="s">
        <v>668</v>
      </c>
      <c r="C43" s="268"/>
      <c r="D43" s="268"/>
      <c r="E43" s="157"/>
      <c r="F43" s="157"/>
      <c r="G43" s="157"/>
    </row>
    <row r="44" spans="1:7" ht="15" customHeight="1">
      <c r="A44" s="17" t="s">
        <v>680</v>
      </c>
      <c r="B44" s="6" t="s">
        <v>681</v>
      </c>
      <c r="C44" s="268"/>
      <c r="D44" s="268"/>
      <c r="E44" s="157"/>
      <c r="F44" s="157"/>
      <c r="G44" s="157"/>
    </row>
    <row r="45" spans="1:7" ht="15" customHeight="1">
      <c r="A45" s="5" t="s">
        <v>40</v>
      </c>
      <c r="B45" s="6" t="s">
        <v>682</v>
      </c>
      <c r="C45" s="268"/>
      <c r="D45" s="268"/>
      <c r="E45" s="157"/>
      <c r="F45" s="157"/>
      <c r="G45" s="157"/>
    </row>
    <row r="46" spans="1:7" ht="15" customHeight="1">
      <c r="A46" s="17" t="s">
        <v>41</v>
      </c>
      <c r="B46" s="6" t="s">
        <v>683</v>
      </c>
      <c r="C46" s="268"/>
      <c r="D46" s="268"/>
      <c r="E46" s="157"/>
      <c r="F46" s="157"/>
      <c r="G46" s="157"/>
    </row>
    <row r="47" spans="1:7" ht="15" customHeight="1">
      <c r="A47" s="50" t="s">
        <v>62</v>
      </c>
      <c r="B47" s="65" t="s">
        <v>684</v>
      </c>
      <c r="C47" s="268"/>
      <c r="D47" s="268"/>
      <c r="E47" s="157"/>
      <c r="F47" s="157"/>
      <c r="G47" s="157"/>
    </row>
    <row r="48" spans="1:7" ht="15" customHeight="1">
      <c r="A48" s="83" t="s">
        <v>159</v>
      </c>
      <c r="B48" s="88"/>
      <c r="C48" s="268"/>
      <c r="D48" s="268"/>
      <c r="E48" s="157"/>
      <c r="F48" s="157"/>
      <c r="G48" s="157"/>
    </row>
    <row r="49" spans="1:7" ht="15" customHeight="1">
      <c r="A49" s="5" t="s">
        <v>590</v>
      </c>
      <c r="B49" s="6" t="s">
        <v>591</v>
      </c>
      <c r="C49" s="268"/>
      <c r="D49" s="268"/>
      <c r="E49" s="157"/>
      <c r="F49" s="157"/>
      <c r="G49" s="157"/>
    </row>
    <row r="50" spans="1:7" ht="15" customHeight="1">
      <c r="A50" s="5" t="s">
        <v>592</v>
      </c>
      <c r="B50" s="6" t="s">
        <v>593</v>
      </c>
      <c r="C50" s="268"/>
      <c r="D50" s="268"/>
      <c r="E50" s="157"/>
      <c r="F50" s="157"/>
      <c r="G50" s="157"/>
    </row>
    <row r="51" spans="1:7" ht="15" customHeight="1">
      <c r="A51" s="5" t="s">
        <v>18</v>
      </c>
      <c r="B51" s="6" t="s">
        <v>594</v>
      </c>
      <c r="C51" s="268"/>
      <c r="D51" s="268"/>
      <c r="E51" s="157"/>
      <c r="F51" s="157"/>
      <c r="G51" s="157"/>
    </row>
    <row r="52" spans="1:7" ht="15" customHeight="1">
      <c r="A52" s="5" t="s">
        <v>19</v>
      </c>
      <c r="B52" s="6" t="s">
        <v>595</v>
      </c>
      <c r="C52" s="268"/>
      <c r="D52" s="268"/>
      <c r="E52" s="157"/>
      <c r="F52" s="157"/>
      <c r="G52" s="157"/>
    </row>
    <row r="53" spans="1:7" ht="15" customHeight="1">
      <c r="A53" s="5" t="s">
        <v>20</v>
      </c>
      <c r="B53" s="6" t="s">
        <v>596</v>
      </c>
      <c r="C53" s="268"/>
      <c r="D53" s="268"/>
      <c r="E53" s="157"/>
      <c r="F53" s="157"/>
      <c r="G53" s="157"/>
    </row>
    <row r="54" spans="1:7" ht="15" customHeight="1">
      <c r="A54" s="50" t="s">
        <v>56</v>
      </c>
      <c r="B54" s="65" t="s">
        <v>597</v>
      </c>
      <c r="C54" s="268"/>
      <c r="D54" s="268"/>
      <c r="E54" s="157"/>
      <c r="F54" s="157"/>
      <c r="G54" s="157"/>
    </row>
    <row r="55" spans="1:7" ht="15" customHeight="1">
      <c r="A55" s="17" t="s">
        <v>37</v>
      </c>
      <c r="B55" s="6" t="s">
        <v>669</v>
      </c>
      <c r="C55" s="268"/>
      <c r="D55" s="268"/>
      <c r="E55" s="157"/>
      <c r="F55" s="157"/>
      <c r="G55" s="157"/>
    </row>
    <row r="56" spans="1:7" ht="15" customHeight="1">
      <c r="A56" s="17" t="s">
        <v>38</v>
      </c>
      <c r="B56" s="6" t="s">
        <v>671</v>
      </c>
      <c r="C56" s="268"/>
      <c r="D56" s="268"/>
      <c r="E56" s="157"/>
      <c r="F56" s="157"/>
      <c r="G56" s="157"/>
    </row>
    <row r="57" spans="1:7" ht="15" customHeight="1">
      <c r="A57" s="17" t="s">
        <v>673</v>
      </c>
      <c r="B57" s="6" t="s">
        <v>674</v>
      </c>
      <c r="C57" s="268"/>
      <c r="D57" s="268"/>
      <c r="E57" s="157"/>
      <c r="F57" s="157"/>
      <c r="G57" s="157"/>
    </row>
    <row r="58" spans="1:7" ht="15" customHeight="1">
      <c r="A58" s="17" t="s">
        <v>39</v>
      </c>
      <c r="B58" s="6" t="s">
        <v>675</v>
      </c>
      <c r="C58" s="268"/>
      <c r="D58" s="268"/>
      <c r="E58" s="157"/>
      <c r="F58" s="157"/>
      <c r="G58" s="157"/>
    </row>
    <row r="59" spans="1:7" ht="15" customHeight="1">
      <c r="A59" s="17" t="s">
        <v>677</v>
      </c>
      <c r="B59" s="6" t="s">
        <v>678</v>
      </c>
      <c r="C59" s="268"/>
      <c r="D59" s="268"/>
      <c r="E59" s="157"/>
      <c r="F59" s="157"/>
      <c r="G59" s="157"/>
    </row>
    <row r="60" spans="1:7" ht="15" customHeight="1">
      <c r="A60" s="50" t="s">
        <v>61</v>
      </c>
      <c r="B60" s="65" t="s">
        <v>679</v>
      </c>
      <c r="C60" s="268"/>
      <c r="D60" s="268"/>
      <c r="E60" s="157"/>
      <c r="F60" s="157"/>
      <c r="G60" s="157"/>
    </row>
    <row r="61" spans="1:7" ht="15" customHeight="1">
      <c r="A61" s="17" t="s">
        <v>685</v>
      </c>
      <c r="B61" s="6" t="s">
        <v>686</v>
      </c>
      <c r="C61" s="268"/>
      <c r="D61" s="268"/>
      <c r="E61" s="157"/>
      <c r="F61" s="157"/>
      <c r="G61" s="157"/>
    </row>
    <row r="62" spans="1:7" ht="15" customHeight="1">
      <c r="A62" s="5" t="s">
        <v>42</v>
      </c>
      <c r="B62" s="6" t="s">
        <v>687</v>
      </c>
      <c r="C62" s="268"/>
      <c r="D62" s="268"/>
      <c r="E62" s="157"/>
      <c r="F62" s="157"/>
      <c r="G62" s="157"/>
    </row>
    <row r="63" spans="1:7" ht="15" customHeight="1">
      <c r="A63" s="17" t="s">
        <v>43</v>
      </c>
      <c r="B63" s="6" t="s">
        <v>688</v>
      </c>
      <c r="C63" s="268"/>
      <c r="D63" s="268"/>
      <c r="E63" s="157"/>
      <c r="F63" s="157"/>
      <c r="G63" s="157"/>
    </row>
    <row r="64" spans="1:7" ht="15" customHeight="1">
      <c r="A64" s="50" t="s">
        <v>64</v>
      </c>
      <c r="B64" s="65" t="s">
        <v>689</v>
      </c>
      <c r="C64" s="268"/>
      <c r="D64" s="268"/>
      <c r="E64" s="157"/>
      <c r="F64" s="157"/>
      <c r="G64" s="157"/>
    </row>
    <row r="65" spans="1:7" ht="15" customHeight="1">
      <c r="A65" s="83" t="s">
        <v>158</v>
      </c>
      <c r="B65" s="88"/>
      <c r="C65" s="268"/>
      <c r="D65" s="268"/>
      <c r="E65" s="157"/>
      <c r="F65" s="157"/>
      <c r="G65" s="157"/>
    </row>
    <row r="66" spans="1:7" ht="15.75">
      <c r="A66" s="62" t="s">
        <v>63</v>
      </c>
      <c r="B66" s="46" t="s">
        <v>690</v>
      </c>
      <c r="C66" s="268">
        <v>0</v>
      </c>
      <c r="D66" s="268">
        <v>0</v>
      </c>
      <c r="E66" s="157">
        <v>0</v>
      </c>
      <c r="F66" s="157">
        <v>0</v>
      </c>
      <c r="G66" s="157">
        <v>0</v>
      </c>
    </row>
    <row r="67" spans="1:7" ht="15.75">
      <c r="A67" s="87" t="s">
        <v>211</v>
      </c>
      <c r="B67" s="86"/>
      <c r="C67" s="268"/>
      <c r="D67" s="268"/>
      <c r="E67" s="157"/>
      <c r="F67" s="157"/>
      <c r="G67" s="157"/>
    </row>
    <row r="68" spans="1:7" ht="15.75">
      <c r="A68" s="87" t="s">
        <v>212</v>
      </c>
      <c r="B68" s="86"/>
      <c r="C68" s="268"/>
      <c r="D68" s="268"/>
      <c r="E68" s="157"/>
      <c r="F68" s="157"/>
      <c r="G68" s="157"/>
    </row>
    <row r="69" spans="1:7" ht="15">
      <c r="A69" s="48" t="s">
        <v>45</v>
      </c>
      <c r="B69" s="5" t="s">
        <v>691</v>
      </c>
      <c r="C69" s="268"/>
      <c r="D69" s="268"/>
      <c r="E69" s="157"/>
      <c r="F69" s="157"/>
      <c r="G69" s="157"/>
    </row>
    <row r="70" spans="1:7" ht="15">
      <c r="A70" s="17" t="s">
        <v>692</v>
      </c>
      <c r="B70" s="5" t="s">
        <v>693</v>
      </c>
      <c r="C70" s="268"/>
      <c r="D70" s="268"/>
      <c r="E70" s="157"/>
      <c r="F70" s="157"/>
      <c r="G70" s="157"/>
    </row>
    <row r="71" spans="1:7" ht="15">
      <c r="A71" s="48" t="s">
        <v>46</v>
      </c>
      <c r="B71" s="5" t="s">
        <v>694</v>
      </c>
      <c r="C71" s="268"/>
      <c r="D71" s="268"/>
      <c r="E71" s="157"/>
      <c r="F71" s="157"/>
      <c r="G71" s="157"/>
    </row>
    <row r="72" spans="1:7" ht="15">
      <c r="A72" s="20" t="s">
        <v>65</v>
      </c>
      <c r="B72" s="9" t="s">
        <v>695</v>
      </c>
      <c r="C72" s="268"/>
      <c r="D72" s="268"/>
      <c r="E72" s="157"/>
      <c r="F72" s="157"/>
      <c r="G72" s="157"/>
    </row>
    <row r="73" spans="1:7" ht="15">
      <c r="A73" s="17" t="s">
        <v>47</v>
      </c>
      <c r="B73" s="5" t="s">
        <v>696</v>
      </c>
      <c r="C73" s="268"/>
      <c r="D73" s="268"/>
      <c r="E73" s="157"/>
      <c r="F73" s="157"/>
      <c r="G73" s="157"/>
    </row>
    <row r="74" spans="1:7" ht="15">
      <c r="A74" s="48" t="s">
        <v>697</v>
      </c>
      <c r="B74" s="5" t="s">
        <v>698</v>
      </c>
      <c r="C74" s="268"/>
      <c r="D74" s="268"/>
      <c r="E74" s="157"/>
      <c r="F74" s="157"/>
      <c r="G74" s="157"/>
    </row>
    <row r="75" spans="1:7" ht="15">
      <c r="A75" s="17" t="s">
        <v>48</v>
      </c>
      <c r="B75" s="5" t="s">
        <v>699</v>
      </c>
      <c r="C75" s="268"/>
      <c r="D75" s="268"/>
      <c r="E75" s="157"/>
      <c r="F75" s="157"/>
      <c r="G75" s="157"/>
    </row>
    <row r="76" spans="1:7" ht="15">
      <c r="A76" s="48" t="s">
        <v>700</v>
      </c>
      <c r="B76" s="5" t="s">
        <v>701</v>
      </c>
      <c r="C76" s="268"/>
      <c r="D76" s="268"/>
      <c r="E76" s="157"/>
      <c r="F76" s="157"/>
      <c r="G76" s="157"/>
    </row>
    <row r="77" spans="1:7" ht="15">
      <c r="A77" s="18" t="s">
        <v>66</v>
      </c>
      <c r="B77" s="9" t="s">
        <v>702</v>
      </c>
      <c r="C77" s="268"/>
      <c r="D77" s="268"/>
      <c r="E77" s="157"/>
      <c r="F77" s="157"/>
      <c r="G77" s="157"/>
    </row>
    <row r="78" spans="1:7" ht="15">
      <c r="A78" s="5" t="s">
        <v>209</v>
      </c>
      <c r="B78" s="5" t="s">
        <v>703</v>
      </c>
      <c r="C78" s="157">
        <v>1378140</v>
      </c>
      <c r="D78" s="268"/>
      <c r="E78" s="157">
        <v>2114764</v>
      </c>
      <c r="F78" s="157">
        <f>SUM(C78:E78)</f>
        <v>3492904</v>
      </c>
      <c r="G78" s="157">
        <v>3492904</v>
      </c>
    </row>
    <row r="79" spans="1:7" ht="15">
      <c r="A79" s="5" t="s">
        <v>210</v>
      </c>
      <c r="B79" s="5" t="s">
        <v>703</v>
      </c>
      <c r="C79" s="157">
        <v>0</v>
      </c>
      <c r="D79" s="268"/>
      <c r="E79" s="157">
        <v>0</v>
      </c>
      <c r="F79" s="157">
        <v>0</v>
      </c>
      <c r="G79" s="157">
        <v>0</v>
      </c>
    </row>
    <row r="80" spans="1:7" ht="15">
      <c r="A80" s="5" t="s">
        <v>207</v>
      </c>
      <c r="B80" s="5" t="s">
        <v>704</v>
      </c>
      <c r="C80" s="157">
        <v>0</v>
      </c>
      <c r="D80" s="268"/>
      <c r="E80" s="157">
        <v>0</v>
      </c>
      <c r="F80" s="157">
        <v>0</v>
      </c>
      <c r="G80" s="157">
        <v>0</v>
      </c>
    </row>
    <row r="81" spans="1:7" ht="15">
      <c r="A81" s="5" t="s">
        <v>208</v>
      </c>
      <c r="B81" s="5" t="s">
        <v>704</v>
      </c>
      <c r="C81" s="157">
        <v>0</v>
      </c>
      <c r="D81" s="268"/>
      <c r="E81" s="157">
        <v>0</v>
      </c>
      <c r="F81" s="157">
        <v>0</v>
      </c>
      <c r="G81" s="157">
        <v>0</v>
      </c>
    </row>
    <row r="82" spans="1:7" ht="15">
      <c r="A82" s="9" t="s">
        <v>67</v>
      </c>
      <c r="B82" s="9" t="s">
        <v>705</v>
      </c>
      <c r="C82" s="157">
        <f>SUM(C78:C81)</f>
        <v>1378140</v>
      </c>
      <c r="D82" s="268"/>
      <c r="E82" s="157">
        <f>SUM(E78:E81)</f>
        <v>2114764</v>
      </c>
      <c r="F82" s="157">
        <f>SUM(F78:F81)</f>
        <v>3492904</v>
      </c>
      <c r="G82" s="157">
        <v>3492904</v>
      </c>
    </row>
    <row r="83" spans="1:7" ht="15">
      <c r="A83" s="48" t="s">
        <v>706</v>
      </c>
      <c r="B83" s="5" t="s">
        <v>707</v>
      </c>
      <c r="C83" s="157">
        <v>0</v>
      </c>
      <c r="D83" s="268"/>
      <c r="E83" s="157"/>
      <c r="F83" s="157">
        <v>0</v>
      </c>
      <c r="G83" s="157">
        <v>0</v>
      </c>
    </row>
    <row r="84" spans="1:7" ht="15">
      <c r="A84" s="48" t="s">
        <v>708</v>
      </c>
      <c r="B84" s="5" t="s">
        <v>709</v>
      </c>
      <c r="C84" s="157">
        <v>0</v>
      </c>
      <c r="D84" s="268"/>
      <c r="E84" s="157"/>
      <c r="F84" s="157">
        <v>0</v>
      </c>
      <c r="G84" s="157">
        <v>0</v>
      </c>
    </row>
    <row r="85" spans="1:7" ht="15">
      <c r="A85" s="48" t="s">
        <v>710</v>
      </c>
      <c r="B85" s="5" t="s">
        <v>711</v>
      </c>
      <c r="C85" s="157">
        <v>55071025</v>
      </c>
      <c r="D85" s="268"/>
      <c r="E85" s="157">
        <v>45444236</v>
      </c>
      <c r="F85" s="157">
        <f>SUM(C85:E85)</f>
        <v>100515261</v>
      </c>
      <c r="G85" s="157">
        <v>100558149</v>
      </c>
    </row>
    <row r="86" spans="1:7" ht="15">
      <c r="A86" s="48" t="s">
        <v>712</v>
      </c>
      <c r="B86" s="5" t="s">
        <v>713</v>
      </c>
      <c r="C86" s="157">
        <v>0</v>
      </c>
      <c r="D86" s="268"/>
      <c r="E86" s="157"/>
      <c r="F86" s="157">
        <v>0</v>
      </c>
      <c r="G86" s="157"/>
    </row>
    <row r="87" spans="1:7" ht="15">
      <c r="A87" s="17" t="s">
        <v>49</v>
      </c>
      <c r="B87" s="5" t="s">
        <v>714</v>
      </c>
      <c r="C87" s="157">
        <v>0</v>
      </c>
      <c r="D87" s="268"/>
      <c r="E87" s="157"/>
      <c r="F87" s="157">
        <v>0</v>
      </c>
      <c r="G87" s="157"/>
    </row>
    <row r="88" spans="1:7" ht="15">
      <c r="A88" s="20" t="s">
        <v>68</v>
      </c>
      <c r="B88" s="9" t="s">
        <v>716</v>
      </c>
      <c r="C88" s="157">
        <f>SUM(C72+C77+C82+C83+C84+C85+C86+C87)</f>
        <v>56449165</v>
      </c>
      <c r="D88" s="268"/>
      <c r="E88" s="157">
        <f>SUM(E72+E77+E82+E83+E84+E85+E86+E87)</f>
        <v>47559000</v>
      </c>
      <c r="F88" s="157">
        <f>SUM(F72+F77+F82+F83+F84+F85+F86+F87)</f>
        <v>104008165</v>
      </c>
      <c r="G88" s="157">
        <f>SUM(G72+G77+G82+G83+G84+G85+G86+G87)</f>
        <v>104051053</v>
      </c>
    </row>
    <row r="89" spans="1:7" ht="15">
      <c r="A89" s="17" t="s">
        <v>717</v>
      </c>
      <c r="B89" s="5" t="s">
        <v>718</v>
      </c>
      <c r="C89" s="157"/>
      <c r="D89" s="268"/>
      <c r="E89" s="157"/>
      <c r="F89" s="157"/>
      <c r="G89" s="157"/>
    </row>
    <row r="90" spans="1:7" ht="15">
      <c r="A90" s="17" t="s">
        <v>719</v>
      </c>
      <c r="B90" s="5" t="s">
        <v>720</v>
      </c>
      <c r="C90" s="157"/>
      <c r="D90" s="268"/>
      <c r="E90" s="157"/>
      <c r="F90" s="157"/>
      <c r="G90" s="157"/>
    </row>
    <row r="91" spans="1:7" ht="15">
      <c r="A91" s="48" t="s">
        <v>721</v>
      </c>
      <c r="B91" s="5" t="s">
        <v>722</v>
      </c>
      <c r="C91" s="157"/>
      <c r="D91" s="268"/>
      <c r="E91" s="157"/>
      <c r="F91" s="157"/>
      <c r="G91" s="157"/>
    </row>
    <row r="92" spans="1:7" ht="15">
      <c r="A92" s="48" t="s">
        <v>50</v>
      </c>
      <c r="B92" s="5" t="s">
        <v>723</v>
      </c>
      <c r="C92" s="157"/>
      <c r="D92" s="268"/>
      <c r="E92" s="157"/>
      <c r="F92" s="157"/>
      <c r="G92" s="157"/>
    </row>
    <row r="93" spans="1:7" ht="15">
      <c r="A93" s="18" t="s">
        <v>69</v>
      </c>
      <c r="B93" s="9" t="s">
        <v>724</v>
      </c>
      <c r="C93" s="157"/>
      <c r="D93" s="268"/>
      <c r="E93" s="157"/>
      <c r="F93" s="157"/>
      <c r="G93" s="157"/>
    </row>
    <row r="94" spans="1:7" ht="15">
      <c r="A94" s="20" t="s">
        <v>725</v>
      </c>
      <c r="B94" s="9" t="s">
        <v>726</v>
      </c>
      <c r="C94" s="157"/>
      <c r="D94" s="268"/>
      <c r="E94" s="157"/>
      <c r="F94" s="157"/>
      <c r="G94" s="157"/>
    </row>
    <row r="95" spans="1:7" ht="15.75">
      <c r="A95" s="51" t="s">
        <v>70</v>
      </c>
      <c r="B95" s="52" t="s">
        <v>727</v>
      </c>
      <c r="C95" s="157">
        <f>SUM(C88+C93+C94)</f>
        <v>56449165</v>
      </c>
      <c r="D95" s="268"/>
      <c r="E95" s="157">
        <f>SUM(E88+E93+E94)</f>
        <v>47559000</v>
      </c>
      <c r="F95" s="157">
        <f>SUM(C95:E95)</f>
        <v>104008165</v>
      </c>
      <c r="G95" s="157">
        <f>SUM(G88+G93+G94)</f>
        <v>104051053</v>
      </c>
    </row>
    <row r="96" spans="1:7" ht="15.75">
      <c r="A96" s="56" t="s">
        <v>52</v>
      </c>
      <c r="B96" s="57"/>
      <c r="C96" s="157">
        <f>SUM(C66+C95)</f>
        <v>56449165</v>
      </c>
      <c r="D96" s="268"/>
      <c r="E96" s="157">
        <f>SUM(E66+E95)</f>
        <v>47559000</v>
      </c>
      <c r="F96" s="157">
        <f>SUM(C96:E96)</f>
        <v>104008165</v>
      </c>
      <c r="G96" s="157">
        <f>SUM(G66+G95)</f>
        <v>104051053</v>
      </c>
    </row>
    <row r="98" ht="15">
      <c r="F98" s="165"/>
    </row>
  </sheetData>
  <sheetProtection/>
  <mergeCells count="3">
    <mergeCell ref="A1:G1"/>
    <mergeCell ref="A2:G2"/>
    <mergeCell ref="A3:G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A1" sqref="A1:I98"/>
    </sheetView>
  </sheetViews>
  <sheetFormatPr defaultColWidth="9.140625" defaultRowHeight="15"/>
  <cols>
    <col min="1" max="1" width="92.57421875" style="0" customWidth="1"/>
    <col min="3" max="3" width="15.421875" style="0" customWidth="1"/>
    <col min="4" max="4" width="14.140625" style="0" customWidth="1"/>
    <col min="5" max="5" width="14.00390625" style="0" customWidth="1"/>
    <col min="6" max="6" width="14.8515625" style="0" customWidth="1"/>
    <col min="7" max="8" width="0" style="0" hidden="1" customWidth="1"/>
    <col min="9" max="9" width="16.140625" style="0" bestFit="1" customWidth="1"/>
  </cols>
  <sheetData>
    <row r="1" spans="1:9" ht="17.25" customHeight="1">
      <c r="A1" s="302" t="s">
        <v>901</v>
      </c>
      <c r="B1" s="302"/>
      <c r="C1" s="302"/>
      <c r="D1" s="302"/>
      <c r="E1" s="302"/>
      <c r="F1" s="302"/>
      <c r="G1" s="302"/>
      <c r="H1" s="302"/>
      <c r="I1" s="302"/>
    </row>
    <row r="2" spans="1:9" ht="17.25" customHeight="1">
      <c r="A2" s="305" t="s">
        <v>867</v>
      </c>
      <c r="B2" s="305"/>
      <c r="C2" s="305"/>
      <c r="D2" s="305"/>
      <c r="E2" s="305"/>
      <c r="F2" s="305"/>
      <c r="G2" s="305"/>
      <c r="H2" s="305"/>
      <c r="I2" s="305"/>
    </row>
    <row r="3" spans="1:9" ht="14.25" customHeight="1">
      <c r="A3" s="304" t="s">
        <v>767</v>
      </c>
      <c r="B3" s="304"/>
      <c r="C3" s="304"/>
      <c r="D3" s="304"/>
      <c r="E3" s="304"/>
      <c r="F3" s="304"/>
      <c r="G3" s="304"/>
      <c r="H3" s="304"/>
      <c r="I3" s="304"/>
    </row>
    <row r="4" ht="15">
      <c r="A4" s="4" t="s">
        <v>254</v>
      </c>
    </row>
    <row r="5" spans="1:9" ht="42" customHeight="1">
      <c r="A5" s="2" t="s">
        <v>378</v>
      </c>
      <c r="B5" s="3" t="s">
        <v>325</v>
      </c>
      <c r="C5" s="85" t="s">
        <v>160</v>
      </c>
      <c r="D5" s="85" t="s">
        <v>161</v>
      </c>
      <c r="E5" s="85" t="s">
        <v>162</v>
      </c>
      <c r="F5" s="287" t="s">
        <v>261</v>
      </c>
      <c r="G5" s="163" t="s">
        <v>861</v>
      </c>
      <c r="H5" s="291" t="s">
        <v>860</v>
      </c>
      <c r="I5" s="293" t="s">
        <v>883</v>
      </c>
    </row>
    <row r="6" spans="1:9" ht="15" customHeight="1">
      <c r="A6" s="42" t="s">
        <v>569</v>
      </c>
      <c r="B6" s="6" t="s">
        <v>570</v>
      </c>
      <c r="C6" s="157">
        <v>14408571</v>
      </c>
      <c r="D6" s="157"/>
      <c r="E6" s="157"/>
      <c r="F6" s="160">
        <f aca="true" t="shared" si="0" ref="F6:F12">SUM(C6:E6)</f>
        <v>14408571</v>
      </c>
      <c r="I6" s="196">
        <v>14535121</v>
      </c>
    </row>
    <row r="7" spans="1:9" ht="15" customHeight="1">
      <c r="A7" s="5" t="s">
        <v>571</v>
      </c>
      <c r="B7" s="6" t="s">
        <v>572</v>
      </c>
      <c r="C7" s="157">
        <v>41125730</v>
      </c>
      <c r="D7" s="157"/>
      <c r="E7" s="157"/>
      <c r="F7" s="160">
        <f t="shared" si="0"/>
        <v>41125730</v>
      </c>
      <c r="I7" s="196">
        <v>41125730</v>
      </c>
    </row>
    <row r="8" spans="1:9" ht="15" customHeight="1">
      <c r="A8" s="5" t="s">
        <v>573</v>
      </c>
      <c r="B8" s="6" t="s">
        <v>889</v>
      </c>
      <c r="C8" s="157">
        <v>29640000</v>
      </c>
      <c r="D8" s="157"/>
      <c r="E8" s="157"/>
      <c r="F8" s="160">
        <f t="shared" si="0"/>
        <v>29640000</v>
      </c>
      <c r="I8" s="196">
        <v>33899870</v>
      </c>
    </row>
    <row r="9" spans="1:9" ht="15" customHeight="1">
      <c r="A9" s="5" t="s">
        <v>890</v>
      </c>
      <c r="B9" s="6" t="s">
        <v>888</v>
      </c>
      <c r="C9" s="157">
        <v>11206545</v>
      </c>
      <c r="D9" s="157"/>
      <c r="E9" s="157"/>
      <c r="F9" s="160">
        <f>SUM(C9:E9)</f>
        <v>11206545</v>
      </c>
      <c r="I9" s="196">
        <v>11206545</v>
      </c>
    </row>
    <row r="10" spans="1:9" ht="15" customHeight="1">
      <c r="A10" s="5" t="s">
        <v>575</v>
      </c>
      <c r="B10" s="6" t="s">
        <v>576</v>
      </c>
      <c r="C10" s="157">
        <v>1800000</v>
      </c>
      <c r="D10" s="157"/>
      <c r="E10" s="157"/>
      <c r="F10" s="160">
        <f t="shared" si="0"/>
        <v>1800000</v>
      </c>
      <c r="I10" s="196">
        <v>1800000</v>
      </c>
    </row>
    <row r="11" spans="1:9" ht="15" customHeight="1">
      <c r="A11" s="5" t="s">
        <v>577</v>
      </c>
      <c r="B11" s="6" t="s">
        <v>578</v>
      </c>
      <c r="C11" s="157">
        <v>0</v>
      </c>
      <c r="D11" s="157"/>
      <c r="E11" s="157"/>
      <c r="F11" s="160">
        <f t="shared" si="0"/>
        <v>0</v>
      </c>
      <c r="I11" s="196">
        <v>0</v>
      </c>
    </row>
    <row r="12" spans="1:9" ht="15" customHeight="1">
      <c r="A12" s="5" t="s">
        <v>579</v>
      </c>
      <c r="B12" s="6" t="s">
        <v>580</v>
      </c>
      <c r="C12" s="157">
        <v>0</v>
      </c>
      <c r="D12" s="157"/>
      <c r="E12" s="157"/>
      <c r="F12" s="160">
        <f t="shared" si="0"/>
        <v>0</v>
      </c>
      <c r="I12" s="196">
        <v>0</v>
      </c>
    </row>
    <row r="13" spans="1:9" ht="15" customHeight="1">
      <c r="A13" s="9" t="s">
        <v>54</v>
      </c>
      <c r="B13" s="10" t="s">
        <v>581</v>
      </c>
      <c r="C13" s="157">
        <f>SUM(C6:C12)</f>
        <v>98180846</v>
      </c>
      <c r="D13" s="157"/>
      <c r="E13" s="157"/>
      <c r="F13" s="160">
        <f>SUM(F6:F12)</f>
        <v>98180846</v>
      </c>
      <c r="I13" s="196">
        <f>SUM(I6:I12)</f>
        <v>102567266</v>
      </c>
    </row>
    <row r="14" spans="1:9" ht="15" customHeight="1">
      <c r="A14" s="5" t="s">
        <v>582</v>
      </c>
      <c r="B14" s="6" t="s">
        <v>583</v>
      </c>
      <c r="C14" s="157">
        <v>0</v>
      </c>
      <c r="D14" s="157"/>
      <c r="E14" s="157"/>
      <c r="F14" s="160">
        <f aca="true" t="shared" si="1" ref="F14:F19">SUM(C14:E14)</f>
        <v>0</v>
      </c>
      <c r="I14" s="196">
        <v>0</v>
      </c>
    </row>
    <row r="15" spans="1:9" ht="15" customHeight="1">
      <c r="A15" s="5" t="s">
        <v>584</v>
      </c>
      <c r="B15" s="6" t="s">
        <v>585</v>
      </c>
      <c r="C15" s="157">
        <v>0</v>
      </c>
      <c r="D15" s="157"/>
      <c r="E15" s="157"/>
      <c r="F15" s="160">
        <f t="shared" si="1"/>
        <v>0</v>
      </c>
      <c r="I15" s="196">
        <v>0</v>
      </c>
    </row>
    <row r="16" spans="1:9" ht="15" customHeight="1">
      <c r="A16" s="5" t="s">
        <v>15</v>
      </c>
      <c r="B16" s="6" t="s">
        <v>586</v>
      </c>
      <c r="C16" s="157">
        <v>0</v>
      </c>
      <c r="D16" s="157"/>
      <c r="E16" s="157"/>
      <c r="F16" s="160">
        <f t="shared" si="1"/>
        <v>0</v>
      </c>
      <c r="I16" s="196">
        <v>0</v>
      </c>
    </row>
    <row r="17" spans="1:9" ht="15" customHeight="1">
      <c r="A17" s="5" t="s">
        <v>16</v>
      </c>
      <c r="B17" s="6" t="s">
        <v>587</v>
      </c>
      <c r="C17" s="157">
        <v>0</v>
      </c>
      <c r="D17" s="157"/>
      <c r="E17" s="157"/>
      <c r="F17" s="160">
        <f t="shared" si="1"/>
        <v>0</v>
      </c>
      <c r="I17" s="196">
        <v>0</v>
      </c>
    </row>
    <row r="18" spans="1:9" ht="15" customHeight="1">
      <c r="A18" s="5" t="s">
        <v>17</v>
      </c>
      <c r="B18" s="6" t="s">
        <v>588</v>
      </c>
      <c r="C18" s="157">
        <v>10634562</v>
      </c>
      <c r="D18" s="157"/>
      <c r="E18" s="157"/>
      <c r="F18" s="160">
        <f t="shared" si="1"/>
        <v>10634562</v>
      </c>
      <c r="I18" s="196">
        <v>10634562</v>
      </c>
    </row>
    <row r="19" spans="1:9" ht="15" customHeight="1">
      <c r="A19" s="50" t="s">
        <v>55</v>
      </c>
      <c r="B19" s="65" t="s">
        <v>589</v>
      </c>
      <c r="C19" s="161">
        <f>SUM(C13:C18)</f>
        <v>108815408</v>
      </c>
      <c r="D19" s="161"/>
      <c r="E19" s="161"/>
      <c r="F19" s="160">
        <f t="shared" si="1"/>
        <v>108815408</v>
      </c>
      <c r="I19" s="196">
        <f>SUM(I13:I18)</f>
        <v>113201828</v>
      </c>
    </row>
    <row r="20" spans="1:9" ht="12.75" customHeight="1">
      <c r="A20" s="5" t="s">
        <v>21</v>
      </c>
      <c r="B20" s="6" t="s">
        <v>598</v>
      </c>
      <c r="C20" s="157">
        <v>0</v>
      </c>
      <c r="D20" s="157"/>
      <c r="E20" s="157"/>
      <c r="F20" s="160">
        <v>0</v>
      </c>
      <c r="I20" s="196">
        <v>0</v>
      </c>
    </row>
    <row r="21" spans="1:9" ht="12.75" customHeight="1">
      <c r="A21" s="5" t="s">
        <v>22</v>
      </c>
      <c r="B21" s="6" t="s">
        <v>602</v>
      </c>
      <c r="C21" s="157">
        <v>0</v>
      </c>
      <c r="D21" s="157"/>
      <c r="E21" s="157"/>
      <c r="F21" s="160">
        <v>0</v>
      </c>
      <c r="I21" s="196">
        <v>0</v>
      </c>
    </row>
    <row r="22" spans="1:9" ht="13.5" customHeight="1">
      <c r="A22" s="9" t="s">
        <v>57</v>
      </c>
      <c r="B22" s="10" t="s">
        <v>603</v>
      </c>
      <c r="C22" s="157">
        <v>0</v>
      </c>
      <c r="D22" s="157"/>
      <c r="E22" s="157"/>
      <c r="F22" s="160">
        <v>0</v>
      </c>
      <c r="I22" s="196">
        <v>0</v>
      </c>
    </row>
    <row r="23" spans="1:9" ht="12" customHeight="1">
      <c r="A23" s="5" t="s">
        <v>23</v>
      </c>
      <c r="B23" s="6" t="s">
        <v>604</v>
      </c>
      <c r="C23" s="157">
        <v>0</v>
      </c>
      <c r="D23" s="157"/>
      <c r="E23" s="157"/>
      <c r="F23" s="160">
        <v>0</v>
      </c>
      <c r="I23" s="196">
        <v>0</v>
      </c>
    </row>
    <row r="24" spans="1:9" ht="12" customHeight="1">
      <c r="A24" s="5" t="s">
        <v>24</v>
      </c>
      <c r="B24" s="6" t="s">
        <v>605</v>
      </c>
      <c r="C24" s="157">
        <v>0</v>
      </c>
      <c r="D24" s="157"/>
      <c r="E24" s="157"/>
      <c r="F24" s="160">
        <v>0</v>
      </c>
      <c r="I24" s="196">
        <v>0</v>
      </c>
    </row>
    <row r="25" spans="1:9" ht="15" customHeight="1">
      <c r="A25" s="5" t="s">
        <v>25</v>
      </c>
      <c r="B25" s="6" t="s">
        <v>606</v>
      </c>
      <c r="C25" s="157">
        <v>3300000</v>
      </c>
      <c r="D25" s="157"/>
      <c r="E25" s="157"/>
      <c r="F25" s="160">
        <f aca="true" t="shared" si="2" ref="F25:F44">SUM(C25:E25)</f>
        <v>3300000</v>
      </c>
      <c r="I25" s="196">
        <v>3300000</v>
      </c>
    </row>
    <row r="26" spans="1:9" ht="15" customHeight="1">
      <c r="A26" s="5" t="s">
        <v>26</v>
      </c>
      <c r="B26" s="6" t="s">
        <v>607</v>
      </c>
      <c r="C26" s="157">
        <v>270000000</v>
      </c>
      <c r="D26" s="157"/>
      <c r="E26" s="157"/>
      <c r="F26" s="160">
        <f t="shared" si="2"/>
        <v>270000000</v>
      </c>
      <c r="I26" s="196">
        <v>270000000</v>
      </c>
    </row>
    <row r="27" spans="1:9" ht="12" customHeight="1">
      <c r="A27" s="5" t="s">
        <v>27</v>
      </c>
      <c r="B27" s="6" t="s">
        <v>610</v>
      </c>
      <c r="C27" s="157">
        <v>0</v>
      </c>
      <c r="D27" s="157"/>
      <c r="E27" s="157"/>
      <c r="F27" s="160">
        <f t="shared" si="2"/>
        <v>0</v>
      </c>
      <c r="I27" s="196">
        <v>0</v>
      </c>
    </row>
    <row r="28" spans="1:9" ht="12" customHeight="1">
      <c r="A28" s="5" t="s">
        <v>611</v>
      </c>
      <c r="B28" s="6" t="s">
        <v>612</v>
      </c>
      <c r="C28" s="157">
        <v>0</v>
      </c>
      <c r="D28" s="157"/>
      <c r="E28" s="157"/>
      <c r="F28" s="160">
        <f t="shared" si="2"/>
        <v>0</v>
      </c>
      <c r="I28" s="196">
        <v>0</v>
      </c>
    </row>
    <row r="29" spans="1:9" ht="15" customHeight="1">
      <c r="A29" s="5" t="s">
        <v>28</v>
      </c>
      <c r="B29" s="6" t="s">
        <v>613</v>
      </c>
      <c r="C29" s="157">
        <v>7200000</v>
      </c>
      <c r="D29" s="157"/>
      <c r="E29" s="157"/>
      <c r="F29" s="160">
        <f t="shared" si="2"/>
        <v>7200000</v>
      </c>
      <c r="I29" s="196">
        <v>7200000</v>
      </c>
    </row>
    <row r="30" spans="1:9" ht="15" customHeight="1">
      <c r="A30" s="5" t="s">
        <v>29</v>
      </c>
      <c r="B30" s="6" t="s">
        <v>619</v>
      </c>
      <c r="C30" s="157">
        <v>0</v>
      </c>
      <c r="D30" s="157"/>
      <c r="E30" s="157"/>
      <c r="F30" s="160">
        <f t="shared" si="2"/>
        <v>0</v>
      </c>
      <c r="I30" s="196">
        <v>0</v>
      </c>
    </row>
    <row r="31" spans="1:9" ht="15" customHeight="1">
      <c r="A31" s="9" t="s">
        <v>58</v>
      </c>
      <c r="B31" s="10" t="s">
        <v>635</v>
      </c>
      <c r="C31" s="157">
        <f>SUM(C26:C30)</f>
        <v>277200000</v>
      </c>
      <c r="D31" s="157"/>
      <c r="E31" s="157"/>
      <c r="F31" s="160">
        <f t="shared" si="2"/>
        <v>277200000</v>
      </c>
      <c r="I31" s="196">
        <f>SUM(I26:I30)</f>
        <v>277200000</v>
      </c>
    </row>
    <row r="32" spans="1:9" ht="13.5" customHeight="1">
      <c r="A32" s="5" t="s">
        <v>30</v>
      </c>
      <c r="B32" s="6" t="s">
        <v>636</v>
      </c>
      <c r="C32" s="157">
        <v>300000</v>
      </c>
      <c r="D32" s="157"/>
      <c r="E32" s="157"/>
      <c r="F32" s="160">
        <f t="shared" si="2"/>
        <v>300000</v>
      </c>
      <c r="I32" s="196">
        <v>300000</v>
      </c>
    </row>
    <row r="33" spans="1:9" ht="15" customHeight="1">
      <c r="A33" s="50" t="s">
        <v>59</v>
      </c>
      <c r="B33" s="65" t="s">
        <v>637</v>
      </c>
      <c r="C33" s="157">
        <f>SUM(C22+C23+C24+C25+C31+C32)</f>
        <v>280800000</v>
      </c>
      <c r="D33" s="157"/>
      <c r="E33" s="157"/>
      <c r="F33" s="160">
        <f t="shared" si="2"/>
        <v>280800000</v>
      </c>
      <c r="I33" s="196">
        <v>280800000</v>
      </c>
    </row>
    <row r="34" spans="1:9" ht="12.75" customHeight="1">
      <c r="A34" s="17" t="s">
        <v>638</v>
      </c>
      <c r="B34" s="6" t="s">
        <v>639</v>
      </c>
      <c r="C34" s="157">
        <v>0</v>
      </c>
      <c r="D34" s="157"/>
      <c r="E34" s="157"/>
      <c r="F34" s="160">
        <f t="shared" si="2"/>
        <v>0</v>
      </c>
      <c r="I34" s="196">
        <v>0</v>
      </c>
    </row>
    <row r="35" spans="1:9" ht="15" customHeight="1">
      <c r="A35" s="17" t="s">
        <v>31</v>
      </c>
      <c r="B35" s="6" t="s">
        <v>640</v>
      </c>
      <c r="C35" s="157">
        <v>13939900</v>
      </c>
      <c r="D35" s="157"/>
      <c r="E35" s="157"/>
      <c r="F35" s="160">
        <f t="shared" si="2"/>
        <v>13939900</v>
      </c>
      <c r="I35" s="196">
        <v>13939900</v>
      </c>
    </row>
    <row r="36" spans="1:9" ht="15" customHeight="1">
      <c r="A36" s="17" t="s">
        <v>32</v>
      </c>
      <c r="B36" s="6" t="s">
        <v>643</v>
      </c>
      <c r="C36" s="157">
        <v>2120784</v>
      </c>
      <c r="D36" s="157"/>
      <c r="E36" s="157"/>
      <c r="F36" s="160">
        <f t="shared" si="2"/>
        <v>2120784</v>
      </c>
      <c r="I36" s="196">
        <v>2120784</v>
      </c>
    </row>
    <row r="37" spans="1:9" ht="12" customHeight="1">
      <c r="A37" s="17" t="s">
        <v>33</v>
      </c>
      <c r="B37" s="6" t="s">
        <v>644</v>
      </c>
      <c r="C37" s="157">
        <v>0</v>
      </c>
      <c r="D37" s="157"/>
      <c r="E37" s="157"/>
      <c r="F37" s="160">
        <f t="shared" si="2"/>
        <v>0</v>
      </c>
      <c r="I37" s="196">
        <v>0</v>
      </c>
    </row>
    <row r="38" spans="1:9" ht="15" customHeight="1">
      <c r="A38" s="17" t="s">
        <v>651</v>
      </c>
      <c r="B38" s="6" t="s">
        <v>652</v>
      </c>
      <c r="C38" s="157">
        <v>4622957</v>
      </c>
      <c r="D38" s="157"/>
      <c r="E38" s="157"/>
      <c r="F38" s="160">
        <f t="shared" si="2"/>
        <v>4622957</v>
      </c>
      <c r="I38" s="196">
        <v>4622957</v>
      </c>
    </row>
    <row r="39" spans="1:9" ht="15" customHeight="1">
      <c r="A39" s="17" t="s">
        <v>653</v>
      </c>
      <c r="B39" s="6" t="s">
        <v>654</v>
      </c>
      <c r="C39" s="157">
        <v>5326394</v>
      </c>
      <c r="D39" s="157"/>
      <c r="E39" s="157"/>
      <c r="F39" s="160">
        <f t="shared" si="2"/>
        <v>5326394</v>
      </c>
      <c r="I39" s="196">
        <v>5326394</v>
      </c>
    </row>
    <row r="40" spans="1:9" ht="15" customHeight="1">
      <c r="A40" s="17" t="s">
        <v>655</v>
      </c>
      <c r="B40" s="6" t="s">
        <v>656</v>
      </c>
      <c r="C40" s="157">
        <v>2223000</v>
      </c>
      <c r="D40" s="157"/>
      <c r="E40" s="157"/>
      <c r="F40" s="160">
        <f t="shared" si="2"/>
        <v>2223000</v>
      </c>
      <c r="I40" s="196">
        <v>2223000</v>
      </c>
    </row>
    <row r="41" spans="1:9" ht="15" customHeight="1">
      <c r="A41" s="17" t="s">
        <v>34</v>
      </c>
      <c r="B41" s="6" t="s">
        <v>657</v>
      </c>
      <c r="C41" s="157">
        <v>1200000</v>
      </c>
      <c r="D41" s="157"/>
      <c r="E41" s="157"/>
      <c r="F41" s="160">
        <f t="shared" si="2"/>
        <v>1200000</v>
      </c>
      <c r="I41" s="196">
        <v>1200000</v>
      </c>
    </row>
    <row r="42" spans="1:9" ht="13.5" customHeight="1">
      <c r="A42" s="17" t="s">
        <v>35</v>
      </c>
      <c r="B42" s="6" t="s">
        <v>659</v>
      </c>
      <c r="C42" s="157">
        <v>0</v>
      </c>
      <c r="D42" s="157"/>
      <c r="E42" s="157"/>
      <c r="F42" s="160">
        <f t="shared" si="2"/>
        <v>0</v>
      </c>
      <c r="I42" s="196">
        <v>0</v>
      </c>
    </row>
    <row r="43" spans="1:9" ht="12.75" customHeight="1">
      <c r="A43" s="17" t="s">
        <v>36</v>
      </c>
      <c r="B43" s="6" t="s">
        <v>863</v>
      </c>
      <c r="C43" s="157">
        <v>0</v>
      </c>
      <c r="D43" s="157"/>
      <c r="E43" s="157"/>
      <c r="F43" s="160">
        <f t="shared" si="2"/>
        <v>0</v>
      </c>
      <c r="I43" s="196">
        <v>0</v>
      </c>
    </row>
    <row r="44" spans="1:9" ht="15" customHeight="1">
      <c r="A44" s="64" t="s">
        <v>60</v>
      </c>
      <c r="B44" s="65" t="s">
        <v>668</v>
      </c>
      <c r="C44" s="157">
        <f>SUM(C34:C43)</f>
        <v>29433035</v>
      </c>
      <c r="D44" s="157"/>
      <c r="E44" s="157"/>
      <c r="F44" s="160">
        <f t="shared" si="2"/>
        <v>29433035</v>
      </c>
      <c r="I44" s="196">
        <f>SUM(I34:I43)</f>
        <v>29433035</v>
      </c>
    </row>
    <row r="45" spans="1:9" ht="15" customHeight="1">
      <c r="A45" s="17" t="s">
        <v>680</v>
      </c>
      <c r="B45" s="6" t="s">
        <v>681</v>
      </c>
      <c r="C45" s="157">
        <v>0</v>
      </c>
      <c r="D45" s="157"/>
      <c r="E45" s="157"/>
      <c r="F45" s="160">
        <v>0</v>
      </c>
      <c r="I45" s="196">
        <v>0</v>
      </c>
    </row>
    <row r="46" spans="1:9" ht="15" customHeight="1">
      <c r="A46" s="5" t="s">
        <v>40</v>
      </c>
      <c r="B46" s="6" t="s">
        <v>682</v>
      </c>
      <c r="C46" s="157">
        <v>0</v>
      </c>
      <c r="D46" s="157"/>
      <c r="E46" s="157"/>
      <c r="F46" s="160">
        <v>0</v>
      </c>
      <c r="I46" s="196">
        <v>0</v>
      </c>
    </row>
    <row r="47" spans="1:9" ht="15" customHeight="1">
      <c r="A47" s="17" t="s">
        <v>41</v>
      </c>
      <c r="B47" s="6" t="s">
        <v>683</v>
      </c>
      <c r="C47" s="157">
        <v>0</v>
      </c>
      <c r="D47" s="157"/>
      <c r="E47" s="157"/>
      <c r="F47" s="160">
        <v>0</v>
      </c>
      <c r="I47" s="196">
        <v>0</v>
      </c>
    </row>
    <row r="48" spans="1:9" ht="15" customHeight="1">
      <c r="A48" s="50" t="s">
        <v>62</v>
      </c>
      <c r="B48" s="65" t="s">
        <v>684</v>
      </c>
      <c r="C48" s="157">
        <v>0</v>
      </c>
      <c r="D48" s="157"/>
      <c r="E48" s="157"/>
      <c r="F48" s="160">
        <v>0</v>
      </c>
      <c r="I48" s="196">
        <v>0</v>
      </c>
    </row>
    <row r="49" spans="1:9" ht="15" customHeight="1">
      <c r="A49" s="83" t="s">
        <v>159</v>
      </c>
      <c r="B49" s="88"/>
      <c r="C49" s="157"/>
      <c r="D49" s="157"/>
      <c r="E49" s="157"/>
      <c r="F49" s="160"/>
      <c r="I49" s="196"/>
    </row>
    <row r="50" spans="1:9" ht="12.75" customHeight="1">
      <c r="A50" s="5" t="s">
        <v>590</v>
      </c>
      <c r="B50" s="6" t="s">
        <v>591</v>
      </c>
      <c r="C50" s="157">
        <v>0</v>
      </c>
      <c r="D50" s="157"/>
      <c r="E50" s="157"/>
      <c r="F50" s="160">
        <v>0</v>
      </c>
      <c r="I50" s="196">
        <v>0</v>
      </c>
    </row>
    <row r="51" spans="1:9" ht="12.75" customHeight="1">
      <c r="A51" s="5" t="s">
        <v>592</v>
      </c>
      <c r="B51" s="6" t="s">
        <v>593</v>
      </c>
      <c r="C51" s="157">
        <v>0</v>
      </c>
      <c r="D51" s="157"/>
      <c r="E51" s="157"/>
      <c r="F51" s="160">
        <v>0</v>
      </c>
      <c r="I51" s="196">
        <v>0</v>
      </c>
    </row>
    <row r="52" spans="1:9" ht="15" customHeight="1">
      <c r="A52" s="5" t="s">
        <v>18</v>
      </c>
      <c r="B52" s="6" t="s">
        <v>594</v>
      </c>
      <c r="C52" s="157">
        <v>0</v>
      </c>
      <c r="D52" s="157"/>
      <c r="E52" s="157"/>
      <c r="F52" s="160">
        <v>0</v>
      </c>
      <c r="I52" s="196">
        <v>0</v>
      </c>
    </row>
    <row r="53" spans="1:9" ht="12.75" customHeight="1">
      <c r="A53" s="5" t="s">
        <v>19</v>
      </c>
      <c r="B53" s="6" t="s">
        <v>595</v>
      </c>
      <c r="C53" s="157">
        <v>0</v>
      </c>
      <c r="D53" s="157"/>
      <c r="E53" s="157"/>
      <c r="F53" s="160">
        <v>0</v>
      </c>
      <c r="I53" s="196">
        <v>0</v>
      </c>
    </row>
    <row r="54" spans="1:9" ht="15" customHeight="1">
      <c r="A54" s="5" t="s">
        <v>20</v>
      </c>
      <c r="B54" s="6" t="s">
        <v>596</v>
      </c>
      <c r="C54" s="157">
        <v>0</v>
      </c>
      <c r="D54" s="157"/>
      <c r="E54" s="157"/>
      <c r="F54" s="160">
        <v>0</v>
      </c>
      <c r="I54" s="196">
        <v>0</v>
      </c>
    </row>
    <row r="55" spans="1:9" ht="15" customHeight="1">
      <c r="A55" s="50" t="s">
        <v>56</v>
      </c>
      <c r="B55" s="65" t="s">
        <v>597</v>
      </c>
      <c r="C55" s="157">
        <v>0</v>
      </c>
      <c r="D55" s="157"/>
      <c r="E55" s="157"/>
      <c r="F55" s="160">
        <v>0</v>
      </c>
      <c r="I55" s="196">
        <v>0</v>
      </c>
    </row>
    <row r="56" spans="1:9" ht="13.5" customHeight="1">
      <c r="A56" s="17" t="s">
        <v>37</v>
      </c>
      <c r="B56" s="6" t="s">
        <v>669</v>
      </c>
      <c r="C56" s="157">
        <v>0</v>
      </c>
      <c r="D56" s="157"/>
      <c r="E56" s="157"/>
      <c r="F56" s="160">
        <v>0</v>
      </c>
      <c r="I56" s="196">
        <v>0</v>
      </c>
    </row>
    <row r="57" spans="1:9" ht="12.75" customHeight="1">
      <c r="A57" s="17" t="s">
        <v>38</v>
      </c>
      <c r="B57" s="6" t="s">
        <v>671</v>
      </c>
      <c r="C57" s="157">
        <v>0</v>
      </c>
      <c r="D57" s="157"/>
      <c r="E57" s="157"/>
      <c r="F57" s="160">
        <v>0</v>
      </c>
      <c r="I57" s="196">
        <v>0</v>
      </c>
    </row>
    <row r="58" spans="1:9" ht="12" customHeight="1">
      <c r="A58" s="17" t="s">
        <v>673</v>
      </c>
      <c r="B58" s="6" t="s">
        <v>674</v>
      </c>
      <c r="C58" s="157">
        <v>0</v>
      </c>
      <c r="D58" s="157"/>
      <c r="E58" s="157"/>
      <c r="F58" s="160">
        <v>0</v>
      </c>
      <c r="I58" s="196">
        <v>0</v>
      </c>
    </row>
    <row r="59" spans="1:9" ht="13.5" customHeight="1">
      <c r="A59" s="17" t="s">
        <v>39</v>
      </c>
      <c r="B59" s="6" t="s">
        <v>675</v>
      </c>
      <c r="C59" s="157">
        <v>0</v>
      </c>
      <c r="D59" s="157"/>
      <c r="E59" s="157"/>
      <c r="F59" s="160">
        <v>0</v>
      </c>
      <c r="I59" s="196">
        <v>0</v>
      </c>
    </row>
    <row r="60" spans="1:9" ht="12" customHeight="1">
      <c r="A60" s="17" t="s">
        <v>677</v>
      </c>
      <c r="B60" s="6" t="s">
        <v>678</v>
      </c>
      <c r="C60" s="157">
        <v>0</v>
      </c>
      <c r="D60" s="157"/>
      <c r="E60" s="157"/>
      <c r="F60" s="160">
        <v>0</v>
      </c>
      <c r="I60" s="196">
        <v>0</v>
      </c>
    </row>
    <row r="61" spans="1:9" ht="13.5" customHeight="1">
      <c r="A61" s="50" t="s">
        <v>61</v>
      </c>
      <c r="B61" s="65" t="s">
        <v>679</v>
      </c>
      <c r="C61" s="157">
        <v>0</v>
      </c>
      <c r="D61" s="157"/>
      <c r="E61" s="157"/>
      <c r="F61" s="160">
        <v>0</v>
      </c>
      <c r="I61" s="196">
        <v>0</v>
      </c>
    </row>
    <row r="62" spans="1:9" ht="12" customHeight="1">
      <c r="A62" s="17" t="s">
        <v>685</v>
      </c>
      <c r="B62" s="6" t="s">
        <v>686</v>
      </c>
      <c r="C62" s="157">
        <v>0</v>
      </c>
      <c r="D62" s="157"/>
      <c r="E62" s="157"/>
      <c r="F62" s="160">
        <v>0</v>
      </c>
      <c r="I62" s="196">
        <v>0</v>
      </c>
    </row>
    <row r="63" spans="1:9" ht="12" customHeight="1">
      <c r="A63" s="5" t="s">
        <v>42</v>
      </c>
      <c r="B63" s="6" t="s">
        <v>687</v>
      </c>
      <c r="C63" s="157">
        <v>0</v>
      </c>
      <c r="D63" s="157"/>
      <c r="E63" s="157"/>
      <c r="F63" s="160">
        <v>0</v>
      </c>
      <c r="I63" s="196">
        <v>0</v>
      </c>
    </row>
    <row r="64" spans="1:9" ht="12.75" customHeight="1">
      <c r="A64" s="17" t="s">
        <v>43</v>
      </c>
      <c r="B64" s="6" t="s">
        <v>688</v>
      </c>
      <c r="C64" s="157">
        <v>0</v>
      </c>
      <c r="D64" s="157"/>
      <c r="E64" s="157"/>
      <c r="F64" s="160">
        <v>0</v>
      </c>
      <c r="I64" s="196">
        <v>0</v>
      </c>
    </row>
    <row r="65" spans="1:9" ht="12.75" customHeight="1">
      <c r="A65" s="50" t="s">
        <v>64</v>
      </c>
      <c r="B65" s="65" t="s">
        <v>689</v>
      </c>
      <c r="C65" s="157">
        <v>0</v>
      </c>
      <c r="D65" s="157"/>
      <c r="E65" s="157"/>
      <c r="F65" s="160">
        <v>0</v>
      </c>
      <c r="I65" s="196">
        <v>0</v>
      </c>
    </row>
    <row r="66" spans="1:9" ht="15" customHeight="1">
      <c r="A66" s="83" t="s">
        <v>158</v>
      </c>
      <c r="B66" s="88"/>
      <c r="C66" s="157"/>
      <c r="D66" s="157"/>
      <c r="E66" s="157"/>
      <c r="F66" s="160"/>
      <c r="I66" s="196"/>
    </row>
    <row r="67" spans="1:9" ht="15.75">
      <c r="A67" s="62" t="s">
        <v>63</v>
      </c>
      <c r="B67" s="46" t="s">
        <v>690</v>
      </c>
      <c r="C67" s="157">
        <f>SUM(C19+C33+C44+C48+C55+C61+C65)</f>
        <v>419048443</v>
      </c>
      <c r="D67" s="157"/>
      <c r="E67" s="157">
        <v>0</v>
      </c>
      <c r="F67" s="160">
        <f>SUM(C67:E67)</f>
        <v>419048443</v>
      </c>
      <c r="I67" s="196">
        <f>SUM(I19+I33+I44+I48+I55+I61+I65)</f>
        <v>423434863</v>
      </c>
    </row>
    <row r="68" spans="1:9" ht="14.25" customHeight="1">
      <c r="A68" s="87" t="s">
        <v>211</v>
      </c>
      <c r="B68" s="86"/>
      <c r="C68" s="157"/>
      <c r="D68" s="157"/>
      <c r="E68" s="157"/>
      <c r="F68" s="160"/>
      <c r="I68" s="196"/>
    </row>
    <row r="69" spans="1:9" ht="13.5" customHeight="1">
      <c r="A69" s="87" t="s">
        <v>212</v>
      </c>
      <c r="B69" s="86"/>
      <c r="C69" s="157"/>
      <c r="D69" s="157"/>
      <c r="E69" s="157"/>
      <c r="F69" s="160"/>
      <c r="I69" s="196"/>
    </row>
    <row r="70" spans="1:9" ht="12.75" customHeight="1">
      <c r="A70" s="48" t="s">
        <v>45</v>
      </c>
      <c r="B70" s="5" t="s">
        <v>691</v>
      </c>
      <c r="C70" s="157"/>
      <c r="D70" s="157"/>
      <c r="E70" s="157"/>
      <c r="F70" s="160"/>
      <c r="I70" s="196"/>
    </row>
    <row r="71" spans="1:9" ht="12.75" customHeight="1">
      <c r="A71" s="17" t="s">
        <v>692</v>
      </c>
      <c r="B71" s="5" t="s">
        <v>693</v>
      </c>
      <c r="C71" s="157"/>
      <c r="D71" s="157"/>
      <c r="E71" s="157"/>
      <c r="F71" s="160"/>
      <c r="I71" s="196"/>
    </row>
    <row r="72" spans="1:9" ht="13.5" customHeight="1">
      <c r="A72" s="48" t="s">
        <v>46</v>
      </c>
      <c r="B72" s="5" t="s">
        <v>694</v>
      </c>
      <c r="C72" s="157"/>
      <c r="D72" s="157"/>
      <c r="E72" s="157"/>
      <c r="F72" s="160"/>
      <c r="I72" s="196"/>
    </row>
    <row r="73" spans="1:9" ht="12" customHeight="1">
      <c r="A73" s="20" t="s">
        <v>65</v>
      </c>
      <c r="B73" s="9" t="s">
        <v>695</v>
      </c>
      <c r="C73" s="157"/>
      <c r="D73" s="157"/>
      <c r="E73" s="157"/>
      <c r="F73" s="160"/>
      <c r="I73" s="196"/>
    </row>
    <row r="74" spans="1:9" ht="12.75" customHeight="1">
      <c r="A74" s="17" t="s">
        <v>47</v>
      </c>
      <c r="B74" s="5" t="s">
        <v>696</v>
      </c>
      <c r="C74" s="157"/>
      <c r="D74" s="157"/>
      <c r="E74" s="157"/>
      <c r="F74" s="160"/>
      <c r="I74" s="196"/>
    </row>
    <row r="75" spans="1:9" ht="12.75" customHeight="1">
      <c r="A75" s="48" t="s">
        <v>697</v>
      </c>
      <c r="B75" s="5" t="s">
        <v>698</v>
      </c>
      <c r="C75" s="157"/>
      <c r="D75" s="157"/>
      <c r="E75" s="157"/>
      <c r="F75" s="160"/>
      <c r="I75" s="196"/>
    </row>
    <row r="76" spans="1:9" ht="12.75" customHeight="1">
      <c r="A76" s="17" t="s">
        <v>48</v>
      </c>
      <c r="B76" s="5" t="s">
        <v>699</v>
      </c>
      <c r="C76" s="157"/>
      <c r="D76" s="157"/>
      <c r="E76" s="157"/>
      <c r="F76" s="160"/>
      <c r="I76" s="196"/>
    </row>
    <row r="77" spans="1:9" ht="13.5" customHeight="1">
      <c r="A77" s="48" t="s">
        <v>700</v>
      </c>
      <c r="B77" s="5" t="s">
        <v>701</v>
      </c>
      <c r="C77" s="157"/>
      <c r="D77" s="157"/>
      <c r="E77" s="157"/>
      <c r="F77" s="160"/>
      <c r="I77" s="196"/>
    </row>
    <row r="78" spans="1:9" ht="12.75" customHeight="1">
      <c r="A78" s="18" t="s">
        <v>66</v>
      </c>
      <c r="B78" s="9" t="s">
        <v>702</v>
      </c>
      <c r="C78" s="157"/>
      <c r="D78" s="157"/>
      <c r="E78" s="157"/>
      <c r="F78" s="160"/>
      <c r="I78" s="196"/>
    </row>
    <row r="79" spans="1:9" ht="15">
      <c r="A79" s="5" t="s">
        <v>209</v>
      </c>
      <c r="B79" s="5" t="s">
        <v>703</v>
      </c>
      <c r="C79" s="157">
        <v>193301013</v>
      </c>
      <c r="D79" s="157"/>
      <c r="E79" s="157">
        <v>2114764</v>
      </c>
      <c r="F79" s="160">
        <f>SUM(C79:E79)</f>
        <v>195415777</v>
      </c>
      <c r="I79" s="196">
        <v>195405777</v>
      </c>
    </row>
    <row r="80" spans="1:9" ht="15">
      <c r="A80" s="5" t="s">
        <v>210</v>
      </c>
      <c r="B80" s="5" t="s">
        <v>703</v>
      </c>
      <c r="C80" s="157"/>
      <c r="D80" s="157"/>
      <c r="E80" s="157"/>
      <c r="F80" s="160"/>
      <c r="I80" s="196"/>
    </row>
    <row r="81" spans="1:9" ht="15">
      <c r="A81" s="5" t="s">
        <v>207</v>
      </c>
      <c r="B81" s="5" t="s">
        <v>704</v>
      </c>
      <c r="C81" s="157"/>
      <c r="D81" s="157"/>
      <c r="E81" s="157"/>
      <c r="F81" s="160"/>
      <c r="I81" s="196"/>
    </row>
    <row r="82" spans="1:9" ht="15">
      <c r="A82" s="5" t="s">
        <v>208</v>
      </c>
      <c r="B82" s="5" t="s">
        <v>704</v>
      </c>
      <c r="C82" s="157"/>
      <c r="D82" s="157"/>
      <c r="E82" s="157"/>
      <c r="F82" s="160"/>
      <c r="I82" s="196"/>
    </row>
    <row r="83" spans="1:9" ht="15">
      <c r="A83" s="9" t="s">
        <v>67</v>
      </c>
      <c r="B83" s="9" t="s">
        <v>705</v>
      </c>
      <c r="C83" s="157">
        <f>SUM(C79:C82)</f>
        <v>193301013</v>
      </c>
      <c r="D83" s="157"/>
      <c r="E83" s="157">
        <f>SUM(E79:E82)</f>
        <v>2114764</v>
      </c>
      <c r="F83" s="160">
        <f>SUM(C83:E83)</f>
        <v>195415777</v>
      </c>
      <c r="I83" s="196">
        <v>195405777</v>
      </c>
    </row>
    <row r="84" spans="1:9" ht="12.75" customHeight="1">
      <c r="A84" s="48" t="s">
        <v>706</v>
      </c>
      <c r="B84" s="5" t="s">
        <v>707</v>
      </c>
      <c r="C84" s="157"/>
      <c r="D84" s="157"/>
      <c r="E84" s="157"/>
      <c r="F84" s="160"/>
      <c r="I84" s="196"/>
    </row>
    <row r="85" spans="1:9" ht="12.75" customHeight="1">
      <c r="A85" s="48" t="s">
        <v>708</v>
      </c>
      <c r="B85" s="5" t="s">
        <v>709</v>
      </c>
      <c r="C85" s="157"/>
      <c r="D85" s="157"/>
      <c r="E85" s="157"/>
      <c r="F85" s="160"/>
      <c r="I85" s="196"/>
    </row>
    <row r="86" spans="1:9" ht="12.75" customHeight="1">
      <c r="A86" s="48" t="s">
        <v>710</v>
      </c>
      <c r="B86" s="5" t="s">
        <v>711</v>
      </c>
      <c r="C86" s="157"/>
      <c r="D86" s="157"/>
      <c r="E86" s="157"/>
      <c r="F86" s="160"/>
      <c r="I86" s="196"/>
    </row>
    <row r="87" spans="1:9" ht="12" customHeight="1">
      <c r="A87" s="48" t="s">
        <v>712</v>
      </c>
      <c r="B87" s="5" t="s">
        <v>713</v>
      </c>
      <c r="C87" s="157"/>
      <c r="D87" s="157"/>
      <c r="E87" s="157"/>
      <c r="F87" s="160"/>
      <c r="I87" s="196"/>
    </row>
    <row r="88" spans="1:9" ht="12.75" customHeight="1">
      <c r="A88" s="17" t="s">
        <v>49</v>
      </c>
      <c r="B88" s="5" t="s">
        <v>714</v>
      </c>
      <c r="C88" s="157"/>
      <c r="D88" s="157"/>
      <c r="E88" s="157"/>
      <c r="F88" s="160"/>
      <c r="I88" s="196"/>
    </row>
    <row r="89" spans="1:9" ht="15">
      <c r="A89" s="20" t="s">
        <v>68</v>
      </c>
      <c r="B89" s="9" t="s">
        <v>716</v>
      </c>
      <c r="C89" s="157">
        <f>SUM(C73+C78+C83+C84+C85+C86+C87+C88)</f>
        <v>193301013</v>
      </c>
      <c r="D89" s="157"/>
      <c r="E89" s="157">
        <f>SUM(E73+E78+E83+E84+E85+E86+E87+E88)</f>
        <v>2114764</v>
      </c>
      <c r="F89" s="160">
        <f>SUM(C89:E89)</f>
        <v>195415777</v>
      </c>
      <c r="I89" s="196">
        <v>195405777</v>
      </c>
    </row>
    <row r="90" spans="1:9" ht="12" customHeight="1">
      <c r="A90" s="17" t="s">
        <v>717</v>
      </c>
      <c r="B90" s="5" t="s">
        <v>718</v>
      </c>
      <c r="C90" s="157"/>
      <c r="D90" s="157"/>
      <c r="E90" s="157"/>
      <c r="F90" s="160"/>
      <c r="I90" s="196"/>
    </row>
    <row r="91" spans="1:9" ht="13.5" customHeight="1">
      <c r="A91" s="17" t="s">
        <v>719</v>
      </c>
      <c r="B91" s="5" t="s">
        <v>720</v>
      </c>
      <c r="C91" s="157"/>
      <c r="D91" s="157"/>
      <c r="E91" s="157"/>
      <c r="F91" s="160"/>
      <c r="I91" s="196"/>
    </row>
    <row r="92" spans="1:9" ht="12.75" customHeight="1">
      <c r="A92" s="48" t="s">
        <v>721</v>
      </c>
      <c r="B92" s="5" t="s">
        <v>722</v>
      </c>
      <c r="C92" s="157"/>
      <c r="D92" s="157"/>
      <c r="E92" s="157"/>
      <c r="F92" s="160"/>
      <c r="I92" s="196"/>
    </row>
    <row r="93" spans="1:9" ht="12.75" customHeight="1">
      <c r="A93" s="48" t="s">
        <v>50</v>
      </c>
      <c r="B93" s="5" t="s">
        <v>723</v>
      </c>
      <c r="C93" s="157"/>
      <c r="D93" s="157"/>
      <c r="E93" s="157"/>
      <c r="F93" s="160"/>
      <c r="I93" s="196"/>
    </row>
    <row r="94" spans="1:9" ht="12.75" customHeight="1">
      <c r="A94" s="18" t="s">
        <v>69</v>
      </c>
      <c r="B94" s="9" t="s">
        <v>724</v>
      </c>
      <c r="C94" s="157"/>
      <c r="D94" s="157"/>
      <c r="E94" s="157"/>
      <c r="F94" s="160"/>
      <c r="I94" s="196"/>
    </row>
    <row r="95" spans="1:9" ht="15">
      <c r="A95" s="20" t="s">
        <v>725</v>
      </c>
      <c r="B95" s="9" t="s">
        <v>726</v>
      </c>
      <c r="C95" s="157"/>
      <c r="D95" s="157"/>
      <c r="E95" s="157"/>
      <c r="F95" s="160"/>
      <c r="I95" s="196"/>
    </row>
    <row r="96" spans="1:9" ht="15.75">
      <c r="A96" s="51" t="s">
        <v>70</v>
      </c>
      <c r="B96" s="52" t="s">
        <v>727</v>
      </c>
      <c r="C96" s="157">
        <f>SUM(C89+C94+C95)</f>
        <v>193301013</v>
      </c>
      <c r="D96" s="157"/>
      <c r="E96" s="157">
        <v>2114764</v>
      </c>
      <c r="F96" s="160">
        <f>SUM(C96:E96)</f>
        <v>195415777</v>
      </c>
      <c r="I96" s="196">
        <v>195405777</v>
      </c>
    </row>
    <row r="97" spans="1:9" ht="15.75">
      <c r="A97" s="56" t="s">
        <v>52</v>
      </c>
      <c r="B97" s="57"/>
      <c r="C97" s="160">
        <f>SUM(C67+C96)</f>
        <v>612349456</v>
      </c>
      <c r="D97" s="160"/>
      <c r="E97" s="160">
        <v>2114764</v>
      </c>
      <c r="F97" s="160">
        <f>SUM(C97:E97)</f>
        <v>614464220</v>
      </c>
      <c r="I97" s="196">
        <f>SUM(I67+I96)</f>
        <v>618840640</v>
      </c>
    </row>
    <row r="98" ht="15">
      <c r="F98" s="165"/>
    </row>
    <row r="99" ht="15">
      <c r="F99" s="165"/>
    </row>
  </sheetData>
  <sheetProtection/>
  <mergeCells count="3">
    <mergeCell ref="A1:I1"/>
    <mergeCell ref="A2:I2"/>
    <mergeCell ref="A3:I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Penzugy3</cp:lastModifiedBy>
  <cp:lastPrinted>2020-09-24T06:46:40Z</cp:lastPrinted>
  <dcterms:created xsi:type="dcterms:W3CDTF">2014-01-03T21:48:14Z</dcterms:created>
  <dcterms:modified xsi:type="dcterms:W3CDTF">2020-09-24T06:47:43Z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